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2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C:\Users\suhas\Desktop\"/>
    </mc:Choice>
  </mc:AlternateContent>
  <xr:revisionPtr revIDLastSave="0" documentId="13_ncr:1_{152FBC75-4DFC-4D31-8F0F-B3FD57CF4331}" xr6:coauthVersionLast="47" xr6:coauthVersionMax="47" xr10:uidLastSave="{00000000-0000-0000-0000-000000000000}"/>
  <bookViews>
    <workbookView xWindow="-108" yWindow="-108" windowWidth="23256" windowHeight="12456" activeTab="1" xr2:uid="{CDBE436A-279E-4697-88A8-F63E454A599B}"/>
  </bookViews>
  <sheets>
    <sheet name="Dim_Client" sheetId="14" r:id="rId1"/>
    <sheet name="Bank Final Fact" sheetId="7" r:id="rId2"/>
    <sheet name="Q1-Q5" sheetId="10" r:id="rId3"/>
    <sheet name="Q6-Q11" sheetId="11" r:id="rId4"/>
    <sheet name="Q12-Q17" sheetId="12" r:id="rId5"/>
    <sheet name="Dashboard-1" sheetId="13" r:id="rId6"/>
  </sheets>
  <definedNames>
    <definedName name="_xlcn.WorksheetConnection_BankProject.xlsxDebit___Credit1" hidden="1">Debit___Credit</definedName>
    <definedName name="_xlcn.WorksheetConnection_Book1Final_Fact1" hidden="1">Bank_Final_Fact[]</definedName>
    <definedName name="ExternalData_1" localSheetId="0" hidden="1">Dim_Client!$A$1:$L$1001</definedName>
    <definedName name="ExternalData_6" localSheetId="1" hidden="1">'Bank Final Fact'!$A$1:$AV$2001</definedName>
    <definedName name="Slicer_Branch_Performance_Category">#N/A</definedName>
    <definedName name="Slicer_Is_Default_Loan">#N/A</definedName>
    <definedName name="Slicer_Repayment_Behavior">#N/A</definedName>
    <definedName name="Timeline_Disbursement_Date">#N/A</definedName>
  </definedNames>
  <calcPr calcId="191029"/>
  <pivotCaches>
    <pivotCache cacheId="29" r:id="rId7"/>
    <pivotCache cacheId="1820" r:id="rId8"/>
    <pivotCache cacheId="1823" r:id="rId9"/>
    <pivotCache cacheId="1826" r:id="rId10"/>
    <pivotCache cacheId="1829" r:id="rId11"/>
    <pivotCache cacheId="1832" r:id="rId12"/>
    <pivotCache cacheId="1835" r:id="rId13"/>
    <pivotCache cacheId="1838" r:id="rId14"/>
    <pivotCache cacheId="1841" r:id="rId15"/>
    <pivotCache cacheId="1844" r:id="rId16"/>
    <pivotCache cacheId="1847" r:id="rId17"/>
    <pivotCache cacheId="1850" r:id="rId18"/>
    <pivotCache cacheId="1853" r:id="rId19"/>
    <pivotCache cacheId="1856" r:id="rId20"/>
    <pivotCache cacheId="1859" r:id="rId21"/>
    <pivotCache cacheId="1862" r:id="rId22"/>
    <pivotCache cacheId="1865" r:id="rId23"/>
    <pivotCache cacheId="1868" r:id="rId24"/>
  </pivotCaches>
  <extLst>
    <ext xmlns:x14="http://schemas.microsoft.com/office/spreadsheetml/2009/9/main" uri="{876F7934-8845-4945-9796-88D515C7AA90}">
      <x14:pivotCaches>
        <pivotCache cacheId="18"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9" r:id="rId29"/>
      </x15:timelineCachePivotCaches>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l_Fact" name="Final_Fact" connection="WorksheetConnection_Book1!Final_Fact"/>
          <x15:modelTable id="Debit___Credit" name="Debit___Credit" connection="WorksheetConnection_Bank Project.xlsx!Debit___Credit"/>
        </x15:modelTables>
        <x15:extLst>
          <ext xmlns:x16="http://schemas.microsoft.com/office/spreadsheetml/2014/11/main" uri="{9835A34E-60A6-4A7C-AAB8-D5F71C897F49}">
            <x16:modelTimeGroupings>
              <x16:modelTimeGrouping tableName="Final_Fact" columnName="Disbursement Date" columnId="Disbursement Date">
                <x16:calculatedTimeColumn columnName="Disbursement Date (Year)" columnId="Disbursement Date (Year)" contentType="years" isSelected="1"/>
                <x16:calculatedTimeColumn columnName="Disbursement Date (Quarter)" columnId="Disbursement Date (Quarter)" contentType="quarters" isSelected="1"/>
                <x16:calculatedTimeColumn columnName="Disbursement Date (Month Index)" columnId="Disbursement Date (Month Index)" contentType="monthsindex" isSelected="1"/>
                <x16:calculatedTimeColumn columnName="Disbursement Date (Month)" columnId="Disbursement Date (Month)" contentType="months" isSelected="1"/>
              </x16:modelTimeGrouping>
              <x16:modelTimeGrouping tableName="Debit___Credit" columnName="Transaction Date" columnId="Transaction Date">
                <x16:calculatedTimeColumn columnName="Transaction Date (Month Index)" columnId="Transaction Date (Month Index)" contentType="monthsindex" isSelected="1"/>
                <x16:calculatedTimeColumn columnName="Transaction Date (Month)" columnId="Transac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1" l="1"/>
  <c r="B8" i="12" l="1"/>
  <c r="M26" i="11"/>
  <c r="AW2" i="7" l="1" a="1"/>
  <c r="AW2" i="7" s="1"/>
  <c r="AW3" i="7" a="1"/>
  <c r="AW3" i="7" s="1"/>
  <c r="AW4" i="7" a="1"/>
  <c r="AW4" i="7" s="1"/>
  <c r="AW5" i="7" a="1"/>
  <c r="AW5" i="7" s="1"/>
  <c r="AW6" i="7" a="1"/>
  <c r="AW6" i="7" s="1"/>
  <c r="AW7" i="7" a="1"/>
  <c r="AW7" i="7" s="1"/>
  <c r="AW8" i="7" a="1"/>
  <c r="AW8" i="7" s="1"/>
  <c r="AW9" i="7" a="1"/>
  <c r="AW9" i="7" s="1"/>
  <c r="AW10" i="7" a="1"/>
  <c r="AW10" i="7" s="1"/>
  <c r="AW11" i="7" a="1"/>
  <c r="AW11" i="7" s="1"/>
  <c r="AW12" i="7" a="1"/>
  <c r="AW12" i="7" s="1"/>
  <c r="AW13" i="7" a="1"/>
  <c r="AW13" i="7" s="1"/>
  <c r="AW14" i="7" a="1"/>
  <c r="AW14" i="7" s="1"/>
  <c r="AW15" i="7" a="1"/>
  <c r="AW15" i="7" s="1"/>
  <c r="AW16" i="7" a="1"/>
  <c r="AW16" i="7" s="1"/>
  <c r="AW17" i="7" a="1"/>
  <c r="AW17" i="7"/>
  <c r="AW18" i="7" a="1"/>
  <c r="AW18" i="7" s="1"/>
  <c r="AW19" i="7" a="1"/>
  <c r="AW19" i="7" s="1"/>
  <c r="AW20" i="7" a="1"/>
  <c r="AW20" i="7" s="1"/>
  <c r="AW21" i="7" a="1"/>
  <c r="AW21" i="7" s="1"/>
  <c r="AW22" i="7" a="1"/>
  <c r="AW22" i="7" s="1"/>
  <c r="AW23" i="7" a="1"/>
  <c r="AW23" i="7" s="1"/>
  <c r="AW24" i="7" a="1"/>
  <c r="AW24" i="7" s="1"/>
  <c r="AW25" i="7" a="1"/>
  <c r="AW25" i="7" s="1"/>
  <c r="AW26" i="7" a="1"/>
  <c r="AW26" i="7" s="1"/>
  <c r="AW27" i="7" a="1"/>
  <c r="AW27" i="7" s="1"/>
  <c r="AW28" i="7" a="1"/>
  <c r="AW28" i="7" s="1"/>
  <c r="AW29" i="7" a="1"/>
  <c r="AW29" i="7" s="1"/>
  <c r="AW30" i="7" a="1"/>
  <c r="AW30" i="7"/>
  <c r="AW31" i="7" a="1"/>
  <c r="AW31" i="7" s="1"/>
  <c r="AW32" i="7" a="1"/>
  <c r="AW32" i="7" s="1"/>
  <c r="AW33" i="7" a="1"/>
  <c r="AW33" i="7"/>
  <c r="AW34" i="7" a="1"/>
  <c r="AW34" i="7" s="1"/>
  <c r="AW35" i="7" a="1"/>
  <c r="AW35" i="7" s="1"/>
  <c r="AW36" i="7" a="1"/>
  <c r="AW36" i="7" s="1"/>
  <c r="AW37" i="7" a="1"/>
  <c r="AW37" i="7" s="1"/>
  <c r="AW38" i="7" a="1"/>
  <c r="AW38" i="7" s="1"/>
  <c r="AW39" i="7" a="1"/>
  <c r="AW39" i="7" s="1"/>
  <c r="AW40" i="7" a="1"/>
  <c r="AW40" i="7" s="1"/>
  <c r="AW41" i="7" a="1"/>
  <c r="AW41" i="7" s="1"/>
  <c r="AW42" i="7" a="1"/>
  <c r="AW42" i="7"/>
  <c r="AW43" i="7" a="1"/>
  <c r="AW43" i="7" s="1"/>
  <c r="AW44" i="7" a="1"/>
  <c r="AW44" i="7" s="1"/>
  <c r="AW45" i="7" a="1"/>
  <c r="AW45" i="7" s="1"/>
  <c r="AW46" i="7" a="1"/>
  <c r="AW46" i="7" s="1"/>
  <c r="AW47" i="7" a="1"/>
  <c r="AW47" i="7" s="1"/>
  <c r="AW48" i="7" a="1"/>
  <c r="AW48" i="7" s="1"/>
  <c r="AW49" i="7" a="1"/>
  <c r="AW49" i="7" s="1"/>
  <c r="AW50" i="7" a="1"/>
  <c r="AW50" i="7" s="1"/>
  <c r="AW51" i="7" a="1"/>
  <c r="AW51" i="7"/>
  <c r="AW52" i="7" a="1"/>
  <c r="AW52" i="7" s="1"/>
  <c r="AW53" i="7" a="1"/>
  <c r="AW53" i="7" s="1"/>
  <c r="AW54" i="7" a="1"/>
  <c r="AW54" i="7" s="1"/>
  <c r="AW55" i="7" a="1"/>
  <c r="AW55" i="7" s="1"/>
  <c r="AW56" i="7" a="1"/>
  <c r="AW56" i="7" s="1"/>
  <c r="AW57" i="7" a="1"/>
  <c r="AW57" i="7"/>
  <c r="AW58" i="7" a="1"/>
  <c r="AW58" i="7" s="1"/>
  <c r="AW59" i="7" a="1"/>
  <c r="AW59" i="7" s="1"/>
  <c r="AW60" i="7" a="1"/>
  <c r="AW60" i="7" s="1"/>
  <c r="AW61" i="7" a="1"/>
  <c r="AW61" i="7" s="1"/>
  <c r="AW62" i="7" a="1"/>
  <c r="AW62" i="7" s="1"/>
  <c r="AW63" i="7" a="1"/>
  <c r="AW63" i="7"/>
  <c r="AW64" i="7" a="1"/>
  <c r="AW64" i="7" s="1"/>
  <c r="AW65" i="7" a="1"/>
  <c r="AW65" i="7" s="1"/>
  <c r="AW66" i="7" a="1"/>
  <c r="AW66" i="7" s="1"/>
  <c r="AW67" i="7" a="1"/>
  <c r="AW67" i="7" s="1"/>
  <c r="AW68" i="7" a="1"/>
  <c r="AW68" i="7" s="1"/>
  <c r="AW69" i="7" a="1"/>
  <c r="AW69" i="7" s="1"/>
  <c r="AW70" i="7" a="1"/>
  <c r="AW70" i="7"/>
  <c r="AW71" i="7" a="1"/>
  <c r="AW71" i="7" s="1"/>
  <c r="AW72" i="7" a="1"/>
  <c r="AW72" i="7" s="1"/>
  <c r="AW73" i="7" a="1"/>
  <c r="AW73" i="7" s="1"/>
  <c r="AW74" i="7" a="1"/>
  <c r="AW74" i="7" s="1"/>
  <c r="AW75" i="7" a="1"/>
  <c r="AW75" i="7" s="1"/>
  <c r="AW76" i="7" a="1"/>
  <c r="AW76" i="7"/>
  <c r="AW77" i="7" a="1"/>
  <c r="AW77" i="7" s="1"/>
  <c r="AW78" i="7" a="1"/>
  <c r="AW78" i="7"/>
  <c r="AW79" i="7" a="1"/>
  <c r="AW79" i="7" s="1"/>
  <c r="AW80" i="7" a="1"/>
  <c r="AW80" i="7" s="1"/>
  <c r="AW81" i="7" a="1"/>
  <c r="AW81" i="7" s="1"/>
  <c r="AW82" i="7" a="1"/>
  <c r="AW82" i="7" s="1"/>
  <c r="AW83" i="7" a="1"/>
  <c r="AW83" i="7" s="1"/>
  <c r="AW84" i="7" a="1"/>
  <c r="AW84" i="7" s="1"/>
  <c r="AW85" i="7" a="1"/>
  <c r="AW85" i="7" s="1"/>
  <c r="AW86" i="7" a="1"/>
  <c r="AW86" i="7" s="1"/>
  <c r="AW87" i="7" a="1"/>
  <c r="AW87" i="7" s="1"/>
  <c r="AW88" i="7" a="1"/>
  <c r="AW88" i="7"/>
  <c r="AW89" i="7" a="1"/>
  <c r="AW89" i="7" s="1"/>
  <c r="AW90" i="7" a="1"/>
  <c r="AW90" i="7" s="1"/>
  <c r="AW91" i="7" a="1"/>
  <c r="AW91" i="7" s="1"/>
  <c r="AW92" i="7" a="1"/>
  <c r="AW92" i="7" s="1"/>
  <c r="AW93" i="7" a="1"/>
  <c r="AW93" i="7"/>
  <c r="AW94" i="7" a="1"/>
  <c r="AW94" i="7" s="1"/>
  <c r="AW95" i="7" a="1"/>
  <c r="AW95" i="7" s="1"/>
  <c r="AW96" i="7" a="1"/>
  <c r="AW96" i="7"/>
  <c r="AW97" i="7" a="1"/>
  <c r="AW97" i="7" s="1"/>
  <c r="AW98" i="7" a="1"/>
  <c r="AW98" i="7" s="1"/>
  <c r="AW99" i="7" a="1"/>
  <c r="AW99" i="7"/>
  <c r="AW100" i="7" a="1"/>
  <c r="AW100" i="7" s="1"/>
  <c r="AW101" i="7" a="1"/>
  <c r="AW101" i="7"/>
  <c r="AW102" i="7" a="1"/>
  <c r="AW102" i="7" s="1"/>
  <c r="AW103" i="7" a="1"/>
  <c r="AW103" i="7" s="1"/>
  <c r="AW104" i="7" a="1"/>
  <c r="AW104" i="7" s="1"/>
  <c r="AW105" i="7" a="1"/>
  <c r="AW105" i="7"/>
  <c r="AW106" i="7" a="1"/>
  <c r="AW106" i="7"/>
  <c r="AW107" i="7" a="1"/>
  <c r="AW107" i="7" s="1"/>
  <c r="AW108" i="7" a="1"/>
  <c r="AW108" i="7" s="1"/>
  <c r="AW109" i="7" a="1"/>
  <c r="AW109" i="7"/>
  <c r="AW110" i="7" a="1"/>
  <c r="AW110" i="7" s="1"/>
  <c r="AW111" i="7" a="1"/>
  <c r="AW111" i="7"/>
  <c r="AW112" i="7" a="1"/>
  <c r="AW112" i="7"/>
  <c r="AW113" i="7" a="1"/>
  <c r="AW113" i="7" s="1"/>
  <c r="AW114" i="7" a="1"/>
  <c r="AW114" i="7"/>
  <c r="AW115" i="7" a="1"/>
  <c r="AW115" i="7" s="1"/>
  <c r="AW116" i="7" a="1"/>
  <c r="AW116" i="7" s="1"/>
  <c r="AW117" i="7" a="1"/>
  <c r="AW117" i="7" s="1"/>
  <c r="AW118" i="7" a="1"/>
  <c r="AW118" i="7"/>
  <c r="AW119" i="7" a="1"/>
  <c r="AW119" i="7" s="1"/>
  <c r="AW120" i="7" a="1"/>
  <c r="AW120" i="7" s="1"/>
  <c r="AW121" i="7" a="1"/>
  <c r="AW121" i="7" s="1"/>
  <c r="AW122" i="7" a="1"/>
  <c r="AW122" i="7" s="1"/>
  <c r="AW123" i="7" a="1"/>
  <c r="AW123" i="7" s="1"/>
  <c r="AW124" i="7" a="1"/>
  <c r="AW124" i="7" s="1"/>
  <c r="AW125" i="7" a="1"/>
  <c r="AW125" i="7" s="1"/>
  <c r="AW126" i="7" a="1"/>
  <c r="AW126" i="7" s="1"/>
  <c r="AW127" i="7" a="1"/>
  <c r="AW127" i="7" s="1"/>
  <c r="AW128" i="7" a="1"/>
  <c r="AW128" i="7" s="1"/>
  <c r="AW129" i="7" a="1"/>
  <c r="AW129" i="7"/>
  <c r="AW130" i="7" a="1"/>
  <c r="AW130" i="7" s="1"/>
  <c r="AW131" i="7" a="1"/>
  <c r="AW131" i="7" s="1"/>
  <c r="AW132" i="7" a="1"/>
  <c r="AW132" i="7" s="1"/>
  <c r="AW133" i="7" a="1"/>
  <c r="AW133" i="7" s="1"/>
  <c r="AW134" i="7" a="1"/>
  <c r="AW134" i="7" s="1"/>
  <c r="AW135" i="7" a="1"/>
  <c r="AW135" i="7"/>
  <c r="AW136" i="7" a="1"/>
  <c r="AW136" i="7" s="1"/>
  <c r="AW137" i="7" a="1"/>
  <c r="AW137" i="7"/>
  <c r="AW138" i="7" a="1"/>
  <c r="AW138" i="7" s="1"/>
  <c r="AW139" i="7" a="1"/>
  <c r="AW139" i="7" s="1"/>
  <c r="AW140" i="7" a="1"/>
  <c r="AW140" i="7" s="1"/>
  <c r="AW141" i="7" a="1"/>
  <c r="AW141" i="7" s="1"/>
  <c r="AW142" i="7" a="1"/>
  <c r="AW142" i="7" s="1"/>
  <c r="AW143" i="7" a="1"/>
  <c r="AW143" i="7"/>
  <c r="AW144" i="7" a="1"/>
  <c r="AW144" i="7" s="1"/>
  <c r="AW145" i="7" a="1"/>
  <c r="AW145" i="7"/>
  <c r="AW146" i="7" a="1"/>
  <c r="AW146" i="7" s="1"/>
  <c r="AW147" i="7" a="1"/>
  <c r="AW147" i="7" s="1"/>
  <c r="AW148" i="7" a="1"/>
  <c r="AW148" i="7" s="1"/>
  <c r="AW149" i="7" a="1"/>
  <c r="AW149" i="7" s="1"/>
  <c r="AW150" i="7" a="1"/>
  <c r="AW150" i="7" s="1"/>
  <c r="AW151" i="7" a="1"/>
  <c r="AW151" i="7" s="1"/>
  <c r="AW152" i="7" a="1"/>
  <c r="AW152" i="7" s="1"/>
  <c r="AW153" i="7" a="1"/>
  <c r="AW153" i="7" s="1"/>
  <c r="AW154" i="7" a="1"/>
  <c r="AW154" i="7"/>
  <c r="AW155" i="7" a="1"/>
  <c r="AW155" i="7" s="1"/>
  <c r="AW156" i="7" a="1"/>
  <c r="AW156" i="7" s="1"/>
  <c r="AW157" i="7" a="1"/>
  <c r="AW157" i="7" s="1"/>
  <c r="AW158" i="7" a="1"/>
  <c r="AW158" i="7" s="1"/>
  <c r="AW159" i="7" a="1"/>
  <c r="AW159" i="7" s="1"/>
  <c r="AW160" i="7" a="1"/>
  <c r="AW160" i="7" s="1"/>
  <c r="AW161" i="7" a="1"/>
  <c r="AW161" i="7" s="1"/>
  <c r="AW162" i="7" a="1"/>
  <c r="AW162" i="7" s="1"/>
  <c r="AW163" i="7" a="1"/>
  <c r="AW163" i="7" s="1"/>
  <c r="AW164" i="7" a="1"/>
  <c r="AW164" i="7" s="1"/>
  <c r="AW165" i="7" a="1"/>
  <c r="AW165" i="7" s="1"/>
  <c r="AW166" i="7" a="1"/>
  <c r="AW166" i="7" s="1"/>
  <c r="AW167" i="7" a="1"/>
  <c r="AW167" i="7"/>
  <c r="AW168" i="7" a="1"/>
  <c r="AW168" i="7" s="1"/>
  <c r="AW169" i="7" a="1"/>
  <c r="AW169" i="7" s="1"/>
  <c r="AW170" i="7" a="1"/>
  <c r="AW170" i="7" s="1"/>
  <c r="AW171" i="7" a="1"/>
  <c r="AW171" i="7" s="1"/>
  <c r="AW172" i="7" a="1"/>
  <c r="AW172" i="7" s="1"/>
  <c r="AW173" i="7" a="1"/>
  <c r="AW173" i="7" s="1"/>
  <c r="AW174" i="7" a="1"/>
  <c r="AW174" i="7"/>
  <c r="AW175" i="7" a="1"/>
  <c r="AW175" i="7" s="1"/>
  <c r="AW176" i="7" a="1"/>
  <c r="AW176" i="7" s="1"/>
  <c r="AW177" i="7" a="1"/>
  <c r="AW177" i="7" s="1"/>
  <c r="AW178" i="7" a="1"/>
  <c r="AW178" i="7"/>
  <c r="AW179" i="7" a="1"/>
  <c r="AW179" i="7" s="1"/>
  <c r="AW180" i="7" a="1"/>
  <c r="AW180" i="7" s="1"/>
  <c r="AW181" i="7" a="1"/>
  <c r="AW181" i="7" s="1"/>
  <c r="AW182" i="7" a="1"/>
  <c r="AW182" i="7" s="1"/>
  <c r="AW183" i="7" a="1"/>
  <c r="AW183" i="7" s="1"/>
  <c r="AW184" i="7" a="1"/>
  <c r="AW184" i="7" s="1"/>
  <c r="AW185" i="7" a="1"/>
  <c r="AW185" i="7" s="1"/>
  <c r="AW186" i="7" a="1"/>
  <c r="AW186" i="7"/>
  <c r="AW187" i="7" a="1"/>
  <c r="AW187" i="7"/>
  <c r="AW188" i="7" a="1"/>
  <c r="AW188" i="7" s="1"/>
  <c r="AW189" i="7" a="1"/>
  <c r="AW189" i="7" s="1"/>
  <c r="AW190" i="7" a="1"/>
  <c r="AW190" i="7"/>
  <c r="AW191" i="7" a="1"/>
  <c r="AW191" i="7" s="1"/>
  <c r="AW192" i="7" a="1"/>
  <c r="AW192" i="7" s="1"/>
  <c r="AW193" i="7" a="1"/>
  <c r="AW193" i="7"/>
  <c r="AW194" i="7" a="1"/>
  <c r="AW194" i="7" s="1"/>
  <c r="AW195" i="7" a="1"/>
  <c r="AW195" i="7"/>
  <c r="AW196" i="7" a="1"/>
  <c r="AW196" i="7" s="1"/>
  <c r="AW197" i="7" a="1"/>
  <c r="AW197" i="7"/>
  <c r="AW198" i="7" a="1"/>
  <c r="AW198" i="7" s="1"/>
  <c r="AW199" i="7" a="1"/>
  <c r="AW199" i="7" s="1"/>
  <c r="AW200" i="7" a="1"/>
  <c r="AW200" i="7" s="1"/>
  <c r="AW201" i="7" a="1"/>
  <c r="AW201" i="7"/>
  <c r="AW202" i="7" a="1"/>
  <c r="AW202" i="7"/>
  <c r="AW203" i="7" a="1"/>
  <c r="AW203" i="7" s="1"/>
  <c r="AW204" i="7" a="1"/>
  <c r="AW204" i="7"/>
  <c r="AW205" i="7" a="1"/>
  <c r="AW205" i="7" s="1"/>
  <c r="AW206" i="7" a="1"/>
  <c r="AW206" i="7" s="1"/>
  <c r="AW207" i="7" a="1"/>
  <c r="AW207" i="7" s="1"/>
  <c r="AW208" i="7" a="1"/>
  <c r="AW208" i="7" s="1"/>
  <c r="AW209" i="7" a="1"/>
  <c r="AW209" i="7" s="1"/>
  <c r="AW210" i="7" a="1"/>
  <c r="AW210" i="7" s="1"/>
  <c r="AW211" i="7" a="1"/>
  <c r="AW211" i="7" s="1"/>
  <c r="AW212" i="7" a="1"/>
  <c r="AW212" i="7" s="1"/>
  <c r="AW213" i="7" a="1"/>
  <c r="AW213" i="7"/>
  <c r="AW214" i="7" a="1"/>
  <c r="AW214" i="7" s="1"/>
  <c r="AW215" i="7" a="1"/>
  <c r="AW215" i="7" s="1"/>
  <c r="AW216" i="7" a="1"/>
  <c r="AW216" i="7"/>
  <c r="AW217" i="7" a="1"/>
  <c r="AW217" i="7"/>
  <c r="AW218" i="7" a="1"/>
  <c r="AW218" i="7" s="1"/>
  <c r="AW219" i="7" a="1"/>
  <c r="AW219" i="7" s="1"/>
  <c r="AW220" i="7" a="1"/>
  <c r="AW220" i="7"/>
  <c r="AW221" i="7" a="1"/>
  <c r="AW221" i="7" s="1"/>
  <c r="AW222" i="7" a="1"/>
  <c r="AW222" i="7"/>
  <c r="AW223" i="7" a="1"/>
  <c r="AW223" i="7" s="1"/>
  <c r="AW224" i="7" a="1"/>
  <c r="AW224" i="7" s="1"/>
  <c r="AW225" i="7" a="1"/>
  <c r="AW225" i="7" s="1"/>
  <c r="AW226" i="7" a="1"/>
  <c r="AW226" i="7" s="1"/>
  <c r="AW227" i="7" a="1"/>
  <c r="AW227" i="7"/>
  <c r="AW228" i="7" a="1"/>
  <c r="AW228" i="7" s="1"/>
  <c r="AW229" i="7" a="1"/>
  <c r="AW229" i="7" s="1"/>
  <c r="AW230" i="7" a="1"/>
  <c r="AW230" i="7" s="1"/>
  <c r="AW231" i="7" a="1"/>
  <c r="AW231" i="7" s="1"/>
  <c r="AW232" i="7" a="1"/>
  <c r="AW232" i="7"/>
  <c r="AW233" i="7" a="1"/>
  <c r="AW233" i="7"/>
  <c r="AW234" i="7" a="1"/>
  <c r="AW234" i="7" s="1"/>
  <c r="AW235" i="7" a="1"/>
  <c r="AW235" i="7" s="1"/>
  <c r="AW236" i="7" a="1"/>
  <c r="AW236" i="7" s="1"/>
  <c r="AW237" i="7" a="1"/>
  <c r="AW237" i="7" s="1"/>
  <c r="AW238" i="7" a="1"/>
  <c r="AW238" i="7" s="1"/>
  <c r="AW239" i="7" a="1"/>
  <c r="AW239" i="7"/>
  <c r="AW240" i="7" a="1"/>
  <c r="AW240" i="7" s="1"/>
  <c r="AW241" i="7" a="1"/>
  <c r="AW241" i="7" s="1"/>
  <c r="AW242" i="7" a="1"/>
  <c r="AW242" i="7" s="1"/>
  <c r="AW243" i="7" a="1"/>
  <c r="AW243" i="7"/>
  <c r="AW244" i="7" a="1"/>
  <c r="AW244" i="7" s="1"/>
  <c r="AW245" i="7" a="1"/>
  <c r="AW245" i="7" s="1"/>
  <c r="AW246" i="7" a="1"/>
  <c r="AW246" i="7"/>
  <c r="AW247" i="7" a="1"/>
  <c r="AW247" i="7" s="1"/>
  <c r="AW248" i="7" a="1"/>
  <c r="AW248" i="7" s="1"/>
  <c r="AW249" i="7" a="1"/>
  <c r="AW249" i="7" s="1"/>
  <c r="AW250" i="7" a="1"/>
  <c r="AW250" i="7" s="1"/>
  <c r="AW251" i="7" a="1"/>
  <c r="AW251" i="7" s="1"/>
  <c r="AW252" i="7" a="1"/>
  <c r="AW252" i="7"/>
  <c r="AW253" i="7" a="1"/>
  <c r="AW253" i="7" s="1"/>
  <c r="AW254" i="7" a="1"/>
  <c r="AW254" i="7" s="1"/>
  <c r="AW255" i="7" a="1"/>
  <c r="AW255" i="7" s="1"/>
  <c r="AW256" i="7" a="1"/>
  <c r="AW256" i="7"/>
  <c r="AW257" i="7" a="1"/>
  <c r="AW257" i="7" s="1"/>
  <c r="AW258" i="7" a="1"/>
  <c r="AW258" i="7" s="1"/>
  <c r="AW259" i="7" a="1"/>
  <c r="AW259" i="7" s="1"/>
  <c r="AW260" i="7" a="1"/>
  <c r="AW260" i="7" s="1"/>
  <c r="AW261" i="7" a="1"/>
  <c r="AW261" i="7" s="1"/>
  <c r="AW262" i="7" a="1"/>
  <c r="AW262" i="7" s="1"/>
  <c r="AW263" i="7" a="1"/>
  <c r="AW263" i="7"/>
  <c r="AW264" i="7" a="1"/>
  <c r="AW264" i="7" s="1"/>
  <c r="AW265" i="7" a="1"/>
  <c r="AW265" i="7"/>
  <c r="AW266" i="7" a="1"/>
  <c r="AW266" i="7" s="1"/>
  <c r="AW267" i="7" a="1"/>
  <c r="AW267" i="7" s="1"/>
  <c r="AW268" i="7" a="1"/>
  <c r="AW268" i="7"/>
  <c r="AW269" i="7" a="1"/>
  <c r="AW269" i="7" s="1"/>
  <c r="AW270" i="7" a="1"/>
  <c r="AW270" i="7" s="1"/>
  <c r="AW271" i="7" a="1"/>
  <c r="AW271" i="7"/>
  <c r="AW272" i="7" a="1"/>
  <c r="AW272" i="7" s="1"/>
  <c r="AW273" i="7" a="1"/>
  <c r="AW273" i="7"/>
  <c r="AW274" i="7" a="1"/>
  <c r="AW274" i="7" s="1"/>
  <c r="AW275" i="7" a="1"/>
  <c r="AW275" i="7"/>
  <c r="AW276" i="7" a="1"/>
  <c r="AW276" i="7" s="1"/>
  <c r="AW277" i="7" a="1"/>
  <c r="AW277" i="7" s="1"/>
  <c r="AW278" i="7" a="1"/>
  <c r="AW278" i="7" s="1"/>
  <c r="AW279" i="7" a="1"/>
  <c r="AW279" i="7"/>
  <c r="AW280" i="7" a="1"/>
  <c r="AW280" i="7" s="1"/>
  <c r="AW281" i="7" a="1"/>
  <c r="AW281" i="7"/>
  <c r="AW282" i="7" a="1"/>
  <c r="AW282" i="7" s="1"/>
  <c r="AW283" i="7" a="1"/>
  <c r="AW283" i="7" s="1"/>
  <c r="AW284" i="7" a="1"/>
  <c r="AW284" i="7" s="1"/>
  <c r="AW285" i="7" a="1"/>
  <c r="AW285" i="7" s="1"/>
  <c r="AW286" i="7" a="1"/>
  <c r="AW286" i="7"/>
  <c r="AW287" i="7" a="1"/>
  <c r="AW287" i="7" s="1"/>
  <c r="AW288" i="7" a="1"/>
  <c r="AW288" i="7" s="1"/>
  <c r="AW289" i="7" a="1"/>
  <c r="AW289" i="7" s="1"/>
  <c r="AW290" i="7" a="1"/>
  <c r="AW290" i="7" s="1"/>
  <c r="AW291" i="7" a="1"/>
  <c r="AW291" i="7"/>
  <c r="AW292" i="7" a="1"/>
  <c r="AW292" i="7" s="1"/>
  <c r="AW293" i="7" a="1"/>
  <c r="AW293" i="7" s="1"/>
  <c r="AW294" i="7" a="1"/>
  <c r="AW294" i="7" s="1"/>
  <c r="AW295" i="7" a="1"/>
  <c r="AW295" i="7" s="1"/>
  <c r="AW296" i="7" a="1"/>
  <c r="AW296" i="7" s="1"/>
  <c r="AW297" i="7" a="1"/>
  <c r="AW297" i="7" s="1"/>
  <c r="AW298" i="7" a="1"/>
  <c r="AW298" i="7" s="1"/>
  <c r="AW299" i="7" a="1"/>
  <c r="AW299" i="7" s="1"/>
  <c r="AW300" i="7" a="1"/>
  <c r="AW300" i="7"/>
  <c r="AW301" i="7" a="1"/>
  <c r="AW301" i="7" s="1"/>
  <c r="AW302" i="7" a="1"/>
  <c r="AW302" i="7" s="1"/>
  <c r="AW303" i="7" a="1"/>
  <c r="AW303" i="7" s="1"/>
  <c r="AW304" i="7" a="1"/>
  <c r="AW304" i="7"/>
  <c r="AW305" i="7" a="1"/>
  <c r="AW305" i="7" s="1"/>
  <c r="AW306" i="7" a="1"/>
  <c r="AW306" i="7" s="1"/>
  <c r="AW307" i="7" a="1"/>
  <c r="AW307" i="7" s="1"/>
  <c r="AW308" i="7" a="1"/>
  <c r="AW308" i="7" s="1"/>
  <c r="AW309" i="7" a="1"/>
  <c r="AW309" i="7"/>
  <c r="AW310" i="7" a="1"/>
  <c r="AW310" i="7" s="1"/>
  <c r="AW311" i="7" a="1"/>
  <c r="AW311" i="7"/>
  <c r="AW312" i="7" a="1"/>
  <c r="AW312" i="7"/>
  <c r="AW313" i="7" a="1"/>
  <c r="AW313" i="7"/>
  <c r="AW314" i="7" a="1"/>
  <c r="AW314" i="7" s="1"/>
  <c r="AW315" i="7" a="1"/>
  <c r="AW315" i="7" s="1"/>
  <c r="AW316" i="7" a="1"/>
  <c r="AW316" i="7" s="1"/>
  <c r="AW317" i="7" a="1"/>
  <c r="AW317" i="7" s="1"/>
  <c r="AW318" i="7" a="1"/>
  <c r="AW318" i="7" s="1"/>
  <c r="AW319" i="7" a="1"/>
  <c r="AW319" i="7"/>
  <c r="AW320" i="7" a="1"/>
  <c r="AW320" i="7" s="1"/>
  <c r="AW321" i="7" a="1"/>
  <c r="AW321" i="7" s="1"/>
  <c r="AW322" i="7" a="1"/>
  <c r="AW322" i="7" s="1"/>
  <c r="AW323" i="7" a="1"/>
  <c r="AW323" i="7" s="1"/>
  <c r="AW324" i="7" a="1"/>
  <c r="AW324" i="7" s="1"/>
  <c r="AW325" i="7" a="1"/>
  <c r="AW325" i="7" s="1"/>
  <c r="AW326" i="7" a="1"/>
  <c r="AW326" i="7" s="1"/>
  <c r="AW327" i="7" a="1"/>
  <c r="AW327" i="7"/>
  <c r="AW328" i="7" a="1"/>
  <c r="AW328" i="7"/>
  <c r="AW329" i="7" a="1"/>
  <c r="AW329" i="7" s="1"/>
  <c r="AW330" i="7" a="1"/>
  <c r="AW330" i="7" s="1"/>
  <c r="AW331" i="7" a="1"/>
  <c r="AW331" i="7"/>
  <c r="AW332" i="7" a="1"/>
  <c r="AW332" i="7" s="1"/>
  <c r="AW333" i="7" a="1"/>
  <c r="AW333" i="7" s="1"/>
  <c r="AW334" i="7" a="1"/>
  <c r="AW334" i="7"/>
  <c r="AW335" i="7" a="1"/>
  <c r="AW335" i="7" s="1"/>
  <c r="AW336" i="7" a="1"/>
  <c r="AW336" i="7" s="1"/>
  <c r="AW337" i="7" a="1"/>
  <c r="AW337" i="7" s="1"/>
  <c r="AW338" i="7" a="1"/>
  <c r="AW338" i="7" s="1"/>
  <c r="AW339" i="7" a="1"/>
  <c r="AW339" i="7"/>
  <c r="AW340" i="7" a="1"/>
  <c r="AW340" i="7" s="1"/>
  <c r="AW341" i="7" a="1"/>
  <c r="AW341" i="7" s="1"/>
  <c r="AW342" i="7" a="1"/>
  <c r="AW342" i="7" s="1"/>
  <c r="AW343" i="7" a="1"/>
  <c r="AW343" i="7"/>
  <c r="AW344" i="7" a="1"/>
  <c r="AW344" i="7" s="1"/>
  <c r="AW345" i="7" a="1"/>
  <c r="AW345" i="7" s="1"/>
  <c r="AW346" i="7" a="1"/>
  <c r="AW346" i="7" s="1"/>
  <c r="AW347" i="7" a="1"/>
  <c r="AW347" i="7" s="1"/>
  <c r="AW348" i="7" a="1"/>
  <c r="AW348" i="7" s="1"/>
  <c r="AW349" i="7" a="1"/>
  <c r="AW349" i="7" s="1"/>
  <c r="AW350" i="7" a="1"/>
  <c r="AW350" i="7" s="1"/>
  <c r="AW351" i="7" a="1"/>
  <c r="AW351" i="7"/>
  <c r="AW352" i="7" a="1"/>
  <c r="AW352" i="7"/>
  <c r="AW353" i="7" a="1"/>
  <c r="AW353" i="7" s="1"/>
  <c r="AW354" i="7" a="1"/>
  <c r="AW354" i="7" s="1"/>
  <c r="AW355" i="7" a="1"/>
  <c r="AW355" i="7" s="1"/>
  <c r="AW356" i="7" a="1"/>
  <c r="AW356" i="7" s="1"/>
  <c r="AW357" i="7" a="1"/>
  <c r="AW357" i="7" s="1"/>
  <c r="AW358" i="7" a="1"/>
  <c r="AW358" i="7"/>
  <c r="AW359" i="7" a="1"/>
  <c r="AW359" i="7" s="1"/>
  <c r="AW360" i="7" a="1"/>
  <c r="AW360" i="7" s="1"/>
  <c r="AW361" i="7" a="1"/>
  <c r="AW361" i="7" s="1"/>
  <c r="AW362" i="7" a="1"/>
  <c r="AW362" i="7" s="1"/>
  <c r="AW363" i="7" a="1"/>
  <c r="AW363" i="7"/>
  <c r="AW364" i="7" a="1"/>
  <c r="AW364" i="7" s="1"/>
  <c r="AW365" i="7" a="1"/>
  <c r="AW365" i="7" s="1"/>
  <c r="AW366" i="7" a="1"/>
  <c r="AW366" i="7" s="1"/>
  <c r="AW367" i="7" a="1"/>
  <c r="AW367" i="7" s="1"/>
  <c r="AW368" i="7" a="1"/>
  <c r="AW368" i="7" s="1"/>
  <c r="AW369" i="7" a="1"/>
  <c r="AW369" i="7" s="1"/>
  <c r="AW370" i="7" a="1"/>
  <c r="AW370" i="7" s="1"/>
  <c r="AW371" i="7" a="1"/>
  <c r="AW371" i="7" s="1"/>
  <c r="AW372" i="7" a="1"/>
  <c r="AW372" i="7" s="1"/>
  <c r="AW373" i="7" a="1"/>
  <c r="AW373" i="7" s="1"/>
  <c r="AW374" i="7" a="1"/>
  <c r="AW374" i="7" s="1"/>
  <c r="AW375" i="7" a="1"/>
  <c r="AW375" i="7" s="1"/>
  <c r="AW376" i="7" a="1"/>
  <c r="AW376" i="7"/>
  <c r="AW377" i="7" a="1"/>
  <c r="AW377" i="7"/>
  <c r="AW378" i="7" a="1"/>
  <c r="AW378" i="7" s="1"/>
  <c r="AW379" i="7" a="1"/>
  <c r="AW379" i="7" s="1"/>
  <c r="AW380" i="7" a="1"/>
  <c r="AW380" i="7" s="1"/>
  <c r="AW381" i="7" a="1"/>
  <c r="AW381" i="7" s="1"/>
  <c r="AW382" i="7" a="1"/>
  <c r="AW382" i="7" s="1"/>
  <c r="AW383" i="7" a="1"/>
  <c r="AW383" i="7" s="1"/>
  <c r="AW384" i="7" a="1"/>
  <c r="AW384" i="7"/>
  <c r="AW385" i="7" a="1"/>
  <c r="AW385" i="7" s="1"/>
  <c r="AW386" i="7" a="1"/>
  <c r="AW386" i="7" s="1"/>
  <c r="AW387" i="7" a="1"/>
  <c r="AW387" i="7" s="1"/>
  <c r="AW388" i="7" a="1"/>
  <c r="AW388" i="7" s="1"/>
  <c r="AW389" i="7" a="1"/>
  <c r="AW389" i="7"/>
  <c r="AW390" i="7" a="1"/>
  <c r="AW390" i="7" s="1"/>
  <c r="AW391" i="7" a="1"/>
  <c r="AW391" i="7"/>
  <c r="AW392" i="7" a="1"/>
  <c r="AW392" i="7" s="1"/>
  <c r="AW393" i="7" a="1"/>
  <c r="AW393" i="7" s="1"/>
  <c r="AW394" i="7" a="1"/>
  <c r="AW394" i="7" s="1"/>
  <c r="AW395" i="7" a="1"/>
  <c r="AW395" i="7" s="1"/>
  <c r="AW396" i="7" a="1"/>
  <c r="AW396" i="7" s="1"/>
  <c r="AW397" i="7" a="1"/>
  <c r="AW397" i="7" s="1"/>
  <c r="AW398" i="7" a="1"/>
  <c r="AW398" i="7" s="1"/>
  <c r="AW399" i="7" a="1"/>
  <c r="AW399" i="7" s="1"/>
  <c r="AW400" i="7" a="1"/>
  <c r="AW400" i="7" s="1"/>
  <c r="AW401" i="7" a="1"/>
  <c r="AW401" i="7" s="1"/>
  <c r="AW402" i="7" a="1"/>
  <c r="AW402" i="7" s="1"/>
  <c r="AW403" i="7" a="1"/>
  <c r="AW403" i="7" s="1"/>
  <c r="AW404" i="7" a="1"/>
  <c r="AW404" i="7" s="1"/>
  <c r="AW405" i="7" a="1"/>
  <c r="AW405" i="7"/>
  <c r="AW406" i="7" a="1"/>
  <c r="AW406" i="7" s="1"/>
  <c r="AW407" i="7" a="1"/>
  <c r="AW407" i="7" s="1"/>
  <c r="AW408" i="7" a="1"/>
  <c r="AW408" i="7" s="1"/>
  <c r="AW409" i="7" a="1"/>
  <c r="AW409" i="7"/>
  <c r="AW410" i="7" a="1"/>
  <c r="AW410" i="7" s="1"/>
  <c r="AW411" i="7" a="1"/>
  <c r="AW411" i="7" s="1"/>
  <c r="AW412" i="7" a="1"/>
  <c r="AW412" i="7" s="1"/>
  <c r="AW413" i="7" a="1"/>
  <c r="AW413" i="7" s="1"/>
  <c r="AW414" i="7" a="1"/>
  <c r="AW414" i="7" s="1"/>
  <c r="AW415" i="7" a="1"/>
  <c r="AW415" i="7" s="1"/>
  <c r="AW416" i="7" a="1"/>
  <c r="AW416" i="7" s="1"/>
  <c r="AW417" i="7" a="1"/>
  <c r="AW417" i="7" s="1"/>
  <c r="AW418" i="7" a="1"/>
  <c r="AW418" i="7" s="1"/>
  <c r="AW419" i="7" a="1"/>
  <c r="AW419" i="7" s="1"/>
  <c r="AW420" i="7" a="1"/>
  <c r="AW420" i="7" s="1"/>
  <c r="AW421" i="7" a="1"/>
  <c r="AW421" i="7" s="1"/>
  <c r="AW422" i="7" a="1"/>
  <c r="AW422" i="7" s="1"/>
  <c r="AW423" i="7" a="1"/>
  <c r="AW423" i="7" s="1"/>
  <c r="AW424" i="7" a="1"/>
  <c r="AW424" i="7" s="1"/>
  <c r="AW425" i="7" a="1"/>
  <c r="AW425" i="7"/>
  <c r="AW426" i="7" a="1"/>
  <c r="AW426" i="7" s="1"/>
  <c r="AW427" i="7" a="1"/>
  <c r="AW427" i="7" s="1"/>
  <c r="AW428" i="7" a="1"/>
  <c r="AW428" i="7" s="1"/>
  <c r="AW429" i="7" a="1"/>
  <c r="AW429" i="7" s="1"/>
  <c r="AW430" i="7" a="1"/>
  <c r="AW430" i="7" s="1"/>
  <c r="AW431" i="7" a="1"/>
  <c r="AW431" i="7" s="1"/>
  <c r="AW432" i="7" a="1"/>
  <c r="AW432" i="7" s="1"/>
  <c r="AW433" i="7" a="1"/>
  <c r="AW433" i="7"/>
  <c r="AW434" i="7" a="1"/>
  <c r="AW434" i="7" s="1"/>
  <c r="AW435" i="7" a="1"/>
  <c r="AW435" i="7"/>
  <c r="AW436" i="7" a="1"/>
  <c r="AW436" i="7"/>
  <c r="AW437" i="7" a="1"/>
  <c r="AW437" i="7"/>
  <c r="AW438" i="7" a="1"/>
  <c r="AW438" i="7" s="1"/>
  <c r="AW439" i="7" a="1"/>
  <c r="AW439" i="7" s="1"/>
  <c r="AW440" i="7" a="1"/>
  <c r="AW440" i="7" s="1"/>
  <c r="AW441" i="7" a="1"/>
  <c r="AW441" i="7" s="1"/>
  <c r="AW442" i="7" a="1"/>
  <c r="AW442" i="7" s="1"/>
  <c r="AW443" i="7" a="1"/>
  <c r="AW443" i="7" s="1"/>
  <c r="AW444" i="7" a="1"/>
  <c r="AW444" i="7" s="1"/>
  <c r="AW445" i="7" a="1"/>
  <c r="AW445" i="7" s="1"/>
  <c r="AW446" i="7" a="1"/>
  <c r="AW446" i="7" s="1"/>
  <c r="AW447" i="7" a="1"/>
  <c r="AW447" i="7" s="1"/>
  <c r="AW448" i="7" a="1"/>
  <c r="AW448" i="7"/>
  <c r="AW449" i="7" a="1"/>
  <c r="AW449" i="7" s="1"/>
  <c r="AW450" i="7" a="1"/>
  <c r="AW450" i="7" s="1"/>
  <c r="AW451" i="7" a="1"/>
  <c r="AW451" i="7" s="1"/>
  <c r="AW452" i="7" a="1"/>
  <c r="AW452" i="7" s="1"/>
  <c r="AW453" i="7" a="1"/>
  <c r="AW453" i="7"/>
  <c r="AW454" i="7" a="1"/>
  <c r="AW454" i="7" s="1"/>
  <c r="AW455" i="7" a="1"/>
  <c r="AW455" i="7" s="1"/>
  <c r="AW456" i="7" a="1"/>
  <c r="AW456" i="7"/>
  <c r="AW457" i="7" a="1"/>
  <c r="AW457" i="7" s="1"/>
  <c r="AW458" i="7" a="1"/>
  <c r="AW458" i="7" s="1"/>
  <c r="AW459" i="7" a="1"/>
  <c r="AW459" i="7"/>
  <c r="AW460" i="7" a="1"/>
  <c r="AW460" i="7" s="1"/>
  <c r="AW461" i="7" a="1"/>
  <c r="AW461" i="7"/>
  <c r="AW462" i="7" a="1"/>
  <c r="AW462" i="7"/>
  <c r="AW463" i="7" a="1"/>
  <c r="AW463" i="7"/>
  <c r="AW464" i="7" a="1"/>
  <c r="AW464" i="7" s="1"/>
  <c r="AW465" i="7" a="1"/>
  <c r="AW465" i="7" s="1"/>
  <c r="AW466" i="7" a="1"/>
  <c r="AW466" i="7"/>
  <c r="AW467" i="7" a="1"/>
  <c r="AW467" i="7" s="1"/>
  <c r="AW468" i="7" a="1"/>
  <c r="AW468" i="7" s="1"/>
  <c r="AW469" i="7" a="1"/>
  <c r="AW469" i="7" s="1"/>
  <c r="AW470" i="7" a="1"/>
  <c r="AW470" i="7" s="1"/>
  <c r="AW471" i="7" a="1"/>
  <c r="AW471" i="7" s="1"/>
  <c r="AW472" i="7" a="1"/>
  <c r="AW472" i="7" s="1"/>
  <c r="AW473" i="7" a="1"/>
  <c r="AW473" i="7" s="1"/>
  <c r="AW474" i="7" a="1"/>
  <c r="AW474" i="7" s="1"/>
  <c r="AW475" i="7" a="1"/>
  <c r="AW475" i="7"/>
  <c r="AW476" i="7" a="1"/>
  <c r="AW476" i="7" s="1"/>
  <c r="AW477" i="7" a="1"/>
  <c r="AW477" i="7" s="1"/>
  <c r="AW478" i="7" a="1"/>
  <c r="AW478" i="7" s="1"/>
  <c r="AW479" i="7" a="1"/>
  <c r="AW479" i="7" s="1"/>
  <c r="AW480" i="7" a="1"/>
  <c r="AW480" i="7" s="1"/>
  <c r="AW481" i="7" a="1"/>
  <c r="AW481" i="7"/>
  <c r="AW482" i="7" a="1"/>
  <c r="AW482" i="7" s="1"/>
  <c r="AW483" i="7" a="1"/>
  <c r="AW483" i="7"/>
  <c r="AW484" i="7" a="1"/>
  <c r="AW484" i="7"/>
  <c r="AW485" i="7" a="1"/>
  <c r="AW485" i="7"/>
  <c r="AW486" i="7" a="1"/>
  <c r="AW486" i="7" s="1"/>
  <c r="AW487" i="7" a="1"/>
  <c r="AW487" i="7" s="1"/>
  <c r="AW488" i="7" a="1"/>
  <c r="AW488" i="7" s="1"/>
  <c r="AW489" i="7" a="1"/>
  <c r="AW489" i="7"/>
  <c r="AW490" i="7" a="1"/>
  <c r="AW490" i="7" s="1"/>
  <c r="AW491" i="7" a="1"/>
  <c r="AW491" i="7" s="1"/>
  <c r="AW492" i="7" a="1"/>
  <c r="AW492" i="7"/>
  <c r="AW493" i="7" a="1"/>
  <c r="AW493" i="7"/>
  <c r="AW494" i="7" a="1"/>
  <c r="AW494" i="7" s="1"/>
  <c r="AW495" i="7" a="1"/>
  <c r="AW495" i="7" s="1"/>
  <c r="AW496" i="7" a="1"/>
  <c r="AW496" i="7" s="1"/>
  <c r="AW497" i="7" a="1"/>
  <c r="AW497" i="7"/>
  <c r="AW498" i="7" a="1"/>
  <c r="AW498" i="7" s="1"/>
  <c r="AW499" i="7" a="1"/>
  <c r="AW499" i="7" s="1"/>
  <c r="AW500" i="7" a="1"/>
  <c r="AW500" i="7" s="1"/>
  <c r="AW501" i="7" a="1"/>
  <c r="AW501" i="7" s="1"/>
  <c r="AW502" i="7" a="1"/>
  <c r="AW502" i="7" s="1"/>
  <c r="AW503" i="7" a="1"/>
  <c r="AW503" i="7" s="1"/>
  <c r="AW504" i="7" a="1"/>
  <c r="AW504" i="7"/>
  <c r="AW505" i="7" a="1"/>
  <c r="AW505" i="7"/>
  <c r="AW506" i="7" a="1"/>
  <c r="AW506" i="7" s="1"/>
  <c r="AW507" i="7" a="1"/>
  <c r="AW507" i="7" s="1"/>
  <c r="AW508" i="7" a="1"/>
  <c r="AW508" i="7"/>
  <c r="AW509" i="7" a="1"/>
  <c r="AW509" i="7"/>
  <c r="AW510" i="7" a="1"/>
  <c r="AW510" i="7"/>
  <c r="AW511" i="7" a="1"/>
  <c r="AW511" i="7" s="1"/>
  <c r="AW512" i="7" a="1"/>
  <c r="AW512" i="7" s="1"/>
  <c r="AW513" i="7" a="1"/>
  <c r="AW513" i="7" s="1"/>
  <c r="AW514" i="7" a="1"/>
  <c r="AW514" i="7" s="1"/>
  <c r="AW515" i="7" a="1"/>
  <c r="AW515" i="7" s="1"/>
  <c r="AW516" i="7" a="1"/>
  <c r="AW516" i="7" s="1"/>
  <c r="AW517" i="7" a="1"/>
  <c r="AW517" i="7"/>
  <c r="AW518" i="7" a="1"/>
  <c r="AW518" i="7" s="1"/>
  <c r="AW519" i="7" a="1"/>
  <c r="AW519" i="7" s="1"/>
  <c r="AW520" i="7" a="1"/>
  <c r="AW520" i="7" s="1"/>
  <c r="AW521" i="7" a="1"/>
  <c r="AW521" i="7" s="1"/>
  <c r="AW522" i="7" a="1"/>
  <c r="AW522" i="7"/>
  <c r="AW523" i="7" a="1"/>
  <c r="AW523" i="7" s="1"/>
  <c r="AW524" i="7" a="1"/>
  <c r="AW524" i="7" s="1"/>
  <c r="AW525" i="7" a="1"/>
  <c r="AW525" i="7"/>
  <c r="AW526" i="7" a="1"/>
  <c r="AW526" i="7" s="1"/>
  <c r="AW527" i="7" a="1"/>
  <c r="AW527" i="7" s="1"/>
  <c r="AW528" i="7" a="1"/>
  <c r="AW528" i="7" s="1"/>
  <c r="AW529" i="7" a="1"/>
  <c r="AW529" i="7" s="1"/>
  <c r="AW530" i="7" a="1"/>
  <c r="AW530" i="7" s="1"/>
  <c r="AW531" i="7" a="1"/>
  <c r="AW531" i="7" s="1"/>
  <c r="AW532" i="7" a="1"/>
  <c r="AW532" i="7" s="1"/>
  <c r="AW533" i="7" a="1"/>
  <c r="AW533" i="7" s="1"/>
  <c r="AW534" i="7" a="1"/>
  <c r="AW534" i="7" s="1"/>
  <c r="AW535" i="7" a="1"/>
  <c r="AW535" i="7"/>
  <c r="AW536" i="7" a="1"/>
  <c r="AW536" i="7" s="1"/>
  <c r="AW537" i="7" a="1"/>
  <c r="AW537" i="7" s="1"/>
  <c r="AW538" i="7" a="1"/>
  <c r="AW538" i="7" s="1"/>
  <c r="AW539" i="7" a="1"/>
  <c r="AW539" i="7"/>
  <c r="AW540" i="7" a="1"/>
  <c r="AW540" i="7" s="1"/>
  <c r="AW541" i="7" a="1"/>
  <c r="AW541" i="7" s="1"/>
  <c r="AW542" i="7" a="1"/>
  <c r="AW542" i="7" s="1"/>
  <c r="AW543" i="7" a="1"/>
  <c r="AW543" i="7"/>
  <c r="AW544" i="7" a="1"/>
  <c r="AW544" i="7" s="1"/>
  <c r="AW545" i="7" a="1"/>
  <c r="AW545" i="7" s="1"/>
  <c r="AW546" i="7" a="1"/>
  <c r="AW546" i="7" s="1"/>
  <c r="AW547" i="7" a="1"/>
  <c r="AW547" i="7" s="1"/>
  <c r="AW548" i="7" a="1"/>
  <c r="AW548" i="7" s="1"/>
  <c r="AW549" i="7" a="1"/>
  <c r="AW549" i="7" s="1"/>
  <c r="AW550" i="7" a="1"/>
  <c r="AW550" i="7" s="1"/>
  <c r="AW551" i="7" a="1"/>
  <c r="AW551" i="7"/>
  <c r="AW552" i="7" a="1"/>
  <c r="AW552" i="7" s="1"/>
  <c r="AW553" i="7" a="1"/>
  <c r="AW553" i="7" s="1"/>
  <c r="AW554" i="7" a="1"/>
  <c r="AW554" i="7" s="1"/>
  <c r="AW555" i="7" a="1"/>
  <c r="AW555" i="7"/>
  <c r="AW556" i="7" a="1"/>
  <c r="AW556" i="7" s="1"/>
  <c r="AW557" i="7" a="1"/>
  <c r="AW557" i="7" s="1"/>
  <c r="AW558" i="7" a="1"/>
  <c r="AW558" i="7"/>
  <c r="AW559" i="7" a="1"/>
  <c r="AW559" i="7" s="1"/>
  <c r="AW560" i="7" a="1"/>
  <c r="AW560" i="7" s="1"/>
  <c r="AW561" i="7" a="1"/>
  <c r="AW561" i="7" s="1"/>
  <c r="AW562" i="7" a="1"/>
  <c r="AW562" i="7" s="1"/>
  <c r="AW563" i="7" a="1"/>
  <c r="AW563" i="7" s="1"/>
  <c r="AW564" i="7" a="1"/>
  <c r="AW564" i="7"/>
  <c r="AW565" i="7" a="1"/>
  <c r="AW565" i="7" s="1"/>
  <c r="AW566" i="7" a="1"/>
  <c r="AW566" i="7" s="1"/>
  <c r="AW567" i="7" a="1"/>
  <c r="AW567" i="7"/>
  <c r="AW568" i="7" a="1"/>
  <c r="AW568" i="7"/>
  <c r="AW569" i="7" a="1"/>
  <c r="AW569" i="7"/>
  <c r="AW570" i="7" a="1"/>
  <c r="AW570" i="7" s="1"/>
  <c r="AW571" i="7" a="1"/>
  <c r="AW571" i="7"/>
  <c r="AW572" i="7" a="1"/>
  <c r="AW572" i="7" s="1"/>
  <c r="AW573" i="7" a="1"/>
  <c r="AW573" i="7" s="1"/>
  <c r="AW574" i="7" a="1"/>
  <c r="AW574" i="7" s="1"/>
  <c r="AW575" i="7" a="1"/>
  <c r="AW575" i="7" s="1"/>
  <c r="AW576" i="7" a="1"/>
  <c r="AW576" i="7" s="1"/>
  <c r="AW577" i="7" a="1"/>
  <c r="AW577" i="7" s="1"/>
  <c r="AW578" i="7" a="1"/>
  <c r="AW578" i="7" s="1"/>
  <c r="AW579" i="7" a="1"/>
  <c r="AW579" i="7"/>
  <c r="AW580" i="7" a="1"/>
  <c r="AW580" i="7" s="1"/>
  <c r="AW581" i="7" a="1"/>
  <c r="AW581" i="7"/>
  <c r="AW582" i="7" a="1"/>
  <c r="AW582" i="7"/>
  <c r="AW583" i="7" a="1"/>
  <c r="AW583" i="7" s="1"/>
  <c r="AW584" i="7" a="1"/>
  <c r="AW584" i="7" s="1"/>
  <c r="AW585" i="7" a="1"/>
  <c r="AW585" i="7"/>
  <c r="AW586" i="7" a="1"/>
  <c r="AW586" i="7"/>
  <c r="AW587" i="7" a="1"/>
  <c r="AW587" i="7" s="1"/>
  <c r="AW588" i="7" a="1"/>
  <c r="AW588" i="7" s="1"/>
  <c r="AW589" i="7" a="1"/>
  <c r="AW589" i="7"/>
  <c r="AW590" i="7" a="1"/>
  <c r="AW590" i="7" s="1"/>
  <c r="AW591" i="7" a="1"/>
  <c r="AW591" i="7" s="1"/>
  <c r="AW592" i="7" a="1"/>
  <c r="AW592" i="7" s="1"/>
  <c r="AW593" i="7" a="1"/>
  <c r="AW593" i="7"/>
  <c r="AW594" i="7" a="1"/>
  <c r="AW594" i="7"/>
  <c r="AW595" i="7" a="1"/>
  <c r="AW595" i="7" s="1"/>
  <c r="AW596" i="7" a="1"/>
  <c r="AW596" i="7" s="1"/>
  <c r="AW597" i="7" a="1"/>
  <c r="AW597" i="7"/>
  <c r="AW598" i="7" a="1"/>
  <c r="AW598" i="7" s="1"/>
  <c r="AW599" i="7" a="1"/>
  <c r="AW599" i="7" s="1"/>
  <c r="AW600" i="7" a="1"/>
  <c r="AW600" i="7" s="1"/>
  <c r="AW601" i="7" a="1"/>
  <c r="AW601" i="7"/>
  <c r="AW602" i="7" a="1"/>
  <c r="AW602" i="7" s="1"/>
  <c r="AW603" i="7" a="1"/>
  <c r="AW603" i="7" s="1"/>
  <c r="AW604" i="7" a="1"/>
  <c r="AW604" i="7" s="1"/>
  <c r="AW605" i="7" a="1"/>
  <c r="AW605" i="7"/>
  <c r="AW606" i="7" a="1"/>
  <c r="AW606" i="7" s="1"/>
  <c r="AW607" i="7" a="1"/>
  <c r="AW607" i="7" s="1"/>
  <c r="AW608" i="7" a="1"/>
  <c r="AW608" i="7" s="1"/>
  <c r="AW609" i="7" a="1"/>
  <c r="AW609" i="7" s="1"/>
  <c r="AW610" i="7" a="1"/>
  <c r="AW610" i="7" s="1"/>
  <c r="AW611" i="7" a="1"/>
  <c r="AW611" i="7"/>
  <c r="AW612" i="7" a="1"/>
  <c r="AW612" i="7" s="1"/>
  <c r="AW613" i="7" a="1"/>
  <c r="AW613" i="7" s="1"/>
  <c r="AW614" i="7" a="1"/>
  <c r="AW614" i="7" s="1"/>
  <c r="AW615" i="7" a="1"/>
  <c r="AW615" i="7" s="1"/>
  <c r="AW616" i="7" a="1"/>
  <c r="AW616" i="7" s="1"/>
  <c r="AW617" i="7" a="1"/>
  <c r="AW617" i="7"/>
  <c r="AW618" i="7" a="1"/>
  <c r="AW618" i="7" s="1"/>
  <c r="AW619" i="7" a="1"/>
  <c r="AW619" i="7" s="1"/>
  <c r="AW620" i="7" a="1"/>
  <c r="AW620" i="7" s="1"/>
  <c r="AW621" i="7" a="1"/>
  <c r="AW621" i="7" s="1"/>
  <c r="AW622" i="7" a="1"/>
  <c r="AW622" i="7" s="1"/>
  <c r="AW623" i="7" a="1"/>
  <c r="AW623" i="7"/>
  <c r="AW624" i="7" a="1"/>
  <c r="AW624" i="7"/>
  <c r="AW625" i="7" a="1"/>
  <c r="AW625" i="7"/>
  <c r="AW626" i="7" a="1"/>
  <c r="AW626" i="7" s="1"/>
  <c r="AW627" i="7" a="1"/>
  <c r="AW627" i="7" s="1"/>
  <c r="AW628" i="7" a="1"/>
  <c r="AW628" i="7"/>
  <c r="AW629" i="7" a="1"/>
  <c r="AW629" i="7" s="1"/>
  <c r="AW630" i="7" a="1"/>
  <c r="AW630" i="7"/>
  <c r="AW631" i="7" a="1"/>
  <c r="AW631" i="7"/>
  <c r="AW632" i="7" a="1"/>
  <c r="AW632" i="7" s="1"/>
  <c r="AW633" i="7" a="1"/>
  <c r="AW633" i="7" s="1"/>
  <c r="AW634" i="7" a="1"/>
  <c r="AW634" i="7" s="1"/>
  <c r="AW635" i="7" a="1"/>
  <c r="AW635" i="7" s="1"/>
  <c r="AW636" i="7" a="1"/>
  <c r="AW636" i="7"/>
  <c r="AW637" i="7" a="1"/>
  <c r="AW637" i="7" s="1"/>
  <c r="AW638" i="7" a="1"/>
  <c r="AW638" i="7" s="1"/>
  <c r="AW639" i="7" a="1"/>
  <c r="AW639" i="7" s="1"/>
  <c r="AW640" i="7" a="1"/>
  <c r="AW640" i="7"/>
  <c r="AW641" i="7" a="1"/>
  <c r="AW641" i="7" s="1"/>
  <c r="AW642" i="7" a="1"/>
  <c r="AW642" i="7" s="1"/>
  <c r="AW643" i="7" a="1"/>
  <c r="AW643" i="7"/>
  <c r="AW644" i="7" a="1"/>
  <c r="AW644" i="7" s="1"/>
  <c r="AW645" i="7" a="1"/>
  <c r="AW645" i="7"/>
  <c r="AW646" i="7" a="1"/>
  <c r="AW646" i="7" s="1"/>
  <c r="AW647" i="7" a="1"/>
  <c r="AW647" i="7"/>
  <c r="AW648" i="7" a="1"/>
  <c r="AW648" i="7" s="1"/>
  <c r="AW649" i="7" a="1"/>
  <c r="AW649" i="7" s="1"/>
  <c r="AW650" i="7" a="1"/>
  <c r="AW650" i="7" s="1"/>
  <c r="AW651" i="7" a="1"/>
  <c r="AW651" i="7"/>
  <c r="AW652" i="7" a="1"/>
  <c r="AW652" i="7"/>
  <c r="AW653" i="7" a="1"/>
  <c r="AW653" i="7" s="1"/>
  <c r="AW654" i="7" a="1"/>
  <c r="AW654" i="7"/>
  <c r="AW655" i="7" a="1"/>
  <c r="AW655" i="7" s="1"/>
  <c r="AW656" i="7" a="1"/>
  <c r="AW656" i="7" s="1"/>
  <c r="AW657" i="7" a="1"/>
  <c r="AW657" i="7"/>
  <c r="AW658" i="7" a="1"/>
  <c r="AW658" i="7"/>
  <c r="AW659" i="7" a="1"/>
  <c r="AW659" i="7" s="1"/>
  <c r="AW660" i="7" a="1"/>
  <c r="AW660" i="7"/>
  <c r="AW661" i="7" a="1"/>
  <c r="AW661" i="7" s="1"/>
  <c r="AW662" i="7" a="1"/>
  <c r="AW662" i="7" s="1"/>
  <c r="AW663" i="7" a="1"/>
  <c r="AW663" i="7"/>
  <c r="AW664" i="7" a="1"/>
  <c r="AW664" i="7"/>
  <c r="AW665" i="7" a="1"/>
  <c r="AW665" i="7"/>
  <c r="AW666" i="7" a="1"/>
  <c r="AW666" i="7"/>
  <c r="AW667" i="7" a="1"/>
  <c r="AW667" i="7" s="1"/>
  <c r="AW668" i="7" a="1"/>
  <c r="AW668" i="7" s="1"/>
  <c r="AW669" i="7" a="1"/>
  <c r="AW669" i="7"/>
  <c r="AW670" i="7" a="1"/>
  <c r="AW670" i="7" s="1"/>
  <c r="AW671" i="7" a="1"/>
  <c r="AW671" i="7" s="1"/>
  <c r="AW672" i="7" a="1"/>
  <c r="AW672" i="7" s="1"/>
  <c r="AW673" i="7" a="1"/>
  <c r="AW673" i="7" s="1"/>
  <c r="AW674" i="7" a="1"/>
  <c r="AW674" i="7" s="1"/>
  <c r="AW675" i="7" a="1"/>
  <c r="AW675" i="7" s="1"/>
  <c r="AW676" i="7" a="1"/>
  <c r="AW676" i="7"/>
  <c r="AW677" i="7" a="1"/>
  <c r="AW677" i="7" s="1"/>
  <c r="AW678" i="7" a="1"/>
  <c r="AW678" i="7"/>
  <c r="AW679" i="7" a="1"/>
  <c r="AW679" i="7" s="1"/>
  <c r="AW680" i="7" a="1"/>
  <c r="AW680" i="7" s="1"/>
  <c r="AW681" i="7" a="1"/>
  <c r="AW681" i="7"/>
  <c r="AW682" i="7" a="1"/>
  <c r="AW682" i="7"/>
  <c r="AW683" i="7" a="1"/>
  <c r="AW683" i="7" s="1"/>
  <c r="AW684" i="7" a="1"/>
  <c r="AW684" i="7" s="1"/>
  <c r="AW685" i="7" a="1"/>
  <c r="AW685" i="7" s="1"/>
  <c r="AW686" i="7" a="1"/>
  <c r="AW686" i="7" s="1"/>
  <c r="AW687" i="7" a="1"/>
  <c r="AW687" i="7" s="1"/>
  <c r="AW688" i="7" a="1"/>
  <c r="AW688" i="7" s="1"/>
  <c r="AW689" i="7" a="1"/>
  <c r="AW689" i="7"/>
  <c r="AW690" i="7" a="1"/>
  <c r="AW690" i="7"/>
  <c r="AW691" i="7" a="1"/>
  <c r="AW691" i="7"/>
  <c r="AW692" i="7" a="1"/>
  <c r="AW692" i="7" s="1"/>
  <c r="AW693" i="7" a="1"/>
  <c r="AW693" i="7" s="1"/>
  <c r="AW694" i="7" a="1"/>
  <c r="AW694" i="7" s="1"/>
  <c r="AW695" i="7" a="1"/>
  <c r="AW695" i="7"/>
  <c r="AW696" i="7" a="1"/>
  <c r="AW696" i="7" s="1"/>
  <c r="AW697" i="7" a="1"/>
  <c r="AW697" i="7" s="1"/>
  <c r="AW698" i="7" a="1"/>
  <c r="AW698" i="7" s="1"/>
  <c r="AW699" i="7" a="1"/>
  <c r="AW699" i="7" s="1"/>
  <c r="AW700" i="7" a="1"/>
  <c r="AW700" i="7"/>
  <c r="AW701" i="7" a="1"/>
  <c r="AW701" i="7" s="1"/>
  <c r="AW702" i="7" a="1"/>
  <c r="AW702" i="7"/>
  <c r="AW703" i="7" a="1"/>
  <c r="AW703" i="7"/>
  <c r="AW704" i="7" a="1"/>
  <c r="AW704" i="7" s="1"/>
  <c r="AW705" i="7" a="1"/>
  <c r="AW705" i="7" s="1"/>
  <c r="AW706" i="7" a="1"/>
  <c r="AW706" i="7" s="1"/>
  <c r="AW707" i="7" a="1"/>
  <c r="AW707" i="7" s="1"/>
  <c r="AW708" i="7" a="1"/>
  <c r="AW708" i="7"/>
  <c r="AW709" i="7" a="1"/>
  <c r="AW709" i="7"/>
  <c r="AW710" i="7" a="1"/>
  <c r="AW710" i="7" s="1"/>
  <c r="AW711" i="7" a="1"/>
  <c r="AW711" i="7"/>
  <c r="AW712" i="7" a="1"/>
  <c r="AW712" i="7" s="1"/>
  <c r="AW713" i="7" a="1"/>
  <c r="AW713" i="7" s="1"/>
  <c r="AW714" i="7" a="1"/>
  <c r="AW714" i="7" s="1"/>
  <c r="AW715" i="7" a="1"/>
  <c r="AW715" i="7"/>
  <c r="AW716" i="7" a="1"/>
  <c r="AW716" i="7" s="1"/>
  <c r="AW717" i="7" a="1"/>
  <c r="AW717" i="7" s="1"/>
  <c r="AW718" i="7" a="1"/>
  <c r="AW718" i="7" s="1"/>
  <c r="AW719" i="7" a="1"/>
  <c r="AW719" i="7" s="1"/>
  <c r="AW720" i="7" a="1"/>
  <c r="AW720" i="7" s="1"/>
  <c r="AW721" i="7" a="1"/>
  <c r="AW721" i="7" s="1"/>
  <c r="AW722" i="7" a="1"/>
  <c r="AW722" i="7" s="1"/>
  <c r="AW723" i="7" a="1"/>
  <c r="AW723" i="7"/>
  <c r="AW724" i="7" a="1"/>
  <c r="AW724" i="7" s="1"/>
  <c r="AW725" i="7" a="1"/>
  <c r="AW725" i="7"/>
  <c r="AW726" i="7" a="1"/>
  <c r="AW726" i="7" s="1"/>
  <c r="AW727" i="7" a="1"/>
  <c r="AW727" i="7" s="1"/>
  <c r="AW728" i="7" a="1"/>
  <c r="AW728" i="7" s="1"/>
  <c r="AW729" i="7" a="1"/>
  <c r="AW729" i="7" s="1"/>
  <c r="AW730" i="7" a="1"/>
  <c r="AW730" i="7" s="1"/>
  <c r="AW731" i="7" a="1"/>
  <c r="AW731" i="7" s="1"/>
  <c r="AW732" i="7" a="1"/>
  <c r="AW732" i="7"/>
  <c r="AW733" i="7" a="1"/>
  <c r="AW733" i="7"/>
  <c r="AW734" i="7" a="1"/>
  <c r="AW734" i="7" s="1"/>
  <c r="AW735" i="7" a="1"/>
  <c r="AW735" i="7" s="1"/>
  <c r="AW736" i="7" a="1"/>
  <c r="AW736" i="7" s="1"/>
  <c r="AW737" i="7" a="1"/>
  <c r="AW737" i="7" s="1"/>
  <c r="AW738" i="7" a="1"/>
  <c r="AW738" i="7" s="1"/>
  <c r="AW739" i="7" a="1"/>
  <c r="AW739" i="7" s="1"/>
  <c r="AW740" i="7" a="1"/>
  <c r="AW740" i="7" s="1"/>
  <c r="AW741" i="7" a="1"/>
  <c r="AW741" i="7"/>
  <c r="AW742" i="7" a="1"/>
  <c r="AW742" i="7" s="1"/>
  <c r="AW743" i="7" a="1"/>
  <c r="AW743" i="7"/>
  <c r="AW744" i="7" a="1"/>
  <c r="AW744" i="7" s="1"/>
  <c r="AW745" i="7" a="1"/>
  <c r="AW745" i="7"/>
  <c r="AW746" i="7" a="1"/>
  <c r="AW746" i="7" s="1"/>
  <c r="AW747" i="7" a="1"/>
  <c r="AW747" i="7" s="1"/>
  <c r="AW748" i="7" a="1"/>
  <c r="AW748" i="7"/>
  <c r="AW749" i="7" a="1"/>
  <c r="AW749" i="7"/>
  <c r="AW750" i="7" a="1"/>
  <c r="AW750" i="7" s="1"/>
  <c r="AW751" i="7" a="1"/>
  <c r="AW751" i="7" s="1"/>
  <c r="AW752" i="7" a="1"/>
  <c r="AW752" i="7" s="1"/>
  <c r="AW753" i="7" a="1"/>
  <c r="AW753" i="7" s="1"/>
  <c r="AW754" i="7" a="1"/>
  <c r="AW754" i="7"/>
  <c r="AW755" i="7" a="1"/>
  <c r="AW755" i="7" s="1"/>
  <c r="AW756" i="7" a="1"/>
  <c r="AW756" i="7" s="1"/>
  <c r="AW757" i="7" a="1"/>
  <c r="AW757" i="7"/>
  <c r="AW758" i="7" a="1"/>
  <c r="AW758" i="7" s="1"/>
  <c r="AW759" i="7" a="1"/>
  <c r="AW759" i="7" s="1"/>
  <c r="AW760" i="7" a="1"/>
  <c r="AW760" i="7" s="1"/>
  <c r="AW761" i="7" a="1"/>
  <c r="AW761" i="7" s="1"/>
  <c r="AW762" i="7" a="1"/>
  <c r="AW762" i="7" s="1"/>
  <c r="AW763" i="7" a="1"/>
  <c r="AW763" i="7" s="1"/>
  <c r="AW764" i="7" a="1"/>
  <c r="AW764" i="7" s="1"/>
  <c r="AW765" i="7" a="1"/>
  <c r="AW765" i="7" s="1"/>
  <c r="AW766" i="7" a="1"/>
  <c r="AW766" i="7" s="1"/>
  <c r="AW767" i="7" a="1"/>
  <c r="AW767" i="7"/>
  <c r="AW768" i="7" a="1"/>
  <c r="AW768" i="7" s="1"/>
  <c r="AW769" i="7" a="1"/>
  <c r="AW769" i="7"/>
  <c r="AW770" i="7" a="1"/>
  <c r="AW770" i="7" s="1"/>
  <c r="AW771" i="7" a="1"/>
  <c r="AW771" i="7"/>
  <c r="AW772" i="7" a="1"/>
  <c r="AW772" i="7"/>
  <c r="AW773" i="7" a="1"/>
  <c r="AW773" i="7" s="1"/>
  <c r="AW774" i="7" a="1"/>
  <c r="AW774" i="7"/>
  <c r="AW775" i="7" a="1"/>
  <c r="AW775" i="7" s="1"/>
  <c r="AW776" i="7" a="1"/>
  <c r="AW776" i="7" s="1"/>
  <c r="AW777" i="7" a="1"/>
  <c r="AW777" i="7" s="1"/>
  <c r="AW778" i="7" a="1"/>
  <c r="AW778" i="7" s="1"/>
  <c r="AW779" i="7" a="1"/>
  <c r="AW779" i="7" s="1"/>
  <c r="AW780" i="7" a="1"/>
  <c r="AW780" i="7" s="1"/>
  <c r="AW781" i="7" a="1"/>
  <c r="AW781" i="7" s="1"/>
  <c r="AW782" i="7" a="1"/>
  <c r="AW782" i="7" s="1"/>
  <c r="AW783" i="7" a="1"/>
  <c r="AW783" i="7" s="1"/>
  <c r="AW784" i="7" a="1"/>
  <c r="AW784" i="7"/>
  <c r="AW785" i="7" a="1"/>
  <c r="AW785" i="7" s="1"/>
  <c r="AW786" i="7" a="1"/>
  <c r="AW786" i="7" s="1"/>
  <c r="AW787" i="7" a="1"/>
  <c r="AW787" i="7" s="1"/>
  <c r="AW788" i="7" a="1"/>
  <c r="AW788" i="7" s="1"/>
  <c r="AW789" i="7" a="1"/>
  <c r="AW789" i="7" s="1"/>
  <c r="AW790" i="7" a="1"/>
  <c r="AW790" i="7"/>
  <c r="AW791" i="7" a="1"/>
  <c r="AW791" i="7" s="1"/>
  <c r="AW792" i="7" a="1"/>
  <c r="AW792" i="7" s="1"/>
  <c r="AW793" i="7" a="1"/>
  <c r="AW793" i="7"/>
  <c r="AW794" i="7" a="1"/>
  <c r="AW794" i="7" s="1"/>
  <c r="AW795" i="7" a="1"/>
  <c r="AW795" i="7" s="1"/>
  <c r="AW796" i="7" a="1"/>
  <c r="AW796" i="7" s="1"/>
  <c r="AW797" i="7" a="1"/>
  <c r="AW797" i="7" s="1"/>
  <c r="AW798" i="7" a="1"/>
  <c r="AW798" i="7"/>
  <c r="AW799" i="7" a="1"/>
  <c r="AW799" i="7" s="1"/>
  <c r="AW800" i="7" a="1"/>
  <c r="AW800" i="7" s="1"/>
  <c r="AW801" i="7" a="1"/>
  <c r="AW801" i="7" s="1"/>
  <c r="AW802" i="7" a="1"/>
  <c r="AW802" i="7" s="1"/>
  <c r="AW803" i="7" a="1"/>
  <c r="AW803" i="7" s="1"/>
  <c r="AW804" i="7" a="1"/>
  <c r="AW804" i="7" s="1"/>
  <c r="AW805" i="7" a="1"/>
  <c r="AW805" i="7"/>
  <c r="AW806" i="7" a="1"/>
  <c r="AW806" i="7" s="1"/>
  <c r="AW807" i="7" a="1"/>
  <c r="AW807" i="7" s="1"/>
  <c r="AW808" i="7" a="1"/>
  <c r="AW808" i="7"/>
  <c r="AW809" i="7" a="1"/>
  <c r="AW809" i="7" s="1"/>
  <c r="AW810" i="7" a="1"/>
  <c r="AW810" i="7"/>
  <c r="AW811" i="7" a="1"/>
  <c r="AW811" i="7" s="1"/>
  <c r="AW812" i="7" a="1"/>
  <c r="AW812" i="7" s="1"/>
  <c r="AW813" i="7" a="1"/>
  <c r="AW813" i="7"/>
  <c r="AW814" i="7" a="1"/>
  <c r="AW814" i="7" s="1"/>
  <c r="AW815" i="7" a="1"/>
  <c r="AW815" i="7" s="1"/>
  <c r="AW816" i="7" a="1"/>
  <c r="AW816" i="7" s="1"/>
  <c r="AW817" i="7" a="1"/>
  <c r="AW817" i="7" s="1"/>
  <c r="AW818" i="7" a="1"/>
  <c r="AW818" i="7" s="1"/>
  <c r="AW819" i="7" a="1"/>
  <c r="AW819" i="7" s="1"/>
  <c r="AW820" i="7" a="1"/>
  <c r="AW820" i="7"/>
  <c r="AW821" i="7" a="1"/>
  <c r="AW821" i="7"/>
  <c r="AW822" i="7" a="1"/>
  <c r="AW822" i="7"/>
  <c r="AW823" i="7" a="1"/>
  <c r="AW823" i="7"/>
  <c r="AW824" i="7" a="1"/>
  <c r="AW824" i="7" s="1"/>
  <c r="AW825" i="7" a="1"/>
  <c r="AW825" i="7" s="1"/>
  <c r="AW826" i="7" a="1"/>
  <c r="AW826" i="7"/>
  <c r="AW827" i="7" a="1"/>
  <c r="AW827" i="7" s="1"/>
  <c r="AW828" i="7" a="1"/>
  <c r="AW828" i="7" s="1"/>
  <c r="AW829" i="7" a="1"/>
  <c r="AW829" i="7" s="1"/>
  <c r="AW830" i="7" a="1"/>
  <c r="AW830" i="7" s="1"/>
  <c r="AW831" i="7" a="1"/>
  <c r="AW831" i="7" s="1"/>
  <c r="AW832" i="7" a="1"/>
  <c r="AW832" i="7" s="1"/>
  <c r="AW833" i="7" a="1"/>
  <c r="AW833" i="7"/>
  <c r="AW834" i="7" a="1"/>
  <c r="AW834" i="7"/>
  <c r="AW835" i="7" a="1"/>
  <c r="AW835" i="7"/>
  <c r="AW836" i="7" a="1"/>
  <c r="AW836" i="7" s="1"/>
  <c r="AW837" i="7" a="1"/>
  <c r="AW837" i="7" s="1"/>
  <c r="AW838" i="7" a="1"/>
  <c r="AW838" i="7"/>
  <c r="AW839" i="7" a="1"/>
  <c r="AW839" i="7"/>
  <c r="AW840" i="7" a="1"/>
  <c r="AW840" i="7" s="1"/>
  <c r="AW841" i="7" a="1"/>
  <c r="AW841" i="7" s="1"/>
  <c r="AW842" i="7" a="1"/>
  <c r="AW842" i="7" s="1"/>
  <c r="AW843" i="7" a="1"/>
  <c r="AW843" i="7"/>
  <c r="AW844" i="7" a="1"/>
  <c r="AW844" i="7" s="1"/>
  <c r="AW845" i="7" a="1"/>
  <c r="AW845" i="7" s="1"/>
  <c r="AW846" i="7" a="1"/>
  <c r="AW846" i="7"/>
  <c r="AW847" i="7" a="1"/>
  <c r="AW847" i="7"/>
  <c r="AW848" i="7" a="1"/>
  <c r="AW848" i="7" s="1"/>
  <c r="AW849" i="7" a="1"/>
  <c r="AW849" i="7" s="1"/>
  <c r="AW850" i="7" a="1"/>
  <c r="AW850" i="7" s="1"/>
  <c r="AW851" i="7" a="1"/>
  <c r="AW851" i="7"/>
  <c r="AW852" i="7" a="1"/>
  <c r="AW852" i="7" s="1"/>
  <c r="AW853" i="7" a="1"/>
  <c r="AW853" i="7" s="1"/>
  <c r="AW854" i="7" a="1"/>
  <c r="AW854" i="7" s="1"/>
  <c r="AW855" i="7" a="1"/>
  <c r="AW855" i="7" s="1"/>
  <c r="AW856" i="7" a="1"/>
  <c r="AW856" i="7"/>
  <c r="AW857" i="7" a="1"/>
  <c r="AW857" i="7" s="1"/>
  <c r="AW858" i="7" a="1"/>
  <c r="AW858" i="7" s="1"/>
  <c r="AW859" i="7" a="1"/>
  <c r="AW859" i="7"/>
  <c r="AW860" i="7" a="1"/>
  <c r="AW860" i="7" s="1"/>
  <c r="AW861" i="7" a="1"/>
  <c r="AW861" i="7" s="1"/>
  <c r="AW862" i="7" a="1"/>
  <c r="AW862" i="7" s="1"/>
  <c r="AW863" i="7" a="1"/>
  <c r="AW863" i="7" s="1"/>
  <c r="AW864" i="7" a="1"/>
  <c r="AW864" i="7"/>
  <c r="AW865" i="7" a="1"/>
  <c r="AW865" i="7"/>
  <c r="AW866" i="7" a="1"/>
  <c r="AW866" i="7" s="1"/>
  <c r="AW867" i="7" a="1"/>
  <c r="AW867" i="7"/>
  <c r="AW868" i="7" a="1"/>
  <c r="AW868" i="7" s="1"/>
  <c r="AW869" i="7" a="1"/>
  <c r="AW869" i="7" s="1"/>
  <c r="AW870" i="7" a="1"/>
  <c r="AW870" i="7" s="1"/>
  <c r="AW871" i="7" a="1"/>
  <c r="AW871" i="7" s="1"/>
  <c r="AW872" i="7" a="1"/>
  <c r="AW872" i="7" s="1"/>
  <c r="AW873" i="7" a="1"/>
  <c r="AW873" i="7" s="1"/>
  <c r="AW874" i="7" a="1"/>
  <c r="AW874" i="7" s="1"/>
  <c r="AW875" i="7" a="1"/>
  <c r="AW875" i="7" s="1"/>
  <c r="AW876" i="7" a="1"/>
  <c r="AW876" i="7" s="1"/>
  <c r="AW877" i="7" a="1"/>
  <c r="AW877" i="7" s="1"/>
  <c r="AW878" i="7" a="1"/>
  <c r="AW878" i="7" s="1"/>
  <c r="AW879" i="7" a="1"/>
  <c r="AW879" i="7"/>
  <c r="AW880" i="7" a="1"/>
  <c r="AW880" i="7"/>
  <c r="AW881" i="7" a="1"/>
  <c r="AW881" i="7"/>
  <c r="AW882" i="7" a="1"/>
  <c r="AW882" i="7"/>
  <c r="AW883" i="7" a="1"/>
  <c r="AW883" i="7"/>
  <c r="AW884" i="7" a="1"/>
  <c r="AW884" i="7" s="1"/>
  <c r="AW885" i="7" a="1"/>
  <c r="AW885" i="7" s="1"/>
  <c r="AW886" i="7" a="1"/>
  <c r="AW886" i="7" s="1"/>
  <c r="AW887" i="7" a="1"/>
  <c r="AW887" i="7" s="1"/>
  <c r="AW888" i="7" a="1"/>
  <c r="AW888" i="7" s="1"/>
  <c r="AW889" i="7" a="1"/>
  <c r="AW889" i="7" s="1"/>
  <c r="AW890" i="7" a="1"/>
  <c r="AW890" i="7" s="1"/>
  <c r="AW891" i="7" a="1"/>
  <c r="AW891" i="7" s="1"/>
  <c r="AW892" i="7" a="1"/>
  <c r="AW892" i="7"/>
  <c r="AW893" i="7" a="1"/>
  <c r="AW893" i="7" s="1"/>
  <c r="AW894" i="7" a="1"/>
  <c r="AW894" i="7" s="1"/>
  <c r="AW895" i="7" a="1"/>
  <c r="AW895" i="7" s="1"/>
  <c r="AW896" i="7" a="1"/>
  <c r="AW896" i="7" s="1"/>
  <c r="AW897" i="7" a="1"/>
  <c r="AW897" i="7"/>
  <c r="AW898" i="7" a="1"/>
  <c r="AW898" i="7"/>
  <c r="AW899" i="7" a="1"/>
  <c r="AW899" i="7" s="1"/>
  <c r="AW900" i="7" a="1"/>
  <c r="AW900" i="7" s="1"/>
  <c r="AW901" i="7" a="1"/>
  <c r="AW901" i="7" s="1"/>
  <c r="AW902" i="7" a="1"/>
  <c r="AW902" i="7" s="1"/>
  <c r="AW903" i="7" a="1"/>
  <c r="AW903" i="7"/>
  <c r="AW904" i="7" a="1"/>
  <c r="AW904" i="7" s="1"/>
  <c r="AW905" i="7" a="1"/>
  <c r="AW905" i="7"/>
  <c r="AW906" i="7" a="1"/>
  <c r="AW906" i="7" s="1"/>
  <c r="AW907" i="7" a="1"/>
  <c r="AW907" i="7"/>
  <c r="AW908" i="7" a="1"/>
  <c r="AW908" i="7" s="1"/>
  <c r="AW909" i="7" a="1"/>
  <c r="AW909" i="7" s="1"/>
  <c r="AW910" i="7" a="1"/>
  <c r="AW910" i="7" s="1"/>
  <c r="AW911" i="7" a="1"/>
  <c r="AW911" i="7" s="1"/>
  <c r="AW912" i="7" a="1"/>
  <c r="AW912" i="7" s="1"/>
  <c r="AW913" i="7" a="1"/>
  <c r="AW913" i="7" s="1"/>
  <c r="AW914" i="7" a="1"/>
  <c r="AW914" i="7" s="1"/>
  <c r="AW915" i="7" a="1"/>
  <c r="AW915" i="7"/>
  <c r="AW916" i="7" a="1"/>
  <c r="AW916" i="7"/>
  <c r="AW917" i="7" a="1"/>
  <c r="AW917" i="7" s="1"/>
  <c r="AW918" i="7" a="1"/>
  <c r="AW918" i="7" s="1"/>
  <c r="AW919" i="7" a="1"/>
  <c r="AW919" i="7" s="1"/>
  <c r="AW920" i="7" a="1"/>
  <c r="AW920" i="7" s="1"/>
  <c r="AW921" i="7" a="1"/>
  <c r="AW921" i="7" s="1"/>
  <c r="AW922" i="7" a="1"/>
  <c r="AW922" i="7" s="1"/>
  <c r="AW923" i="7" a="1"/>
  <c r="AW923" i="7"/>
  <c r="AW924" i="7" a="1"/>
  <c r="AW924" i="7"/>
  <c r="AW925" i="7" a="1"/>
  <c r="AW925" i="7" s="1"/>
  <c r="AW926" i="7" a="1"/>
  <c r="AW926" i="7" s="1"/>
  <c r="AW927" i="7" a="1"/>
  <c r="AW927" i="7"/>
  <c r="AW928" i="7" a="1"/>
  <c r="AW928" i="7"/>
  <c r="AW929" i="7" a="1"/>
  <c r="AW929" i="7"/>
  <c r="AW930" i="7" a="1"/>
  <c r="AW930" i="7" s="1"/>
  <c r="AW931" i="7" a="1"/>
  <c r="AW931" i="7"/>
  <c r="AW932" i="7" a="1"/>
  <c r="AW932" i="7" s="1"/>
  <c r="AW933" i="7" a="1"/>
  <c r="AW933" i="7" s="1"/>
  <c r="AW934" i="7" a="1"/>
  <c r="AW934" i="7" s="1"/>
  <c r="AW935" i="7" a="1"/>
  <c r="AW935" i="7" s="1"/>
  <c r="AW936" i="7" a="1"/>
  <c r="AW936" i="7" s="1"/>
  <c r="AW937" i="7" a="1"/>
  <c r="AW937" i="7"/>
  <c r="AW938" i="7" a="1"/>
  <c r="AW938" i="7" s="1"/>
  <c r="AW939" i="7" a="1"/>
  <c r="AW939" i="7"/>
  <c r="AW940" i="7" a="1"/>
  <c r="AW940" i="7"/>
  <c r="AW941" i="7" a="1"/>
  <c r="AW941" i="7"/>
  <c r="AW942" i="7" a="1"/>
  <c r="AW942" i="7"/>
  <c r="AW943" i="7" a="1"/>
  <c r="AW943" i="7" s="1"/>
  <c r="AW944" i="7" a="1"/>
  <c r="AW944" i="7" s="1"/>
  <c r="AW945" i="7" a="1"/>
  <c r="AW945" i="7" s="1"/>
  <c r="AW946" i="7" a="1"/>
  <c r="AW946" i="7" s="1"/>
  <c r="AW947" i="7" a="1"/>
  <c r="AW947" i="7" s="1"/>
  <c r="AW948" i="7" a="1"/>
  <c r="AW948" i="7" s="1"/>
  <c r="AW949" i="7" a="1"/>
  <c r="AW949" i="7"/>
  <c r="AW950" i="7" a="1"/>
  <c r="AW950" i="7" s="1"/>
  <c r="AW951" i="7" a="1"/>
  <c r="AW951" i="7" s="1"/>
  <c r="AW952" i="7" a="1"/>
  <c r="AW952" i="7" s="1"/>
  <c r="AW953" i="7" a="1"/>
  <c r="AW953" i="7"/>
  <c r="AW954" i="7" a="1"/>
  <c r="AW954" i="7" s="1"/>
  <c r="AW955" i="7" a="1"/>
  <c r="AW955" i="7"/>
  <c r="AW956" i="7" a="1"/>
  <c r="AW956" i="7" s="1"/>
  <c r="AW957" i="7" a="1"/>
  <c r="AW957" i="7"/>
  <c r="AW958" i="7" a="1"/>
  <c r="AW958" i="7" s="1"/>
  <c r="AW959" i="7" a="1"/>
  <c r="AW959" i="7" s="1"/>
  <c r="AW960" i="7" a="1"/>
  <c r="AW960" i="7" s="1"/>
  <c r="AW961" i="7" a="1"/>
  <c r="AW961" i="7" s="1"/>
  <c r="AW962" i="7" a="1"/>
  <c r="AW962" i="7" s="1"/>
  <c r="AW963" i="7" a="1"/>
  <c r="AW963" i="7" s="1"/>
  <c r="AW964" i="7" a="1"/>
  <c r="AW964" i="7"/>
  <c r="AW965" i="7" a="1"/>
  <c r="AW965" i="7"/>
  <c r="AW966" i="7" a="1"/>
  <c r="AW966" i="7"/>
  <c r="AW967" i="7" a="1"/>
  <c r="AW967" i="7"/>
  <c r="AW968" i="7" a="1"/>
  <c r="AW968" i="7" s="1"/>
  <c r="AW969" i="7" a="1"/>
  <c r="AW969" i="7"/>
  <c r="AW970" i="7" a="1"/>
  <c r="AW970" i="7" s="1"/>
  <c r="AW971" i="7" a="1"/>
  <c r="AW971" i="7" s="1"/>
  <c r="AW972" i="7" a="1"/>
  <c r="AW972" i="7" s="1"/>
  <c r="AW973" i="7" a="1"/>
  <c r="AW973" i="7" s="1"/>
  <c r="AW974" i="7" a="1"/>
  <c r="AW974" i="7" s="1"/>
  <c r="AW975" i="7" a="1"/>
  <c r="AW975" i="7" s="1"/>
  <c r="AW976" i="7" a="1"/>
  <c r="AW976" i="7" s="1"/>
  <c r="AW977" i="7" a="1"/>
  <c r="AW977" i="7"/>
  <c r="AW978" i="7" a="1"/>
  <c r="AW978" i="7"/>
  <c r="AW979" i="7" a="1"/>
  <c r="AW979" i="7"/>
  <c r="AW980" i="7" a="1"/>
  <c r="AW980" i="7" s="1"/>
  <c r="AW981" i="7" a="1"/>
  <c r="AW981" i="7" s="1"/>
  <c r="AW982" i="7" a="1"/>
  <c r="AW982" i="7"/>
  <c r="AW983" i="7" a="1"/>
  <c r="AW983" i="7"/>
  <c r="AW984" i="7" a="1"/>
  <c r="AW984" i="7" s="1"/>
  <c r="AW985" i="7" a="1"/>
  <c r="AW985" i="7" s="1"/>
  <c r="AW986" i="7" a="1"/>
  <c r="AW986" i="7" s="1"/>
  <c r="AW987" i="7" a="1"/>
  <c r="AW987" i="7" s="1"/>
  <c r="AW988" i="7" a="1"/>
  <c r="AW988" i="7"/>
  <c r="AW989" i="7" a="1"/>
  <c r="AW989" i="7" s="1"/>
  <c r="AW990" i="7" a="1"/>
  <c r="AW990" i="7"/>
  <c r="AW991" i="7" a="1"/>
  <c r="AW991" i="7"/>
  <c r="AW992" i="7" a="1"/>
  <c r="AW992" i="7" s="1"/>
  <c r="AW993" i="7" a="1"/>
  <c r="AW993" i="7" s="1"/>
  <c r="AW994" i="7" a="1"/>
  <c r="AW994" i="7" s="1"/>
  <c r="AW995" i="7" a="1"/>
  <c r="AW995" i="7" s="1"/>
  <c r="AW996" i="7" a="1"/>
  <c r="AW996" i="7"/>
  <c r="AW997" i="7" a="1"/>
  <c r="AW997" i="7" s="1"/>
  <c r="AW998" i="7" a="1"/>
  <c r="AW998" i="7" s="1"/>
  <c r="AW999" i="7" a="1"/>
  <c r="AW999" i="7" s="1"/>
  <c r="AW1000" i="7" a="1"/>
  <c r="AW1000" i="7" s="1"/>
  <c r="AW1001" i="7" a="1"/>
  <c r="AW1001" i="7"/>
  <c r="AW1002" i="7" a="1"/>
  <c r="AW1002" i="7" s="1"/>
  <c r="AW1003" i="7" a="1"/>
  <c r="AW1003" i="7"/>
  <c r="AW1004" i="7" a="1"/>
  <c r="AW1004" i="7" s="1"/>
  <c r="AW1005" i="7" a="1"/>
  <c r="AW1005" i="7" s="1"/>
  <c r="AW1006" i="7" a="1"/>
  <c r="AW1006" i="7" s="1"/>
  <c r="AW1007" i="7" a="1"/>
  <c r="AW1007" i="7" s="1"/>
  <c r="AW1008" i="7" a="1"/>
  <c r="AW1008" i="7"/>
  <c r="AW1009" i="7" a="1"/>
  <c r="AW1009" i="7"/>
  <c r="AW1010" i="7" a="1"/>
  <c r="AW1010" i="7" s="1"/>
  <c r="AW1011" i="7" a="1"/>
  <c r="AW1011" i="7" s="1"/>
  <c r="AW1012" i="7" a="1"/>
  <c r="AW1012" i="7"/>
  <c r="AW1013" i="7" a="1"/>
  <c r="AW1013" i="7" s="1"/>
  <c r="AW1014" i="7" a="1"/>
  <c r="AW1014" i="7" s="1"/>
  <c r="AW1015" i="7" a="1"/>
  <c r="AW1015" i="7" s="1"/>
  <c r="AW1016" i="7" a="1"/>
  <c r="AW1016" i="7" s="1"/>
  <c r="AW1017" i="7" a="1"/>
  <c r="AW1017" i="7" s="1"/>
  <c r="AW1018" i="7" a="1"/>
  <c r="AW1018" i="7" s="1"/>
  <c r="AW1019" i="7" a="1"/>
  <c r="AW1019" i="7" s="1"/>
  <c r="AW1020" i="7" a="1"/>
  <c r="AW1020" i="7" s="1"/>
  <c r="AW1021" i="7" a="1"/>
  <c r="AW1021" i="7" s="1"/>
  <c r="AW1022" i="7" a="1"/>
  <c r="AW1022" i="7" s="1"/>
  <c r="AW1023" i="7" a="1"/>
  <c r="AW1023" i="7" s="1"/>
  <c r="AW1024" i="7" a="1"/>
  <c r="AW1024" i="7" s="1"/>
  <c r="AW1025" i="7" a="1"/>
  <c r="AW1025" i="7" s="1"/>
  <c r="AW1026" i="7" a="1"/>
  <c r="AW1026" i="7"/>
  <c r="AW1027" i="7" a="1"/>
  <c r="AW1027" i="7" s="1"/>
  <c r="AW1028" i="7" a="1"/>
  <c r="AW1028" i="7" s="1"/>
  <c r="AW1029" i="7" a="1"/>
  <c r="AW1029" i="7"/>
  <c r="AW1030" i="7" a="1"/>
  <c r="AW1030" i="7" s="1"/>
  <c r="AW1031" i="7" a="1"/>
  <c r="AW1031" i="7" s="1"/>
  <c r="AW1032" i="7" a="1"/>
  <c r="AW1032" i="7" s="1"/>
  <c r="AW1033" i="7" a="1"/>
  <c r="AW1033" i="7" s="1"/>
  <c r="AW1034" i="7" a="1"/>
  <c r="AW1034" i="7" s="1"/>
  <c r="AW1035" i="7" a="1"/>
  <c r="AW1035" i="7" s="1"/>
  <c r="AW1036" i="7" a="1"/>
  <c r="AW1036" i="7"/>
  <c r="AW1037" i="7" a="1"/>
  <c r="AW1037" i="7"/>
  <c r="AW1038" i="7" a="1"/>
  <c r="AW1038" i="7"/>
  <c r="AW1039" i="7" a="1"/>
  <c r="AW1039" i="7" s="1"/>
  <c r="AW1040" i="7" a="1"/>
  <c r="AW1040" i="7" s="1"/>
  <c r="AW1041" i="7" a="1"/>
  <c r="AW1041" i="7"/>
  <c r="AW1042" i="7" a="1"/>
  <c r="AW1042" i="7"/>
  <c r="AW1043" i="7" a="1"/>
  <c r="AW1043" i="7" s="1"/>
  <c r="AW1044" i="7" a="1"/>
  <c r="AW1044" i="7" s="1"/>
  <c r="AW1045" i="7" a="1"/>
  <c r="AW1045" i="7" s="1"/>
  <c r="AW1046" i="7" a="1"/>
  <c r="AW1046" i="7" s="1"/>
  <c r="AW1047" i="7" a="1"/>
  <c r="AW1047" i="7" s="1"/>
  <c r="AW1048" i="7" a="1"/>
  <c r="AW1048" i="7" s="1"/>
  <c r="AW1049" i="7" a="1"/>
  <c r="AW1049" i="7" s="1"/>
  <c r="AW1050" i="7" a="1"/>
  <c r="AW1050" i="7" s="1"/>
  <c r="AW1051" i="7" a="1"/>
  <c r="AW1051" i="7" s="1"/>
  <c r="AW1052" i="7" a="1"/>
  <c r="AW1052" i="7" s="1"/>
  <c r="AW1053" i="7" a="1"/>
  <c r="AW1053" i="7"/>
  <c r="AW1054" i="7" a="1"/>
  <c r="AW1054" i="7" s="1"/>
  <c r="AW1055" i="7" a="1"/>
  <c r="AW1055" i="7"/>
  <c r="AW1056" i="7" a="1"/>
  <c r="AW1056" i="7" s="1"/>
  <c r="AW1057" i="7" a="1"/>
  <c r="AW1057" i="7" s="1"/>
  <c r="AW1058" i="7" a="1"/>
  <c r="AW1058" i="7" s="1"/>
  <c r="AW1059" i="7" a="1"/>
  <c r="AW1059" i="7" s="1"/>
  <c r="AW1060" i="7" a="1"/>
  <c r="AW1060" i="7" s="1"/>
  <c r="AW1061" i="7" a="1"/>
  <c r="AW1061" i="7" s="1"/>
  <c r="AW1062" i="7" a="1"/>
  <c r="AW1062" i="7" s="1"/>
  <c r="AW1063" i="7" a="1"/>
  <c r="AW1063" i="7"/>
  <c r="AW1064" i="7" a="1"/>
  <c r="AW1064" i="7" s="1"/>
  <c r="AW1065" i="7" a="1"/>
  <c r="AW1065" i="7" s="1"/>
  <c r="AW1066" i="7" a="1"/>
  <c r="AW1066" i="7" s="1"/>
  <c r="AW1067" i="7" a="1"/>
  <c r="AW1067" i="7" s="1"/>
  <c r="AW1068" i="7" a="1"/>
  <c r="AW1068" i="7"/>
  <c r="AW1069" i="7" a="1"/>
  <c r="AW1069" i="7" s="1"/>
  <c r="AW1070" i="7" a="1"/>
  <c r="AW1070" i="7" s="1"/>
  <c r="AW1071" i="7" a="1"/>
  <c r="AW1071" i="7"/>
  <c r="AW1072" i="7" a="1"/>
  <c r="AW1072" i="7" s="1"/>
  <c r="AW1073" i="7" a="1"/>
  <c r="AW1073" i="7" s="1"/>
  <c r="AW1074" i="7" a="1"/>
  <c r="AW1074" i="7" s="1"/>
  <c r="AW1075" i="7" a="1"/>
  <c r="AW1075" i="7"/>
  <c r="AW1076" i="7" a="1"/>
  <c r="AW1076" i="7" s="1"/>
  <c r="AW1077" i="7" a="1"/>
  <c r="AW1077" i="7" s="1"/>
  <c r="AW1078" i="7" a="1"/>
  <c r="AW1078" i="7" s="1"/>
  <c r="AW1079" i="7" a="1"/>
  <c r="AW1079" i="7"/>
  <c r="AW1080" i="7" a="1"/>
  <c r="AW1080" i="7"/>
  <c r="AW1081" i="7" a="1"/>
  <c r="AW1081" i="7"/>
  <c r="AW1082" i="7" a="1"/>
  <c r="AW1082" i="7" s="1"/>
  <c r="AW1083" i="7" a="1"/>
  <c r="AW1083" i="7"/>
  <c r="AW1084" i="7" a="1"/>
  <c r="AW1084" i="7" s="1"/>
  <c r="AW1085" i="7" a="1"/>
  <c r="AW1085" i="7" s="1"/>
  <c r="AW1086" i="7" a="1"/>
  <c r="AW1086" i="7" s="1"/>
  <c r="AW1087" i="7" a="1"/>
  <c r="AW1087" i="7" s="1"/>
  <c r="AW1088" i="7" a="1"/>
  <c r="AW1088" i="7" s="1"/>
  <c r="AW1089" i="7" a="1"/>
  <c r="AW1089" i="7" s="1"/>
  <c r="AW1090" i="7" a="1"/>
  <c r="AW1090" i="7" s="1"/>
  <c r="AW1091" i="7" a="1"/>
  <c r="AW1091" i="7" s="1"/>
  <c r="AW1092" i="7" a="1"/>
  <c r="AW1092" i="7" s="1"/>
  <c r="AW1093" i="7" a="1"/>
  <c r="AW1093" i="7"/>
  <c r="AW1094" i="7" a="1"/>
  <c r="AW1094" i="7" s="1"/>
  <c r="AW1095" i="7" a="1"/>
  <c r="AW1095" i="7" s="1"/>
  <c r="AW1096" i="7" a="1"/>
  <c r="AW1096" i="7" s="1"/>
  <c r="AW1097" i="7" a="1"/>
  <c r="AW1097" i="7" s="1"/>
  <c r="AW1098" i="7" a="1"/>
  <c r="AW1098" i="7" s="1"/>
  <c r="AW1099" i="7" a="1"/>
  <c r="AW1099" i="7"/>
  <c r="AW1100" i="7" a="1"/>
  <c r="AW1100" i="7" s="1"/>
  <c r="AW1101" i="7" a="1"/>
  <c r="AW1101" i="7"/>
  <c r="AW1102" i="7" a="1"/>
  <c r="AW1102" i="7" s="1"/>
  <c r="AW1103" i="7" a="1"/>
  <c r="AW1103" i="7" s="1"/>
  <c r="AW1104" i="7" a="1"/>
  <c r="AW1104" i="7" s="1"/>
  <c r="AW1105" i="7" a="1"/>
  <c r="AW1105" i="7" s="1"/>
  <c r="AW1106" i="7" a="1"/>
  <c r="AW1106" i="7" s="1"/>
  <c r="AW1107" i="7" a="1"/>
  <c r="AW1107" i="7" s="1"/>
  <c r="AW1108" i="7" a="1"/>
  <c r="AW1108" i="7" s="1"/>
  <c r="AW1109" i="7" a="1"/>
  <c r="AW1109" i="7"/>
  <c r="AW1110" i="7" a="1"/>
  <c r="AW1110" i="7"/>
  <c r="AW1111" i="7" a="1"/>
  <c r="AW1111" i="7" s="1"/>
  <c r="AW1112" i="7" a="1"/>
  <c r="AW1112" i="7" s="1"/>
  <c r="AW1113" i="7" a="1"/>
  <c r="AW1113" i="7"/>
  <c r="AW1114" i="7" a="1"/>
  <c r="AW1114" i="7"/>
  <c r="AW1115" i="7" a="1"/>
  <c r="AW1115" i="7" s="1"/>
  <c r="AW1116" i="7" a="1"/>
  <c r="AW1116" i="7"/>
  <c r="AW1117" i="7" a="1"/>
  <c r="AW1117" i="7" s="1"/>
  <c r="AW1118" i="7" a="1"/>
  <c r="AW1118" i="7" s="1"/>
  <c r="AW1119" i="7" a="1"/>
  <c r="AW1119" i="7" s="1"/>
  <c r="AW1120" i="7" a="1"/>
  <c r="AW1120" i="7" s="1"/>
  <c r="AW1121" i="7" a="1"/>
  <c r="AW1121" i="7" s="1"/>
  <c r="AW1122" i="7" a="1"/>
  <c r="AW1122" i="7" s="1"/>
  <c r="AW1123" i="7" a="1"/>
  <c r="AW1123" i="7"/>
  <c r="AW1124" i="7" a="1"/>
  <c r="AW1124" i="7" s="1"/>
  <c r="AW1125" i="7" a="1"/>
  <c r="AW1125" i="7" s="1"/>
  <c r="AW1126" i="7" a="1"/>
  <c r="AW1126" i="7"/>
  <c r="AW1127" i="7" a="1"/>
  <c r="AW1127" i="7" s="1"/>
  <c r="AW1128" i="7" a="1"/>
  <c r="AW1128" i="7" s="1"/>
  <c r="AW1129" i="7" a="1"/>
  <c r="AW1129" i="7" s="1"/>
  <c r="AW1130" i="7" a="1"/>
  <c r="AW1130" i="7" s="1"/>
  <c r="AW1131" i="7" a="1"/>
  <c r="AW1131" i="7" s="1"/>
  <c r="AW1132" i="7" a="1"/>
  <c r="AW1132" i="7" s="1"/>
  <c r="AW1133" i="7" a="1"/>
  <c r="AW1133" i="7" s="1"/>
  <c r="AW1134" i="7" a="1"/>
  <c r="AW1134" i="7" s="1"/>
  <c r="AW1135" i="7" a="1"/>
  <c r="AW1135" i="7" s="1"/>
  <c r="AW1136" i="7" a="1"/>
  <c r="AW1136" i="7" s="1"/>
  <c r="AW1137" i="7" a="1"/>
  <c r="AW1137" i="7" s="1"/>
  <c r="AW1138" i="7" a="1"/>
  <c r="AW1138" i="7" s="1"/>
  <c r="AW1139" i="7" a="1"/>
  <c r="AW1139" i="7" s="1"/>
  <c r="AW1140" i="7" a="1"/>
  <c r="AW1140" i="7"/>
  <c r="AW1141" i="7" a="1"/>
  <c r="AW1141" i="7" s="1"/>
  <c r="AW1142" i="7" a="1"/>
  <c r="AW1142" i="7" s="1"/>
  <c r="AW1143" i="7" a="1"/>
  <c r="AW1143" i="7"/>
  <c r="AW1144" i="7" a="1"/>
  <c r="AW1144" i="7" s="1"/>
  <c r="AW1145" i="7" a="1"/>
  <c r="AW1145" i="7" s="1"/>
  <c r="AW1146" i="7" a="1"/>
  <c r="AW1146" i="7" s="1"/>
  <c r="AW1147" i="7" a="1"/>
  <c r="AW1147" i="7" s="1"/>
  <c r="AW1148" i="7" a="1"/>
  <c r="AW1148" i="7" s="1"/>
  <c r="AW1149" i="7" a="1"/>
  <c r="AW1149" i="7"/>
  <c r="AW1150" i="7" a="1"/>
  <c r="AW1150" i="7" s="1"/>
  <c r="AW1151" i="7" a="1"/>
  <c r="AW1151" i="7"/>
  <c r="AW1152" i="7" a="1"/>
  <c r="AW1152" i="7"/>
  <c r="AW1153" i="7" a="1"/>
  <c r="AW1153" i="7"/>
  <c r="AW1154" i="7" a="1"/>
  <c r="AW1154" i="7" s="1"/>
  <c r="AW1155" i="7" a="1"/>
  <c r="AW1155" i="7" s="1"/>
  <c r="AW1156" i="7" a="1"/>
  <c r="AW1156" i="7"/>
  <c r="AW1157" i="7" a="1"/>
  <c r="AW1157" i="7" s="1"/>
  <c r="AW1158" i="7" a="1"/>
  <c r="AW1158" i="7" s="1"/>
  <c r="AW1159" i="7" a="1"/>
  <c r="AW1159" i="7" s="1"/>
  <c r="AW1160" i="7" a="1"/>
  <c r="AW1160" i="7" s="1"/>
  <c r="AW1161" i="7" a="1"/>
  <c r="AW1161" i="7"/>
  <c r="AW1162" i="7" a="1"/>
  <c r="AW1162" i="7"/>
  <c r="AW1163" i="7" a="1"/>
  <c r="AW1163" i="7" s="1"/>
  <c r="AW1164" i="7" a="1"/>
  <c r="AW1164" i="7" s="1"/>
  <c r="AW1165" i="7" a="1"/>
  <c r="AW1165" i="7"/>
  <c r="AW1166" i="7" a="1"/>
  <c r="AW1166" i="7" s="1"/>
  <c r="AW1167" i="7" a="1"/>
  <c r="AW1167" i="7" s="1"/>
  <c r="AW1168" i="7" a="1"/>
  <c r="AW1168" i="7" s="1"/>
  <c r="AW1169" i="7" a="1"/>
  <c r="AW1169" i="7"/>
  <c r="AW1170" i="7" a="1"/>
  <c r="AW1170" i="7" s="1"/>
  <c r="AW1171" i="7" a="1"/>
  <c r="AW1171" i="7" s="1"/>
  <c r="AW1172" i="7" a="1"/>
  <c r="AW1172" i="7" s="1"/>
  <c r="AW1173" i="7" a="1"/>
  <c r="AW1173" i="7" s="1"/>
  <c r="AW1174" i="7" a="1"/>
  <c r="AW1174" i="7"/>
  <c r="AW1175" i="7" a="1"/>
  <c r="AW1175" i="7" s="1"/>
  <c r="AW1176" i="7" a="1"/>
  <c r="AW1176" i="7" s="1"/>
  <c r="AW1177" i="7" a="1"/>
  <c r="AW1177" i="7"/>
  <c r="AW1178" i="7" a="1"/>
  <c r="AW1178" i="7" s="1"/>
  <c r="AW1179" i="7" a="1"/>
  <c r="AW1179" i="7" s="1"/>
  <c r="AW1180" i="7" a="1"/>
  <c r="AW1180" i="7" s="1"/>
  <c r="AW1181" i="7" a="1"/>
  <c r="AW1181" i="7" s="1"/>
  <c r="AW1182" i="7" a="1"/>
  <c r="AW1182" i="7"/>
  <c r="AW1183" i="7" a="1"/>
  <c r="AW1183" i="7" s="1"/>
  <c r="AW1184" i="7" a="1"/>
  <c r="AW1184" i="7" s="1"/>
  <c r="AW1185" i="7" a="1"/>
  <c r="AW1185" i="7"/>
  <c r="AW1186" i="7" a="1"/>
  <c r="AW1186" i="7"/>
  <c r="AW1187" i="7" a="1"/>
  <c r="AW1187" i="7"/>
  <c r="AW1188" i="7" a="1"/>
  <c r="AW1188" i="7"/>
  <c r="AW1189" i="7" a="1"/>
  <c r="AW1189" i="7" s="1"/>
  <c r="AW1190" i="7" a="1"/>
  <c r="AW1190" i="7" s="1"/>
  <c r="AW1191" i="7" a="1"/>
  <c r="AW1191" i="7" s="1"/>
  <c r="AW1192" i="7" a="1"/>
  <c r="AW1192" i="7" s="1"/>
  <c r="AW1193" i="7" a="1"/>
  <c r="AW1193" i="7" s="1"/>
  <c r="AW1194" i="7" a="1"/>
  <c r="AW1194" i="7" s="1"/>
  <c r="AW1195" i="7" a="1"/>
  <c r="AW1195" i="7"/>
  <c r="AW1196" i="7" a="1"/>
  <c r="AW1196" i="7" s="1"/>
  <c r="AW1197" i="7" a="1"/>
  <c r="AW1197" i="7" s="1"/>
  <c r="AW1198" i="7" a="1"/>
  <c r="AW1198" i="7" s="1"/>
  <c r="AW1199" i="7" a="1"/>
  <c r="AW1199" i="7"/>
  <c r="AW1200" i="7" a="1"/>
  <c r="AW1200" i="7" s="1"/>
  <c r="AW1201" i="7" a="1"/>
  <c r="AW1201" i="7"/>
  <c r="AW1202" i="7" a="1"/>
  <c r="AW1202" i="7" s="1"/>
  <c r="AW1203" i="7" a="1"/>
  <c r="AW1203" i="7" s="1"/>
  <c r="AW1204" i="7" a="1"/>
  <c r="AW1204" i="7" s="1"/>
  <c r="AW1205" i="7" a="1"/>
  <c r="AW1205" i="7" s="1"/>
  <c r="AW1206" i="7" a="1"/>
  <c r="AW1206" i="7" s="1"/>
  <c r="AW1207" i="7" a="1"/>
  <c r="AW1207" i="7" s="1"/>
  <c r="AW1208" i="7" a="1"/>
  <c r="AW1208" i="7" s="1"/>
  <c r="AW1209" i="7" a="1"/>
  <c r="AW1209" i="7" s="1"/>
  <c r="AW1210" i="7" a="1"/>
  <c r="AW1210" i="7" s="1"/>
  <c r="AW1211" i="7" a="1"/>
  <c r="AW1211" i="7"/>
  <c r="AW1212" i="7" a="1"/>
  <c r="AW1212" i="7" s="1"/>
  <c r="AW1213" i="7" a="1"/>
  <c r="AW1213" i="7" s="1"/>
  <c r="AW1214" i="7" a="1"/>
  <c r="AW1214" i="7" s="1"/>
  <c r="AW1215" i="7" a="1"/>
  <c r="AW1215" i="7"/>
  <c r="AW1216" i="7" a="1"/>
  <c r="AW1216" i="7" s="1"/>
  <c r="AW1217" i="7" a="1"/>
  <c r="AW1217" i="7" s="1"/>
  <c r="AW1218" i="7" a="1"/>
  <c r="AW1218" i="7" s="1"/>
  <c r="AW1219" i="7" a="1"/>
  <c r="AW1219" i="7" s="1"/>
  <c r="AW1220" i="7" a="1"/>
  <c r="AW1220" i="7" s="1"/>
  <c r="AW1221" i="7" a="1"/>
  <c r="AW1221" i="7" s="1"/>
  <c r="AW1222" i="7" a="1"/>
  <c r="AW1222" i="7" s="1"/>
  <c r="AW1223" i="7" a="1"/>
  <c r="AW1223" i="7"/>
  <c r="AW1224" i="7" a="1"/>
  <c r="AW1224" i="7"/>
  <c r="AW1225" i="7" a="1"/>
  <c r="AW1225" i="7"/>
  <c r="AW1226" i="7" a="1"/>
  <c r="AW1226" i="7" s="1"/>
  <c r="AW1227" i="7" a="1"/>
  <c r="AW1227" i="7" s="1"/>
  <c r="AW1228" i="7" a="1"/>
  <c r="AW1228" i="7"/>
  <c r="AW1229" i="7" a="1"/>
  <c r="AW1229" i="7" s="1"/>
  <c r="AW1230" i="7" a="1"/>
  <c r="AW1230" i="7" s="1"/>
  <c r="AW1231" i="7" a="1"/>
  <c r="AW1231" i="7" s="1"/>
  <c r="AW1232" i="7" a="1"/>
  <c r="AW1232" i="7" s="1"/>
  <c r="AW1233" i="7" a="1"/>
  <c r="AW1233" i="7"/>
  <c r="AW1234" i="7" a="1"/>
  <c r="AW1234" i="7"/>
  <c r="AW1235" i="7" a="1"/>
  <c r="AW1235" i="7" s="1"/>
  <c r="AW1236" i="7" a="1"/>
  <c r="AW1236" i="7"/>
  <c r="AW1237" i="7" a="1"/>
  <c r="AW1237" i="7" s="1"/>
  <c r="AW1238" i="7" a="1"/>
  <c r="AW1238" i="7" s="1"/>
  <c r="AW1239" i="7" a="1"/>
  <c r="AW1239" i="7" s="1"/>
  <c r="AW1240" i="7" a="1"/>
  <c r="AW1240" i="7" s="1"/>
  <c r="AW1241" i="7" a="1"/>
  <c r="AW1241" i="7"/>
  <c r="AW1242" i="7" a="1"/>
  <c r="AW1242" i="7" s="1"/>
  <c r="AW1243" i="7" a="1"/>
  <c r="AW1243" i="7" s="1"/>
  <c r="AW1244" i="7" a="1"/>
  <c r="AW1244" i="7" s="1"/>
  <c r="AW1245" i="7" a="1"/>
  <c r="AW1245" i="7"/>
  <c r="AW1246" i="7" a="1"/>
  <c r="AW1246" i="7" s="1"/>
  <c r="AW1247" i="7" a="1"/>
  <c r="AW1247" i="7" s="1"/>
  <c r="AW1248" i="7" a="1"/>
  <c r="AW1248" i="7" s="1"/>
  <c r="AW1249" i="7" a="1"/>
  <c r="AW1249" i="7"/>
  <c r="AW1250" i="7" a="1"/>
  <c r="AW1250" i="7" s="1"/>
  <c r="AW1251" i="7" a="1"/>
  <c r="AW1251" i="7" s="1"/>
  <c r="AW1252" i="7" a="1"/>
  <c r="AW1252" i="7" s="1"/>
  <c r="AW1253" i="7" a="1"/>
  <c r="AW1253" i="7" s="1"/>
  <c r="AW1254" i="7" a="1"/>
  <c r="AW1254" i="7"/>
  <c r="AW1255" i="7" a="1"/>
  <c r="AW1255" i="7" s="1"/>
  <c r="AW1256" i="7" a="1"/>
  <c r="AW1256" i="7" s="1"/>
  <c r="AW1257" i="7" a="1"/>
  <c r="AW1257" i="7"/>
  <c r="AW1258" i="7" a="1"/>
  <c r="AW1258" i="7"/>
  <c r="AW1259" i="7" a="1"/>
  <c r="AW1259" i="7"/>
  <c r="AW1260" i="7" a="1"/>
  <c r="AW1260" i="7"/>
  <c r="AW1261" i="7" a="1"/>
  <c r="AW1261" i="7" s="1"/>
  <c r="AW1262" i="7" a="1"/>
  <c r="AW1262" i="7" s="1"/>
  <c r="AW1263" i="7" a="1"/>
  <c r="AW1263" i="7" s="1"/>
  <c r="AW1264" i="7" a="1"/>
  <c r="AW1264" i="7" s="1"/>
  <c r="AW1265" i="7" a="1"/>
  <c r="AW1265" i="7" s="1"/>
  <c r="AW1266" i="7" a="1"/>
  <c r="AW1266" i="7" s="1"/>
  <c r="AW1267" i="7" a="1"/>
  <c r="AW1267" i="7"/>
  <c r="AW1268" i="7" a="1"/>
  <c r="AW1268" i="7" s="1"/>
  <c r="AW1269" i="7" a="1"/>
  <c r="AW1269" i="7" s="1"/>
  <c r="AW1270" i="7" a="1"/>
  <c r="AW1270" i="7"/>
  <c r="AW1271" i="7" a="1"/>
  <c r="AW1271" i="7" s="1"/>
  <c r="AW1272" i="7" a="1"/>
  <c r="AW1272" i="7" s="1"/>
  <c r="AW1273" i="7" a="1"/>
  <c r="AW1273" i="7" s="1"/>
  <c r="AW1274" i="7" a="1"/>
  <c r="AW1274" i="7" s="1"/>
  <c r="AW1275" i="7" a="1"/>
  <c r="AW1275" i="7" s="1"/>
  <c r="AW1276" i="7" a="1"/>
  <c r="AW1276" i="7" s="1"/>
  <c r="AW1277" i="7" a="1"/>
  <c r="AW1277" i="7" s="1"/>
  <c r="AW1278" i="7" a="1"/>
  <c r="AW1278" i="7" s="1"/>
  <c r="AW1279" i="7" a="1"/>
  <c r="AW1279" i="7" s="1"/>
  <c r="AW1280" i="7" a="1"/>
  <c r="AW1280" i="7" s="1"/>
  <c r="AW1281" i="7" a="1"/>
  <c r="AW1281" i="7" s="1"/>
  <c r="AW1282" i="7" a="1"/>
  <c r="AW1282" i="7" s="1"/>
  <c r="AW1283" i="7" a="1"/>
  <c r="AW1283" i="7" s="1"/>
  <c r="AW1284" i="7" a="1"/>
  <c r="AW1284" i="7"/>
  <c r="AW1285" i="7" a="1"/>
  <c r="AW1285" i="7" s="1"/>
  <c r="AW1286" i="7" a="1"/>
  <c r="AW1286" i="7" s="1"/>
  <c r="AW1287" i="7" a="1"/>
  <c r="AW1287" i="7"/>
  <c r="AW1288" i="7" a="1"/>
  <c r="AW1288" i="7" s="1"/>
  <c r="AW1289" i="7" a="1"/>
  <c r="AW1289" i="7" s="1"/>
  <c r="AW1290" i="7" a="1"/>
  <c r="AW1290" i="7" s="1"/>
  <c r="AW1291" i="7" a="1"/>
  <c r="AW1291" i="7" s="1"/>
  <c r="AW1292" i="7" a="1"/>
  <c r="AW1292" i="7" s="1"/>
  <c r="AW1293" i="7" a="1"/>
  <c r="AW1293" i="7"/>
  <c r="AW1294" i="7" a="1"/>
  <c r="AW1294" i="7" s="1"/>
  <c r="AW1295" i="7" a="1"/>
  <c r="AW1295" i="7"/>
  <c r="AW1296" i="7" a="1"/>
  <c r="AW1296" i="7"/>
  <c r="AW1297" i="7" a="1"/>
  <c r="AW1297" i="7"/>
  <c r="AW1298" i="7" a="1"/>
  <c r="AW1298" i="7" s="1"/>
  <c r="AW1299" i="7" a="1"/>
  <c r="AW1299" i="7" s="1"/>
  <c r="AW1300" i="7" a="1"/>
  <c r="AW1300" i="7"/>
  <c r="AW1301" i="7" a="1"/>
  <c r="AW1301" i="7" s="1"/>
  <c r="AW1302" i="7" a="1"/>
  <c r="AW1302" i="7" s="1"/>
  <c r="AW1303" i="7" a="1"/>
  <c r="AW1303" i="7" s="1"/>
  <c r="AW1304" i="7" a="1"/>
  <c r="AW1304" i="7" s="1"/>
  <c r="AW1305" i="7" a="1"/>
  <c r="AW1305" i="7"/>
  <c r="AW1306" i="7" a="1"/>
  <c r="AW1306" i="7"/>
  <c r="AW1307" i="7" a="1"/>
  <c r="AW1307" i="7" s="1"/>
  <c r="AW1308" i="7" a="1"/>
  <c r="AW1308" i="7" s="1"/>
  <c r="AW1309" i="7" a="1"/>
  <c r="AW1309" i="7"/>
  <c r="AW1310" i="7" a="1"/>
  <c r="AW1310" i="7" s="1"/>
  <c r="AW1311" i="7" a="1"/>
  <c r="AW1311" i="7" s="1"/>
  <c r="AW1312" i="7" a="1"/>
  <c r="AW1312" i="7" s="1"/>
  <c r="AW1313" i="7" a="1"/>
  <c r="AW1313" i="7"/>
  <c r="AW1314" i="7" a="1"/>
  <c r="AW1314" i="7" s="1"/>
  <c r="AW1315" i="7" a="1"/>
  <c r="AW1315" i="7" s="1"/>
  <c r="AW1316" i="7" a="1"/>
  <c r="AW1316" i="7" s="1"/>
  <c r="AW1317" i="7" a="1"/>
  <c r="AW1317" i="7" s="1"/>
  <c r="AW1318" i="7" a="1"/>
  <c r="AW1318" i="7"/>
  <c r="AW1319" i="7" a="1"/>
  <c r="AW1319" i="7" s="1"/>
  <c r="AW1320" i="7" a="1"/>
  <c r="AW1320" i="7" s="1"/>
  <c r="AW1321" i="7" a="1"/>
  <c r="AW1321" i="7"/>
  <c r="AW1322" i="7" a="1"/>
  <c r="AW1322" i="7" s="1"/>
  <c r="AW1323" i="7" a="1"/>
  <c r="AW1323" i="7" s="1"/>
  <c r="AW1324" i="7" a="1"/>
  <c r="AW1324" i="7" s="1"/>
  <c r="AW1325" i="7" a="1"/>
  <c r="AW1325" i="7" s="1"/>
  <c r="AW1326" i="7" a="1"/>
  <c r="AW1326" i="7"/>
  <c r="AW1327" i="7" a="1"/>
  <c r="AW1327" i="7" s="1"/>
  <c r="AW1328" i="7" a="1"/>
  <c r="AW1328" i="7" s="1"/>
  <c r="AW1329" i="7" a="1"/>
  <c r="AW1329" i="7"/>
  <c r="AW1330" i="7" a="1"/>
  <c r="AW1330" i="7"/>
  <c r="AW1331" i="7" a="1"/>
  <c r="AW1331" i="7"/>
  <c r="AW1332" i="7" a="1"/>
  <c r="AW1332" i="7"/>
  <c r="AW1333" i="7" a="1"/>
  <c r="AW1333" i="7" s="1"/>
  <c r="AW1334" i="7" a="1"/>
  <c r="AW1334" i="7" s="1"/>
  <c r="AW1335" i="7" a="1"/>
  <c r="AW1335" i="7" s="1"/>
  <c r="AW1336" i="7" a="1"/>
  <c r="AW1336" i="7" s="1"/>
  <c r="AW1337" i="7" a="1"/>
  <c r="AW1337" i="7" s="1"/>
  <c r="AW1338" i="7" a="1"/>
  <c r="AW1338" i="7" s="1"/>
  <c r="AW1339" i="7" a="1"/>
  <c r="AW1339" i="7"/>
  <c r="AW1340" i="7" a="1"/>
  <c r="AW1340" i="7" s="1"/>
  <c r="AW1341" i="7" a="1"/>
  <c r="AW1341" i="7" s="1"/>
  <c r="AW1342" i="7" a="1"/>
  <c r="AW1342" i="7" s="1"/>
  <c r="AW1343" i="7" a="1"/>
  <c r="AW1343" i="7"/>
  <c r="AW1344" i="7" a="1"/>
  <c r="AW1344" i="7" s="1"/>
  <c r="AW1345" i="7" a="1"/>
  <c r="AW1345" i="7"/>
  <c r="AW1346" i="7" a="1"/>
  <c r="AW1346" i="7" s="1"/>
  <c r="AW1347" i="7" a="1"/>
  <c r="AW1347" i="7" s="1"/>
  <c r="AW1348" i="7" a="1"/>
  <c r="AW1348" i="7" s="1"/>
  <c r="AW1349" i="7" a="1"/>
  <c r="AW1349" i="7" s="1"/>
  <c r="AW1350" i="7" a="1"/>
  <c r="AW1350" i="7" s="1"/>
  <c r="AW1351" i="7" a="1"/>
  <c r="AW1351" i="7" s="1"/>
  <c r="AW1352" i="7" a="1"/>
  <c r="AW1352" i="7" s="1"/>
  <c r="AW1353" i="7" a="1"/>
  <c r="AW1353" i="7" s="1"/>
  <c r="AW1354" i="7" a="1"/>
  <c r="AW1354" i="7" s="1"/>
  <c r="AW1355" i="7" a="1"/>
  <c r="AW1355" i="7"/>
  <c r="AW1356" i="7" a="1"/>
  <c r="AW1356" i="7" s="1"/>
  <c r="AW1357" i="7" a="1"/>
  <c r="AW1357" i="7" s="1"/>
  <c r="AW1358" i="7" a="1"/>
  <c r="AW1358" i="7" s="1"/>
  <c r="AW1359" i="7" a="1"/>
  <c r="AW1359" i="7"/>
  <c r="AW1360" i="7" a="1"/>
  <c r="AW1360" i="7" s="1"/>
  <c r="AW1361" i="7" a="1"/>
  <c r="AW1361" i="7" s="1"/>
  <c r="AW1362" i="7" a="1"/>
  <c r="AW1362" i="7" s="1"/>
  <c r="AW1363" i="7" a="1"/>
  <c r="AW1363" i="7" s="1"/>
  <c r="AW1364" i="7" a="1"/>
  <c r="AW1364" i="7" s="1"/>
  <c r="AW1365" i="7" a="1"/>
  <c r="AW1365" i="7" s="1"/>
  <c r="AW1366" i="7" a="1"/>
  <c r="AW1366" i="7" s="1"/>
  <c r="AW1367" i="7" a="1"/>
  <c r="AW1367" i="7"/>
  <c r="AW1368" i="7" a="1"/>
  <c r="AW1368" i="7"/>
  <c r="AW1369" i="7" a="1"/>
  <c r="AW1369" i="7"/>
  <c r="AW1370" i="7" a="1"/>
  <c r="AW1370" i="7" s="1"/>
  <c r="AW1371" i="7" a="1"/>
  <c r="AW1371" i="7" s="1"/>
  <c r="AW1372" i="7" a="1"/>
  <c r="AW1372" i="7" s="1"/>
  <c r="AW1373" i="7" a="1"/>
  <c r="AW1373" i="7" s="1"/>
  <c r="AW1374" i="7" a="1"/>
  <c r="AW1374" i="7" s="1"/>
  <c r="AW1375" i="7" a="1"/>
  <c r="AW1375" i="7" s="1"/>
  <c r="AW1376" i="7" a="1"/>
  <c r="AW1376" i="7" s="1"/>
  <c r="AW1377" i="7" a="1"/>
  <c r="AW1377" i="7"/>
  <c r="AW1378" i="7" a="1"/>
  <c r="AW1378" i="7" s="1"/>
  <c r="AW1379" i="7" a="1"/>
  <c r="AW1379" i="7"/>
  <c r="AW1380" i="7" a="1"/>
  <c r="AW1380" i="7" s="1"/>
  <c r="AW1381" i="7" a="1"/>
  <c r="AW1381" i="7" s="1"/>
  <c r="AW1382" i="7" a="1"/>
  <c r="AW1382" i="7" s="1"/>
  <c r="AW1383" i="7" a="1"/>
  <c r="AW1383" i="7" s="1"/>
  <c r="AW1384" i="7" a="1"/>
  <c r="AW1384" i="7" s="1"/>
  <c r="AW1385" i="7" a="1"/>
  <c r="AW1385" i="7" s="1"/>
  <c r="AW1386" i="7" a="1"/>
  <c r="AW1386" i="7"/>
  <c r="AW1387" i="7" a="1"/>
  <c r="AW1387" i="7" s="1"/>
  <c r="AW1388" i="7" a="1"/>
  <c r="AW1388" i="7"/>
  <c r="AW1389" i="7" a="1"/>
  <c r="AW1389" i="7" s="1"/>
  <c r="AW1390" i="7" a="1"/>
  <c r="AW1390" i="7" s="1"/>
  <c r="AW1391" i="7" a="1"/>
  <c r="AW1391" i="7" s="1"/>
  <c r="AW1392" i="7" a="1"/>
  <c r="AW1392" i="7" s="1"/>
  <c r="AW1393" i="7" a="1"/>
  <c r="AW1393" i="7" s="1"/>
  <c r="AW1394" i="7" a="1"/>
  <c r="AW1394" i="7" s="1"/>
  <c r="AW1395" i="7" a="1"/>
  <c r="AW1395" i="7" s="1"/>
  <c r="AW1396" i="7" a="1"/>
  <c r="AW1396" i="7" s="1"/>
  <c r="AW1397" i="7" a="1"/>
  <c r="AW1397" i="7" s="1"/>
  <c r="AW1398" i="7" a="1"/>
  <c r="AW1398" i="7" s="1"/>
  <c r="AW1399" i="7" a="1"/>
  <c r="AW1399" i="7" s="1"/>
  <c r="AW1400" i="7" a="1"/>
  <c r="AW1400" i="7" s="1"/>
  <c r="AW1401" i="7" a="1"/>
  <c r="AW1401" i="7" s="1"/>
  <c r="AW1402" i="7" a="1"/>
  <c r="AW1402" i="7" s="1"/>
  <c r="AW1403" i="7" a="1"/>
  <c r="AW1403" i="7" s="1"/>
  <c r="AW1404" i="7" a="1"/>
  <c r="AW1404" i="7" s="1"/>
  <c r="AW1405" i="7" a="1"/>
  <c r="AW1405" i="7" s="1"/>
  <c r="AW1406" i="7" a="1"/>
  <c r="AW1406" i="7" s="1"/>
  <c r="AW1407" i="7" a="1"/>
  <c r="AW1407" i="7" s="1"/>
  <c r="AW1408" i="7" a="1"/>
  <c r="AW1408" i="7" s="1"/>
  <c r="AW1409" i="7" a="1"/>
  <c r="AW1409" i="7" s="1"/>
  <c r="AW1410" i="7" a="1"/>
  <c r="AW1410" i="7" s="1"/>
  <c r="AW1411" i="7" a="1"/>
  <c r="AW1411" i="7" s="1"/>
  <c r="AW1412" i="7" a="1"/>
  <c r="AW1412" i="7" s="1"/>
  <c r="AW1413" i="7" a="1"/>
  <c r="AW1413" i="7" s="1"/>
  <c r="AW1414" i="7" a="1"/>
  <c r="AW1414" i="7" s="1"/>
  <c r="AW1415" i="7" a="1"/>
  <c r="AW1415" i="7" s="1"/>
  <c r="AW1416" i="7" a="1"/>
  <c r="AW1416" i="7" s="1"/>
  <c r="AW1417" i="7" a="1"/>
  <c r="AW1417" i="7" s="1"/>
  <c r="AW1418" i="7" a="1"/>
  <c r="AW1418" i="7" s="1"/>
  <c r="AW1419" i="7" a="1"/>
  <c r="AW1419" i="7" s="1"/>
  <c r="AW1420" i="7" a="1"/>
  <c r="AW1420" i="7" s="1"/>
  <c r="AW1421" i="7" a="1"/>
  <c r="AW1421" i="7" s="1"/>
  <c r="AW1422" i="7" a="1"/>
  <c r="AW1422" i="7" s="1"/>
  <c r="AW1423" i="7" a="1"/>
  <c r="AW1423" i="7" s="1"/>
  <c r="AW1424" i="7" a="1"/>
  <c r="AW1424" i="7" s="1"/>
  <c r="AW1425" i="7" a="1"/>
  <c r="AW1425" i="7" s="1"/>
  <c r="AW1426" i="7" a="1"/>
  <c r="AW1426" i="7" s="1"/>
  <c r="AW1427" i="7" a="1"/>
  <c r="AW1427" i="7" s="1"/>
  <c r="AW1428" i="7" a="1"/>
  <c r="AW1428" i="7" s="1"/>
  <c r="AW1429" i="7" a="1"/>
  <c r="AW1429" i="7" s="1"/>
  <c r="AW1430" i="7" a="1"/>
  <c r="AW1430" i="7" s="1"/>
  <c r="AW1431" i="7" a="1"/>
  <c r="AW1431" i="7" s="1"/>
  <c r="AW1432" i="7" a="1"/>
  <c r="AW1432" i="7" s="1"/>
  <c r="AW1433" i="7" a="1"/>
  <c r="AW1433" i="7" s="1"/>
  <c r="AW1434" i="7" a="1"/>
  <c r="AW1434" i="7" s="1"/>
  <c r="AW1435" i="7" a="1"/>
  <c r="AW1435" i="7" s="1"/>
  <c r="AW1436" i="7" a="1"/>
  <c r="AW1436" i="7" s="1"/>
  <c r="AW1437" i="7" a="1"/>
  <c r="AW1437" i="7" s="1"/>
  <c r="AW1438" i="7" a="1"/>
  <c r="AW1438" i="7" s="1"/>
  <c r="AW1439" i="7" a="1"/>
  <c r="AW1439" i="7" s="1"/>
  <c r="AW1440" i="7" a="1"/>
  <c r="AW1440" i="7" s="1"/>
  <c r="AW1441" i="7" a="1"/>
  <c r="AW1441" i="7" s="1"/>
  <c r="AW1442" i="7" a="1"/>
  <c r="AW1442" i="7" s="1"/>
  <c r="AW1443" i="7" a="1"/>
  <c r="AW1443" i="7" s="1"/>
  <c r="AW1444" i="7" a="1"/>
  <c r="AW1444" i="7" s="1"/>
  <c r="AW1445" i="7" a="1"/>
  <c r="AW1445" i="7" s="1"/>
  <c r="AW1446" i="7" a="1"/>
  <c r="AW1446" i="7" s="1"/>
  <c r="AW1447" i="7" a="1"/>
  <c r="AW1447" i="7" s="1"/>
  <c r="AW1448" i="7" a="1"/>
  <c r="AW1448" i="7" s="1"/>
  <c r="AW1449" i="7" a="1"/>
  <c r="AW1449" i="7" s="1"/>
  <c r="AW1450" i="7" a="1"/>
  <c r="AW1450" i="7" s="1"/>
  <c r="AW1451" i="7" a="1"/>
  <c r="AW1451" i="7" s="1"/>
  <c r="AW1452" i="7" a="1"/>
  <c r="AW1452" i="7" s="1"/>
  <c r="AW1453" i="7" a="1"/>
  <c r="AW1453" i="7" s="1"/>
  <c r="AW1454" i="7" a="1"/>
  <c r="AW1454" i="7" s="1"/>
  <c r="AW1455" i="7" a="1"/>
  <c r="AW1455" i="7" s="1"/>
  <c r="AW1456" i="7" a="1"/>
  <c r="AW1456" i="7" s="1"/>
  <c r="AW1457" i="7" a="1"/>
  <c r="AW1457" i="7" s="1"/>
  <c r="AW1458" i="7" a="1"/>
  <c r="AW1458" i="7" s="1"/>
  <c r="AW1459" i="7" a="1"/>
  <c r="AW1459" i="7" s="1"/>
  <c r="AW1460" i="7" a="1"/>
  <c r="AW1460" i="7" s="1"/>
  <c r="AW1461" i="7" a="1"/>
  <c r="AW1461" i="7" s="1"/>
  <c r="AW1462" i="7" a="1"/>
  <c r="AW1462" i="7" s="1"/>
  <c r="AW1463" i="7" a="1"/>
  <c r="AW1463" i="7" s="1"/>
  <c r="AW1464" i="7" a="1"/>
  <c r="AW1464" i="7" s="1"/>
  <c r="AW1465" i="7" a="1"/>
  <c r="AW1465" i="7" s="1"/>
  <c r="AW1466" i="7" a="1"/>
  <c r="AW1466" i="7" s="1"/>
  <c r="AW1467" i="7" a="1"/>
  <c r="AW1467" i="7" s="1"/>
  <c r="AW1468" i="7" a="1"/>
  <c r="AW1468" i="7" s="1"/>
  <c r="AW1469" i="7" a="1"/>
  <c r="AW1469" i="7" s="1"/>
  <c r="AW1470" i="7" a="1"/>
  <c r="AW1470" i="7" s="1"/>
  <c r="AW1471" i="7" a="1"/>
  <c r="AW1471" i="7" s="1"/>
  <c r="AW1472" i="7" a="1"/>
  <c r="AW1472" i="7" s="1"/>
  <c r="AW1473" i="7" a="1"/>
  <c r="AW1473" i="7" s="1"/>
  <c r="AW1474" i="7" a="1"/>
  <c r="AW1474" i="7" s="1"/>
  <c r="AW1475" i="7" a="1"/>
  <c r="AW1475" i="7" s="1"/>
  <c r="AW1476" i="7" a="1"/>
  <c r="AW1476" i="7" s="1"/>
  <c r="AW1477" i="7" a="1"/>
  <c r="AW1477" i="7" s="1"/>
  <c r="AW1478" i="7" a="1"/>
  <c r="AW1478" i="7" s="1"/>
  <c r="AW1479" i="7" a="1"/>
  <c r="AW1479" i="7" s="1"/>
  <c r="AW1480" i="7" a="1"/>
  <c r="AW1480" i="7" s="1"/>
  <c r="AW1481" i="7" a="1"/>
  <c r="AW1481" i="7" s="1"/>
  <c r="AW1482" i="7" a="1"/>
  <c r="AW1482" i="7" s="1"/>
  <c r="AW1483" i="7" a="1"/>
  <c r="AW1483" i="7" s="1"/>
  <c r="AW1484" i="7" a="1"/>
  <c r="AW1484" i="7" s="1"/>
  <c r="AW1485" i="7" a="1"/>
  <c r="AW1485" i="7" s="1"/>
  <c r="AW1486" i="7" a="1"/>
  <c r="AW1486" i="7" s="1"/>
  <c r="AW1487" i="7" a="1"/>
  <c r="AW1487" i="7" s="1"/>
  <c r="AW1488" i="7" a="1"/>
  <c r="AW1488" i="7" s="1"/>
  <c r="AW1489" i="7" a="1"/>
  <c r="AW1489" i="7" s="1"/>
  <c r="AW1490" i="7" a="1"/>
  <c r="AW1490" i="7" s="1"/>
  <c r="AW1491" i="7" a="1"/>
  <c r="AW1491" i="7" s="1"/>
  <c r="AW1492" i="7" a="1"/>
  <c r="AW1492" i="7" s="1"/>
  <c r="AW1493" i="7" a="1"/>
  <c r="AW1493" i="7" s="1"/>
  <c r="AW1494" i="7" a="1"/>
  <c r="AW1494" i="7" s="1"/>
  <c r="AW1495" i="7" a="1"/>
  <c r="AW1495" i="7" s="1"/>
  <c r="AW1496" i="7" a="1"/>
  <c r="AW1496" i="7" s="1"/>
  <c r="AW1497" i="7" a="1"/>
  <c r="AW1497" i="7" s="1"/>
  <c r="AW1498" i="7" a="1"/>
  <c r="AW1498" i="7" s="1"/>
  <c r="AW1499" i="7" a="1"/>
  <c r="AW1499" i="7" s="1"/>
  <c r="AW1500" i="7" a="1"/>
  <c r="AW1500" i="7" s="1"/>
  <c r="AW1501" i="7" a="1"/>
  <c r="AW1501" i="7" s="1"/>
  <c r="AW1502" i="7" a="1"/>
  <c r="AW1502" i="7" s="1"/>
  <c r="AW1503" i="7" a="1"/>
  <c r="AW1503" i="7" s="1"/>
  <c r="AW1504" i="7" a="1"/>
  <c r="AW1504" i="7" s="1"/>
  <c r="AW1505" i="7" a="1"/>
  <c r="AW1505" i="7" s="1"/>
  <c r="AW1506" i="7" a="1"/>
  <c r="AW1506" i="7" s="1"/>
  <c r="AW1507" i="7" a="1"/>
  <c r="AW1507" i="7" s="1"/>
  <c r="AW1508" i="7" a="1"/>
  <c r="AW1508" i="7" s="1"/>
  <c r="AW1509" i="7" a="1"/>
  <c r="AW1509" i="7" s="1"/>
  <c r="AW1510" i="7" a="1"/>
  <c r="AW1510" i="7" s="1"/>
  <c r="AW1511" i="7" a="1"/>
  <c r="AW1511" i="7" s="1"/>
  <c r="AW1512" i="7" a="1"/>
  <c r="AW1512" i="7" s="1"/>
  <c r="AW1513" i="7" a="1"/>
  <c r="AW1513" i="7" s="1"/>
  <c r="AW1514" i="7" a="1"/>
  <c r="AW1514" i="7" s="1"/>
  <c r="AW1515" i="7" a="1"/>
  <c r="AW1515" i="7" s="1"/>
  <c r="AW1516" i="7" a="1"/>
  <c r="AW1516" i="7" s="1"/>
  <c r="AW1517" i="7" a="1"/>
  <c r="AW1517" i="7" s="1"/>
  <c r="AW1518" i="7" a="1"/>
  <c r="AW1518" i="7" s="1"/>
  <c r="AW1519" i="7" a="1"/>
  <c r="AW1519" i="7" s="1"/>
  <c r="AW1520" i="7" a="1"/>
  <c r="AW1520" i="7" s="1"/>
  <c r="AW1521" i="7" a="1"/>
  <c r="AW1521" i="7" s="1"/>
  <c r="AW1522" i="7" a="1"/>
  <c r="AW1522" i="7" s="1"/>
  <c r="AW1523" i="7" a="1"/>
  <c r="AW1523" i="7" s="1"/>
  <c r="AW1524" i="7" a="1"/>
  <c r="AW1524" i="7" s="1"/>
  <c r="AW1525" i="7" a="1"/>
  <c r="AW1525" i="7" s="1"/>
  <c r="AW1526" i="7" a="1"/>
  <c r="AW1526" i="7" s="1"/>
  <c r="AW1527" i="7" a="1"/>
  <c r="AW1527" i="7" s="1"/>
  <c r="AW1528" i="7" a="1"/>
  <c r="AW1528" i="7" s="1"/>
  <c r="AW1529" i="7" a="1"/>
  <c r="AW1529" i="7" s="1"/>
  <c r="AW1530" i="7" a="1"/>
  <c r="AW1530" i="7" s="1"/>
  <c r="AW1531" i="7" a="1"/>
  <c r="AW1531" i="7" s="1"/>
  <c r="AW1532" i="7" a="1"/>
  <c r="AW1532" i="7" s="1"/>
  <c r="AW1533" i="7" a="1"/>
  <c r="AW1533" i="7" s="1"/>
  <c r="AW1534" i="7" a="1"/>
  <c r="AW1534" i="7" s="1"/>
  <c r="AW1535" i="7" a="1"/>
  <c r="AW1535" i="7" s="1"/>
  <c r="AW1536" i="7" a="1"/>
  <c r="AW1536" i="7" s="1"/>
  <c r="AW1537" i="7" a="1"/>
  <c r="AW1537" i="7" s="1"/>
  <c r="AW1538" i="7" a="1"/>
  <c r="AW1538" i="7" s="1"/>
  <c r="AW1539" i="7" a="1"/>
  <c r="AW1539" i="7" s="1"/>
  <c r="AW1540" i="7" a="1"/>
  <c r="AW1540" i="7" s="1"/>
  <c r="AW1541" i="7" a="1"/>
  <c r="AW1541" i="7" s="1"/>
  <c r="AW1542" i="7" a="1"/>
  <c r="AW1542" i="7" s="1"/>
  <c r="AW1543" i="7" a="1"/>
  <c r="AW1543" i="7" s="1"/>
  <c r="AW1544" i="7" a="1"/>
  <c r="AW1544" i="7" s="1"/>
  <c r="AW1545" i="7" a="1"/>
  <c r="AW1545" i="7" s="1"/>
  <c r="AW1546" i="7" a="1"/>
  <c r="AW1546" i="7" s="1"/>
  <c r="AW1547" i="7" a="1"/>
  <c r="AW1547" i="7" s="1"/>
  <c r="AW1548" i="7" a="1"/>
  <c r="AW1548" i="7" s="1"/>
  <c r="AW1549" i="7" a="1"/>
  <c r="AW1549" i="7" s="1"/>
  <c r="AW1550" i="7" a="1"/>
  <c r="AW1550" i="7" s="1"/>
  <c r="AW1551" i="7" a="1"/>
  <c r="AW1551" i="7" s="1"/>
  <c r="AW1552" i="7" a="1"/>
  <c r="AW1552" i="7" s="1"/>
  <c r="AW1553" i="7" a="1"/>
  <c r="AW1553" i="7" s="1"/>
  <c r="AW1554" i="7" a="1"/>
  <c r="AW1554" i="7" s="1"/>
  <c r="AW1555" i="7" a="1"/>
  <c r="AW1555" i="7" s="1"/>
  <c r="AW1556" i="7" a="1"/>
  <c r="AW1556" i="7" s="1"/>
  <c r="AW1557" i="7" a="1"/>
  <c r="AW1557" i="7" s="1"/>
  <c r="AW1558" i="7" a="1"/>
  <c r="AW1558" i="7" s="1"/>
  <c r="AW1559" i="7" a="1"/>
  <c r="AW1559" i="7" s="1"/>
  <c r="AW1560" i="7" a="1"/>
  <c r="AW1560" i="7" s="1"/>
  <c r="AW1561" i="7" a="1"/>
  <c r="AW1561" i="7" s="1"/>
  <c r="AW1562" i="7" a="1"/>
  <c r="AW1562" i="7" s="1"/>
  <c r="AW1563" i="7" a="1"/>
  <c r="AW1563" i="7" s="1"/>
  <c r="AW1564" i="7" a="1"/>
  <c r="AW1564" i="7" s="1"/>
  <c r="AW1565" i="7" a="1"/>
  <c r="AW1565" i="7" s="1"/>
  <c r="AW1566" i="7" a="1"/>
  <c r="AW1566" i="7" s="1"/>
  <c r="AW1567" i="7" a="1"/>
  <c r="AW1567" i="7" s="1"/>
  <c r="AW1568" i="7" a="1"/>
  <c r="AW1568" i="7" s="1"/>
  <c r="AW1569" i="7" a="1"/>
  <c r="AW1569" i="7" s="1"/>
  <c r="AW1570" i="7" a="1"/>
  <c r="AW1570" i="7" s="1"/>
  <c r="AW1571" i="7" a="1"/>
  <c r="AW1571" i="7" s="1"/>
  <c r="AW1572" i="7" a="1"/>
  <c r="AW1572" i="7" s="1"/>
  <c r="AW1573" i="7" a="1"/>
  <c r="AW1573" i="7" s="1"/>
  <c r="AW1574" i="7" a="1"/>
  <c r="AW1574" i="7" s="1"/>
  <c r="AW1575" i="7" a="1"/>
  <c r="AW1575" i="7" s="1"/>
  <c r="AW1576" i="7" a="1"/>
  <c r="AW1576" i="7" s="1"/>
  <c r="AW1577" i="7" a="1"/>
  <c r="AW1577" i="7" s="1"/>
  <c r="AW1578" i="7" a="1"/>
  <c r="AW1578" i="7" s="1"/>
  <c r="AW1579" i="7" a="1"/>
  <c r="AW1579" i="7" s="1"/>
  <c r="AW1580" i="7" a="1"/>
  <c r="AW1580" i="7" s="1"/>
  <c r="AW1581" i="7" a="1"/>
  <c r="AW1581" i="7" s="1"/>
  <c r="AW1582" i="7" a="1"/>
  <c r="AW1582" i="7" s="1"/>
  <c r="AW1583" i="7" a="1"/>
  <c r="AW1583" i="7" s="1"/>
  <c r="AW1584" i="7" a="1"/>
  <c r="AW1584" i="7" s="1"/>
  <c r="AW1585" i="7" a="1"/>
  <c r="AW1585" i="7" s="1"/>
  <c r="AW1586" i="7" a="1"/>
  <c r="AW1586" i="7" s="1"/>
  <c r="AW1587" i="7" a="1"/>
  <c r="AW1587" i="7" s="1"/>
  <c r="AW1588" i="7" a="1"/>
  <c r="AW1588" i="7" s="1"/>
  <c r="AW1589" i="7" a="1"/>
  <c r="AW1589" i="7" s="1"/>
  <c r="AW1590" i="7" a="1"/>
  <c r="AW1590" i="7" s="1"/>
  <c r="AW1591" i="7" a="1"/>
  <c r="AW1591" i="7" s="1"/>
  <c r="AW1592" i="7" a="1"/>
  <c r="AW1592" i="7" s="1"/>
  <c r="AW1593" i="7" a="1"/>
  <c r="AW1593" i="7" s="1"/>
  <c r="AW1594" i="7" a="1"/>
  <c r="AW1594" i="7" s="1"/>
  <c r="AW1595" i="7" a="1"/>
  <c r="AW1595" i="7" s="1"/>
  <c r="AW1596" i="7" a="1"/>
  <c r="AW1596" i="7" s="1"/>
  <c r="AW1597" i="7" a="1"/>
  <c r="AW1597" i="7" s="1"/>
  <c r="AW1598" i="7" a="1"/>
  <c r="AW1598" i="7" s="1"/>
  <c r="AW1599" i="7" a="1"/>
  <c r="AW1599" i="7" s="1"/>
  <c r="AW1600" i="7" a="1"/>
  <c r="AW1600" i="7" s="1"/>
  <c r="AW1601" i="7" a="1"/>
  <c r="AW1601" i="7" s="1"/>
  <c r="AW1602" i="7" a="1"/>
  <c r="AW1602" i="7" s="1"/>
  <c r="AW1603" i="7" a="1"/>
  <c r="AW1603" i="7" s="1"/>
  <c r="AW1604" i="7" a="1"/>
  <c r="AW1604" i="7" s="1"/>
  <c r="AW1605" i="7" a="1"/>
  <c r="AW1605" i="7" s="1"/>
  <c r="AW1606" i="7" a="1"/>
  <c r="AW1606" i="7" s="1"/>
  <c r="AW1607" i="7" a="1"/>
  <c r="AW1607" i="7" s="1"/>
  <c r="AW1608" i="7" a="1"/>
  <c r="AW1608" i="7" s="1"/>
  <c r="AW1609" i="7" a="1"/>
  <c r="AW1609" i="7" s="1"/>
  <c r="AW1610" i="7" a="1"/>
  <c r="AW1610" i="7" s="1"/>
  <c r="AW1611" i="7" a="1"/>
  <c r="AW1611" i="7" s="1"/>
  <c r="AW1612" i="7" a="1"/>
  <c r="AW1612" i="7" s="1"/>
  <c r="AW1613" i="7" a="1"/>
  <c r="AW1613" i="7" s="1"/>
  <c r="AW1614" i="7" a="1"/>
  <c r="AW1614" i="7" s="1"/>
  <c r="AW1615" i="7" a="1"/>
  <c r="AW1615" i="7" s="1"/>
  <c r="AW1616" i="7" a="1"/>
  <c r="AW1616" i="7" s="1"/>
  <c r="AW1617" i="7" a="1"/>
  <c r="AW1617" i="7" s="1"/>
  <c r="AW1618" i="7" a="1"/>
  <c r="AW1618" i="7" s="1"/>
  <c r="AW1619" i="7" a="1"/>
  <c r="AW1619" i="7" s="1"/>
  <c r="AW1620" i="7" a="1"/>
  <c r="AW1620" i="7" s="1"/>
  <c r="AW1621" i="7" a="1"/>
  <c r="AW1621" i="7" s="1"/>
  <c r="AW1622" i="7" a="1"/>
  <c r="AW1622" i="7" s="1"/>
  <c r="AW1623" i="7" a="1"/>
  <c r="AW1623" i="7" s="1"/>
  <c r="AW1624" i="7" a="1"/>
  <c r="AW1624" i="7" s="1"/>
  <c r="AW1625" i="7" a="1"/>
  <c r="AW1625" i="7" s="1"/>
  <c r="AW1626" i="7" a="1"/>
  <c r="AW1626" i="7" s="1"/>
  <c r="AW1627" i="7" a="1"/>
  <c r="AW1627" i="7" s="1"/>
  <c r="AW1628" i="7" a="1"/>
  <c r="AW1628" i="7" s="1"/>
  <c r="AW1629" i="7" a="1"/>
  <c r="AW1629" i="7" s="1"/>
  <c r="AW1630" i="7" a="1"/>
  <c r="AW1630" i="7" s="1"/>
  <c r="AW1631" i="7" a="1"/>
  <c r="AW1631" i="7" s="1"/>
  <c r="AW1632" i="7" a="1"/>
  <c r="AW1632" i="7" s="1"/>
  <c r="AW1633" i="7" a="1"/>
  <c r="AW1633" i="7" s="1"/>
  <c r="AW1634" i="7" a="1"/>
  <c r="AW1634" i="7" s="1"/>
  <c r="AW1635" i="7" a="1"/>
  <c r="AW1635" i="7" s="1"/>
  <c r="AW1636" i="7" a="1"/>
  <c r="AW1636" i="7" s="1"/>
  <c r="AW1637" i="7" a="1"/>
  <c r="AW1637" i="7" s="1"/>
  <c r="AW1638" i="7" a="1"/>
  <c r="AW1638" i="7" s="1"/>
  <c r="AW1639" i="7" a="1"/>
  <c r="AW1639" i="7" s="1"/>
  <c r="AW1640" i="7" a="1"/>
  <c r="AW1640" i="7" s="1"/>
  <c r="AW1641" i="7" a="1"/>
  <c r="AW1641" i="7" s="1"/>
  <c r="AW1642" i="7" a="1"/>
  <c r="AW1642" i="7" s="1"/>
  <c r="AW1643" i="7" a="1"/>
  <c r="AW1643" i="7" s="1"/>
  <c r="AW1644" i="7" a="1"/>
  <c r="AW1644" i="7" s="1"/>
  <c r="AW1645" i="7" a="1"/>
  <c r="AW1645" i="7" s="1"/>
  <c r="AW1646" i="7" a="1"/>
  <c r="AW1646" i="7" s="1"/>
  <c r="AW1647" i="7" a="1"/>
  <c r="AW1647" i="7" s="1"/>
  <c r="AW1648" i="7" a="1"/>
  <c r="AW1648" i="7" s="1"/>
  <c r="AW1649" i="7" a="1"/>
  <c r="AW1649" i="7" s="1"/>
  <c r="AW1650" i="7" a="1"/>
  <c r="AW1650" i="7" s="1"/>
  <c r="AW1651" i="7" a="1"/>
  <c r="AW1651" i="7" s="1"/>
  <c r="AW1652" i="7" a="1"/>
  <c r="AW1652" i="7" s="1"/>
  <c r="AW1653" i="7" a="1"/>
  <c r="AW1653" i="7" s="1"/>
  <c r="AW1654" i="7" a="1"/>
  <c r="AW1654" i="7" s="1"/>
  <c r="AW1655" i="7" a="1"/>
  <c r="AW1655" i="7" s="1"/>
  <c r="AW1656" i="7" a="1"/>
  <c r="AW1656" i="7" s="1"/>
  <c r="AW1657" i="7" a="1"/>
  <c r="AW1657" i="7" s="1"/>
  <c r="AW1658" i="7" a="1"/>
  <c r="AW1658" i="7" s="1"/>
  <c r="AW1659" i="7" a="1"/>
  <c r="AW1659" i="7" s="1"/>
  <c r="AW1660" i="7" a="1"/>
  <c r="AW1660" i="7" s="1"/>
  <c r="AW1661" i="7" a="1"/>
  <c r="AW1661" i="7" s="1"/>
  <c r="AW1662" i="7" a="1"/>
  <c r="AW1662" i="7" s="1"/>
  <c r="AW1663" i="7" a="1"/>
  <c r="AW1663" i="7" s="1"/>
  <c r="AW1664" i="7" a="1"/>
  <c r="AW1664" i="7" s="1"/>
  <c r="AW1665" i="7" a="1"/>
  <c r="AW1665" i="7" s="1"/>
  <c r="AW1666" i="7" a="1"/>
  <c r="AW1666" i="7" s="1"/>
  <c r="AW1667" i="7" a="1"/>
  <c r="AW1667" i="7" s="1"/>
  <c r="AW1668" i="7" a="1"/>
  <c r="AW1668" i="7" s="1"/>
  <c r="AW1669" i="7" a="1"/>
  <c r="AW1669" i="7" s="1"/>
  <c r="AW1670" i="7" a="1"/>
  <c r="AW1670" i="7" s="1"/>
  <c r="AW1671" i="7" a="1"/>
  <c r="AW1671" i="7" s="1"/>
  <c r="AW1672" i="7" a="1"/>
  <c r="AW1672" i="7" s="1"/>
  <c r="AW1673" i="7" a="1"/>
  <c r="AW1673" i="7" s="1"/>
  <c r="AW1674" i="7" a="1"/>
  <c r="AW1674" i="7" s="1"/>
  <c r="AW1675" i="7" a="1"/>
  <c r="AW1675" i="7" s="1"/>
  <c r="AW1676" i="7" a="1"/>
  <c r="AW1676" i="7" s="1"/>
  <c r="AW1677" i="7" a="1"/>
  <c r="AW1677" i="7" s="1"/>
  <c r="AW1678" i="7" a="1"/>
  <c r="AW1678" i="7" s="1"/>
  <c r="AW1679" i="7" a="1"/>
  <c r="AW1679" i="7" s="1"/>
  <c r="AW1680" i="7" a="1"/>
  <c r="AW1680" i="7" s="1"/>
  <c r="AW1681" i="7" a="1"/>
  <c r="AW1681" i="7" s="1"/>
  <c r="AW1682" i="7" a="1"/>
  <c r="AW1682" i="7" s="1"/>
  <c r="AW1683" i="7" a="1"/>
  <c r="AW1683" i="7" s="1"/>
  <c r="AW1684" i="7" a="1"/>
  <c r="AW1684" i="7" s="1"/>
  <c r="AW1685" i="7" a="1"/>
  <c r="AW1685" i="7" s="1"/>
  <c r="AW1686" i="7" a="1"/>
  <c r="AW1686" i="7" s="1"/>
  <c r="AW1687" i="7" a="1"/>
  <c r="AW1687" i="7" s="1"/>
  <c r="AW1688" i="7" a="1"/>
  <c r="AW1688" i="7" s="1"/>
  <c r="AW1689" i="7" a="1"/>
  <c r="AW1689" i="7" s="1"/>
  <c r="AW1690" i="7" a="1"/>
  <c r="AW1690" i="7" s="1"/>
  <c r="AW1691" i="7" a="1"/>
  <c r="AW1691" i="7" s="1"/>
  <c r="AW1692" i="7" a="1"/>
  <c r="AW1692" i="7" s="1"/>
  <c r="AW1693" i="7" a="1"/>
  <c r="AW1693" i="7" s="1"/>
  <c r="AW1694" i="7" a="1"/>
  <c r="AW1694" i="7" s="1"/>
  <c r="AW1695" i="7" a="1"/>
  <c r="AW1695" i="7" s="1"/>
  <c r="AW1696" i="7" a="1"/>
  <c r="AW1696" i="7" s="1"/>
  <c r="AW1697" i="7" a="1"/>
  <c r="AW1697" i="7" s="1"/>
  <c r="AW1698" i="7" a="1"/>
  <c r="AW1698" i="7" s="1"/>
  <c r="AW1699" i="7" a="1"/>
  <c r="AW1699" i="7" s="1"/>
  <c r="AW1700" i="7" a="1"/>
  <c r="AW1700" i="7" s="1"/>
  <c r="AW1701" i="7" a="1"/>
  <c r="AW1701" i="7" s="1"/>
  <c r="AW1702" i="7" a="1"/>
  <c r="AW1702" i="7" s="1"/>
  <c r="AW1703" i="7" a="1"/>
  <c r="AW1703" i="7" s="1"/>
  <c r="AW1704" i="7" a="1"/>
  <c r="AW1704" i="7" s="1"/>
  <c r="AW1705" i="7" a="1"/>
  <c r="AW1705" i="7" s="1"/>
  <c r="AW1706" i="7" a="1"/>
  <c r="AW1706" i="7" s="1"/>
  <c r="AW1707" i="7" a="1"/>
  <c r="AW1707" i="7" s="1"/>
  <c r="AW1708" i="7" a="1"/>
  <c r="AW1708" i="7" s="1"/>
  <c r="AW1709" i="7" a="1"/>
  <c r="AW1709" i="7" s="1"/>
  <c r="AW1710" i="7" a="1"/>
  <c r="AW1710" i="7" s="1"/>
  <c r="AW1711" i="7" a="1"/>
  <c r="AW1711" i="7" s="1"/>
  <c r="AW1712" i="7" a="1"/>
  <c r="AW1712" i="7" s="1"/>
  <c r="AW1713" i="7" a="1"/>
  <c r="AW1713" i="7" s="1"/>
  <c r="AW1714" i="7" a="1"/>
  <c r="AW1714" i="7" s="1"/>
  <c r="AW1715" i="7" a="1"/>
  <c r="AW1715" i="7" s="1"/>
  <c r="AW1716" i="7" a="1"/>
  <c r="AW1716" i="7" s="1"/>
  <c r="AW1717" i="7" a="1"/>
  <c r="AW1717" i="7" s="1"/>
  <c r="AW1718" i="7" a="1"/>
  <c r="AW1718" i="7" s="1"/>
  <c r="AW1719" i="7" a="1"/>
  <c r="AW1719" i="7" s="1"/>
  <c r="AW1720" i="7" a="1"/>
  <c r="AW1720" i="7" s="1"/>
  <c r="AW1721" i="7" a="1"/>
  <c r="AW1721" i="7" s="1"/>
  <c r="AW1722" i="7" a="1"/>
  <c r="AW1722" i="7" s="1"/>
  <c r="AW1723" i="7" a="1"/>
  <c r="AW1723" i="7" s="1"/>
  <c r="AW1724" i="7" a="1"/>
  <c r="AW1724" i="7" s="1"/>
  <c r="AW1725" i="7" a="1"/>
  <c r="AW1725" i="7" s="1"/>
  <c r="AW1726" i="7" a="1"/>
  <c r="AW1726" i="7" s="1"/>
  <c r="AW1727" i="7" a="1"/>
  <c r="AW1727" i="7" s="1"/>
  <c r="AW1728" i="7" a="1"/>
  <c r="AW1728" i="7" s="1"/>
  <c r="AW1729" i="7" a="1"/>
  <c r="AW1729" i="7" s="1"/>
  <c r="AW1730" i="7" a="1"/>
  <c r="AW1730" i="7" s="1"/>
  <c r="AW1731" i="7" a="1"/>
  <c r="AW1731" i="7" s="1"/>
  <c r="AW1732" i="7" a="1"/>
  <c r="AW1732" i="7" s="1"/>
  <c r="AW1733" i="7" a="1"/>
  <c r="AW1733" i="7" s="1"/>
  <c r="AW1734" i="7" a="1"/>
  <c r="AW1734" i="7" s="1"/>
  <c r="AW1735" i="7" a="1"/>
  <c r="AW1735" i="7" s="1"/>
  <c r="AW1736" i="7" a="1"/>
  <c r="AW1736" i="7" s="1"/>
  <c r="AW1737" i="7" a="1"/>
  <c r="AW1737" i="7" s="1"/>
  <c r="AW1738" i="7" a="1"/>
  <c r="AW1738" i="7" s="1"/>
  <c r="AW1739" i="7" a="1"/>
  <c r="AW1739" i="7" s="1"/>
  <c r="AW1740" i="7" a="1"/>
  <c r="AW1740" i="7" s="1"/>
  <c r="AW1741" i="7" a="1"/>
  <c r="AW1741" i="7" s="1"/>
  <c r="AW1742" i="7" a="1"/>
  <c r="AW1742" i="7" s="1"/>
  <c r="AW1743" i="7" a="1"/>
  <c r="AW1743" i="7" s="1"/>
  <c r="AW1744" i="7" a="1"/>
  <c r="AW1744" i="7" s="1"/>
  <c r="AW1745" i="7" a="1"/>
  <c r="AW1745" i="7" s="1"/>
  <c r="AW1746" i="7" a="1"/>
  <c r="AW1746" i="7" s="1"/>
  <c r="AW1747" i="7" a="1"/>
  <c r="AW1747" i="7" s="1"/>
  <c r="AW1748" i="7" a="1"/>
  <c r="AW1748" i="7" s="1"/>
  <c r="AW1749" i="7" a="1"/>
  <c r="AW1749" i="7" s="1"/>
  <c r="AW1750" i="7" a="1"/>
  <c r="AW1750" i="7" s="1"/>
  <c r="AW1751" i="7" a="1"/>
  <c r="AW1751" i="7"/>
  <c r="AW1752" i="7" a="1"/>
  <c r="AW1752" i="7"/>
  <c r="AW1753" i="7" a="1"/>
  <c r="AW1753" i="7"/>
  <c r="AW1754" i="7" a="1"/>
  <c r="AW1754" i="7"/>
  <c r="AW1755" i="7" a="1"/>
  <c r="AW1755" i="7"/>
  <c r="AW1756" i="7" a="1"/>
  <c r="AW1756" i="7" s="1"/>
  <c r="AW1757" i="7" a="1"/>
  <c r="AW1757" i="7" s="1"/>
  <c r="AW1758" i="7" a="1"/>
  <c r="AW1758" i="7" s="1"/>
  <c r="AW1759" i="7" a="1"/>
  <c r="AW1759" i="7" s="1"/>
  <c r="AW1760" i="7" a="1"/>
  <c r="AW1760" i="7" s="1"/>
  <c r="AW1761" i="7" a="1"/>
  <c r="AW1761" i="7" s="1"/>
  <c r="AW1762" i="7" a="1"/>
  <c r="AW1762" i="7" s="1"/>
  <c r="AW1763" i="7" a="1"/>
  <c r="AW1763" i="7"/>
  <c r="AW1764" i="7" a="1"/>
  <c r="AW1764" i="7" s="1"/>
  <c r="AW1765" i="7" a="1"/>
  <c r="AW1765" i="7"/>
  <c r="AW1766" i="7" a="1"/>
  <c r="AW1766" i="7" s="1"/>
  <c r="AW1767" i="7" a="1"/>
  <c r="AW1767" i="7" s="1"/>
  <c r="AW1768" i="7" a="1"/>
  <c r="AW1768" i="7" s="1"/>
  <c r="AW1769" i="7" a="1"/>
  <c r="AW1769" i="7" s="1"/>
  <c r="AW1770" i="7" a="1"/>
  <c r="AW1770" i="7" s="1"/>
  <c r="AW1771" i="7" a="1"/>
  <c r="AW1771" i="7" s="1"/>
  <c r="AW1772" i="7" a="1"/>
  <c r="AW1772" i="7" s="1"/>
  <c r="AW1773" i="7" a="1"/>
  <c r="AW1773" i="7" s="1"/>
  <c r="AW1774" i="7" a="1"/>
  <c r="AW1774" i="7" s="1"/>
  <c r="AW1775" i="7" a="1"/>
  <c r="AW1775" i="7"/>
  <c r="AW1776" i="7" a="1"/>
  <c r="AW1776" i="7"/>
  <c r="AW1777" i="7" a="1"/>
  <c r="AW1777" i="7"/>
  <c r="AW1778" i="7" a="1"/>
  <c r="AW1778" i="7"/>
  <c r="AW1779" i="7" a="1"/>
  <c r="AW1779" i="7"/>
  <c r="AW1780" i="7" a="1"/>
  <c r="AW1780" i="7" s="1"/>
  <c r="AW1781" i="7" a="1"/>
  <c r="AW1781" i="7" s="1"/>
  <c r="AW1782" i="7" a="1"/>
  <c r="AW1782" i="7" s="1"/>
  <c r="AW1783" i="7" a="1"/>
  <c r="AW1783" i="7" s="1"/>
  <c r="AW1784" i="7" a="1"/>
  <c r="AW1784" i="7" s="1"/>
  <c r="AW1785" i="7" a="1"/>
  <c r="AW1785" i="7" s="1"/>
  <c r="AW1786" i="7" a="1"/>
  <c r="AW1786" i="7" s="1"/>
  <c r="AW1787" i="7" a="1"/>
  <c r="AW1787" i="7" s="1"/>
  <c r="AW1788" i="7" a="1"/>
  <c r="AW1788" i="7"/>
  <c r="AW1789" i="7" a="1"/>
  <c r="AW1789" i="7" s="1"/>
  <c r="AW1790" i="7" a="1"/>
  <c r="AW1790" i="7"/>
  <c r="AW1791" i="7" a="1"/>
  <c r="AW1791" i="7" s="1"/>
  <c r="AW1792" i="7" a="1"/>
  <c r="AW1792" i="7" s="1"/>
  <c r="AW1793" i="7" a="1"/>
  <c r="AW1793" i="7" s="1"/>
  <c r="AW1794" i="7" a="1"/>
  <c r="AW1794" i="7" s="1"/>
  <c r="AW1795" i="7" a="1"/>
  <c r="AW1795" i="7" s="1"/>
  <c r="AW1796" i="7" a="1"/>
  <c r="AW1796" i="7" s="1"/>
  <c r="AW1797" i="7" a="1"/>
  <c r="AW1797" i="7" s="1"/>
  <c r="AW1798" i="7" a="1"/>
  <c r="AW1798" i="7" s="1"/>
  <c r="AW1799" i="7" a="1"/>
  <c r="AW1799" i="7"/>
  <c r="AW1800" i="7" a="1"/>
  <c r="AW1800" i="7"/>
  <c r="AW1801" i="7" a="1"/>
  <c r="AW1801" i="7"/>
  <c r="AW1802" i="7" a="1"/>
  <c r="AW1802" i="7"/>
  <c r="AW1803" i="7" a="1"/>
  <c r="AW1803" i="7"/>
  <c r="AW1804" i="7" a="1"/>
  <c r="AW1804" i="7" s="1"/>
  <c r="AW1805" i="7" a="1"/>
  <c r="AW1805" i="7" s="1"/>
  <c r="AW1806" i="7" a="1"/>
  <c r="AW1806" i="7" s="1"/>
  <c r="AW1807" i="7" a="1"/>
  <c r="AW1807" i="7" s="1"/>
  <c r="AW1808" i="7" a="1"/>
  <c r="AW1808" i="7" s="1"/>
  <c r="AW1809" i="7" a="1"/>
  <c r="AW1809" i="7" s="1"/>
  <c r="AW1810" i="7" a="1"/>
  <c r="AW1810" i="7" s="1"/>
  <c r="AW1811" i="7" a="1"/>
  <c r="AW1811" i="7" s="1"/>
  <c r="AW1812" i="7" a="1"/>
  <c r="AW1812" i="7" s="1"/>
  <c r="AW1813" i="7" a="1"/>
  <c r="AW1813" i="7"/>
  <c r="AW1814" i="7" a="1"/>
  <c r="AW1814" i="7" s="1"/>
  <c r="AW1815" i="7" a="1"/>
  <c r="AW1815" i="7"/>
  <c r="AW1816" i="7" a="1"/>
  <c r="AW1816" i="7" s="1"/>
  <c r="AW1817" i="7" a="1"/>
  <c r="AW1817" i="7" s="1"/>
  <c r="AW1818" i="7" a="1"/>
  <c r="AW1818" i="7" s="1"/>
  <c r="AW1819" i="7" a="1"/>
  <c r="AW1819" i="7" s="1"/>
  <c r="AW1820" i="7" a="1"/>
  <c r="AW1820" i="7" s="1"/>
  <c r="AW1821" i="7" a="1"/>
  <c r="AW1821" i="7" s="1"/>
  <c r="AW1822" i="7" a="1"/>
  <c r="AW1822" i="7" s="1"/>
  <c r="AW1823" i="7" a="1"/>
  <c r="AW1823" i="7"/>
  <c r="AW1824" i="7" a="1"/>
  <c r="AW1824" i="7"/>
  <c r="AW1825" i="7" a="1"/>
  <c r="AW1825" i="7"/>
  <c r="AW1826" i="7" a="1"/>
  <c r="AW1826" i="7"/>
  <c r="AW1827" i="7" a="1"/>
  <c r="AW1827" i="7"/>
  <c r="AW1828" i="7" a="1"/>
  <c r="AW1828" i="7" s="1"/>
  <c r="AW1829" i="7" a="1"/>
  <c r="AW1829" i="7" s="1"/>
  <c r="AW1830" i="7" a="1"/>
  <c r="AW1830" i="7" s="1"/>
  <c r="AW1831" i="7" a="1"/>
  <c r="AW1831" i="7" s="1"/>
  <c r="AW1832" i="7" a="1"/>
  <c r="AW1832" i="7" s="1"/>
  <c r="AW1833" i="7" a="1"/>
  <c r="AW1833" i="7" s="1"/>
  <c r="AW1834" i="7" a="1"/>
  <c r="AW1834" i="7" s="1"/>
  <c r="AW1835" i="7" a="1"/>
  <c r="AW1835" i="7" s="1"/>
  <c r="AW1836" i="7" a="1"/>
  <c r="AW1836" i="7" s="1"/>
  <c r="AW1837" i="7" a="1"/>
  <c r="AW1837" i="7" s="1"/>
  <c r="AW1838" i="7" a="1"/>
  <c r="AW1838" i="7"/>
  <c r="AW1839" i="7" a="1"/>
  <c r="AW1839" i="7" s="1"/>
  <c r="AW1840" i="7" a="1"/>
  <c r="AW1840" i="7" s="1"/>
  <c r="AW1841" i="7" a="1"/>
  <c r="AW1841" i="7" s="1"/>
  <c r="AW1842" i="7" a="1"/>
  <c r="AW1842" i="7" s="1"/>
  <c r="AW1843" i="7" a="1"/>
  <c r="AW1843" i="7" s="1"/>
  <c r="AW1844" i="7" a="1"/>
  <c r="AW1844" i="7" s="1"/>
  <c r="AW1845" i="7" a="1"/>
  <c r="AW1845" i="7" s="1"/>
  <c r="AW1846" i="7" a="1"/>
  <c r="AW1846" i="7" s="1"/>
  <c r="AW1847" i="7" a="1"/>
  <c r="AW1847" i="7"/>
  <c r="AW1848" i="7" a="1"/>
  <c r="AW1848" i="7"/>
  <c r="AW1849" i="7" a="1"/>
  <c r="AW1849" i="7"/>
  <c r="AW1850" i="7" a="1"/>
  <c r="AW1850" i="7"/>
  <c r="AW1851" i="7" a="1"/>
  <c r="AW1851" i="7"/>
  <c r="AW1852" i="7" a="1"/>
  <c r="AW1852" i="7" s="1"/>
  <c r="AW1853" i="7" a="1"/>
  <c r="AW1853" i="7" s="1"/>
  <c r="AW1854" i="7" a="1"/>
  <c r="AW1854" i="7" s="1"/>
  <c r="AW1855" i="7" a="1"/>
  <c r="AW1855" i="7" s="1"/>
  <c r="AW1856" i="7" a="1"/>
  <c r="AW1856" i="7" s="1"/>
  <c r="AW1857" i="7" a="1"/>
  <c r="AW1857" i="7" s="1"/>
  <c r="AW1858" i="7" a="1"/>
  <c r="AW1858" i="7" s="1"/>
  <c r="AW1859" i="7" a="1"/>
  <c r="AW1859" i="7"/>
  <c r="AW1860" i="7" a="1"/>
  <c r="AW1860" i="7" s="1"/>
  <c r="AW1861" i="7" a="1"/>
  <c r="AW1861" i="7" s="1"/>
  <c r="AW1862" i="7" a="1"/>
  <c r="AW1862" i="7" s="1"/>
  <c r="AW1863" i="7" a="1"/>
  <c r="AW1863" i="7"/>
  <c r="AW1864" i="7" a="1"/>
  <c r="AW1864" i="7" s="1"/>
  <c r="AW1865" i="7" a="1"/>
  <c r="AW1865" i="7" s="1"/>
  <c r="AW1866" i="7" a="1"/>
  <c r="AW1866" i="7" s="1"/>
  <c r="AW1867" i="7" a="1"/>
  <c r="AW1867" i="7" s="1"/>
  <c r="AW1868" i="7" a="1"/>
  <c r="AW1868" i="7" s="1"/>
  <c r="AW1869" i="7" a="1"/>
  <c r="AW1869" i="7" s="1"/>
  <c r="AW1870" i="7" a="1"/>
  <c r="AW1870" i="7" s="1"/>
  <c r="AW1871" i="7" a="1"/>
  <c r="AW1871" i="7"/>
  <c r="AW1872" i="7" a="1"/>
  <c r="AW1872" i="7"/>
  <c r="AW1873" i="7" a="1"/>
  <c r="AW1873" i="7"/>
  <c r="AW1874" i="7" a="1"/>
  <c r="AW1874" i="7"/>
  <c r="AW1875" i="7" a="1"/>
  <c r="AW1875" i="7"/>
  <c r="AW1876" i="7" a="1"/>
  <c r="AW1876" i="7" s="1"/>
  <c r="AW1877" i="7" a="1"/>
  <c r="AW1877" i="7" s="1"/>
  <c r="AW1878" i="7" a="1"/>
  <c r="AW1878" i="7" s="1"/>
  <c r="AW1879" i="7" a="1"/>
  <c r="AW1879" i="7" s="1"/>
  <c r="AW1880" i="7" a="1"/>
  <c r="AW1880" i="7" s="1"/>
  <c r="AW1881" i="7" a="1"/>
  <c r="AW1881" i="7" s="1"/>
  <c r="AW1882" i="7" a="1"/>
  <c r="AW1882" i="7" s="1"/>
  <c r="AW1883" i="7" a="1"/>
  <c r="AW1883" i="7" s="1"/>
  <c r="AW1884" i="7" a="1"/>
  <c r="AW1884" i="7"/>
  <c r="AW1885" i="7" a="1"/>
  <c r="AW1885" i="7" s="1"/>
  <c r="AW1886" i="7" a="1"/>
  <c r="AW1886" i="7" s="1"/>
  <c r="AW1887" i="7" a="1"/>
  <c r="AW1887" i="7" s="1"/>
  <c r="AW1888" i="7" a="1"/>
  <c r="AW1888" i="7" s="1"/>
  <c r="AW1889" i="7" a="1"/>
  <c r="AW1889" i="7" s="1"/>
  <c r="AW1890" i="7" a="1"/>
  <c r="AW1890" i="7" s="1"/>
  <c r="AW1891" i="7" a="1"/>
  <c r="AW1891" i="7" s="1"/>
  <c r="AW1892" i="7" a="1"/>
  <c r="AW1892" i="7" s="1"/>
  <c r="AW1893" i="7" a="1"/>
  <c r="AW1893" i="7" s="1"/>
  <c r="AW1894" i="7" a="1"/>
  <c r="AW1894" i="7" s="1"/>
  <c r="AW1895" i="7" a="1"/>
  <c r="AW1895" i="7"/>
  <c r="AW1896" i="7" a="1"/>
  <c r="AW1896" i="7"/>
  <c r="AW1897" i="7" a="1"/>
  <c r="AW1897" i="7"/>
  <c r="AW1898" i="7" a="1"/>
  <c r="AW1898" i="7"/>
  <c r="AW1899" i="7" a="1"/>
  <c r="AW1899" i="7"/>
  <c r="AW1900" i="7" a="1"/>
  <c r="AW1900" i="7" s="1"/>
  <c r="AW1901" i="7" a="1"/>
  <c r="AW1901" i="7" s="1"/>
  <c r="AW1902" i="7" a="1"/>
  <c r="AW1902" i="7" s="1"/>
  <c r="AW1903" i="7" a="1"/>
  <c r="AW1903" i="7" s="1"/>
  <c r="AW1904" i="7" a="1"/>
  <c r="AW1904" i="7" s="1"/>
  <c r="AW1905" i="7" a="1"/>
  <c r="AW1905" i="7" s="1"/>
  <c r="AW1906" i="7" a="1"/>
  <c r="AW1906" i="7" s="1"/>
  <c r="AW1907" i="7" a="1"/>
  <c r="AW1907" i="7"/>
  <c r="AW1908" i="7" a="1"/>
  <c r="AW1908" i="7" s="1"/>
  <c r="AW1909" i="7" a="1"/>
  <c r="AW1909" i="7"/>
  <c r="AW1910" i="7" a="1"/>
  <c r="AW1910" i="7" s="1"/>
  <c r="AW1911" i="7" a="1"/>
  <c r="AW1911" i="7" s="1"/>
  <c r="AW1912" i="7" a="1"/>
  <c r="AW1912" i="7" s="1"/>
  <c r="AW1913" i="7" a="1"/>
  <c r="AW1913" i="7" s="1"/>
  <c r="AW1914" i="7" a="1"/>
  <c r="AW1914" i="7" s="1"/>
  <c r="AW1915" i="7" a="1"/>
  <c r="AW1915" i="7" s="1"/>
  <c r="AW1916" i="7" a="1"/>
  <c r="AW1916" i="7" s="1"/>
  <c r="AW1917" i="7" a="1"/>
  <c r="AW1917" i="7" s="1"/>
  <c r="AW1918" i="7" a="1"/>
  <c r="AW1918" i="7" s="1"/>
  <c r="AW1919" i="7" a="1"/>
  <c r="AW1919" i="7"/>
  <c r="AW1920" i="7" a="1"/>
  <c r="AW1920" i="7"/>
  <c r="AW1921" i="7" a="1"/>
  <c r="AW1921" i="7"/>
  <c r="AW1922" i="7" a="1"/>
  <c r="AW1922" i="7"/>
  <c r="AW1923" i="7" a="1"/>
  <c r="AW1923" i="7"/>
  <c r="AW1924" i="7" a="1"/>
  <c r="AW1924" i="7" s="1"/>
  <c r="AW1925" i="7" a="1"/>
  <c r="AW1925" i="7" s="1"/>
  <c r="AW1926" i="7" a="1"/>
  <c r="AW1926" i="7" s="1"/>
  <c r="AW1927" i="7" a="1"/>
  <c r="AW1927" i="7" s="1"/>
  <c r="AW1928" i="7" a="1"/>
  <c r="AW1928" i="7" s="1"/>
  <c r="AW1929" i="7" a="1"/>
  <c r="AW1929" i="7" s="1"/>
  <c r="AW1930" i="7" a="1"/>
  <c r="AW1930" i="7" s="1"/>
  <c r="AW1931" i="7" a="1"/>
  <c r="AW1931" i="7" s="1"/>
  <c r="AW1932" i="7" a="1"/>
  <c r="AW1932" i="7"/>
  <c r="AW1933" i="7" a="1"/>
  <c r="AW1933" i="7" s="1"/>
  <c r="AW1934" i="7" a="1"/>
  <c r="AW1934" i="7"/>
  <c r="AW1935" i="7" a="1"/>
  <c r="AW1935" i="7" s="1"/>
  <c r="AW1936" i="7" a="1"/>
  <c r="AW1936" i="7" s="1"/>
  <c r="AW1937" i="7" a="1"/>
  <c r="AW1937" i="7" s="1"/>
  <c r="AW1938" i="7" a="1"/>
  <c r="AW1938" i="7" s="1"/>
  <c r="AW1939" i="7" a="1"/>
  <c r="AW1939" i="7" s="1"/>
  <c r="AW1940" i="7" a="1"/>
  <c r="AW1940" i="7" s="1"/>
  <c r="AW1941" i="7" a="1"/>
  <c r="AW1941" i="7" s="1"/>
  <c r="AW1942" i="7" a="1"/>
  <c r="AW1942" i="7" s="1"/>
  <c r="AW1943" i="7" a="1"/>
  <c r="AW1943" i="7"/>
  <c r="AW1944" i="7" a="1"/>
  <c r="AW1944" i="7"/>
  <c r="AW1945" i="7" a="1"/>
  <c r="AW1945" i="7"/>
  <c r="AW1946" i="7" a="1"/>
  <c r="AW1946" i="7"/>
  <c r="AW1947" i="7" a="1"/>
  <c r="AW1947" i="7"/>
  <c r="AW1948" i="7" a="1"/>
  <c r="AW1948" i="7" s="1"/>
  <c r="AW1949" i="7" a="1"/>
  <c r="AW1949" i="7" s="1"/>
  <c r="AW1950" i="7" a="1"/>
  <c r="AW1950" i="7" s="1"/>
  <c r="AW1951" i="7" a="1"/>
  <c r="AW1951" i="7" s="1"/>
  <c r="AW1952" i="7" a="1"/>
  <c r="AW1952" i="7" s="1"/>
  <c r="AW1953" i="7" a="1"/>
  <c r="AW1953" i="7" s="1"/>
  <c r="AW1954" i="7" a="1"/>
  <c r="AW1954" i="7" s="1"/>
  <c r="AW1955" i="7" a="1"/>
  <c r="AW1955" i="7" s="1"/>
  <c r="AW1956" i="7" a="1"/>
  <c r="AW1956" i="7" s="1"/>
  <c r="AW1957" i="7" a="1"/>
  <c r="AW1957" i="7"/>
  <c r="AW1958" i="7" a="1"/>
  <c r="AW1958" i="7" s="1"/>
  <c r="AW1959" i="7" a="1"/>
  <c r="AW1959" i="7"/>
  <c r="AW1960" i="7" a="1"/>
  <c r="AW1960" i="7" s="1"/>
  <c r="AW1961" i="7" a="1"/>
  <c r="AW1961" i="7" s="1"/>
  <c r="AW1962" i="7" a="1"/>
  <c r="AW1962" i="7" s="1"/>
  <c r="AW1963" i="7" a="1"/>
  <c r="AW1963" i="7" s="1"/>
  <c r="AW1964" i="7" a="1"/>
  <c r="AW1964" i="7" s="1"/>
  <c r="AW1965" i="7" a="1"/>
  <c r="AW1965" i="7" s="1"/>
  <c r="AW1966" i="7" a="1"/>
  <c r="AW1966" i="7" s="1"/>
  <c r="AW1967" i="7" a="1"/>
  <c r="AW1967" i="7"/>
  <c r="AW1968" i="7" a="1"/>
  <c r="AW1968" i="7"/>
  <c r="AW1969" i="7" a="1"/>
  <c r="AW1969" i="7"/>
  <c r="AW1970" i="7" a="1"/>
  <c r="AW1970" i="7"/>
  <c r="AW1971" i="7" a="1"/>
  <c r="AW1971" i="7"/>
  <c r="AW1972" i="7" a="1"/>
  <c r="AW1972" i="7" s="1"/>
  <c r="AW1973" i="7" a="1"/>
  <c r="AW1973" i="7" s="1"/>
  <c r="AW1974" i="7" a="1"/>
  <c r="AW1974" i="7" s="1"/>
  <c r="AW1975" i="7" a="1"/>
  <c r="AW1975" i="7" s="1"/>
  <c r="AW1976" i="7" a="1"/>
  <c r="AW1976" i="7" s="1"/>
  <c r="AW1977" i="7" a="1"/>
  <c r="AW1977" i="7" s="1"/>
  <c r="AW1978" i="7" a="1"/>
  <c r="AW1978" i="7" s="1"/>
  <c r="AW1979" i="7" a="1"/>
  <c r="AW1979" i="7" s="1"/>
  <c r="AW1980" i="7" a="1"/>
  <c r="AW1980" i="7" s="1"/>
  <c r="AW1981" i="7" a="1"/>
  <c r="AW1981" i="7" s="1"/>
  <c r="AW1982" i="7" a="1"/>
  <c r="AW1982" i="7"/>
  <c r="AW1983" i="7" a="1"/>
  <c r="AW1983" i="7" s="1"/>
  <c r="AW1984" i="7" a="1"/>
  <c r="AW1984" i="7" s="1"/>
  <c r="AW1985" i="7" a="1"/>
  <c r="AW1985" i="7" s="1"/>
  <c r="AW1986" i="7" a="1"/>
  <c r="AW1986" i="7" s="1"/>
  <c r="AW1987" i="7" a="1"/>
  <c r="AW1987" i="7" s="1"/>
  <c r="AW1988" i="7" a="1"/>
  <c r="AW1988" i="7" s="1"/>
  <c r="AW1989" i="7" a="1"/>
  <c r="AW1989" i="7" s="1"/>
  <c r="AW1990" i="7" a="1"/>
  <c r="AW1990" i="7" s="1"/>
  <c r="AW1991" i="7" a="1"/>
  <c r="AW1991" i="7"/>
  <c r="AW1992" i="7" a="1"/>
  <c r="AW1992" i="7"/>
  <c r="AW1993" i="7" a="1"/>
  <c r="AW1993" i="7"/>
  <c r="AW1994" i="7" a="1"/>
  <c r="AW1994" i="7"/>
  <c r="AW1995" i="7" a="1"/>
  <c r="AW1995" i="7"/>
  <c r="AW1996" i="7" a="1"/>
  <c r="AW1996" i="7" s="1"/>
  <c r="AW1997" i="7" a="1"/>
  <c r="AW1997" i="7" s="1"/>
  <c r="AW1998" i="7" a="1"/>
  <c r="AW1998" i="7" s="1"/>
  <c r="AW1999" i="7" a="1"/>
  <c r="AW1999" i="7" s="1"/>
  <c r="AW2000" i="7" a="1"/>
  <c r="AW2000" i="7" s="1"/>
  <c r="AW2001" i="7" a="1"/>
  <c r="AW2001" i="7" s="1"/>
  <c r="AX2" i="7"/>
  <c r="AX3" i="7"/>
  <c r="AX4" i="7"/>
  <c r="AX5" i="7"/>
  <c r="AX6" i="7"/>
  <c r="AX7" i="7"/>
  <c r="AX8" i="7"/>
  <c r="AX9" i="7"/>
  <c r="AX10" i="7"/>
  <c r="AX11" i="7"/>
  <c r="AX12" i="7"/>
  <c r="AX13" i="7"/>
  <c r="AX14" i="7"/>
  <c r="AX15" i="7"/>
  <c r="AX16" i="7"/>
  <c r="AX17" i="7"/>
  <c r="AX18" i="7"/>
  <c r="AX19" i="7"/>
  <c r="AX20" i="7"/>
  <c r="AX21" i="7"/>
  <c r="AX22" i="7"/>
  <c r="AX23" i="7"/>
  <c r="AX24" i="7"/>
  <c r="AX25" i="7"/>
  <c r="AX26" i="7"/>
  <c r="AX27" i="7"/>
  <c r="AX28" i="7"/>
  <c r="AX29" i="7"/>
  <c r="AX30" i="7"/>
  <c r="AX31" i="7"/>
  <c r="AX32" i="7"/>
  <c r="AX33" i="7"/>
  <c r="AX34" i="7"/>
  <c r="AX35" i="7"/>
  <c r="AX36" i="7"/>
  <c r="AX37" i="7"/>
  <c r="AX38" i="7"/>
  <c r="AX39" i="7"/>
  <c r="AX40" i="7"/>
  <c r="AX41" i="7"/>
  <c r="AX42" i="7"/>
  <c r="AX43" i="7"/>
  <c r="AX44" i="7"/>
  <c r="AX45" i="7"/>
  <c r="AX46" i="7"/>
  <c r="AX47" i="7"/>
  <c r="AX48" i="7"/>
  <c r="AX49" i="7"/>
  <c r="AX50" i="7"/>
  <c r="AX51" i="7"/>
  <c r="AX52" i="7"/>
  <c r="AX53" i="7"/>
  <c r="AX54" i="7"/>
  <c r="AX55" i="7"/>
  <c r="AX56" i="7"/>
  <c r="AX57" i="7"/>
  <c r="AX58" i="7"/>
  <c r="AX59" i="7"/>
  <c r="AX60" i="7"/>
  <c r="AX61" i="7"/>
  <c r="AX62" i="7"/>
  <c r="AX63" i="7"/>
  <c r="AX64" i="7"/>
  <c r="AX65" i="7"/>
  <c r="AX66" i="7"/>
  <c r="AX67" i="7"/>
  <c r="AX68" i="7"/>
  <c r="AX69" i="7"/>
  <c r="AX70" i="7"/>
  <c r="AX71" i="7"/>
  <c r="AX72" i="7"/>
  <c r="AX73" i="7"/>
  <c r="AX74" i="7"/>
  <c r="AX75" i="7"/>
  <c r="AX76" i="7"/>
  <c r="AX77" i="7"/>
  <c r="AX78" i="7"/>
  <c r="AX79" i="7"/>
  <c r="AX80" i="7"/>
  <c r="AX81" i="7"/>
  <c r="AX82" i="7"/>
  <c r="AX83" i="7"/>
  <c r="AX84" i="7"/>
  <c r="AX85" i="7"/>
  <c r="AX86" i="7"/>
  <c r="AX87" i="7"/>
  <c r="AX88" i="7"/>
  <c r="AX89" i="7"/>
  <c r="AX90" i="7"/>
  <c r="AX91" i="7"/>
  <c r="AX92" i="7"/>
  <c r="AX93" i="7"/>
  <c r="AX94" i="7"/>
  <c r="AX95" i="7"/>
  <c r="AX96" i="7"/>
  <c r="AX97" i="7"/>
  <c r="AX98" i="7"/>
  <c r="AX99" i="7"/>
  <c r="AX100" i="7"/>
  <c r="AX101" i="7"/>
  <c r="AX102" i="7"/>
  <c r="AX103" i="7"/>
  <c r="AX104" i="7"/>
  <c r="AX105" i="7"/>
  <c r="AX106" i="7"/>
  <c r="AX107" i="7"/>
  <c r="AX108" i="7"/>
  <c r="AX109" i="7"/>
  <c r="AX110" i="7"/>
  <c r="AX111" i="7"/>
  <c r="AX112" i="7"/>
  <c r="AX113" i="7"/>
  <c r="AX114" i="7"/>
  <c r="AX115" i="7"/>
  <c r="AX116" i="7"/>
  <c r="AX117" i="7"/>
  <c r="AX118" i="7"/>
  <c r="AX119" i="7"/>
  <c r="AX120" i="7"/>
  <c r="AX121" i="7"/>
  <c r="AX122" i="7"/>
  <c r="AX123" i="7"/>
  <c r="AX124" i="7"/>
  <c r="AX125" i="7"/>
  <c r="AX126" i="7"/>
  <c r="AX127" i="7"/>
  <c r="AX128" i="7"/>
  <c r="AX129" i="7"/>
  <c r="AX130" i="7"/>
  <c r="AX131" i="7"/>
  <c r="AX132" i="7"/>
  <c r="AX133" i="7"/>
  <c r="AX134" i="7"/>
  <c r="AX135" i="7"/>
  <c r="AX136" i="7"/>
  <c r="AX137" i="7"/>
  <c r="AX138" i="7"/>
  <c r="AX139" i="7"/>
  <c r="AX140" i="7"/>
  <c r="AX141" i="7"/>
  <c r="AX142" i="7"/>
  <c r="AX143" i="7"/>
  <c r="AX144" i="7"/>
  <c r="AX145" i="7"/>
  <c r="AX146" i="7"/>
  <c r="AX147" i="7"/>
  <c r="AX148" i="7"/>
  <c r="AX149" i="7"/>
  <c r="AX150" i="7"/>
  <c r="AX151" i="7"/>
  <c r="AX152" i="7"/>
  <c r="AX153" i="7"/>
  <c r="AX154" i="7"/>
  <c r="AX155" i="7"/>
  <c r="AX156" i="7"/>
  <c r="AX157" i="7"/>
  <c r="AX158" i="7"/>
  <c r="AX159" i="7"/>
  <c r="AX160" i="7"/>
  <c r="AX161" i="7"/>
  <c r="AX162" i="7"/>
  <c r="AX163" i="7"/>
  <c r="AX164" i="7"/>
  <c r="AX165" i="7"/>
  <c r="AX166" i="7"/>
  <c r="AX167" i="7"/>
  <c r="AX168" i="7"/>
  <c r="AX169" i="7"/>
  <c r="AX170" i="7"/>
  <c r="AX171" i="7"/>
  <c r="AX172" i="7"/>
  <c r="AX173" i="7"/>
  <c r="AX174" i="7"/>
  <c r="AX175" i="7"/>
  <c r="AX176" i="7"/>
  <c r="AX177" i="7"/>
  <c r="AX178" i="7"/>
  <c r="AX179" i="7"/>
  <c r="AX180" i="7"/>
  <c r="AX181" i="7"/>
  <c r="AX182" i="7"/>
  <c r="AX183" i="7"/>
  <c r="AX184" i="7"/>
  <c r="AX185" i="7"/>
  <c r="AX186" i="7"/>
  <c r="AX187" i="7"/>
  <c r="AX188" i="7"/>
  <c r="AX189" i="7"/>
  <c r="AX190" i="7"/>
  <c r="AX191" i="7"/>
  <c r="AX192" i="7"/>
  <c r="AX193" i="7"/>
  <c r="AX194" i="7"/>
  <c r="AX195" i="7"/>
  <c r="AX196" i="7"/>
  <c r="AX197" i="7"/>
  <c r="AX198" i="7"/>
  <c r="AX199" i="7"/>
  <c r="AX200" i="7"/>
  <c r="AX201" i="7"/>
  <c r="AX202" i="7"/>
  <c r="AX203" i="7"/>
  <c r="AX204" i="7"/>
  <c r="AX205" i="7"/>
  <c r="AX206" i="7"/>
  <c r="AX207" i="7"/>
  <c r="AX208" i="7"/>
  <c r="AX209" i="7"/>
  <c r="AX210" i="7"/>
  <c r="AX211" i="7"/>
  <c r="AX212" i="7"/>
  <c r="AX213" i="7"/>
  <c r="AX214" i="7"/>
  <c r="AX215" i="7"/>
  <c r="AX216" i="7"/>
  <c r="AX217" i="7"/>
  <c r="AX218" i="7"/>
  <c r="AX219" i="7"/>
  <c r="AX220" i="7"/>
  <c r="AX221" i="7"/>
  <c r="AX222" i="7"/>
  <c r="AX223" i="7"/>
  <c r="AX224" i="7"/>
  <c r="AX225" i="7"/>
  <c r="AX226" i="7"/>
  <c r="AX227" i="7"/>
  <c r="AX228" i="7"/>
  <c r="AX229" i="7"/>
  <c r="AX230" i="7"/>
  <c r="AX231" i="7"/>
  <c r="AX232" i="7"/>
  <c r="AX233" i="7"/>
  <c r="AX234" i="7"/>
  <c r="AX235" i="7"/>
  <c r="AX236" i="7"/>
  <c r="AX237" i="7"/>
  <c r="AX238" i="7"/>
  <c r="AX239" i="7"/>
  <c r="AX240" i="7"/>
  <c r="AX241" i="7"/>
  <c r="AX242" i="7"/>
  <c r="AX243" i="7"/>
  <c r="AX244" i="7"/>
  <c r="AX245" i="7"/>
  <c r="AX246" i="7"/>
  <c r="AX247" i="7"/>
  <c r="AX248" i="7"/>
  <c r="AX249" i="7"/>
  <c r="AX250" i="7"/>
  <c r="AX251" i="7"/>
  <c r="AX252" i="7"/>
  <c r="AX253" i="7"/>
  <c r="AX254" i="7"/>
  <c r="AX255" i="7"/>
  <c r="AX256" i="7"/>
  <c r="AX257" i="7"/>
  <c r="AX258" i="7"/>
  <c r="AX259" i="7"/>
  <c r="AX260" i="7"/>
  <c r="AX261" i="7"/>
  <c r="AX262" i="7"/>
  <c r="AX263" i="7"/>
  <c r="AX264" i="7"/>
  <c r="AX265" i="7"/>
  <c r="AX266" i="7"/>
  <c r="AX267" i="7"/>
  <c r="AX268" i="7"/>
  <c r="AX269" i="7"/>
  <c r="AX270" i="7"/>
  <c r="AX271" i="7"/>
  <c r="AX272" i="7"/>
  <c r="AX273" i="7"/>
  <c r="AX274" i="7"/>
  <c r="AX275" i="7"/>
  <c r="AX276" i="7"/>
  <c r="AX277" i="7"/>
  <c r="AX278" i="7"/>
  <c r="AX279" i="7"/>
  <c r="AX280" i="7"/>
  <c r="AX281" i="7"/>
  <c r="AX282" i="7"/>
  <c r="AX283" i="7"/>
  <c r="AX284" i="7"/>
  <c r="AX285" i="7"/>
  <c r="AX286" i="7"/>
  <c r="AX287" i="7"/>
  <c r="AX288" i="7"/>
  <c r="AX289" i="7"/>
  <c r="AX290" i="7"/>
  <c r="AX291" i="7"/>
  <c r="AX292" i="7"/>
  <c r="AX293" i="7"/>
  <c r="AX294" i="7"/>
  <c r="AX295" i="7"/>
  <c r="AX296" i="7"/>
  <c r="AX297" i="7"/>
  <c r="AX298" i="7"/>
  <c r="AX299" i="7"/>
  <c r="AX300" i="7"/>
  <c r="AX301" i="7"/>
  <c r="AX302" i="7"/>
  <c r="AX303" i="7"/>
  <c r="AX304" i="7"/>
  <c r="AX305" i="7"/>
  <c r="AX306" i="7"/>
  <c r="AX307" i="7"/>
  <c r="AX308" i="7"/>
  <c r="AX309" i="7"/>
  <c r="AX310" i="7"/>
  <c r="AX311" i="7"/>
  <c r="AX312" i="7"/>
  <c r="AX313" i="7"/>
  <c r="AX314" i="7"/>
  <c r="AX315" i="7"/>
  <c r="AX316" i="7"/>
  <c r="AX317" i="7"/>
  <c r="AX318" i="7"/>
  <c r="AX319" i="7"/>
  <c r="AX320" i="7"/>
  <c r="AX321" i="7"/>
  <c r="AX322" i="7"/>
  <c r="AX323" i="7"/>
  <c r="AX324" i="7"/>
  <c r="AX325" i="7"/>
  <c r="AX326" i="7"/>
  <c r="AX327" i="7"/>
  <c r="AX328" i="7"/>
  <c r="AX329" i="7"/>
  <c r="AX330" i="7"/>
  <c r="AX331" i="7"/>
  <c r="AX332" i="7"/>
  <c r="AX333" i="7"/>
  <c r="AX334" i="7"/>
  <c r="AX335" i="7"/>
  <c r="AX336" i="7"/>
  <c r="AX337" i="7"/>
  <c r="AX338" i="7"/>
  <c r="AX339" i="7"/>
  <c r="AX340" i="7"/>
  <c r="AX341" i="7"/>
  <c r="AX342" i="7"/>
  <c r="AX343" i="7"/>
  <c r="AX344" i="7"/>
  <c r="AX345" i="7"/>
  <c r="AX346" i="7"/>
  <c r="AX347" i="7"/>
  <c r="AX348" i="7"/>
  <c r="AX349" i="7"/>
  <c r="AX350" i="7"/>
  <c r="AX351" i="7"/>
  <c r="AX352" i="7"/>
  <c r="AX353" i="7"/>
  <c r="AX354" i="7"/>
  <c r="AX355" i="7"/>
  <c r="AX356" i="7"/>
  <c r="AX357" i="7"/>
  <c r="AX358" i="7"/>
  <c r="AX359" i="7"/>
  <c r="AX360" i="7"/>
  <c r="AX361" i="7"/>
  <c r="AX362" i="7"/>
  <c r="AX363" i="7"/>
  <c r="AX364" i="7"/>
  <c r="AX365" i="7"/>
  <c r="AX366" i="7"/>
  <c r="AX367" i="7"/>
  <c r="AX368" i="7"/>
  <c r="AX369" i="7"/>
  <c r="AX370" i="7"/>
  <c r="AX371" i="7"/>
  <c r="AX372" i="7"/>
  <c r="AX373" i="7"/>
  <c r="AX374" i="7"/>
  <c r="AX375" i="7"/>
  <c r="AX376" i="7"/>
  <c r="AX377" i="7"/>
  <c r="AX378" i="7"/>
  <c r="AX379" i="7"/>
  <c r="AX380" i="7"/>
  <c r="AX381" i="7"/>
  <c r="AX382" i="7"/>
  <c r="AX383" i="7"/>
  <c r="AX384" i="7"/>
  <c r="AX385" i="7"/>
  <c r="AX386" i="7"/>
  <c r="AX387" i="7"/>
  <c r="AX388" i="7"/>
  <c r="AX389" i="7"/>
  <c r="AX390" i="7"/>
  <c r="AX391" i="7"/>
  <c r="AX392" i="7"/>
  <c r="AX393" i="7"/>
  <c r="AX394" i="7"/>
  <c r="AX395" i="7"/>
  <c r="AX396" i="7"/>
  <c r="AX397" i="7"/>
  <c r="AX398" i="7"/>
  <c r="AX399" i="7"/>
  <c r="AX400" i="7"/>
  <c r="AX401" i="7"/>
  <c r="AX402" i="7"/>
  <c r="AX403" i="7"/>
  <c r="AX404" i="7"/>
  <c r="AX405" i="7"/>
  <c r="AX406" i="7"/>
  <c r="AX407" i="7"/>
  <c r="AX408" i="7"/>
  <c r="AX409" i="7"/>
  <c r="AX410" i="7"/>
  <c r="AX411" i="7"/>
  <c r="AX412" i="7"/>
  <c r="AX413" i="7"/>
  <c r="AX414" i="7"/>
  <c r="AX415" i="7"/>
  <c r="AX416" i="7"/>
  <c r="AX417" i="7"/>
  <c r="AX418" i="7"/>
  <c r="AX419" i="7"/>
  <c r="AX420" i="7"/>
  <c r="AX421" i="7"/>
  <c r="AX422" i="7"/>
  <c r="AX423" i="7"/>
  <c r="AX424" i="7"/>
  <c r="AX425" i="7"/>
  <c r="AX426" i="7"/>
  <c r="AX427" i="7"/>
  <c r="AX428" i="7"/>
  <c r="AX429" i="7"/>
  <c r="AX430" i="7"/>
  <c r="AX431" i="7"/>
  <c r="AX432" i="7"/>
  <c r="AX433" i="7"/>
  <c r="AX434" i="7"/>
  <c r="AX435" i="7"/>
  <c r="AX436" i="7"/>
  <c r="AX437" i="7"/>
  <c r="AX438" i="7"/>
  <c r="AX439" i="7"/>
  <c r="AX440" i="7"/>
  <c r="AX441" i="7"/>
  <c r="AX442" i="7"/>
  <c r="AX443" i="7"/>
  <c r="AX444" i="7"/>
  <c r="AX445" i="7"/>
  <c r="AX446" i="7"/>
  <c r="AX447" i="7"/>
  <c r="AX448" i="7"/>
  <c r="AX449" i="7"/>
  <c r="AX450" i="7"/>
  <c r="AX451" i="7"/>
  <c r="AX452" i="7"/>
  <c r="AX453" i="7"/>
  <c r="AX454" i="7"/>
  <c r="AX455" i="7"/>
  <c r="AX456" i="7"/>
  <c r="AX457" i="7"/>
  <c r="AX458" i="7"/>
  <c r="AX459" i="7"/>
  <c r="AX460" i="7"/>
  <c r="AX461" i="7"/>
  <c r="AX462" i="7"/>
  <c r="AX463" i="7"/>
  <c r="AX464" i="7"/>
  <c r="AX465" i="7"/>
  <c r="AX466" i="7"/>
  <c r="AX467" i="7"/>
  <c r="AX468" i="7"/>
  <c r="AX469" i="7"/>
  <c r="AX470" i="7"/>
  <c r="AX471" i="7"/>
  <c r="AX472" i="7"/>
  <c r="AX473" i="7"/>
  <c r="AX474" i="7"/>
  <c r="AX475" i="7"/>
  <c r="AX476" i="7"/>
  <c r="AX477" i="7"/>
  <c r="AX478" i="7"/>
  <c r="AX479" i="7"/>
  <c r="AX480" i="7"/>
  <c r="AX481" i="7"/>
  <c r="AX482" i="7"/>
  <c r="AX483" i="7"/>
  <c r="AX484" i="7"/>
  <c r="AX485" i="7"/>
  <c r="AX486" i="7"/>
  <c r="AX487" i="7"/>
  <c r="AX488" i="7"/>
  <c r="AX489" i="7"/>
  <c r="AX490" i="7"/>
  <c r="AX491" i="7"/>
  <c r="AX492" i="7"/>
  <c r="AX493" i="7"/>
  <c r="AX494" i="7"/>
  <c r="AX495" i="7"/>
  <c r="AX496" i="7"/>
  <c r="AX497" i="7"/>
  <c r="AX498" i="7"/>
  <c r="AX499" i="7"/>
  <c r="AX500" i="7"/>
  <c r="AX501" i="7"/>
  <c r="AX502" i="7"/>
  <c r="AX503" i="7"/>
  <c r="AX504" i="7"/>
  <c r="AX505" i="7"/>
  <c r="AX506" i="7"/>
  <c r="AX507" i="7"/>
  <c r="AX508" i="7"/>
  <c r="AX509" i="7"/>
  <c r="AX510" i="7"/>
  <c r="AX511" i="7"/>
  <c r="AX512" i="7"/>
  <c r="AX513" i="7"/>
  <c r="AX514" i="7"/>
  <c r="AX515" i="7"/>
  <c r="AX516" i="7"/>
  <c r="AX517" i="7"/>
  <c r="AX518" i="7"/>
  <c r="AX519" i="7"/>
  <c r="AX520" i="7"/>
  <c r="AX521" i="7"/>
  <c r="AX522" i="7"/>
  <c r="AX523" i="7"/>
  <c r="AX524" i="7"/>
  <c r="AX525" i="7"/>
  <c r="AX526" i="7"/>
  <c r="AX527" i="7"/>
  <c r="AX528" i="7"/>
  <c r="AX529" i="7"/>
  <c r="AX530" i="7"/>
  <c r="AX531" i="7"/>
  <c r="AX532" i="7"/>
  <c r="AX533" i="7"/>
  <c r="AX534" i="7"/>
  <c r="AX535" i="7"/>
  <c r="AX536" i="7"/>
  <c r="AX537" i="7"/>
  <c r="AX538" i="7"/>
  <c r="AX539" i="7"/>
  <c r="AX540" i="7"/>
  <c r="AX541" i="7"/>
  <c r="AX542" i="7"/>
  <c r="AX543" i="7"/>
  <c r="AX544" i="7"/>
  <c r="AX545" i="7"/>
  <c r="AX546" i="7"/>
  <c r="AX547" i="7"/>
  <c r="AX548" i="7"/>
  <c r="AX549" i="7"/>
  <c r="AX550" i="7"/>
  <c r="AX551" i="7"/>
  <c r="AX552" i="7"/>
  <c r="AX553" i="7"/>
  <c r="AX554" i="7"/>
  <c r="AX555" i="7"/>
  <c r="AX556" i="7"/>
  <c r="AX557" i="7"/>
  <c r="AX558" i="7"/>
  <c r="AX559" i="7"/>
  <c r="AX560" i="7"/>
  <c r="AX561" i="7"/>
  <c r="AX562" i="7"/>
  <c r="AX563" i="7"/>
  <c r="AX564" i="7"/>
  <c r="AX565" i="7"/>
  <c r="AX566" i="7"/>
  <c r="AX567" i="7"/>
  <c r="AX568" i="7"/>
  <c r="AX569" i="7"/>
  <c r="AX570" i="7"/>
  <c r="AX571" i="7"/>
  <c r="AX572" i="7"/>
  <c r="AX573" i="7"/>
  <c r="AX574" i="7"/>
  <c r="AX575" i="7"/>
  <c r="AX576" i="7"/>
  <c r="AX577" i="7"/>
  <c r="AX578" i="7"/>
  <c r="AX579" i="7"/>
  <c r="AX580" i="7"/>
  <c r="AX581" i="7"/>
  <c r="AX582" i="7"/>
  <c r="AX583" i="7"/>
  <c r="AX584" i="7"/>
  <c r="AX585" i="7"/>
  <c r="AX586" i="7"/>
  <c r="AX587" i="7"/>
  <c r="AX588" i="7"/>
  <c r="AX589" i="7"/>
  <c r="AX590" i="7"/>
  <c r="AX591" i="7"/>
  <c r="AX592" i="7"/>
  <c r="AX593" i="7"/>
  <c r="AX594" i="7"/>
  <c r="AX595" i="7"/>
  <c r="AX596" i="7"/>
  <c r="AX597" i="7"/>
  <c r="AX598" i="7"/>
  <c r="AX599" i="7"/>
  <c r="AX600" i="7"/>
  <c r="AX601" i="7"/>
  <c r="AX602" i="7"/>
  <c r="AX603" i="7"/>
  <c r="AX604" i="7"/>
  <c r="AX605" i="7"/>
  <c r="AX606" i="7"/>
  <c r="AX607" i="7"/>
  <c r="AX608" i="7"/>
  <c r="AX609" i="7"/>
  <c r="AX610" i="7"/>
  <c r="AX611" i="7"/>
  <c r="AX612" i="7"/>
  <c r="AX613" i="7"/>
  <c r="AX614" i="7"/>
  <c r="AX615" i="7"/>
  <c r="AX616" i="7"/>
  <c r="AX617" i="7"/>
  <c r="AX618" i="7"/>
  <c r="AX619" i="7"/>
  <c r="AX620" i="7"/>
  <c r="AX621" i="7"/>
  <c r="AX622" i="7"/>
  <c r="AX623" i="7"/>
  <c r="AX624" i="7"/>
  <c r="AX625" i="7"/>
  <c r="AX626" i="7"/>
  <c r="AX627" i="7"/>
  <c r="AX628" i="7"/>
  <c r="AX629" i="7"/>
  <c r="AX630" i="7"/>
  <c r="AX631" i="7"/>
  <c r="AX632" i="7"/>
  <c r="AX633" i="7"/>
  <c r="AX634" i="7"/>
  <c r="AX635" i="7"/>
  <c r="AX636" i="7"/>
  <c r="AX637" i="7"/>
  <c r="AX638" i="7"/>
  <c r="AX639" i="7"/>
  <c r="AX640" i="7"/>
  <c r="AX641" i="7"/>
  <c r="AX642" i="7"/>
  <c r="AX643" i="7"/>
  <c r="AX644" i="7"/>
  <c r="AX645" i="7"/>
  <c r="AX646" i="7"/>
  <c r="AX647" i="7"/>
  <c r="AX648" i="7"/>
  <c r="AX649" i="7"/>
  <c r="AX650" i="7"/>
  <c r="AX651" i="7"/>
  <c r="AX652" i="7"/>
  <c r="AX653" i="7"/>
  <c r="AX654" i="7"/>
  <c r="AX655" i="7"/>
  <c r="AX656" i="7"/>
  <c r="AX657" i="7"/>
  <c r="AX658" i="7"/>
  <c r="AX659" i="7"/>
  <c r="AX660" i="7"/>
  <c r="AX661" i="7"/>
  <c r="AX662" i="7"/>
  <c r="AX663" i="7"/>
  <c r="AX664" i="7"/>
  <c r="AX665" i="7"/>
  <c r="AX666" i="7"/>
  <c r="AX667" i="7"/>
  <c r="AX668" i="7"/>
  <c r="AX669" i="7"/>
  <c r="AX670" i="7"/>
  <c r="AX671" i="7"/>
  <c r="AX672" i="7"/>
  <c r="AX673" i="7"/>
  <c r="AX674" i="7"/>
  <c r="AX675" i="7"/>
  <c r="AX676" i="7"/>
  <c r="AX677" i="7"/>
  <c r="AX678" i="7"/>
  <c r="AX679" i="7"/>
  <c r="AX680" i="7"/>
  <c r="AX681" i="7"/>
  <c r="AX682" i="7"/>
  <c r="AX683" i="7"/>
  <c r="AX684" i="7"/>
  <c r="AX685" i="7"/>
  <c r="AX686" i="7"/>
  <c r="AX687" i="7"/>
  <c r="AX688" i="7"/>
  <c r="AX689" i="7"/>
  <c r="AX690" i="7"/>
  <c r="AX691" i="7"/>
  <c r="AX692" i="7"/>
  <c r="AX693" i="7"/>
  <c r="AX694" i="7"/>
  <c r="AX695" i="7"/>
  <c r="AX696" i="7"/>
  <c r="AX697" i="7"/>
  <c r="AX698" i="7"/>
  <c r="AX699" i="7"/>
  <c r="AX700" i="7"/>
  <c r="AX701" i="7"/>
  <c r="AX702" i="7"/>
  <c r="AX703" i="7"/>
  <c r="AX704" i="7"/>
  <c r="AX705" i="7"/>
  <c r="AX706" i="7"/>
  <c r="AX707" i="7"/>
  <c r="AX708" i="7"/>
  <c r="AX709" i="7"/>
  <c r="AX710" i="7"/>
  <c r="AX711" i="7"/>
  <c r="AX712" i="7"/>
  <c r="AX713" i="7"/>
  <c r="AX714" i="7"/>
  <c r="AX715" i="7"/>
  <c r="AX716" i="7"/>
  <c r="AX717" i="7"/>
  <c r="AX718" i="7"/>
  <c r="AX719" i="7"/>
  <c r="AX720" i="7"/>
  <c r="AX721" i="7"/>
  <c r="AX722" i="7"/>
  <c r="AX723" i="7"/>
  <c r="AX724" i="7"/>
  <c r="AX725" i="7"/>
  <c r="AX726" i="7"/>
  <c r="AX727" i="7"/>
  <c r="AX728" i="7"/>
  <c r="AX729" i="7"/>
  <c r="AX730" i="7"/>
  <c r="AX731" i="7"/>
  <c r="AX732" i="7"/>
  <c r="AX733" i="7"/>
  <c r="AX734" i="7"/>
  <c r="AX735" i="7"/>
  <c r="AX736" i="7"/>
  <c r="AX737" i="7"/>
  <c r="AX738" i="7"/>
  <c r="AX739" i="7"/>
  <c r="AX740" i="7"/>
  <c r="AX741" i="7"/>
  <c r="AX742" i="7"/>
  <c r="AX743" i="7"/>
  <c r="AX744" i="7"/>
  <c r="AX745" i="7"/>
  <c r="AX746" i="7"/>
  <c r="AX747" i="7"/>
  <c r="AX748" i="7"/>
  <c r="AX749" i="7"/>
  <c r="AX750" i="7"/>
  <c r="AX751" i="7"/>
  <c r="AX752" i="7"/>
  <c r="AX753" i="7"/>
  <c r="AX754" i="7"/>
  <c r="AX755" i="7"/>
  <c r="AX756" i="7"/>
  <c r="AX757" i="7"/>
  <c r="AX758" i="7"/>
  <c r="AX759" i="7"/>
  <c r="AX760" i="7"/>
  <c r="AX761" i="7"/>
  <c r="AX762" i="7"/>
  <c r="AX763" i="7"/>
  <c r="AX764" i="7"/>
  <c r="AX765" i="7"/>
  <c r="AX766" i="7"/>
  <c r="AX767" i="7"/>
  <c r="AX768" i="7"/>
  <c r="AX769" i="7"/>
  <c r="AX770" i="7"/>
  <c r="AX771" i="7"/>
  <c r="AX772" i="7"/>
  <c r="AX773" i="7"/>
  <c r="AX774" i="7"/>
  <c r="AX775" i="7"/>
  <c r="AX776" i="7"/>
  <c r="AX777" i="7"/>
  <c r="AX778" i="7"/>
  <c r="AX779" i="7"/>
  <c r="AX780" i="7"/>
  <c r="AX781" i="7"/>
  <c r="AX782" i="7"/>
  <c r="AX783" i="7"/>
  <c r="AX784" i="7"/>
  <c r="AX785" i="7"/>
  <c r="AX786" i="7"/>
  <c r="AX787" i="7"/>
  <c r="AX788" i="7"/>
  <c r="AX789" i="7"/>
  <c r="AX790" i="7"/>
  <c r="AX791" i="7"/>
  <c r="AX792" i="7"/>
  <c r="AX793" i="7"/>
  <c r="AX794" i="7"/>
  <c r="AX795" i="7"/>
  <c r="AX796" i="7"/>
  <c r="AX797" i="7"/>
  <c r="AX798" i="7"/>
  <c r="AX799" i="7"/>
  <c r="AX800" i="7"/>
  <c r="AX801" i="7"/>
  <c r="AX802" i="7"/>
  <c r="AX803" i="7"/>
  <c r="AX804" i="7"/>
  <c r="AX805" i="7"/>
  <c r="AX806" i="7"/>
  <c r="AX807" i="7"/>
  <c r="AX808" i="7"/>
  <c r="AX809" i="7"/>
  <c r="AX810" i="7"/>
  <c r="AX811" i="7"/>
  <c r="AX812" i="7"/>
  <c r="AX813" i="7"/>
  <c r="AX814" i="7"/>
  <c r="AX815" i="7"/>
  <c r="AX816" i="7"/>
  <c r="AX817" i="7"/>
  <c r="AX818" i="7"/>
  <c r="AX819" i="7"/>
  <c r="AX820" i="7"/>
  <c r="AX821" i="7"/>
  <c r="AX822" i="7"/>
  <c r="AX823" i="7"/>
  <c r="AX824" i="7"/>
  <c r="AX825" i="7"/>
  <c r="AX826" i="7"/>
  <c r="AX827" i="7"/>
  <c r="AX828" i="7"/>
  <c r="AX829" i="7"/>
  <c r="AX830" i="7"/>
  <c r="AX831" i="7"/>
  <c r="AX832" i="7"/>
  <c r="AX833" i="7"/>
  <c r="AX834" i="7"/>
  <c r="AX835" i="7"/>
  <c r="AX836" i="7"/>
  <c r="AX837" i="7"/>
  <c r="AX838" i="7"/>
  <c r="AX839" i="7"/>
  <c r="AX840" i="7"/>
  <c r="AX841" i="7"/>
  <c r="AX842" i="7"/>
  <c r="AX843" i="7"/>
  <c r="AX844" i="7"/>
  <c r="AX845" i="7"/>
  <c r="AX846" i="7"/>
  <c r="AX847" i="7"/>
  <c r="AX848" i="7"/>
  <c r="AX849" i="7"/>
  <c r="AX850" i="7"/>
  <c r="AX851" i="7"/>
  <c r="AX852" i="7"/>
  <c r="AX853" i="7"/>
  <c r="AX854" i="7"/>
  <c r="AX855" i="7"/>
  <c r="AX856" i="7"/>
  <c r="AX857" i="7"/>
  <c r="AX858" i="7"/>
  <c r="AX859" i="7"/>
  <c r="AX860" i="7"/>
  <c r="AX861" i="7"/>
  <c r="AX862" i="7"/>
  <c r="AX863" i="7"/>
  <c r="AX864" i="7"/>
  <c r="AX865" i="7"/>
  <c r="AX866" i="7"/>
  <c r="AX867" i="7"/>
  <c r="AX868" i="7"/>
  <c r="AX869" i="7"/>
  <c r="AX870" i="7"/>
  <c r="AX871" i="7"/>
  <c r="AX872" i="7"/>
  <c r="AX873" i="7"/>
  <c r="AX874" i="7"/>
  <c r="AX875" i="7"/>
  <c r="AX876" i="7"/>
  <c r="AX877" i="7"/>
  <c r="AX878" i="7"/>
  <c r="AX879" i="7"/>
  <c r="AX880" i="7"/>
  <c r="AX881" i="7"/>
  <c r="AX882" i="7"/>
  <c r="AX883" i="7"/>
  <c r="AX884" i="7"/>
  <c r="AX885" i="7"/>
  <c r="AX886" i="7"/>
  <c r="AX887" i="7"/>
  <c r="AX888" i="7"/>
  <c r="AX889" i="7"/>
  <c r="AX890" i="7"/>
  <c r="AX891" i="7"/>
  <c r="AX892" i="7"/>
  <c r="AX893" i="7"/>
  <c r="AX894" i="7"/>
  <c r="AX895" i="7"/>
  <c r="AX896" i="7"/>
  <c r="AX897" i="7"/>
  <c r="AX898" i="7"/>
  <c r="AX899" i="7"/>
  <c r="AX900" i="7"/>
  <c r="AX901" i="7"/>
  <c r="AX902" i="7"/>
  <c r="AX903" i="7"/>
  <c r="AX904" i="7"/>
  <c r="AX905" i="7"/>
  <c r="AX906" i="7"/>
  <c r="AX907" i="7"/>
  <c r="AX908" i="7"/>
  <c r="AX909" i="7"/>
  <c r="AX910" i="7"/>
  <c r="AX911" i="7"/>
  <c r="AX912" i="7"/>
  <c r="AX913" i="7"/>
  <c r="AX914" i="7"/>
  <c r="AX915" i="7"/>
  <c r="AX916" i="7"/>
  <c r="AX917" i="7"/>
  <c r="AX918" i="7"/>
  <c r="AX919" i="7"/>
  <c r="AX920" i="7"/>
  <c r="AX921" i="7"/>
  <c r="AX922" i="7"/>
  <c r="AX923" i="7"/>
  <c r="AX924" i="7"/>
  <c r="AX925" i="7"/>
  <c r="AX926" i="7"/>
  <c r="AX927" i="7"/>
  <c r="AX928" i="7"/>
  <c r="AX929" i="7"/>
  <c r="AX930" i="7"/>
  <c r="AX931" i="7"/>
  <c r="AX932" i="7"/>
  <c r="AX933" i="7"/>
  <c r="AX934" i="7"/>
  <c r="AX935" i="7"/>
  <c r="AX936" i="7"/>
  <c r="AX937" i="7"/>
  <c r="AX938" i="7"/>
  <c r="AX939" i="7"/>
  <c r="AX940" i="7"/>
  <c r="AX941" i="7"/>
  <c r="AX942" i="7"/>
  <c r="AX943" i="7"/>
  <c r="AX944" i="7"/>
  <c r="AX945" i="7"/>
  <c r="AX946" i="7"/>
  <c r="AX947" i="7"/>
  <c r="AX948" i="7"/>
  <c r="AX949" i="7"/>
  <c r="AX950" i="7"/>
  <c r="AX951" i="7"/>
  <c r="AX952" i="7"/>
  <c r="AX953" i="7"/>
  <c r="AX954" i="7"/>
  <c r="AX955" i="7"/>
  <c r="AX956" i="7"/>
  <c r="AX957" i="7"/>
  <c r="AX958" i="7"/>
  <c r="AX959" i="7"/>
  <c r="AX960" i="7"/>
  <c r="AX961" i="7"/>
  <c r="AX962" i="7"/>
  <c r="AX963" i="7"/>
  <c r="AX964" i="7"/>
  <c r="AX965" i="7"/>
  <c r="AX966" i="7"/>
  <c r="AX967" i="7"/>
  <c r="AX968" i="7"/>
  <c r="AX969" i="7"/>
  <c r="AX970" i="7"/>
  <c r="AX971" i="7"/>
  <c r="AX972" i="7"/>
  <c r="AX973" i="7"/>
  <c r="AX974" i="7"/>
  <c r="AX975" i="7"/>
  <c r="AX976" i="7"/>
  <c r="AX977" i="7"/>
  <c r="AX978" i="7"/>
  <c r="AX979" i="7"/>
  <c r="AX980" i="7"/>
  <c r="AX981" i="7"/>
  <c r="AX982" i="7"/>
  <c r="AX983" i="7"/>
  <c r="AX984" i="7"/>
  <c r="AX985" i="7"/>
  <c r="AX986" i="7"/>
  <c r="AX987" i="7"/>
  <c r="AX988" i="7"/>
  <c r="AX989" i="7"/>
  <c r="AX990" i="7"/>
  <c r="AX991" i="7"/>
  <c r="AX992" i="7"/>
  <c r="AX993" i="7"/>
  <c r="AX994" i="7"/>
  <c r="AX995" i="7"/>
  <c r="AX996" i="7"/>
  <c r="AX997" i="7"/>
  <c r="AX998" i="7"/>
  <c r="AX999" i="7"/>
  <c r="AX1000" i="7"/>
  <c r="AX1001" i="7"/>
  <c r="AX1002" i="7"/>
  <c r="AX1003" i="7"/>
  <c r="AX1004" i="7"/>
  <c r="AX1005" i="7"/>
  <c r="AX1006" i="7"/>
  <c r="AX1007" i="7"/>
  <c r="AX1008" i="7"/>
  <c r="AX1009" i="7"/>
  <c r="AX1010" i="7"/>
  <c r="AX1011" i="7"/>
  <c r="AX1012" i="7"/>
  <c r="AX1013" i="7"/>
  <c r="AX1014" i="7"/>
  <c r="AX1015" i="7"/>
  <c r="AX1016" i="7"/>
  <c r="AX1017" i="7"/>
  <c r="AX1018" i="7"/>
  <c r="AX1019" i="7"/>
  <c r="AX1020" i="7"/>
  <c r="AX1021" i="7"/>
  <c r="AX1022" i="7"/>
  <c r="AX1023" i="7"/>
  <c r="AX1024" i="7"/>
  <c r="AX1025" i="7"/>
  <c r="AX1026" i="7"/>
  <c r="AX1027" i="7"/>
  <c r="AX1028" i="7"/>
  <c r="AX1029" i="7"/>
  <c r="AX1030" i="7"/>
  <c r="AX1031" i="7"/>
  <c r="AX1032" i="7"/>
  <c r="AX1033" i="7"/>
  <c r="AX1034" i="7"/>
  <c r="AX1035" i="7"/>
  <c r="AX1036" i="7"/>
  <c r="AX1037" i="7"/>
  <c r="AX1038" i="7"/>
  <c r="AX1039" i="7"/>
  <c r="AX1040" i="7"/>
  <c r="AX1041" i="7"/>
  <c r="AX1042" i="7"/>
  <c r="AX1043" i="7"/>
  <c r="AX1044" i="7"/>
  <c r="AX1045" i="7"/>
  <c r="AX1046" i="7"/>
  <c r="AX1047" i="7"/>
  <c r="AX1048" i="7"/>
  <c r="AX1049" i="7"/>
  <c r="AX1050" i="7"/>
  <c r="AX1051" i="7"/>
  <c r="AX1052" i="7"/>
  <c r="AX1053" i="7"/>
  <c r="AX1054" i="7"/>
  <c r="AX1055" i="7"/>
  <c r="AX1056" i="7"/>
  <c r="AX1057" i="7"/>
  <c r="AX1058" i="7"/>
  <c r="AX1059" i="7"/>
  <c r="AX1060" i="7"/>
  <c r="AX1061" i="7"/>
  <c r="AX1062" i="7"/>
  <c r="AX1063" i="7"/>
  <c r="AX1064" i="7"/>
  <c r="AX1065" i="7"/>
  <c r="AX1066" i="7"/>
  <c r="AX1067" i="7"/>
  <c r="AX1068" i="7"/>
  <c r="AX1069" i="7"/>
  <c r="AX1070" i="7"/>
  <c r="AX1071" i="7"/>
  <c r="AX1072" i="7"/>
  <c r="AX1073" i="7"/>
  <c r="AX1074" i="7"/>
  <c r="AX1075" i="7"/>
  <c r="AX1076" i="7"/>
  <c r="AX1077" i="7"/>
  <c r="AX1078" i="7"/>
  <c r="AX1079" i="7"/>
  <c r="AX1080" i="7"/>
  <c r="AX1081" i="7"/>
  <c r="AX1082" i="7"/>
  <c r="AX1083" i="7"/>
  <c r="AX1084" i="7"/>
  <c r="AX1085" i="7"/>
  <c r="AX1086" i="7"/>
  <c r="AX1087" i="7"/>
  <c r="AX1088" i="7"/>
  <c r="AX1089" i="7"/>
  <c r="AX1090" i="7"/>
  <c r="AX1091" i="7"/>
  <c r="AX1092" i="7"/>
  <c r="AX1093" i="7"/>
  <c r="AX1094" i="7"/>
  <c r="AX1095" i="7"/>
  <c r="AX1096" i="7"/>
  <c r="AX1097" i="7"/>
  <c r="AX1098" i="7"/>
  <c r="AX1099" i="7"/>
  <c r="AX1100" i="7"/>
  <c r="AX1101" i="7"/>
  <c r="AX1102" i="7"/>
  <c r="AX1103" i="7"/>
  <c r="AX1104" i="7"/>
  <c r="AX1105" i="7"/>
  <c r="AX1106" i="7"/>
  <c r="AX1107" i="7"/>
  <c r="AX1108" i="7"/>
  <c r="AX1109" i="7"/>
  <c r="AX1110" i="7"/>
  <c r="AX1111" i="7"/>
  <c r="AX1112" i="7"/>
  <c r="AX1113" i="7"/>
  <c r="AX1114" i="7"/>
  <c r="AX1115" i="7"/>
  <c r="AX1116" i="7"/>
  <c r="AX1117" i="7"/>
  <c r="AX1118" i="7"/>
  <c r="AX1119" i="7"/>
  <c r="AX1120" i="7"/>
  <c r="AX1121" i="7"/>
  <c r="AX1122" i="7"/>
  <c r="AX1123" i="7"/>
  <c r="AX1124" i="7"/>
  <c r="AX1125" i="7"/>
  <c r="AX1126" i="7"/>
  <c r="AX1127" i="7"/>
  <c r="AX1128" i="7"/>
  <c r="AX1129" i="7"/>
  <c r="AX1130" i="7"/>
  <c r="AX1131" i="7"/>
  <c r="AX1132" i="7"/>
  <c r="AX1133" i="7"/>
  <c r="AX1134" i="7"/>
  <c r="AX1135" i="7"/>
  <c r="AX1136" i="7"/>
  <c r="AX1137" i="7"/>
  <c r="AX1138" i="7"/>
  <c r="AX1139" i="7"/>
  <c r="AX1140" i="7"/>
  <c r="AX1141" i="7"/>
  <c r="AX1142" i="7"/>
  <c r="AX1143" i="7"/>
  <c r="AX1144" i="7"/>
  <c r="AX1145" i="7"/>
  <c r="AX1146" i="7"/>
  <c r="AX1147" i="7"/>
  <c r="AX1148" i="7"/>
  <c r="AX1149" i="7"/>
  <c r="AX1150" i="7"/>
  <c r="AX1151" i="7"/>
  <c r="AX1152" i="7"/>
  <c r="AX1153" i="7"/>
  <c r="AX1154" i="7"/>
  <c r="AX1155" i="7"/>
  <c r="AX1156" i="7"/>
  <c r="AX1157" i="7"/>
  <c r="AX1158" i="7"/>
  <c r="AX1159" i="7"/>
  <c r="AX1160" i="7"/>
  <c r="AX1161" i="7"/>
  <c r="AX1162" i="7"/>
  <c r="AX1163" i="7"/>
  <c r="AX1164" i="7"/>
  <c r="AX1165" i="7"/>
  <c r="AX1166" i="7"/>
  <c r="AX1167" i="7"/>
  <c r="AX1168" i="7"/>
  <c r="AX1169" i="7"/>
  <c r="AX1170" i="7"/>
  <c r="AX1171" i="7"/>
  <c r="AX1172" i="7"/>
  <c r="AX1173" i="7"/>
  <c r="AX1174" i="7"/>
  <c r="AX1175" i="7"/>
  <c r="AX1176" i="7"/>
  <c r="AX1177" i="7"/>
  <c r="AX1178" i="7"/>
  <c r="AX1179" i="7"/>
  <c r="AX1180" i="7"/>
  <c r="AX1181" i="7"/>
  <c r="AX1182" i="7"/>
  <c r="AX1183" i="7"/>
  <c r="AX1184" i="7"/>
  <c r="AX1185" i="7"/>
  <c r="AX1186" i="7"/>
  <c r="AX1187" i="7"/>
  <c r="AX1188" i="7"/>
  <c r="AX1189" i="7"/>
  <c r="AX1190" i="7"/>
  <c r="AX1191" i="7"/>
  <c r="AX1192" i="7"/>
  <c r="AX1193" i="7"/>
  <c r="AX1194" i="7"/>
  <c r="AX1195" i="7"/>
  <c r="AX1196" i="7"/>
  <c r="AX1197" i="7"/>
  <c r="AX1198" i="7"/>
  <c r="AX1199" i="7"/>
  <c r="AX1200" i="7"/>
  <c r="AX1201" i="7"/>
  <c r="AX1202" i="7"/>
  <c r="AX1203" i="7"/>
  <c r="AX1204" i="7"/>
  <c r="AX1205" i="7"/>
  <c r="AX1206" i="7"/>
  <c r="AX1207" i="7"/>
  <c r="AX1208" i="7"/>
  <c r="AX1209" i="7"/>
  <c r="AX1210" i="7"/>
  <c r="AX1211" i="7"/>
  <c r="AX1212" i="7"/>
  <c r="AX1213" i="7"/>
  <c r="AX1214" i="7"/>
  <c r="AX1215" i="7"/>
  <c r="AX1216" i="7"/>
  <c r="AX1217" i="7"/>
  <c r="AX1218" i="7"/>
  <c r="AX1219" i="7"/>
  <c r="AX1220" i="7"/>
  <c r="AX1221" i="7"/>
  <c r="AX1222" i="7"/>
  <c r="AX1223" i="7"/>
  <c r="AX1224" i="7"/>
  <c r="AX1225" i="7"/>
  <c r="AX1226" i="7"/>
  <c r="AX1227" i="7"/>
  <c r="AX1228" i="7"/>
  <c r="AX1229" i="7"/>
  <c r="AX1230" i="7"/>
  <c r="AX1231" i="7"/>
  <c r="AX1232" i="7"/>
  <c r="AX1233" i="7"/>
  <c r="AX1234" i="7"/>
  <c r="AX1235" i="7"/>
  <c r="AX1236" i="7"/>
  <c r="AX1237" i="7"/>
  <c r="AX1238" i="7"/>
  <c r="AX1239" i="7"/>
  <c r="AX1240" i="7"/>
  <c r="AX1241" i="7"/>
  <c r="AX1242" i="7"/>
  <c r="AX1243" i="7"/>
  <c r="AX1244" i="7"/>
  <c r="AX1245" i="7"/>
  <c r="AX1246" i="7"/>
  <c r="AX1247" i="7"/>
  <c r="AX1248" i="7"/>
  <c r="AX1249" i="7"/>
  <c r="AX1250" i="7"/>
  <c r="AX1251" i="7"/>
  <c r="AX1252" i="7"/>
  <c r="AX1253" i="7"/>
  <c r="AX1254" i="7"/>
  <c r="AX1255" i="7"/>
  <c r="AX1256" i="7"/>
  <c r="AX1257" i="7"/>
  <c r="AX1258" i="7"/>
  <c r="AX1259" i="7"/>
  <c r="AX1260" i="7"/>
  <c r="AX1261" i="7"/>
  <c r="AX1262" i="7"/>
  <c r="AX1263" i="7"/>
  <c r="AX1264" i="7"/>
  <c r="AX1265" i="7"/>
  <c r="AX1266" i="7"/>
  <c r="AX1267" i="7"/>
  <c r="AX1268" i="7"/>
  <c r="AX1269" i="7"/>
  <c r="AX1270" i="7"/>
  <c r="AX1271" i="7"/>
  <c r="AX1272" i="7"/>
  <c r="AX1273" i="7"/>
  <c r="AX1274" i="7"/>
  <c r="AX1275" i="7"/>
  <c r="AX1276" i="7"/>
  <c r="AX1277" i="7"/>
  <c r="AX1278" i="7"/>
  <c r="AX1279" i="7"/>
  <c r="AX1280" i="7"/>
  <c r="AX1281" i="7"/>
  <c r="AX1282" i="7"/>
  <c r="AX1283" i="7"/>
  <c r="AX1284" i="7"/>
  <c r="AX1285" i="7"/>
  <c r="AX1286" i="7"/>
  <c r="AX1287" i="7"/>
  <c r="AX1288" i="7"/>
  <c r="AX1289" i="7"/>
  <c r="AX1290" i="7"/>
  <c r="AX1291" i="7"/>
  <c r="AX1292" i="7"/>
  <c r="AX1293" i="7"/>
  <c r="AX1294" i="7"/>
  <c r="AX1295" i="7"/>
  <c r="AX1296" i="7"/>
  <c r="AX1297" i="7"/>
  <c r="AX1298" i="7"/>
  <c r="AX1299" i="7"/>
  <c r="AX1300" i="7"/>
  <c r="AX1301" i="7"/>
  <c r="AX1302" i="7"/>
  <c r="AX1303" i="7"/>
  <c r="AX1304" i="7"/>
  <c r="AX1305" i="7"/>
  <c r="AX1306" i="7"/>
  <c r="AX1307" i="7"/>
  <c r="AX1308" i="7"/>
  <c r="AX1309" i="7"/>
  <c r="AX1310" i="7"/>
  <c r="AX1311" i="7"/>
  <c r="AX1312" i="7"/>
  <c r="AX1313" i="7"/>
  <c r="AX1314" i="7"/>
  <c r="AX1315" i="7"/>
  <c r="AX1316" i="7"/>
  <c r="AX1317" i="7"/>
  <c r="AX1318" i="7"/>
  <c r="AX1319" i="7"/>
  <c r="AX1320" i="7"/>
  <c r="AX1321" i="7"/>
  <c r="AX1322" i="7"/>
  <c r="AX1323" i="7"/>
  <c r="AX1324" i="7"/>
  <c r="AX1325" i="7"/>
  <c r="AX1326" i="7"/>
  <c r="AX1327" i="7"/>
  <c r="AX1328" i="7"/>
  <c r="AX1329" i="7"/>
  <c r="AX1330" i="7"/>
  <c r="AX1331" i="7"/>
  <c r="AX1332" i="7"/>
  <c r="AX1333" i="7"/>
  <c r="AX1334" i="7"/>
  <c r="AX1335" i="7"/>
  <c r="AX1336" i="7"/>
  <c r="AX1337" i="7"/>
  <c r="AX1338" i="7"/>
  <c r="AX1339" i="7"/>
  <c r="AX1340" i="7"/>
  <c r="AX1341" i="7"/>
  <c r="AX1342" i="7"/>
  <c r="AX1343" i="7"/>
  <c r="AX1344" i="7"/>
  <c r="AX1345" i="7"/>
  <c r="AX1346" i="7"/>
  <c r="AX1347" i="7"/>
  <c r="AX1348" i="7"/>
  <c r="AX1349" i="7"/>
  <c r="AX1350" i="7"/>
  <c r="AX1351" i="7"/>
  <c r="AX1352" i="7"/>
  <c r="AX1353" i="7"/>
  <c r="AX1354" i="7"/>
  <c r="AX1355" i="7"/>
  <c r="AX1356" i="7"/>
  <c r="AX1357" i="7"/>
  <c r="AX1358" i="7"/>
  <c r="AX1359" i="7"/>
  <c r="AX1360" i="7"/>
  <c r="AX1361" i="7"/>
  <c r="AX1362" i="7"/>
  <c r="AX1363" i="7"/>
  <c r="AX1364" i="7"/>
  <c r="AX1365" i="7"/>
  <c r="AX1366" i="7"/>
  <c r="AX1367" i="7"/>
  <c r="AX1368" i="7"/>
  <c r="AX1369" i="7"/>
  <c r="AX1370" i="7"/>
  <c r="AX1371" i="7"/>
  <c r="AX1372" i="7"/>
  <c r="AX1373" i="7"/>
  <c r="AX1374" i="7"/>
  <c r="AX1375" i="7"/>
  <c r="AX1376" i="7"/>
  <c r="AX1377" i="7"/>
  <c r="AX1378" i="7"/>
  <c r="AX1379" i="7"/>
  <c r="AX1380" i="7"/>
  <c r="AX1381" i="7"/>
  <c r="AX1382" i="7"/>
  <c r="AX1383" i="7"/>
  <c r="AX1384" i="7"/>
  <c r="AX1385" i="7"/>
  <c r="AX1386" i="7"/>
  <c r="AX1387" i="7"/>
  <c r="AX1388" i="7"/>
  <c r="AX1389" i="7"/>
  <c r="AX1390" i="7"/>
  <c r="AX1391" i="7"/>
  <c r="AX1392" i="7"/>
  <c r="AX1393" i="7"/>
  <c r="AX1394" i="7"/>
  <c r="AX1395" i="7"/>
  <c r="AX1396" i="7"/>
  <c r="AX1397" i="7"/>
  <c r="AX1398" i="7"/>
  <c r="AX1399" i="7"/>
  <c r="AX1400" i="7"/>
  <c r="AX1401" i="7"/>
  <c r="AX1402" i="7"/>
  <c r="AX1403" i="7"/>
  <c r="AX1404" i="7"/>
  <c r="AX1405" i="7"/>
  <c r="AX1406" i="7"/>
  <c r="AX1407" i="7"/>
  <c r="AX1408" i="7"/>
  <c r="AX1409" i="7"/>
  <c r="AX1410" i="7"/>
  <c r="AX1411" i="7"/>
  <c r="AX1412" i="7"/>
  <c r="AX1413" i="7"/>
  <c r="AX1414" i="7"/>
  <c r="AX1415" i="7"/>
  <c r="AX1416" i="7"/>
  <c r="AX1417" i="7"/>
  <c r="AX1418" i="7"/>
  <c r="AX1419" i="7"/>
  <c r="AX1420" i="7"/>
  <c r="AX1421" i="7"/>
  <c r="AX1422" i="7"/>
  <c r="AX1423" i="7"/>
  <c r="AX1424" i="7"/>
  <c r="AX1425" i="7"/>
  <c r="AX1426" i="7"/>
  <c r="AX1427" i="7"/>
  <c r="AX1428" i="7"/>
  <c r="AX1429" i="7"/>
  <c r="AX1430" i="7"/>
  <c r="AX1431" i="7"/>
  <c r="AX1432" i="7"/>
  <c r="AX1433" i="7"/>
  <c r="AX1434" i="7"/>
  <c r="AX1435" i="7"/>
  <c r="AX1436" i="7"/>
  <c r="AX1437" i="7"/>
  <c r="AX1438" i="7"/>
  <c r="AX1439" i="7"/>
  <c r="AX1440" i="7"/>
  <c r="AX1441" i="7"/>
  <c r="AX1442" i="7"/>
  <c r="AX1443" i="7"/>
  <c r="AX1444" i="7"/>
  <c r="AX1445" i="7"/>
  <c r="AX1446" i="7"/>
  <c r="AX1447" i="7"/>
  <c r="AX1448" i="7"/>
  <c r="AX1449" i="7"/>
  <c r="AX1450" i="7"/>
  <c r="AX1451" i="7"/>
  <c r="AX1452" i="7"/>
  <c r="AX1453" i="7"/>
  <c r="AX1454" i="7"/>
  <c r="AX1455" i="7"/>
  <c r="AX1456" i="7"/>
  <c r="AX1457" i="7"/>
  <c r="AX1458" i="7"/>
  <c r="AX1459" i="7"/>
  <c r="AX1460" i="7"/>
  <c r="AX1461" i="7"/>
  <c r="AX1462" i="7"/>
  <c r="AX1463" i="7"/>
  <c r="AX1464" i="7"/>
  <c r="AX1465" i="7"/>
  <c r="AX1466" i="7"/>
  <c r="AX1467" i="7"/>
  <c r="AX1468" i="7"/>
  <c r="AX1469" i="7"/>
  <c r="AX1470" i="7"/>
  <c r="AX1471" i="7"/>
  <c r="AX1472" i="7"/>
  <c r="AX1473" i="7"/>
  <c r="AX1474" i="7"/>
  <c r="AX1475" i="7"/>
  <c r="AX1476" i="7"/>
  <c r="AX1477" i="7"/>
  <c r="AX1478" i="7"/>
  <c r="AX1479" i="7"/>
  <c r="AX1480" i="7"/>
  <c r="AX1481" i="7"/>
  <c r="AX1482" i="7"/>
  <c r="AX1483" i="7"/>
  <c r="AX1484" i="7"/>
  <c r="AX1485" i="7"/>
  <c r="AX1486" i="7"/>
  <c r="AX1487" i="7"/>
  <c r="AX1488" i="7"/>
  <c r="AX1489" i="7"/>
  <c r="AX1490" i="7"/>
  <c r="AX1491" i="7"/>
  <c r="AX1492" i="7"/>
  <c r="AX1493" i="7"/>
  <c r="AX1494" i="7"/>
  <c r="AX1495" i="7"/>
  <c r="AX1496" i="7"/>
  <c r="AX1497" i="7"/>
  <c r="AX1498" i="7"/>
  <c r="AX1499" i="7"/>
  <c r="AX1500" i="7"/>
  <c r="AX1501" i="7"/>
  <c r="AX1502" i="7"/>
  <c r="AX1503" i="7"/>
  <c r="AX1504" i="7"/>
  <c r="AX1505" i="7"/>
  <c r="AX1506" i="7"/>
  <c r="AX1507" i="7"/>
  <c r="AX1508" i="7"/>
  <c r="AX1509" i="7"/>
  <c r="AX1510" i="7"/>
  <c r="AX1511" i="7"/>
  <c r="AX1512" i="7"/>
  <c r="AX1513" i="7"/>
  <c r="AX1514" i="7"/>
  <c r="AX1515" i="7"/>
  <c r="AX1516" i="7"/>
  <c r="AX1517" i="7"/>
  <c r="AX1518" i="7"/>
  <c r="AX1519" i="7"/>
  <c r="AX1520" i="7"/>
  <c r="AX1521" i="7"/>
  <c r="AX1522" i="7"/>
  <c r="AX1523" i="7"/>
  <c r="AX1524" i="7"/>
  <c r="AX1525" i="7"/>
  <c r="AX1526" i="7"/>
  <c r="AX1527" i="7"/>
  <c r="AX1528" i="7"/>
  <c r="AX1529" i="7"/>
  <c r="AX1530" i="7"/>
  <c r="AX1531" i="7"/>
  <c r="AX1532" i="7"/>
  <c r="AX1533" i="7"/>
  <c r="AX1534" i="7"/>
  <c r="AX1535" i="7"/>
  <c r="AX1536" i="7"/>
  <c r="AX1537" i="7"/>
  <c r="AX1538" i="7"/>
  <c r="AX1539" i="7"/>
  <c r="AX1540" i="7"/>
  <c r="AX1541" i="7"/>
  <c r="AX1542" i="7"/>
  <c r="AX1543" i="7"/>
  <c r="AX1544" i="7"/>
  <c r="AX1545" i="7"/>
  <c r="AX1546" i="7"/>
  <c r="AX1547" i="7"/>
  <c r="AX1548" i="7"/>
  <c r="AX1549" i="7"/>
  <c r="AX1550" i="7"/>
  <c r="AX1551" i="7"/>
  <c r="AX1552" i="7"/>
  <c r="AX1553" i="7"/>
  <c r="AX1554" i="7"/>
  <c r="AX1555" i="7"/>
  <c r="AX1556" i="7"/>
  <c r="AX1557" i="7"/>
  <c r="AX1558" i="7"/>
  <c r="AX1559" i="7"/>
  <c r="AX1560" i="7"/>
  <c r="AX1561" i="7"/>
  <c r="AX1562" i="7"/>
  <c r="AX1563" i="7"/>
  <c r="AX1564" i="7"/>
  <c r="AX1565" i="7"/>
  <c r="AX1566" i="7"/>
  <c r="AX1567" i="7"/>
  <c r="AX1568" i="7"/>
  <c r="AX1569" i="7"/>
  <c r="AX1570" i="7"/>
  <c r="AX1571" i="7"/>
  <c r="AX1572" i="7"/>
  <c r="AX1573" i="7"/>
  <c r="AX1574" i="7"/>
  <c r="AX1575" i="7"/>
  <c r="AX1576" i="7"/>
  <c r="AX1577" i="7"/>
  <c r="AX1578" i="7"/>
  <c r="AX1579" i="7"/>
  <c r="AX1580" i="7"/>
  <c r="AX1581" i="7"/>
  <c r="AX1582" i="7"/>
  <c r="AX1583" i="7"/>
  <c r="AX1584" i="7"/>
  <c r="AX1585" i="7"/>
  <c r="AX1586" i="7"/>
  <c r="AX1587" i="7"/>
  <c r="AX1588" i="7"/>
  <c r="AX1589" i="7"/>
  <c r="AX1590" i="7"/>
  <c r="AX1591" i="7"/>
  <c r="AX1592" i="7"/>
  <c r="AX1593" i="7"/>
  <c r="AX1594" i="7"/>
  <c r="AX1595" i="7"/>
  <c r="AX1596" i="7"/>
  <c r="AX1597" i="7"/>
  <c r="AX1598" i="7"/>
  <c r="AX1599" i="7"/>
  <c r="AX1600" i="7"/>
  <c r="AX1601" i="7"/>
  <c r="AX1602" i="7"/>
  <c r="AX1603" i="7"/>
  <c r="AX1604" i="7"/>
  <c r="AX1605" i="7"/>
  <c r="AX1606" i="7"/>
  <c r="AX1607" i="7"/>
  <c r="AX1608" i="7"/>
  <c r="AX1609" i="7"/>
  <c r="AX1610" i="7"/>
  <c r="AX1611" i="7"/>
  <c r="AX1612" i="7"/>
  <c r="AX1613" i="7"/>
  <c r="AX1614" i="7"/>
  <c r="AX1615" i="7"/>
  <c r="AX1616" i="7"/>
  <c r="AX1617" i="7"/>
  <c r="AX1618" i="7"/>
  <c r="AX1619" i="7"/>
  <c r="AX1620" i="7"/>
  <c r="AX1621" i="7"/>
  <c r="AX1622" i="7"/>
  <c r="AX1623" i="7"/>
  <c r="AX1624" i="7"/>
  <c r="AX1625" i="7"/>
  <c r="AX1626" i="7"/>
  <c r="AX1627" i="7"/>
  <c r="AX1628" i="7"/>
  <c r="AX1629" i="7"/>
  <c r="AX1630" i="7"/>
  <c r="AX1631" i="7"/>
  <c r="AX1632" i="7"/>
  <c r="AX1633" i="7"/>
  <c r="AX1634" i="7"/>
  <c r="AX1635" i="7"/>
  <c r="AX1636" i="7"/>
  <c r="AX1637" i="7"/>
  <c r="AX1638" i="7"/>
  <c r="AX1639" i="7"/>
  <c r="AX1640" i="7"/>
  <c r="AX1641" i="7"/>
  <c r="AX1642" i="7"/>
  <c r="AX1643" i="7"/>
  <c r="AX1644" i="7"/>
  <c r="AX1645" i="7"/>
  <c r="AX1646" i="7"/>
  <c r="AX1647" i="7"/>
  <c r="AX1648" i="7"/>
  <c r="AX1649" i="7"/>
  <c r="AX1650" i="7"/>
  <c r="AX1651" i="7"/>
  <c r="AX1652" i="7"/>
  <c r="AX1653" i="7"/>
  <c r="AX1654" i="7"/>
  <c r="AX1655" i="7"/>
  <c r="AX1656" i="7"/>
  <c r="AX1657" i="7"/>
  <c r="AX1658" i="7"/>
  <c r="AX1659" i="7"/>
  <c r="AX1660" i="7"/>
  <c r="AX1661" i="7"/>
  <c r="AX1662" i="7"/>
  <c r="AX1663" i="7"/>
  <c r="AX1664" i="7"/>
  <c r="AX1665" i="7"/>
  <c r="AX1666" i="7"/>
  <c r="AX1667" i="7"/>
  <c r="AX1668" i="7"/>
  <c r="AX1669" i="7"/>
  <c r="AX1670" i="7"/>
  <c r="AX1671" i="7"/>
  <c r="AX1672" i="7"/>
  <c r="AX1673" i="7"/>
  <c r="AX1674" i="7"/>
  <c r="AX1675" i="7"/>
  <c r="AX1676" i="7"/>
  <c r="AX1677" i="7"/>
  <c r="AX1678" i="7"/>
  <c r="AX1679" i="7"/>
  <c r="AX1680" i="7"/>
  <c r="AX1681" i="7"/>
  <c r="AX1682" i="7"/>
  <c r="AX1683" i="7"/>
  <c r="AX1684" i="7"/>
  <c r="AX1685" i="7"/>
  <c r="AX1686" i="7"/>
  <c r="AX1687" i="7"/>
  <c r="AX1688" i="7"/>
  <c r="AX1689" i="7"/>
  <c r="AX1690" i="7"/>
  <c r="AX1691" i="7"/>
  <c r="AX1692" i="7"/>
  <c r="AX1693" i="7"/>
  <c r="AX1694" i="7"/>
  <c r="AX1695" i="7"/>
  <c r="AX1696" i="7"/>
  <c r="AX1697" i="7"/>
  <c r="AX1698" i="7"/>
  <c r="AX1699" i="7"/>
  <c r="AX1700" i="7"/>
  <c r="AX1701" i="7"/>
  <c r="AX1702" i="7"/>
  <c r="AX1703" i="7"/>
  <c r="AX1704" i="7"/>
  <c r="AX1705" i="7"/>
  <c r="AX1706" i="7"/>
  <c r="AX1707" i="7"/>
  <c r="AX1708" i="7"/>
  <c r="AX1709" i="7"/>
  <c r="AX1710" i="7"/>
  <c r="AX1711" i="7"/>
  <c r="AX1712" i="7"/>
  <c r="AX1713" i="7"/>
  <c r="AX1714" i="7"/>
  <c r="AX1715" i="7"/>
  <c r="AX1716" i="7"/>
  <c r="AX1717" i="7"/>
  <c r="AX1718" i="7"/>
  <c r="AX1719" i="7"/>
  <c r="AX1720" i="7"/>
  <c r="AX1721" i="7"/>
  <c r="AX1722" i="7"/>
  <c r="AX1723" i="7"/>
  <c r="AX1724" i="7"/>
  <c r="AX1725" i="7"/>
  <c r="AX1726" i="7"/>
  <c r="AX1727" i="7"/>
  <c r="AX1728" i="7"/>
  <c r="AX1729" i="7"/>
  <c r="AX1730" i="7"/>
  <c r="AX1731" i="7"/>
  <c r="AX1732" i="7"/>
  <c r="AX1733" i="7"/>
  <c r="AX1734" i="7"/>
  <c r="AX1735" i="7"/>
  <c r="AX1736" i="7"/>
  <c r="AX1737" i="7"/>
  <c r="AX1738" i="7"/>
  <c r="AX1739" i="7"/>
  <c r="AX1740" i="7"/>
  <c r="AX1741" i="7"/>
  <c r="AX1742" i="7"/>
  <c r="AX1743" i="7"/>
  <c r="AX1744" i="7"/>
  <c r="AX1745" i="7"/>
  <c r="AX1746" i="7"/>
  <c r="AX1747" i="7"/>
  <c r="AX1748" i="7"/>
  <c r="AX1749" i="7"/>
  <c r="AX1750" i="7"/>
  <c r="AX1751" i="7"/>
  <c r="AX1752" i="7"/>
  <c r="AX1753" i="7"/>
  <c r="AX1754" i="7"/>
  <c r="AX1755" i="7"/>
  <c r="AX1756" i="7"/>
  <c r="AX1757" i="7"/>
  <c r="AX1758" i="7"/>
  <c r="AX1759" i="7"/>
  <c r="AX1760" i="7"/>
  <c r="AX1761" i="7"/>
  <c r="AX1762" i="7"/>
  <c r="AX1763" i="7"/>
  <c r="AX1764" i="7"/>
  <c r="AX1765" i="7"/>
  <c r="AX1766" i="7"/>
  <c r="AX1767" i="7"/>
  <c r="AX1768" i="7"/>
  <c r="AX1769" i="7"/>
  <c r="AX1770" i="7"/>
  <c r="AX1771" i="7"/>
  <c r="AX1772" i="7"/>
  <c r="AX1773" i="7"/>
  <c r="AX1774" i="7"/>
  <c r="AX1775" i="7"/>
  <c r="AX1776" i="7"/>
  <c r="AX1777" i="7"/>
  <c r="AX1778" i="7"/>
  <c r="AX1779" i="7"/>
  <c r="AX1780" i="7"/>
  <c r="AX1781" i="7"/>
  <c r="AX1782" i="7"/>
  <c r="AX1783" i="7"/>
  <c r="AX1784" i="7"/>
  <c r="AX1785" i="7"/>
  <c r="AX1786" i="7"/>
  <c r="AX1787" i="7"/>
  <c r="AX1788" i="7"/>
  <c r="AX1789" i="7"/>
  <c r="AX1790" i="7"/>
  <c r="AX1791" i="7"/>
  <c r="AX1792" i="7"/>
  <c r="AX1793" i="7"/>
  <c r="AX1794" i="7"/>
  <c r="AX1795" i="7"/>
  <c r="AX1796" i="7"/>
  <c r="AX1797" i="7"/>
  <c r="AX1798" i="7"/>
  <c r="AX1799" i="7"/>
  <c r="AX1800" i="7"/>
  <c r="AX1801" i="7"/>
  <c r="AX1802" i="7"/>
  <c r="AX1803" i="7"/>
  <c r="AX1804" i="7"/>
  <c r="AX1805" i="7"/>
  <c r="AX1806" i="7"/>
  <c r="AX1807" i="7"/>
  <c r="AX1808" i="7"/>
  <c r="AX1809" i="7"/>
  <c r="AX1810" i="7"/>
  <c r="AX1811" i="7"/>
  <c r="AX1812" i="7"/>
  <c r="AX1813" i="7"/>
  <c r="AX1814" i="7"/>
  <c r="AX1815" i="7"/>
  <c r="AX1816" i="7"/>
  <c r="AX1817" i="7"/>
  <c r="AX1818" i="7"/>
  <c r="AX1819" i="7"/>
  <c r="AX1820" i="7"/>
  <c r="AX1821" i="7"/>
  <c r="AX1822" i="7"/>
  <c r="AX1823" i="7"/>
  <c r="AX1824" i="7"/>
  <c r="AX1825" i="7"/>
  <c r="AX1826" i="7"/>
  <c r="AX1827" i="7"/>
  <c r="AX1828" i="7"/>
  <c r="AX1829" i="7"/>
  <c r="AX1830" i="7"/>
  <c r="AX1831" i="7"/>
  <c r="AX1832" i="7"/>
  <c r="AX1833" i="7"/>
  <c r="AX1834" i="7"/>
  <c r="AX1835" i="7"/>
  <c r="AX1836" i="7"/>
  <c r="AX1837" i="7"/>
  <c r="AX1838" i="7"/>
  <c r="AX1839" i="7"/>
  <c r="AX1840" i="7"/>
  <c r="AX1841" i="7"/>
  <c r="AX1842" i="7"/>
  <c r="AX1843" i="7"/>
  <c r="AX1844" i="7"/>
  <c r="AX1845" i="7"/>
  <c r="AX1846" i="7"/>
  <c r="AX1847" i="7"/>
  <c r="AX1848" i="7"/>
  <c r="AX1849" i="7"/>
  <c r="AX1850" i="7"/>
  <c r="AX1851" i="7"/>
  <c r="AX1852" i="7"/>
  <c r="AX1853" i="7"/>
  <c r="AX1854" i="7"/>
  <c r="AX1855" i="7"/>
  <c r="AX1856" i="7"/>
  <c r="AX1857" i="7"/>
  <c r="AX1858" i="7"/>
  <c r="AX1859" i="7"/>
  <c r="AX1860" i="7"/>
  <c r="AX1861" i="7"/>
  <c r="AX1862" i="7"/>
  <c r="AX1863" i="7"/>
  <c r="AX1864" i="7"/>
  <c r="AX1865" i="7"/>
  <c r="AX1866" i="7"/>
  <c r="AX1867" i="7"/>
  <c r="AX1868" i="7"/>
  <c r="AX1869" i="7"/>
  <c r="AX1870" i="7"/>
  <c r="AX1871" i="7"/>
  <c r="AX1872" i="7"/>
  <c r="AX1873" i="7"/>
  <c r="AX1874" i="7"/>
  <c r="AX1875" i="7"/>
  <c r="AX1876" i="7"/>
  <c r="AX1877" i="7"/>
  <c r="AX1878" i="7"/>
  <c r="AX1879" i="7"/>
  <c r="AX1880" i="7"/>
  <c r="AX1881" i="7"/>
  <c r="AX1882" i="7"/>
  <c r="AX1883" i="7"/>
  <c r="AX1884" i="7"/>
  <c r="AX1885" i="7"/>
  <c r="AX1886" i="7"/>
  <c r="AX1887" i="7"/>
  <c r="AX1888" i="7"/>
  <c r="AX1889" i="7"/>
  <c r="AX1890" i="7"/>
  <c r="AX1891" i="7"/>
  <c r="AX1892" i="7"/>
  <c r="AX1893" i="7"/>
  <c r="AX1894" i="7"/>
  <c r="AX1895" i="7"/>
  <c r="AX1896" i="7"/>
  <c r="AX1897" i="7"/>
  <c r="AX1898" i="7"/>
  <c r="AX1899" i="7"/>
  <c r="AX1900" i="7"/>
  <c r="AX1901" i="7"/>
  <c r="AX1902" i="7"/>
  <c r="AX1903" i="7"/>
  <c r="AX1904" i="7"/>
  <c r="AX1905" i="7"/>
  <c r="AX1906" i="7"/>
  <c r="AX1907" i="7"/>
  <c r="AX1908" i="7"/>
  <c r="AX1909" i="7"/>
  <c r="AX1910" i="7"/>
  <c r="AX1911" i="7"/>
  <c r="AX1912" i="7"/>
  <c r="AX1913" i="7"/>
  <c r="AX1914" i="7"/>
  <c r="AX1915" i="7"/>
  <c r="AX1916" i="7"/>
  <c r="AX1917" i="7"/>
  <c r="AX1918" i="7"/>
  <c r="AX1919" i="7"/>
  <c r="AX1920" i="7"/>
  <c r="AX1921" i="7"/>
  <c r="AX1922" i="7"/>
  <c r="AX1923" i="7"/>
  <c r="AX1924" i="7"/>
  <c r="AX1925" i="7"/>
  <c r="AX1926" i="7"/>
  <c r="AX1927" i="7"/>
  <c r="AX1928" i="7"/>
  <c r="AX1929" i="7"/>
  <c r="AX1930" i="7"/>
  <c r="AX1931" i="7"/>
  <c r="AX1932" i="7"/>
  <c r="AX1933" i="7"/>
  <c r="AX1934" i="7"/>
  <c r="AX1935" i="7"/>
  <c r="AX1936" i="7"/>
  <c r="AX1937" i="7"/>
  <c r="AX1938" i="7"/>
  <c r="AX1939" i="7"/>
  <c r="AX1940" i="7"/>
  <c r="AX1941" i="7"/>
  <c r="AX1942" i="7"/>
  <c r="AX1943" i="7"/>
  <c r="AX1944" i="7"/>
  <c r="AX1945" i="7"/>
  <c r="AX1946" i="7"/>
  <c r="AX1947" i="7"/>
  <c r="AX1948" i="7"/>
  <c r="AX1949" i="7"/>
  <c r="AX1950" i="7"/>
  <c r="AX1951" i="7"/>
  <c r="AX1952" i="7"/>
  <c r="AX1953" i="7"/>
  <c r="AX1954" i="7"/>
  <c r="AX1955" i="7"/>
  <c r="AX1956" i="7"/>
  <c r="AX1957" i="7"/>
  <c r="AX1958" i="7"/>
  <c r="AX1959" i="7"/>
  <c r="AX1960" i="7"/>
  <c r="AX1961" i="7"/>
  <c r="AX1962" i="7"/>
  <c r="AX1963" i="7"/>
  <c r="AX1964" i="7"/>
  <c r="AX1965" i="7"/>
  <c r="AX1966" i="7"/>
  <c r="AX1967" i="7"/>
  <c r="AX1968" i="7"/>
  <c r="AX1969" i="7"/>
  <c r="AX1970" i="7"/>
  <c r="AX1971" i="7"/>
  <c r="AX1972" i="7"/>
  <c r="AX1973" i="7"/>
  <c r="AX1974" i="7"/>
  <c r="AX1975" i="7"/>
  <c r="AX1976" i="7"/>
  <c r="AX1977" i="7"/>
  <c r="AX1978" i="7"/>
  <c r="AX1979" i="7"/>
  <c r="AX1980" i="7"/>
  <c r="AX1981" i="7"/>
  <c r="AX1982" i="7"/>
  <c r="AX1983" i="7"/>
  <c r="AX1984" i="7"/>
  <c r="AX1985" i="7"/>
  <c r="AX1986" i="7"/>
  <c r="AX1987" i="7"/>
  <c r="AX1988" i="7"/>
  <c r="AX1989" i="7"/>
  <c r="AX1990" i="7"/>
  <c r="AX1991" i="7"/>
  <c r="AX1992" i="7"/>
  <c r="AX1993" i="7"/>
  <c r="AX1994" i="7"/>
  <c r="AX1995" i="7"/>
  <c r="AX1996" i="7"/>
  <c r="AX1997" i="7"/>
  <c r="AX1998" i="7"/>
  <c r="AX1999" i="7"/>
  <c r="AX2000" i="7"/>
  <c r="AX2001" i="7"/>
  <c r="A19" i="10"/>
  <c r="F9" i="12" l="1"/>
  <c r="A2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01FBA5-BE5B-4D0F-BAF6-EC04A60F0D29}" keepAlive="1" name="Query - Bank Final Fact" description="Connection to the 'Bank Final Fact' query in the workbook." type="5" refreshedVersion="8" background="1" saveData="1">
    <dbPr connection="Provider=Microsoft.Mashup.OleDb.1;Data Source=$Workbook$;Location=&quot;Bank Final Fact&quot;;Extended Properties=&quot;&quot;" command="SELECT * FROM [Bank Final Fact]"/>
  </connection>
  <connection id="2" xr16:uid="{0DB5D60C-C8AC-43D1-9FED-F2DA569A09B6}" keepAlive="1" name="Query - Debit &amp; Credit" description="Connection to the 'Debit &amp; Credit' query in the workbook." type="5" refreshedVersion="8" background="1" saveData="1">
    <dbPr connection="Provider=Microsoft.Mashup.OleDb.1;Data Source=$Workbook$;Location=&quot;Debit &amp; Credit&quot;;Extended Properties=&quot;&quot;" command="SELECT * FROM [Debit &amp; Credit]"/>
  </connection>
  <connection id="3" xr16:uid="{CF8CB52C-7D60-4B05-BFBF-1D709A5D7BD1}" keepAlive="1" name="Query - Dim_Client" description="Connection to the 'Dim_Client' query in the workbook." type="5" refreshedVersion="8" background="1" saveData="1">
    <dbPr connection="Provider=Microsoft.Mashup.OleDb.1;Data Source=$Workbook$;Location=Dim_Client;Extended Properties=&quot;&quot;" command="SELECT * FROM [Dim_Client]"/>
  </connection>
  <connection id="4" xr16:uid="{B9D72B66-5CB5-43FA-B851-10DC05F38E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5EABFD17-7472-4709-B33E-3929EC82DC58}" name="WorksheetConnection_Bank Project.xlsx!Debit___Credit" type="102" refreshedVersion="8" minRefreshableVersion="5">
    <extLst>
      <ext xmlns:x15="http://schemas.microsoft.com/office/spreadsheetml/2010/11/main" uri="{DE250136-89BD-433C-8126-D09CA5730AF9}">
        <x15:connection id="Debit___Credit">
          <x15:rangePr sourceName="_xlcn.WorksheetConnection_BankProject.xlsxDebit___Credit1"/>
        </x15:connection>
      </ext>
    </extLst>
  </connection>
  <connection id="6" xr16:uid="{AC17DFE5-2FF0-4256-85BC-60EC4B417A05}" name="WorksheetConnection_Book1!Final_Fact" type="102" refreshedVersion="8" minRefreshableVersion="5">
    <extLst>
      <ext xmlns:x15="http://schemas.microsoft.com/office/spreadsheetml/2010/11/main" uri="{DE250136-89BD-433C-8126-D09CA5730AF9}">
        <x15:connection id="Final_Fact">
          <x15:rangePr sourceName="_xlcn.WorksheetConnection_Book1Final_Fact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Final_Fact].[Loan Status].&amp;[Active]}"/>
    <s v="{[Final_Fact].[Disbursement Date (Year)].[All]}"/>
    <s v="{[Final_Fact].[New / Old client].&amp;[Old]}"/>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<sst xmlns="http://schemas.openxmlformats.org/spreadsheetml/2006/main" count="70290" uniqueCount="2455">
  <si>
    <t>Bank Name</t>
  </si>
  <si>
    <t>Region Name</t>
  </si>
  <si>
    <t>State Abbr</t>
  </si>
  <si>
    <t>State Name</t>
  </si>
  <si>
    <t>City</t>
  </si>
  <si>
    <t>BH Name</t>
  </si>
  <si>
    <t>Branch Performance Category</t>
  </si>
  <si>
    <t>BranchID</t>
  </si>
  <si>
    <t>PATIALA</t>
  </si>
  <si>
    <t>102-DBS</t>
  </si>
  <si>
    <t>LUDHIANA</t>
  </si>
  <si>
    <t>PB</t>
  </si>
  <si>
    <t>PUNJAB</t>
  </si>
  <si>
    <t>10420-MUNENDRA  SINGH</t>
  </si>
  <si>
    <t>Medium</t>
  </si>
  <si>
    <t>PATIALA-100186</t>
  </si>
  <si>
    <t>Low</t>
  </si>
  <si>
    <t>JALANDHAR</t>
  </si>
  <si>
    <t>10067-AKSHAY KUMAR</t>
  </si>
  <si>
    <t>JALANDHAR-160051</t>
  </si>
  <si>
    <t>SANGRUR</t>
  </si>
  <si>
    <t>10037-RAJESH PRATAP</t>
  </si>
  <si>
    <t>SANGRUR-110159</t>
  </si>
  <si>
    <t>Mathura</t>
  </si>
  <si>
    <t>176-DBS</t>
  </si>
  <si>
    <t>BULANDSHAHR</t>
  </si>
  <si>
    <t>UP</t>
  </si>
  <si>
    <t>UTTAR PRADESH</t>
  </si>
  <si>
    <t>MATHURA</t>
  </si>
  <si>
    <t>10469-MANISH  PANDEY</t>
  </si>
  <si>
    <t>High</t>
  </si>
  <si>
    <t>Mathura-910182</t>
  </si>
  <si>
    <t>MAHASAMUND</t>
  </si>
  <si>
    <t>207-DBS</t>
  </si>
  <si>
    <t>RAIPUR</t>
  </si>
  <si>
    <t>CG</t>
  </si>
  <si>
    <t>CHATTISGARH</t>
  </si>
  <si>
    <t>11640-NITISH KUMAR</t>
  </si>
  <si>
    <t>MAHASAMUND-250029</t>
  </si>
  <si>
    <t>BEHROR</t>
  </si>
  <si>
    <t>301-DBS</t>
  </si>
  <si>
    <t>JAIPUR</t>
  </si>
  <si>
    <t>RJ</t>
  </si>
  <si>
    <t>RAJASTHAN</t>
  </si>
  <si>
    <t>BEHROD</t>
  </si>
  <si>
    <t>10055-MAHESH KUMAR PATEL</t>
  </si>
  <si>
    <t>BEHROR-30179</t>
  </si>
  <si>
    <t>NEEM KA THANA</t>
  </si>
  <si>
    <t>10043-RAVI MISHRA</t>
  </si>
  <si>
    <t>NEEM KA THANA-80001</t>
  </si>
  <si>
    <t>PALWAL</t>
  </si>
  <si>
    <t>206-DBS</t>
  </si>
  <si>
    <t>KARNAL</t>
  </si>
  <si>
    <t>HR</t>
  </si>
  <si>
    <t>HARYANA</t>
  </si>
  <si>
    <t>10903-HEMANT SHUKLA</t>
  </si>
  <si>
    <t>PALWAL-20242</t>
  </si>
  <si>
    <t>BILASPUR</t>
  </si>
  <si>
    <t>10886-MANISH KUMAR DWIVEDI</t>
  </si>
  <si>
    <t>BILASPUR-240005</t>
  </si>
  <si>
    <t>PAOTA</t>
  </si>
  <si>
    <t>jaipur</t>
  </si>
  <si>
    <t>PAOTA-90149</t>
  </si>
  <si>
    <t>VARANASI</t>
  </si>
  <si>
    <t>10568-RAJU RANJAN RAY</t>
  </si>
  <si>
    <t>VARANASI-1280108</t>
  </si>
  <si>
    <t>PANIPAT</t>
  </si>
  <si>
    <t>10204-SAIF  ALI</t>
  </si>
  <si>
    <t>PANIPAT-60004</t>
  </si>
  <si>
    <t>AGRA</t>
  </si>
  <si>
    <t>10161-RAM AVTAR</t>
  </si>
  <si>
    <t>AGRA-140056</t>
  </si>
  <si>
    <t>BULANDSHAHAR</t>
  </si>
  <si>
    <t>10057-NANDI SHANKAR</t>
  </si>
  <si>
    <t>BULANDSHAHR-10068</t>
  </si>
  <si>
    <t>BUXAR</t>
  </si>
  <si>
    <t>209-DBS</t>
  </si>
  <si>
    <t>PATNA</t>
  </si>
  <si>
    <t>BR</t>
  </si>
  <si>
    <t>BIHAR</t>
  </si>
  <si>
    <t>BUXAR-710002</t>
  </si>
  <si>
    <t>ASANSOL</t>
  </si>
  <si>
    <t>201-DBS</t>
  </si>
  <si>
    <t>HOWRAH</t>
  </si>
  <si>
    <t>WB</t>
  </si>
  <si>
    <t>WEST BENGAL</t>
  </si>
  <si>
    <t>PASCHIM BARDHHAMAN</t>
  </si>
  <si>
    <t>10035-ABHAY TOMER</t>
  </si>
  <si>
    <t>ASANSOL-690076</t>
  </si>
  <si>
    <t>CHHATA</t>
  </si>
  <si>
    <t>10047-ANIL KUMAR</t>
  </si>
  <si>
    <t>CHHATA-910020</t>
  </si>
  <si>
    <t>DURGAPUR</t>
  </si>
  <si>
    <t>DURGAPUR-700013</t>
  </si>
  <si>
    <t>KURUKSHETRA</t>
  </si>
  <si>
    <t>10028-AAYUSH PANDEY</t>
  </si>
  <si>
    <t>KURUKSHETRA-70364</t>
  </si>
  <si>
    <t>10282-NAIM ALI</t>
  </si>
  <si>
    <t>KARNAL-50678</t>
  </si>
  <si>
    <t>SIWAN</t>
  </si>
  <si>
    <t>10827-AJEET KUMAR PANDEY</t>
  </si>
  <si>
    <t>SIWAN-790102</t>
  </si>
  <si>
    <t>UJJAIN</t>
  </si>
  <si>
    <t>200-DBS</t>
  </si>
  <si>
    <t>BHOPAL</t>
  </si>
  <si>
    <t>MP</t>
  </si>
  <si>
    <t>MADHYA PRADESH</t>
  </si>
  <si>
    <t>12915-FAIZAL KHAN</t>
  </si>
  <si>
    <t>UJJAIN-1510002</t>
  </si>
  <si>
    <t>MUKTSAR</t>
  </si>
  <si>
    <t>SRI MUKTSAR SAHIB</t>
  </si>
  <si>
    <t>11303-ASHUTOSH KUMAR SUMAN</t>
  </si>
  <si>
    <t>MUKTSAR-1110166</t>
  </si>
  <si>
    <t>SIRSA</t>
  </si>
  <si>
    <t>10149-ABHISHEK MAURYA</t>
  </si>
  <si>
    <t>SIRSA-730084</t>
  </si>
  <si>
    <t>MADHUBANI</t>
  </si>
  <si>
    <t>10514-MANISH KUMAR MISHRA</t>
  </si>
  <si>
    <t>MADHUBANI-1140044</t>
  </si>
  <si>
    <t>JAMMU</t>
  </si>
  <si>
    <t>JK</t>
  </si>
  <si>
    <t>JAMMU &amp; KASHMIR</t>
  </si>
  <si>
    <t>10588-POONAM DEVI</t>
  </si>
  <si>
    <t>JAMMU-720081</t>
  </si>
  <si>
    <t>DHURI</t>
  </si>
  <si>
    <t>12058-DEEPAK KUMAR</t>
  </si>
  <si>
    <t>DHURI-1030063</t>
  </si>
  <si>
    <t>FATEHGARH SAHIB</t>
  </si>
  <si>
    <t>FATEHGARH SAHIB-120676</t>
  </si>
  <si>
    <t>SAMRALA</t>
  </si>
  <si>
    <t>10050-GAUTAM SINGH</t>
  </si>
  <si>
    <t>SAMRALA-130067</t>
  </si>
  <si>
    <t>NIMAPADA</t>
  </si>
  <si>
    <t>107-DBS</t>
  </si>
  <si>
    <t>BHUBANESWAR</t>
  </si>
  <si>
    <t>OR</t>
  </si>
  <si>
    <t>ODISHA</t>
  </si>
  <si>
    <t>12004-SAMIR RANJAN SUTRADHAR</t>
  </si>
  <si>
    <t>NIMAPADA-440052</t>
  </si>
  <si>
    <t>CUTTACK</t>
  </si>
  <si>
    <t>12061-PINAKAPANI KANUNGO</t>
  </si>
  <si>
    <t>CUTTACK-630081</t>
  </si>
  <si>
    <t>Mangaldoi</t>
  </si>
  <si>
    <t>208-DBS</t>
  </si>
  <si>
    <t>GUWAAHATI</t>
  </si>
  <si>
    <t>AS</t>
  </si>
  <si>
    <t>ASSAM</t>
  </si>
  <si>
    <t>10961-NAYAN JYOTI SARMAH</t>
  </si>
  <si>
    <t>Mangaldoi-570241</t>
  </si>
  <si>
    <t>DIBRUGARH</t>
  </si>
  <si>
    <t>DIBRUGARH-1050013</t>
  </si>
  <si>
    <t>SIVASAGAR</t>
  </si>
  <si>
    <t>12359-SAMIUR RAHMAN</t>
  </si>
  <si>
    <t>SIVASAGAR-880038</t>
  </si>
  <si>
    <t>BISWANATH CHARIALI</t>
  </si>
  <si>
    <t>BISWANATH</t>
  </si>
  <si>
    <t>13111-SHANTUMONI BORAH</t>
  </si>
  <si>
    <t>BISWANATH CHARIALI-740048</t>
  </si>
  <si>
    <t>DHARMANAGAR</t>
  </si>
  <si>
    <t>303-DBS</t>
  </si>
  <si>
    <t>TR</t>
  </si>
  <si>
    <t>TRIPURA</t>
  </si>
  <si>
    <t>NORTH TRIPURA</t>
  </si>
  <si>
    <t>12526-OKRAM AMOLENDU SINGHA</t>
  </si>
  <si>
    <t>DHARMANAGAR-1230018</t>
  </si>
  <si>
    <t>HABRA</t>
  </si>
  <si>
    <t>12361-RITESH KUMAR SINHA</t>
  </si>
  <si>
    <t>HABRA-650051</t>
  </si>
  <si>
    <t>Bardhaman</t>
  </si>
  <si>
    <t>Barddhaman</t>
  </si>
  <si>
    <t>Bardhaman-610198</t>
  </si>
  <si>
    <t>CHHAPRA</t>
  </si>
  <si>
    <t>11867-VIKRANT KUMAR VICKY</t>
  </si>
  <si>
    <t>CHHAPRA-380112</t>
  </si>
  <si>
    <t>MOTIHARI</t>
  </si>
  <si>
    <t>Motihari</t>
  </si>
  <si>
    <t>10537-RAGHUVANSH SINGH</t>
  </si>
  <si>
    <t>MOTIHARI-520376</t>
  </si>
  <si>
    <t>10924-DILIP KUMAR</t>
  </si>
  <si>
    <t>RAIPUR-230415</t>
  </si>
  <si>
    <t>KAROND</t>
  </si>
  <si>
    <t>12758-ROHIT KUMAR JAISWAL</t>
  </si>
  <si>
    <t>KAROND-1320004</t>
  </si>
  <si>
    <t>SHAHDOL</t>
  </si>
  <si>
    <t>10021-MAHENDRA PRATAP SINGH</t>
  </si>
  <si>
    <t>SHAHDOL-1550006</t>
  </si>
  <si>
    <t>MAWANA</t>
  </si>
  <si>
    <t>MEERUT</t>
  </si>
  <si>
    <t>11183-ANIL KUMAR</t>
  </si>
  <si>
    <t>MAWANA-800018</t>
  </si>
  <si>
    <t>HAPUR</t>
  </si>
  <si>
    <t>10183-RISHABH PANT</t>
  </si>
  <si>
    <t>HAPUR-210563</t>
  </si>
  <si>
    <t>MODINAGAR</t>
  </si>
  <si>
    <t>12116-ANIL KUMAR</t>
  </si>
  <si>
    <t>MODINAGAR-410521</t>
  </si>
  <si>
    <t>GUWAHATI</t>
  </si>
  <si>
    <t>Guwahati</t>
  </si>
  <si>
    <t>11955-LEKHAN KONWAR</t>
  </si>
  <si>
    <t>GUWAHATI-560090</t>
  </si>
  <si>
    <t>JORHAT</t>
  </si>
  <si>
    <t>JORHAT-850152</t>
  </si>
  <si>
    <t>TEZPUR</t>
  </si>
  <si>
    <t>SONITPUR</t>
  </si>
  <si>
    <t>11055-MANAS PROTIM HAZARIKA</t>
  </si>
  <si>
    <t>TEZPUR-680026</t>
  </si>
  <si>
    <t>FATEHABAD</t>
  </si>
  <si>
    <t>10316-DEEPAK KUMAR</t>
  </si>
  <si>
    <t>FATEHABAD-670106</t>
  </si>
  <si>
    <t>SEHORE</t>
  </si>
  <si>
    <t>10063-VIR SINGH</t>
  </si>
  <si>
    <t>SEHORE-1440051</t>
  </si>
  <si>
    <t>Client id</t>
  </si>
  <si>
    <t>Client Name</t>
  </si>
  <si>
    <t>Gender ID</t>
  </si>
  <si>
    <t>Age</t>
  </si>
  <si>
    <t>Age _T</t>
  </si>
  <si>
    <t>Dateof Birth</t>
  </si>
  <si>
    <t>Caste</t>
  </si>
  <si>
    <t>Religion</t>
  </si>
  <si>
    <t>Home Ownership</t>
  </si>
  <si>
    <t>Client Income Range</t>
  </si>
  <si>
    <t>Employment Type</t>
  </si>
  <si>
    <t>Credit Score</t>
  </si>
  <si>
    <t>Meera Chopra</t>
  </si>
  <si>
    <t>Female</t>
  </si>
  <si>
    <t>36-45</t>
  </si>
  <si>
    <t>OBC</t>
  </si>
  <si>
    <t>Christian</t>
  </si>
  <si>
    <t>RENT</t>
  </si>
  <si>
    <t>75K-100K</t>
  </si>
  <si>
    <t>Self-Employed</t>
  </si>
  <si>
    <t>Laksh Joshi</t>
  </si>
  <si>
    <t>100K+</t>
  </si>
  <si>
    <t>Diya Joshi</t>
  </si>
  <si>
    <t>SC</t>
  </si>
  <si>
    <t>50K-75K</t>
  </si>
  <si>
    <t>Meera Gupta</t>
  </si>
  <si>
    <t>46-55</t>
  </si>
  <si>
    <t>ST</t>
  </si>
  <si>
    <t>Business</t>
  </si>
  <si>
    <t>Ishaan Mehta</t>
  </si>
  <si>
    <t>18-25</t>
  </si>
  <si>
    <t>Hindu</t>
  </si>
  <si>
    <t>Vivaan Reddy</t>
  </si>
  <si>
    <t>25K-50K</t>
  </si>
  <si>
    <t>Salaried</t>
  </si>
  <si>
    <t>Kavya Gupta</t>
  </si>
  <si>
    <t>Aditya Joshi</t>
  </si>
  <si>
    <t>OWN</t>
  </si>
  <si>
    <t>Vivaan Patel</t>
  </si>
  <si>
    <t>26-35</t>
  </si>
  <si>
    <t>Meera Sharma</t>
  </si>
  <si>
    <t>Laksh Reddy</t>
  </si>
  <si>
    <t>Ishaan Gupta</t>
  </si>
  <si>
    <t>Ananya Reddy</t>
  </si>
  <si>
    <t>Vivaan Malhotra</t>
  </si>
  <si>
    <t>Ananya Gupta</t>
  </si>
  <si>
    <t>Meera Verma</t>
  </si>
  <si>
    <t>MORTGAGE</t>
  </si>
  <si>
    <t>Meera Nair</t>
  </si>
  <si>
    <t>&lt;25K</t>
  </si>
  <si>
    <t>Nisha Patel</t>
  </si>
  <si>
    <t>Meera Patel</t>
  </si>
  <si>
    <t>Ananya Sharma</t>
  </si>
  <si>
    <t>Vivaan Chopra</t>
  </si>
  <si>
    <t>General</t>
  </si>
  <si>
    <t>Aarav Sharma</t>
  </si>
  <si>
    <t>Kavya Sharma</t>
  </si>
  <si>
    <t>Diya Nair</t>
  </si>
  <si>
    <t>Kavya Reddy</t>
  </si>
  <si>
    <t>Vivaan Gupta</t>
  </si>
  <si>
    <t>Nisha Joshi</t>
  </si>
  <si>
    <t>Kavya Chopra</t>
  </si>
  <si>
    <t>Nisha Chopra</t>
  </si>
  <si>
    <t>Aditya Sharma</t>
  </si>
  <si>
    <t>Kavya Verma</t>
  </si>
  <si>
    <t>Ishaan Sharma</t>
  </si>
  <si>
    <t>Ananya Malhotra</t>
  </si>
  <si>
    <t>Nisha Reddy</t>
  </si>
  <si>
    <t>Aditya Reddy</t>
  </si>
  <si>
    <t>Minority</t>
  </si>
  <si>
    <t>Muslim</t>
  </si>
  <si>
    <t>Diya Reddy</t>
  </si>
  <si>
    <t>Nisha Mehta</t>
  </si>
  <si>
    <t>Ishaan Malhotra</t>
  </si>
  <si>
    <t>Laksh Patel</t>
  </si>
  <si>
    <t>Diya Chopra</t>
  </si>
  <si>
    <t>Kavya Malhotra</t>
  </si>
  <si>
    <t>Laksh Gupta</t>
  </si>
  <si>
    <t>Aditya Mehta</t>
  </si>
  <si>
    <t>Ananya Chopra</t>
  </si>
  <si>
    <t>Diya Patel</t>
  </si>
  <si>
    <t>Ishaan Nair</t>
  </si>
  <si>
    <t>Meera Mehta</t>
  </si>
  <si>
    <t>Aditya Malhotra</t>
  </si>
  <si>
    <t>Nisha Malhotra</t>
  </si>
  <si>
    <t>Kavya Mehta</t>
  </si>
  <si>
    <t>Nisha Verma</t>
  </si>
  <si>
    <t>Meera Reddy</t>
  </si>
  <si>
    <t>Ishaan Joshi</t>
  </si>
  <si>
    <t>Aarav Gupta</t>
  </si>
  <si>
    <t>Vivaan Joshi</t>
  </si>
  <si>
    <t>Sikh</t>
  </si>
  <si>
    <t>Ishaan Reddy</t>
  </si>
  <si>
    <t>Laksh Nair</t>
  </si>
  <si>
    <t>Aarav Joshi</t>
  </si>
  <si>
    <t>Laksh Mehta</t>
  </si>
  <si>
    <t>Aditya Verma</t>
  </si>
  <si>
    <t>Meera Joshi</t>
  </si>
  <si>
    <t>Vivaan Mehta</t>
  </si>
  <si>
    <t>Aarav Verma</t>
  </si>
  <si>
    <t>Kavya Patel</t>
  </si>
  <si>
    <t>Ananya Mehta</t>
  </si>
  <si>
    <t>Laksh Sharma</t>
  </si>
  <si>
    <t>Diya Sharma</t>
  </si>
  <si>
    <t>Laksh Malhotra</t>
  </si>
  <si>
    <t>Aarav Patel</t>
  </si>
  <si>
    <t>Diya Mehta</t>
  </si>
  <si>
    <t>Vivaan Verma</t>
  </si>
  <si>
    <t>Diya Malhotra</t>
  </si>
  <si>
    <t>Aditya Nair</t>
  </si>
  <si>
    <t>Ananya Nair</t>
  </si>
  <si>
    <t>Nisha Nair</t>
  </si>
  <si>
    <t>Aditya Patel</t>
  </si>
  <si>
    <t>Ishaan Chopra</t>
  </si>
  <si>
    <t>Diya Verma</t>
  </si>
  <si>
    <t>Aarav Reddy</t>
  </si>
  <si>
    <t>56-63</t>
  </si>
  <si>
    <t>Vivaan Nair</t>
  </si>
  <si>
    <t>Meera Malhotra</t>
  </si>
  <si>
    <t>Ishaan Patel</t>
  </si>
  <si>
    <t>Laksh Chopra</t>
  </si>
  <si>
    <t>Aarav Malhotra</t>
  </si>
  <si>
    <t>Ananya Patel</t>
  </si>
  <si>
    <t>Ananya Verma</t>
  </si>
  <si>
    <t>Product Id</t>
  </si>
  <si>
    <t>Product Code</t>
  </si>
  <si>
    <t>Purpose Category</t>
  </si>
  <si>
    <t>Term</t>
  </si>
  <si>
    <t>Int Rate</t>
  </si>
  <si>
    <t>Grade</t>
  </si>
  <si>
    <t>Sub Grade</t>
  </si>
  <si>
    <t>JLG30K</t>
  </si>
  <si>
    <t>XLG</t>
  </si>
  <si>
    <t>Services</t>
  </si>
  <si>
    <t xml:space="preserve"> 36 months</t>
  </si>
  <si>
    <t>B</t>
  </si>
  <si>
    <t>B2</t>
  </si>
  <si>
    <t>JLG45K</t>
  </si>
  <si>
    <t>Agriculture</t>
  </si>
  <si>
    <t>A</t>
  </si>
  <si>
    <t>A3</t>
  </si>
  <si>
    <t>JLG46K</t>
  </si>
  <si>
    <t>D</t>
  </si>
  <si>
    <t>D5</t>
  </si>
  <si>
    <t>JLG44K</t>
  </si>
  <si>
    <t>Home Loan</t>
  </si>
  <si>
    <t>A2</t>
  </si>
  <si>
    <t>JLG35K</t>
  </si>
  <si>
    <t>Trade</t>
  </si>
  <si>
    <t>B1</t>
  </si>
  <si>
    <t>JLG50K</t>
  </si>
  <si>
    <t xml:space="preserve"> 60 months</t>
  </si>
  <si>
    <t>E</t>
  </si>
  <si>
    <t>E4</t>
  </si>
  <si>
    <t>JLG29K</t>
  </si>
  <si>
    <t>D3</t>
  </si>
  <si>
    <t>JLG35</t>
  </si>
  <si>
    <t>C</t>
  </si>
  <si>
    <t>C3</t>
  </si>
  <si>
    <t>JLG41K</t>
  </si>
  <si>
    <t>JLG40K</t>
  </si>
  <si>
    <t>JLG39K</t>
  </si>
  <si>
    <t>Account ID</t>
  </si>
  <si>
    <t>Loan Amount</t>
  </si>
  <si>
    <t>Funded Amount</t>
  </si>
  <si>
    <t>Funded Amount Inv</t>
  </si>
  <si>
    <t>Disbursement Date</t>
  </si>
  <si>
    <t>Loan Status</t>
  </si>
  <si>
    <t>Repayment Type</t>
  </si>
  <si>
    <t>ACC000001</t>
  </si>
  <si>
    <t>Fully Paid</t>
  </si>
  <si>
    <t>Quarterly EMI</t>
  </si>
  <si>
    <t>ACC000002</t>
  </si>
  <si>
    <t>Paid Off</t>
  </si>
  <si>
    <t>ACC000003</t>
  </si>
  <si>
    <t>Default</t>
  </si>
  <si>
    <t>ACC000004</t>
  </si>
  <si>
    <t>Monthly EMI</t>
  </si>
  <si>
    <t>ACC000005</t>
  </si>
  <si>
    <t>ACC000006</t>
  </si>
  <si>
    <t>ACC000007</t>
  </si>
  <si>
    <t>ACC000008</t>
  </si>
  <si>
    <t>Active</t>
  </si>
  <si>
    <t>ACC000009</t>
  </si>
  <si>
    <t>ACC000010</t>
  </si>
  <si>
    <t>ACC000011</t>
  </si>
  <si>
    <t>ACC000012</t>
  </si>
  <si>
    <t>ACC000013</t>
  </si>
  <si>
    <t>ACC000014</t>
  </si>
  <si>
    <t>ACC000015</t>
  </si>
  <si>
    <t>ACC000016</t>
  </si>
  <si>
    <t>ACC000017</t>
  </si>
  <si>
    <t>ACC000018</t>
  </si>
  <si>
    <t>ACC000019</t>
  </si>
  <si>
    <t>ACC000020</t>
  </si>
  <si>
    <t>ACC000021</t>
  </si>
  <si>
    <t>ACC000022</t>
  </si>
  <si>
    <t>ACC000023</t>
  </si>
  <si>
    <t>ACC000024</t>
  </si>
  <si>
    <t>ACC000025</t>
  </si>
  <si>
    <t>ACC000026</t>
  </si>
  <si>
    <t>ACC000027</t>
  </si>
  <si>
    <t>ACC000028</t>
  </si>
  <si>
    <t>ACC000029</t>
  </si>
  <si>
    <t>ACC000030</t>
  </si>
  <si>
    <t>ACC000031</t>
  </si>
  <si>
    <t>ACC000032</t>
  </si>
  <si>
    <t>ACC000033</t>
  </si>
  <si>
    <t>ACC000034</t>
  </si>
  <si>
    <t>ACC000035</t>
  </si>
  <si>
    <t>ACC000036</t>
  </si>
  <si>
    <t>ACC000037</t>
  </si>
  <si>
    <t>ACC000038</t>
  </si>
  <si>
    <t>ACC000039</t>
  </si>
  <si>
    <t>ACC000040</t>
  </si>
  <si>
    <t>ACC000041</t>
  </si>
  <si>
    <t>ACC000042</t>
  </si>
  <si>
    <t>ACC000043</t>
  </si>
  <si>
    <t>ACC000044</t>
  </si>
  <si>
    <t>ACC000045</t>
  </si>
  <si>
    <t>ACC000046</t>
  </si>
  <si>
    <t>ACC000047</t>
  </si>
  <si>
    <t>ACC000048</t>
  </si>
  <si>
    <t>ACC000049</t>
  </si>
  <si>
    <t>ACC000050</t>
  </si>
  <si>
    <t>ACC000051</t>
  </si>
  <si>
    <t>ACC000052</t>
  </si>
  <si>
    <t>ACC000053</t>
  </si>
  <si>
    <t>ACC000054</t>
  </si>
  <si>
    <t>ACC000055</t>
  </si>
  <si>
    <t>ACC000056</t>
  </si>
  <si>
    <t>ACC000057</t>
  </si>
  <si>
    <t>ACC000058</t>
  </si>
  <si>
    <t>ACC000059</t>
  </si>
  <si>
    <t>ACC000060</t>
  </si>
  <si>
    <t>ACC000061</t>
  </si>
  <si>
    <t>ACC000062</t>
  </si>
  <si>
    <t>ACC000063</t>
  </si>
  <si>
    <t>ACC000064</t>
  </si>
  <si>
    <t>ACC000065</t>
  </si>
  <si>
    <t>ACC000066</t>
  </si>
  <si>
    <t>ACC000067</t>
  </si>
  <si>
    <t>ACC000068</t>
  </si>
  <si>
    <t>ACC000069</t>
  </si>
  <si>
    <t>ACC000070</t>
  </si>
  <si>
    <t>ACC000071</t>
  </si>
  <si>
    <t>ACC000072</t>
  </si>
  <si>
    <t>ACC000073</t>
  </si>
  <si>
    <t>ACC000074</t>
  </si>
  <si>
    <t>ACC000075</t>
  </si>
  <si>
    <t>ACC000076</t>
  </si>
  <si>
    <t>ACC000077</t>
  </si>
  <si>
    <t>ACC000078</t>
  </si>
  <si>
    <t>ACC000079</t>
  </si>
  <si>
    <t>ACC000080</t>
  </si>
  <si>
    <t>ACC000081</t>
  </si>
  <si>
    <t>ACC000082</t>
  </si>
  <si>
    <t>ACC000083</t>
  </si>
  <si>
    <t>ACC000084</t>
  </si>
  <si>
    <t>ACC000085</t>
  </si>
  <si>
    <t>ACC000086</t>
  </si>
  <si>
    <t>ACC000087</t>
  </si>
  <si>
    <t>ACC000088</t>
  </si>
  <si>
    <t>ACC000089</t>
  </si>
  <si>
    <t>ACC000090</t>
  </si>
  <si>
    <t>ACC000091</t>
  </si>
  <si>
    <t>ACC000092</t>
  </si>
  <si>
    <t>ACC000093</t>
  </si>
  <si>
    <t>ACC000094</t>
  </si>
  <si>
    <t>ACC000095</t>
  </si>
  <si>
    <t>ACC000096</t>
  </si>
  <si>
    <t>ACC000097</t>
  </si>
  <si>
    <t>ACC000098</t>
  </si>
  <si>
    <t>ACC000099</t>
  </si>
  <si>
    <t>ACC000100</t>
  </si>
  <si>
    <t>ACC000101</t>
  </si>
  <si>
    <t>ACC000102</t>
  </si>
  <si>
    <t>ACC000103</t>
  </si>
  <si>
    <t>ACC000104</t>
  </si>
  <si>
    <t>ACC000105</t>
  </si>
  <si>
    <t>ACC000106</t>
  </si>
  <si>
    <t>ACC000107</t>
  </si>
  <si>
    <t>ACC000108</t>
  </si>
  <si>
    <t>ACC000109</t>
  </si>
  <si>
    <t>ACC000110</t>
  </si>
  <si>
    <t>ACC000111</t>
  </si>
  <si>
    <t>ACC000112</t>
  </si>
  <si>
    <t>ACC000113</t>
  </si>
  <si>
    <t>ACC000114</t>
  </si>
  <si>
    <t>ACC000115</t>
  </si>
  <si>
    <t>ACC000116</t>
  </si>
  <si>
    <t>ACC000117</t>
  </si>
  <si>
    <t>ACC000118</t>
  </si>
  <si>
    <t>ACC000119</t>
  </si>
  <si>
    <t>ACC000120</t>
  </si>
  <si>
    <t>ACC000121</t>
  </si>
  <si>
    <t>ACC000122</t>
  </si>
  <si>
    <t>ACC000123</t>
  </si>
  <si>
    <t>ACC000124</t>
  </si>
  <si>
    <t>ACC000125</t>
  </si>
  <si>
    <t>ACC000126</t>
  </si>
  <si>
    <t>ACC000127</t>
  </si>
  <si>
    <t>ACC000128</t>
  </si>
  <si>
    <t>ACC000129</t>
  </si>
  <si>
    <t>ACC000130</t>
  </si>
  <si>
    <t>ACC000131</t>
  </si>
  <si>
    <t>ACC000132</t>
  </si>
  <si>
    <t>ACC000133</t>
  </si>
  <si>
    <t>ACC000134</t>
  </si>
  <si>
    <t>ACC000135</t>
  </si>
  <si>
    <t>ACC000136</t>
  </si>
  <si>
    <t>ACC000137</t>
  </si>
  <si>
    <t>ACC000138</t>
  </si>
  <si>
    <t>ACC000139</t>
  </si>
  <si>
    <t>ACC000140</t>
  </si>
  <si>
    <t>ACC000141</t>
  </si>
  <si>
    <t>ACC000142</t>
  </si>
  <si>
    <t>ACC000143</t>
  </si>
  <si>
    <t>ACC000144</t>
  </si>
  <si>
    <t>ACC000145</t>
  </si>
  <si>
    <t>ACC000146</t>
  </si>
  <si>
    <t>ACC000147</t>
  </si>
  <si>
    <t>ACC000148</t>
  </si>
  <si>
    <t>ACC000149</t>
  </si>
  <si>
    <t>ACC000150</t>
  </si>
  <si>
    <t>ACC000151</t>
  </si>
  <si>
    <t>ACC000152</t>
  </si>
  <si>
    <t>ACC000153</t>
  </si>
  <si>
    <t>ACC000154</t>
  </si>
  <si>
    <t>ACC000155</t>
  </si>
  <si>
    <t>ACC000156</t>
  </si>
  <si>
    <t>ACC000157</t>
  </si>
  <si>
    <t>ACC000158</t>
  </si>
  <si>
    <t>ACC000159</t>
  </si>
  <si>
    <t>ACC000160</t>
  </si>
  <si>
    <t>ACC000161</t>
  </si>
  <si>
    <t>ACC000162</t>
  </si>
  <si>
    <t>ACC000163</t>
  </si>
  <si>
    <t>ACC000164</t>
  </si>
  <si>
    <t>ACC000165</t>
  </si>
  <si>
    <t>ACC000166</t>
  </si>
  <si>
    <t>ACC000167</t>
  </si>
  <si>
    <t>ACC000168</t>
  </si>
  <si>
    <t>ACC000169</t>
  </si>
  <si>
    <t>ACC000170</t>
  </si>
  <si>
    <t>ACC000171</t>
  </si>
  <si>
    <t>ACC000172</t>
  </si>
  <si>
    <t>ACC000173</t>
  </si>
  <si>
    <t>ACC000174</t>
  </si>
  <si>
    <t>ACC000175</t>
  </si>
  <si>
    <t>ACC000176</t>
  </si>
  <si>
    <t>ACC000177</t>
  </si>
  <si>
    <t>ACC000178</t>
  </si>
  <si>
    <t>ACC000179</t>
  </si>
  <si>
    <t>ACC000180</t>
  </si>
  <si>
    <t>ACC000181</t>
  </si>
  <si>
    <t>ACC000182</t>
  </si>
  <si>
    <t>ACC000183</t>
  </si>
  <si>
    <t>ACC000184</t>
  </si>
  <si>
    <t>ACC000185</t>
  </si>
  <si>
    <t>ACC000186</t>
  </si>
  <si>
    <t>ACC000187</t>
  </si>
  <si>
    <t>ACC000188</t>
  </si>
  <si>
    <t>ACC000189</t>
  </si>
  <si>
    <t>ACC000190</t>
  </si>
  <si>
    <t>ACC000191</t>
  </si>
  <si>
    <t>ACC000192</t>
  </si>
  <si>
    <t>ACC000193</t>
  </si>
  <si>
    <t>ACC000194</t>
  </si>
  <si>
    <t>ACC000195</t>
  </si>
  <si>
    <t>ACC000196</t>
  </si>
  <si>
    <t>ACC000197</t>
  </si>
  <si>
    <t>ACC000198</t>
  </si>
  <si>
    <t>ACC000199</t>
  </si>
  <si>
    <t>ACC000200</t>
  </si>
  <si>
    <t>ACC000201</t>
  </si>
  <si>
    <t>ACC000202</t>
  </si>
  <si>
    <t>ACC000203</t>
  </si>
  <si>
    <t>ACC000204</t>
  </si>
  <si>
    <t>ACC000205</t>
  </si>
  <si>
    <t>ACC000206</t>
  </si>
  <si>
    <t>ACC000207</t>
  </si>
  <si>
    <t>ACC000208</t>
  </si>
  <si>
    <t>ACC000209</t>
  </si>
  <si>
    <t>ACC000210</t>
  </si>
  <si>
    <t>ACC000211</t>
  </si>
  <si>
    <t>ACC000212</t>
  </si>
  <si>
    <t>ACC000213</t>
  </si>
  <si>
    <t>ACC000214</t>
  </si>
  <si>
    <t>ACC000215</t>
  </si>
  <si>
    <t>ACC000216</t>
  </si>
  <si>
    <t>ACC000217</t>
  </si>
  <si>
    <t>ACC000218</t>
  </si>
  <si>
    <t>ACC000219</t>
  </si>
  <si>
    <t>ACC000220</t>
  </si>
  <si>
    <t>ACC000221</t>
  </si>
  <si>
    <t>ACC000222</t>
  </si>
  <si>
    <t>ACC000223</t>
  </si>
  <si>
    <t>ACC000224</t>
  </si>
  <si>
    <t>ACC000225</t>
  </si>
  <si>
    <t>ACC000226</t>
  </si>
  <si>
    <t>ACC000227</t>
  </si>
  <si>
    <t>ACC000228</t>
  </si>
  <si>
    <t>ACC000229</t>
  </si>
  <si>
    <t>ACC000230</t>
  </si>
  <si>
    <t>ACC000231</t>
  </si>
  <si>
    <t>ACC000232</t>
  </si>
  <si>
    <t>ACC000233</t>
  </si>
  <si>
    <t>ACC000234</t>
  </si>
  <si>
    <t>ACC000235</t>
  </si>
  <si>
    <t>ACC000236</t>
  </si>
  <si>
    <t>ACC000237</t>
  </si>
  <si>
    <t>ACC000238</t>
  </si>
  <si>
    <t>ACC000239</t>
  </si>
  <si>
    <t>ACC000240</t>
  </si>
  <si>
    <t>ACC000241</t>
  </si>
  <si>
    <t>ACC000242</t>
  </si>
  <si>
    <t>ACC000243</t>
  </si>
  <si>
    <t>ACC000244</t>
  </si>
  <si>
    <t>ACC000245</t>
  </si>
  <si>
    <t>ACC000246</t>
  </si>
  <si>
    <t>ACC000247</t>
  </si>
  <si>
    <t>ACC000248</t>
  </si>
  <si>
    <t>ACC000249</t>
  </si>
  <si>
    <t>ACC000250</t>
  </si>
  <si>
    <t>ACC000251</t>
  </si>
  <si>
    <t>ACC000252</t>
  </si>
  <si>
    <t>ACC000253</t>
  </si>
  <si>
    <t>ACC000254</t>
  </si>
  <si>
    <t>ACC000255</t>
  </si>
  <si>
    <t>ACC000256</t>
  </si>
  <si>
    <t>ACC000257</t>
  </si>
  <si>
    <t>ACC000258</t>
  </si>
  <si>
    <t>ACC000259</t>
  </si>
  <si>
    <t>ACC000260</t>
  </si>
  <si>
    <t>ACC000261</t>
  </si>
  <si>
    <t>ACC000262</t>
  </si>
  <si>
    <t>ACC000263</t>
  </si>
  <si>
    <t>ACC000264</t>
  </si>
  <si>
    <t>ACC000265</t>
  </si>
  <si>
    <t>ACC000266</t>
  </si>
  <si>
    <t>ACC000267</t>
  </si>
  <si>
    <t>ACC000268</t>
  </si>
  <si>
    <t>ACC000269</t>
  </si>
  <si>
    <t>ACC000270</t>
  </si>
  <si>
    <t>ACC000271</t>
  </si>
  <si>
    <t>ACC000272</t>
  </si>
  <si>
    <t>ACC000273</t>
  </si>
  <si>
    <t>ACC000274</t>
  </si>
  <si>
    <t>ACC000275</t>
  </si>
  <si>
    <t>ACC000276</t>
  </si>
  <si>
    <t>ACC000277</t>
  </si>
  <si>
    <t>ACC000278</t>
  </si>
  <si>
    <t>ACC000279</t>
  </si>
  <si>
    <t>ACC000280</t>
  </si>
  <si>
    <t>ACC000281</t>
  </si>
  <si>
    <t>ACC000282</t>
  </si>
  <si>
    <t>ACC000283</t>
  </si>
  <si>
    <t>ACC000284</t>
  </si>
  <si>
    <t>ACC000285</t>
  </si>
  <si>
    <t>ACC000286</t>
  </si>
  <si>
    <t>ACC000287</t>
  </si>
  <si>
    <t>ACC000288</t>
  </si>
  <si>
    <t>ACC000289</t>
  </si>
  <si>
    <t>ACC000290</t>
  </si>
  <si>
    <t>ACC000291</t>
  </si>
  <si>
    <t>ACC000292</t>
  </si>
  <si>
    <t>ACC000293</t>
  </si>
  <si>
    <t>ACC000294</t>
  </si>
  <si>
    <t>ACC000295</t>
  </si>
  <si>
    <t>ACC000296</t>
  </si>
  <si>
    <t>ACC000297</t>
  </si>
  <si>
    <t>ACC000298</t>
  </si>
  <si>
    <t>ACC000299</t>
  </si>
  <si>
    <t>ACC000300</t>
  </si>
  <si>
    <t>ACC000301</t>
  </si>
  <si>
    <t>ACC000302</t>
  </si>
  <si>
    <t>ACC000303</t>
  </si>
  <si>
    <t>ACC000304</t>
  </si>
  <si>
    <t>ACC000305</t>
  </si>
  <si>
    <t>ACC000306</t>
  </si>
  <si>
    <t>ACC000307</t>
  </si>
  <si>
    <t>ACC000308</t>
  </si>
  <si>
    <t>ACC000309</t>
  </si>
  <si>
    <t>ACC000310</t>
  </si>
  <si>
    <t>ACC000311</t>
  </si>
  <si>
    <t>ACC000312</t>
  </si>
  <si>
    <t>ACC000313</t>
  </si>
  <si>
    <t>ACC000314</t>
  </si>
  <si>
    <t>ACC000315</t>
  </si>
  <si>
    <t>ACC000316</t>
  </si>
  <si>
    <t>ACC000317</t>
  </si>
  <si>
    <t>ACC000318</t>
  </si>
  <si>
    <t>ACC000319</t>
  </si>
  <si>
    <t>ACC000320</t>
  </si>
  <si>
    <t>ACC000321</t>
  </si>
  <si>
    <t>ACC000322</t>
  </si>
  <si>
    <t>ACC000323</t>
  </si>
  <si>
    <t>ACC000324</t>
  </si>
  <si>
    <t>ACC000325</t>
  </si>
  <si>
    <t>ACC000326</t>
  </si>
  <si>
    <t>ACC000327</t>
  </si>
  <si>
    <t>ACC000328</t>
  </si>
  <si>
    <t>ACC000329</t>
  </si>
  <si>
    <t>ACC000330</t>
  </si>
  <si>
    <t>ACC000331</t>
  </si>
  <si>
    <t>ACC000332</t>
  </si>
  <si>
    <t>ACC000333</t>
  </si>
  <si>
    <t>ACC000334</t>
  </si>
  <si>
    <t>ACC000335</t>
  </si>
  <si>
    <t>ACC000336</t>
  </si>
  <si>
    <t>ACC000337</t>
  </si>
  <si>
    <t>ACC000338</t>
  </si>
  <si>
    <t>ACC000339</t>
  </si>
  <si>
    <t>ACC000340</t>
  </si>
  <si>
    <t>ACC000341</t>
  </si>
  <si>
    <t>ACC000342</t>
  </si>
  <si>
    <t>ACC000343</t>
  </si>
  <si>
    <t>ACC000344</t>
  </si>
  <si>
    <t>ACC000345</t>
  </si>
  <si>
    <t>ACC000346</t>
  </si>
  <si>
    <t>ACC000347</t>
  </si>
  <si>
    <t>ACC000348</t>
  </si>
  <si>
    <t>ACC000349</t>
  </si>
  <si>
    <t>ACC000350</t>
  </si>
  <si>
    <t>ACC000351</t>
  </si>
  <si>
    <t>ACC000352</t>
  </si>
  <si>
    <t>ACC000353</t>
  </si>
  <si>
    <t>ACC000354</t>
  </si>
  <si>
    <t>ACC000355</t>
  </si>
  <si>
    <t>ACC000356</t>
  </si>
  <si>
    <t>ACC000357</t>
  </si>
  <si>
    <t>ACC000358</t>
  </si>
  <si>
    <t>ACC000359</t>
  </si>
  <si>
    <t>ACC000360</t>
  </si>
  <si>
    <t>ACC000361</t>
  </si>
  <si>
    <t>ACC000362</t>
  </si>
  <si>
    <t>ACC000363</t>
  </si>
  <si>
    <t>ACC000364</t>
  </si>
  <si>
    <t>ACC000365</t>
  </si>
  <si>
    <t>ACC000366</t>
  </si>
  <si>
    <t>ACC000367</t>
  </si>
  <si>
    <t>ACC000368</t>
  </si>
  <si>
    <t>ACC000369</t>
  </si>
  <si>
    <t>ACC000370</t>
  </si>
  <si>
    <t>ACC000371</t>
  </si>
  <si>
    <t>ACC000372</t>
  </si>
  <si>
    <t>ACC000373</t>
  </si>
  <si>
    <t>ACC000374</t>
  </si>
  <si>
    <t>ACC000375</t>
  </si>
  <si>
    <t>ACC000376</t>
  </si>
  <si>
    <t>ACC000377</t>
  </si>
  <si>
    <t>ACC000378</t>
  </si>
  <si>
    <t>ACC000379</t>
  </si>
  <si>
    <t>ACC000380</t>
  </si>
  <si>
    <t>ACC000381</t>
  </si>
  <si>
    <t>ACC000382</t>
  </si>
  <si>
    <t>ACC000383</t>
  </si>
  <si>
    <t>ACC000384</t>
  </si>
  <si>
    <t>ACC000385</t>
  </si>
  <si>
    <t>ACC000386</t>
  </si>
  <si>
    <t>ACC000387</t>
  </si>
  <si>
    <t>ACC000388</t>
  </si>
  <si>
    <t>ACC000389</t>
  </si>
  <si>
    <t>ACC000390</t>
  </si>
  <si>
    <t>ACC000391</t>
  </si>
  <si>
    <t>ACC000392</t>
  </si>
  <si>
    <t>ACC000393</t>
  </si>
  <si>
    <t>ACC000394</t>
  </si>
  <si>
    <t>ACC000395</t>
  </si>
  <si>
    <t>ACC000396</t>
  </si>
  <si>
    <t>ACC000397</t>
  </si>
  <si>
    <t>ACC000398</t>
  </si>
  <si>
    <t>ACC000399</t>
  </si>
  <si>
    <t>ACC000400</t>
  </si>
  <si>
    <t>ACC000401</t>
  </si>
  <si>
    <t>ACC000402</t>
  </si>
  <si>
    <t>ACC000403</t>
  </si>
  <si>
    <t>ACC000404</t>
  </si>
  <si>
    <t>ACC000405</t>
  </si>
  <si>
    <t>ACC000406</t>
  </si>
  <si>
    <t>ACC000407</t>
  </si>
  <si>
    <t>ACC000408</t>
  </si>
  <si>
    <t>ACC000409</t>
  </si>
  <si>
    <t>ACC000410</t>
  </si>
  <si>
    <t>ACC000411</t>
  </si>
  <si>
    <t>ACC000412</t>
  </si>
  <si>
    <t>ACC000413</t>
  </si>
  <si>
    <t>ACC000414</t>
  </si>
  <si>
    <t>ACC000415</t>
  </si>
  <si>
    <t>ACC000416</t>
  </si>
  <si>
    <t>ACC000417</t>
  </si>
  <si>
    <t>ACC000418</t>
  </si>
  <si>
    <t>ACC000419</t>
  </si>
  <si>
    <t>ACC000420</t>
  </si>
  <si>
    <t>ACC000421</t>
  </si>
  <si>
    <t>ACC000422</t>
  </si>
  <si>
    <t>ACC000423</t>
  </si>
  <si>
    <t>ACC000424</t>
  </si>
  <si>
    <t>ACC000425</t>
  </si>
  <si>
    <t>ACC000426</t>
  </si>
  <si>
    <t>ACC000427</t>
  </si>
  <si>
    <t>ACC000428</t>
  </si>
  <si>
    <t>ACC000429</t>
  </si>
  <si>
    <t>ACC000430</t>
  </si>
  <si>
    <t>ACC000431</t>
  </si>
  <si>
    <t>ACC000432</t>
  </si>
  <si>
    <t>ACC000433</t>
  </si>
  <si>
    <t>ACC000434</t>
  </si>
  <si>
    <t>ACC000435</t>
  </si>
  <si>
    <t>ACC000436</t>
  </si>
  <si>
    <t>ACC000437</t>
  </si>
  <si>
    <t>ACC000438</t>
  </si>
  <si>
    <t>ACC000439</t>
  </si>
  <si>
    <t>ACC000440</t>
  </si>
  <si>
    <t>ACC000441</t>
  </si>
  <si>
    <t>ACC000442</t>
  </si>
  <si>
    <t>ACC000443</t>
  </si>
  <si>
    <t>ACC000444</t>
  </si>
  <si>
    <t>ACC000445</t>
  </si>
  <si>
    <t>ACC000446</t>
  </si>
  <si>
    <t>ACC000447</t>
  </si>
  <si>
    <t>ACC000448</t>
  </si>
  <si>
    <t>ACC000449</t>
  </si>
  <si>
    <t>ACC000450</t>
  </si>
  <si>
    <t>ACC000451</t>
  </si>
  <si>
    <t>ACC000452</t>
  </si>
  <si>
    <t>ACC000453</t>
  </si>
  <si>
    <t>ACC000454</t>
  </si>
  <si>
    <t>ACC000455</t>
  </si>
  <si>
    <t>ACC000456</t>
  </si>
  <si>
    <t>ACC000457</t>
  </si>
  <si>
    <t>ACC000458</t>
  </si>
  <si>
    <t>ACC000459</t>
  </si>
  <si>
    <t>ACC000460</t>
  </si>
  <si>
    <t>ACC000461</t>
  </si>
  <si>
    <t>ACC000462</t>
  </si>
  <si>
    <t>ACC000463</t>
  </si>
  <si>
    <t>ACC000464</t>
  </si>
  <si>
    <t>ACC000465</t>
  </si>
  <si>
    <t>ACC000466</t>
  </si>
  <si>
    <t>ACC000467</t>
  </si>
  <si>
    <t>ACC000468</t>
  </si>
  <si>
    <t>ACC000469</t>
  </si>
  <si>
    <t>ACC000470</t>
  </si>
  <si>
    <t>ACC000471</t>
  </si>
  <si>
    <t>ACC000472</t>
  </si>
  <si>
    <t>ACC000473</t>
  </si>
  <si>
    <t>ACC000474</t>
  </si>
  <si>
    <t>ACC000475</t>
  </si>
  <si>
    <t>ACC000476</t>
  </si>
  <si>
    <t>ACC000477</t>
  </si>
  <si>
    <t>ACC000478</t>
  </si>
  <si>
    <t>ACC000479</t>
  </si>
  <si>
    <t>ACC000480</t>
  </si>
  <si>
    <t>ACC000481</t>
  </si>
  <si>
    <t>ACC000482</t>
  </si>
  <si>
    <t>ACC000483</t>
  </si>
  <si>
    <t>ACC000484</t>
  </si>
  <si>
    <t>ACC000485</t>
  </si>
  <si>
    <t>ACC000486</t>
  </si>
  <si>
    <t>ACC000487</t>
  </si>
  <si>
    <t>ACC000488</t>
  </si>
  <si>
    <t>ACC000489</t>
  </si>
  <si>
    <t>ACC000490</t>
  </si>
  <si>
    <t>ACC000491</t>
  </si>
  <si>
    <t>ACC000492</t>
  </si>
  <si>
    <t>ACC000493</t>
  </si>
  <si>
    <t>ACC000494</t>
  </si>
  <si>
    <t>ACC000495</t>
  </si>
  <si>
    <t>ACC000496</t>
  </si>
  <si>
    <t>ACC000497</t>
  </si>
  <si>
    <t>ACC000498</t>
  </si>
  <si>
    <t>ACC000499</t>
  </si>
  <si>
    <t>ACC000500</t>
  </si>
  <si>
    <t>ACC000501</t>
  </si>
  <si>
    <t>ACC000502</t>
  </si>
  <si>
    <t>ACC000503</t>
  </si>
  <si>
    <t>ACC000504</t>
  </si>
  <si>
    <t>ACC000505</t>
  </si>
  <si>
    <t>ACC000506</t>
  </si>
  <si>
    <t>ACC000507</t>
  </si>
  <si>
    <t>ACC000508</t>
  </si>
  <si>
    <t>ACC000509</t>
  </si>
  <si>
    <t>ACC000510</t>
  </si>
  <si>
    <t>ACC000511</t>
  </si>
  <si>
    <t>ACC000512</t>
  </si>
  <si>
    <t>ACC000513</t>
  </si>
  <si>
    <t>ACC000514</t>
  </si>
  <si>
    <t>ACC000515</t>
  </si>
  <si>
    <t>ACC000516</t>
  </si>
  <si>
    <t>ACC000517</t>
  </si>
  <si>
    <t>ACC000518</t>
  </si>
  <si>
    <t>ACC000519</t>
  </si>
  <si>
    <t>ACC000520</t>
  </si>
  <si>
    <t>ACC000521</t>
  </si>
  <si>
    <t>ACC000522</t>
  </si>
  <si>
    <t>ACC000523</t>
  </si>
  <si>
    <t>ACC000524</t>
  </si>
  <si>
    <t>ACC000525</t>
  </si>
  <si>
    <t>ACC000526</t>
  </si>
  <si>
    <t>ACC000527</t>
  </si>
  <si>
    <t>ACC000528</t>
  </si>
  <si>
    <t>ACC000529</t>
  </si>
  <si>
    <t>ACC000530</t>
  </si>
  <si>
    <t>ACC000531</t>
  </si>
  <si>
    <t>ACC000532</t>
  </si>
  <si>
    <t>ACC000533</t>
  </si>
  <si>
    <t>ACC000534</t>
  </si>
  <si>
    <t>ACC000535</t>
  </si>
  <si>
    <t>ACC000536</t>
  </si>
  <si>
    <t>ACC000537</t>
  </si>
  <si>
    <t>ACC000538</t>
  </si>
  <si>
    <t>ACC000539</t>
  </si>
  <si>
    <t>ACC000540</t>
  </si>
  <si>
    <t>ACC000541</t>
  </si>
  <si>
    <t>ACC000542</t>
  </si>
  <si>
    <t>ACC000543</t>
  </si>
  <si>
    <t>ACC000544</t>
  </si>
  <si>
    <t>ACC000545</t>
  </si>
  <si>
    <t>ACC000546</t>
  </si>
  <si>
    <t>ACC000547</t>
  </si>
  <si>
    <t>ACC000548</t>
  </si>
  <si>
    <t>ACC000549</t>
  </si>
  <si>
    <t>ACC000550</t>
  </si>
  <si>
    <t>ACC000551</t>
  </si>
  <si>
    <t>ACC000552</t>
  </si>
  <si>
    <t>ACC000553</t>
  </si>
  <si>
    <t>ACC000554</t>
  </si>
  <si>
    <t>ACC000555</t>
  </si>
  <si>
    <t>ACC000556</t>
  </si>
  <si>
    <t>ACC000557</t>
  </si>
  <si>
    <t>ACC000558</t>
  </si>
  <si>
    <t>ACC000559</t>
  </si>
  <si>
    <t>ACC000560</t>
  </si>
  <si>
    <t>ACC000561</t>
  </si>
  <si>
    <t>ACC000562</t>
  </si>
  <si>
    <t>ACC000563</t>
  </si>
  <si>
    <t>ACC000564</t>
  </si>
  <si>
    <t>ACC000565</t>
  </si>
  <si>
    <t>ACC000566</t>
  </si>
  <si>
    <t>ACC000567</t>
  </si>
  <si>
    <t>ACC000568</t>
  </si>
  <si>
    <t>ACC000569</t>
  </si>
  <si>
    <t>ACC000570</t>
  </si>
  <si>
    <t>ACC000571</t>
  </si>
  <si>
    <t>ACC000572</t>
  </si>
  <si>
    <t>ACC000573</t>
  </si>
  <si>
    <t>ACC000574</t>
  </si>
  <si>
    <t>ACC000575</t>
  </si>
  <si>
    <t>ACC000576</t>
  </si>
  <si>
    <t>ACC000577</t>
  </si>
  <si>
    <t>ACC000578</t>
  </si>
  <si>
    <t>ACC000579</t>
  </si>
  <si>
    <t>ACC000580</t>
  </si>
  <si>
    <t>ACC000581</t>
  </si>
  <si>
    <t>ACC000582</t>
  </si>
  <si>
    <t>ACC000583</t>
  </si>
  <si>
    <t>ACC000584</t>
  </si>
  <si>
    <t>ACC000585</t>
  </si>
  <si>
    <t>ACC000586</t>
  </si>
  <si>
    <t>ACC000587</t>
  </si>
  <si>
    <t>ACC000588</t>
  </si>
  <si>
    <t>ACC000589</t>
  </si>
  <si>
    <t>ACC000590</t>
  </si>
  <si>
    <t>ACC000591</t>
  </si>
  <si>
    <t>ACC000592</t>
  </si>
  <si>
    <t>ACC000593</t>
  </si>
  <si>
    <t>ACC000594</t>
  </si>
  <si>
    <t>ACC000595</t>
  </si>
  <si>
    <t>ACC000596</t>
  </si>
  <si>
    <t>ACC000597</t>
  </si>
  <si>
    <t>ACC000598</t>
  </si>
  <si>
    <t>ACC000599</t>
  </si>
  <si>
    <t>ACC000600</t>
  </si>
  <si>
    <t>ACC000601</t>
  </si>
  <si>
    <t>ACC000602</t>
  </si>
  <si>
    <t>ACC000603</t>
  </si>
  <si>
    <t>ACC000604</t>
  </si>
  <si>
    <t>ACC000605</t>
  </si>
  <si>
    <t>ACC000606</t>
  </si>
  <si>
    <t>ACC000607</t>
  </si>
  <si>
    <t>ACC000608</t>
  </si>
  <si>
    <t>ACC000609</t>
  </si>
  <si>
    <t>ACC000610</t>
  </si>
  <si>
    <t>ACC000611</t>
  </si>
  <si>
    <t>ACC000612</t>
  </si>
  <si>
    <t>ACC000613</t>
  </si>
  <si>
    <t>ACC000614</t>
  </si>
  <si>
    <t>ACC000615</t>
  </si>
  <si>
    <t>ACC000616</t>
  </si>
  <si>
    <t>ACC000617</t>
  </si>
  <si>
    <t>ACC000618</t>
  </si>
  <si>
    <t>ACC000619</t>
  </si>
  <si>
    <t>ACC000620</t>
  </si>
  <si>
    <t>ACC000621</t>
  </si>
  <si>
    <t>ACC000622</t>
  </si>
  <si>
    <t>ACC000623</t>
  </si>
  <si>
    <t>ACC000624</t>
  </si>
  <si>
    <t>ACC000625</t>
  </si>
  <si>
    <t>ACC000626</t>
  </si>
  <si>
    <t>ACC000627</t>
  </si>
  <si>
    <t>ACC000628</t>
  </si>
  <si>
    <t>ACC000629</t>
  </si>
  <si>
    <t>ACC000630</t>
  </si>
  <si>
    <t>ACC000631</t>
  </si>
  <si>
    <t>ACC000632</t>
  </si>
  <si>
    <t>ACC000633</t>
  </si>
  <si>
    <t>ACC000634</t>
  </si>
  <si>
    <t>ACC000635</t>
  </si>
  <si>
    <t>ACC000636</t>
  </si>
  <si>
    <t>ACC000637</t>
  </si>
  <si>
    <t>ACC000638</t>
  </si>
  <si>
    <t>ACC000639</t>
  </si>
  <si>
    <t>ACC000640</t>
  </si>
  <si>
    <t>ACC000641</t>
  </si>
  <si>
    <t>ACC000642</t>
  </si>
  <si>
    <t>ACC000643</t>
  </si>
  <si>
    <t>ACC000644</t>
  </si>
  <si>
    <t>ACC000645</t>
  </si>
  <si>
    <t>ACC000646</t>
  </si>
  <si>
    <t>ACC000647</t>
  </si>
  <si>
    <t>ACC000648</t>
  </si>
  <si>
    <t>ACC000649</t>
  </si>
  <si>
    <t>ACC000650</t>
  </si>
  <si>
    <t>ACC000651</t>
  </si>
  <si>
    <t>ACC000652</t>
  </si>
  <si>
    <t>ACC000653</t>
  </si>
  <si>
    <t>ACC000654</t>
  </si>
  <si>
    <t>ACC000655</t>
  </si>
  <si>
    <t>ACC000656</t>
  </si>
  <si>
    <t>ACC000657</t>
  </si>
  <si>
    <t>ACC000658</t>
  </si>
  <si>
    <t>ACC000659</t>
  </si>
  <si>
    <t>ACC000660</t>
  </si>
  <si>
    <t>ACC000661</t>
  </si>
  <si>
    <t>ACC000662</t>
  </si>
  <si>
    <t>ACC000663</t>
  </si>
  <si>
    <t>ACC000664</t>
  </si>
  <si>
    <t>ACC000665</t>
  </si>
  <si>
    <t>ACC000666</t>
  </si>
  <si>
    <t>ACC000667</t>
  </si>
  <si>
    <t>ACC000668</t>
  </si>
  <si>
    <t>ACC000669</t>
  </si>
  <si>
    <t>ACC000670</t>
  </si>
  <si>
    <t>ACC000671</t>
  </si>
  <si>
    <t>ACC000672</t>
  </si>
  <si>
    <t>ACC000673</t>
  </si>
  <si>
    <t>ACC000674</t>
  </si>
  <si>
    <t>ACC000675</t>
  </si>
  <si>
    <t>ACC000676</t>
  </si>
  <si>
    <t>ACC000677</t>
  </si>
  <si>
    <t>ACC000678</t>
  </si>
  <si>
    <t>ACC000679</t>
  </si>
  <si>
    <t>ACC000680</t>
  </si>
  <si>
    <t>ACC000681</t>
  </si>
  <si>
    <t>ACC000682</t>
  </si>
  <si>
    <t>ACC000683</t>
  </si>
  <si>
    <t>ACC000684</t>
  </si>
  <si>
    <t>ACC000685</t>
  </si>
  <si>
    <t>ACC000686</t>
  </si>
  <si>
    <t>ACC000687</t>
  </si>
  <si>
    <t>ACC000688</t>
  </si>
  <si>
    <t>ACC000689</t>
  </si>
  <si>
    <t>ACC000690</t>
  </si>
  <si>
    <t>ACC000691</t>
  </si>
  <si>
    <t>ACC000692</t>
  </si>
  <si>
    <t>ACC000693</t>
  </si>
  <si>
    <t>ACC000694</t>
  </si>
  <si>
    <t>ACC000695</t>
  </si>
  <si>
    <t>ACC000696</t>
  </si>
  <si>
    <t>ACC000697</t>
  </si>
  <si>
    <t>ACC000698</t>
  </si>
  <si>
    <t>ACC000699</t>
  </si>
  <si>
    <t>ACC000700</t>
  </si>
  <si>
    <t>ACC000701</t>
  </si>
  <si>
    <t>ACC000702</t>
  </si>
  <si>
    <t>ACC000703</t>
  </si>
  <si>
    <t>ACC000704</t>
  </si>
  <si>
    <t>ACC000705</t>
  </si>
  <si>
    <t>ACC000706</t>
  </si>
  <si>
    <t>ACC000707</t>
  </si>
  <si>
    <t>ACC000708</t>
  </si>
  <si>
    <t>ACC000709</t>
  </si>
  <si>
    <t>ACC000710</t>
  </si>
  <si>
    <t>ACC000711</t>
  </si>
  <si>
    <t>ACC000712</t>
  </si>
  <si>
    <t>ACC000713</t>
  </si>
  <si>
    <t>ACC000714</t>
  </si>
  <si>
    <t>ACC000715</t>
  </si>
  <si>
    <t>ACC000716</t>
  </si>
  <si>
    <t>ACC000717</t>
  </si>
  <si>
    <t>ACC000718</t>
  </si>
  <si>
    <t>ACC000719</t>
  </si>
  <si>
    <t>ACC000720</t>
  </si>
  <si>
    <t>ACC000721</t>
  </si>
  <si>
    <t>ACC000722</t>
  </si>
  <si>
    <t>ACC000723</t>
  </si>
  <si>
    <t>ACC000724</t>
  </si>
  <si>
    <t>ACC000725</t>
  </si>
  <si>
    <t>ACC000726</t>
  </si>
  <si>
    <t>ACC000727</t>
  </si>
  <si>
    <t>ACC000728</t>
  </si>
  <si>
    <t>ACC000729</t>
  </si>
  <si>
    <t>ACC000730</t>
  </si>
  <si>
    <t>ACC000731</t>
  </si>
  <si>
    <t>ACC000732</t>
  </si>
  <si>
    <t>ACC000733</t>
  </si>
  <si>
    <t>ACC000734</t>
  </si>
  <si>
    <t>ACC000735</t>
  </si>
  <si>
    <t>ACC000736</t>
  </si>
  <si>
    <t>ACC000737</t>
  </si>
  <si>
    <t>ACC000738</t>
  </si>
  <si>
    <t>ACC000739</t>
  </si>
  <si>
    <t>ACC000740</t>
  </si>
  <si>
    <t>ACC000741</t>
  </si>
  <si>
    <t>ACC000742</t>
  </si>
  <si>
    <t>ACC000743</t>
  </si>
  <si>
    <t>ACC000744</t>
  </si>
  <si>
    <t>ACC000745</t>
  </si>
  <si>
    <t>ACC000746</t>
  </si>
  <si>
    <t>ACC000747</t>
  </si>
  <si>
    <t>ACC000748</t>
  </si>
  <si>
    <t>ACC000749</t>
  </si>
  <si>
    <t>ACC000750</t>
  </si>
  <si>
    <t>ACC000751</t>
  </si>
  <si>
    <t>ACC000752</t>
  </si>
  <si>
    <t>ACC000753</t>
  </si>
  <si>
    <t>ACC000754</t>
  </si>
  <si>
    <t>ACC000755</t>
  </si>
  <si>
    <t>ACC000756</t>
  </si>
  <si>
    <t>ACC000757</t>
  </si>
  <si>
    <t>ACC000758</t>
  </si>
  <si>
    <t>ACC000759</t>
  </si>
  <si>
    <t>ACC000760</t>
  </si>
  <si>
    <t>ACC000761</t>
  </si>
  <si>
    <t>ACC000762</t>
  </si>
  <si>
    <t>ACC000763</t>
  </si>
  <si>
    <t>ACC000764</t>
  </si>
  <si>
    <t>ACC000765</t>
  </si>
  <si>
    <t>ACC000766</t>
  </si>
  <si>
    <t>ACC000767</t>
  </si>
  <si>
    <t>ACC000768</t>
  </si>
  <si>
    <t>ACC000769</t>
  </si>
  <si>
    <t>ACC000770</t>
  </si>
  <si>
    <t>ACC000771</t>
  </si>
  <si>
    <t>ACC000772</t>
  </si>
  <si>
    <t>ACC000773</t>
  </si>
  <si>
    <t>ACC000774</t>
  </si>
  <si>
    <t>ACC000775</t>
  </si>
  <si>
    <t>ACC000776</t>
  </si>
  <si>
    <t>ACC000777</t>
  </si>
  <si>
    <t>ACC000778</t>
  </si>
  <si>
    <t>ACC000779</t>
  </si>
  <si>
    <t>ACC000780</t>
  </si>
  <si>
    <t>ACC000781</t>
  </si>
  <si>
    <t>ACC000782</t>
  </si>
  <si>
    <t>ACC000783</t>
  </si>
  <si>
    <t>ACC000784</t>
  </si>
  <si>
    <t>ACC000785</t>
  </si>
  <si>
    <t>ACC000786</t>
  </si>
  <si>
    <t>ACC000787</t>
  </si>
  <si>
    <t>ACC000788</t>
  </si>
  <si>
    <t>ACC000789</t>
  </si>
  <si>
    <t>ACC000790</t>
  </si>
  <si>
    <t>ACC000791</t>
  </si>
  <si>
    <t>ACC000792</t>
  </si>
  <si>
    <t>ACC000793</t>
  </si>
  <si>
    <t>ACC000794</t>
  </si>
  <si>
    <t>ACC000795</t>
  </si>
  <si>
    <t>ACC000796</t>
  </si>
  <si>
    <t>ACC000797</t>
  </si>
  <si>
    <t>ACC000798</t>
  </si>
  <si>
    <t>ACC000799</t>
  </si>
  <si>
    <t>ACC000800</t>
  </si>
  <si>
    <t>ACC000801</t>
  </si>
  <si>
    <t>ACC000802</t>
  </si>
  <si>
    <t>ACC000803</t>
  </si>
  <si>
    <t>ACC000804</t>
  </si>
  <si>
    <t>ACC000805</t>
  </si>
  <si>
    <t>ACC000806</t>
  </si>
  <si>
    <t>ACC000807</t>
  </si>
  <si>
    <t>ACC000808</t>
  </si>
  <si>
    <t>ACC000809</t>
  </si>
  <si>
    <t>ACC000810</t>
  </si>
  <si>
    <t>ACC000811</t>
  </si>
  <si>
    <t>ACC000812</t>
  </si>
  <si>
    <t>ACC000813</t>
  </si>
  <si>
    <t>ACC000814</t>
  </si>
  <si>
    <t>ACC000815</t>
  </si>
  <si>
    <t>ACC000816</t>
  </si>
  <si>
    <t>ACC000817</t>
  </si>
  <si>
    <t>ACC000818</t>
  </si>
  <si>
    <t>ACC000819</t>
  </si>
  <si>
    <t>ACC000820</t>
  </si>
  <si>
    <t>ACC000821</t>
  </si>
  <si>
    <t>ACC000822</t>
  </si>
  <si>
    <t>ACC000823</t>
  </si>
  <si>
    <t>ACC000824</t>
  </si>
  <si>
    <t>ACC000825</t>
  </si>
  <si>
    <t>ACC000826</t>
  </si>
  <si>
    <t>ACC000827</t>
  </si>
  <si>
    <t>ACC000828</t>
  </si>
  <si>
    <t>ACC000829</t>
  </si>
  <si>
    <t>ACC000830</t>
  </si>
  <si>
    <t>ACC000831</t>
  </si>
  <si>
    <t>ACC000832</t>
  </si>
  <si>
    <t>ACC000833</t>
  </si>
  <si>
    <t>ACC000834</t>
  </si>
  <si>
    <t>ACC000835</t>
  </si>
  <si>
    <t>ACC000836</t>
  </si>
  <si>
    <t>ACC000837</t>
  </si>
  <si>
    <t>ACC000838</t>
  </si>
  <si>
    <t>ACC000839</t>
  </si>
  <si>
    <t>ACC000840</t>
  </si>
  <si>
    <t>ACC000841</t>
  </si>
  <si>
    <t>ACC000842</t>
  </si>
  <si>
    <t>ACC000843</t>
  </si>
  <si>
    <t>ACC000844</t>
  </si>
  <si>
    <t>ACC000845</t>
  </si>
  <si>
    <t>ACC000846</t>
  </si>
  <si>
    <t>ACC000847</t>
  </si>
  <si>
    <t>ACC000848</t>
  </si>
  <si>
    <t>ACC000849</t>
  </si>
  <si>
    <t>ACC000850</t>
  </si>
  <si>
    <t>ACC000851</t>
  </si>
  <si>
    <t>ACC000852</t>
  </si>
  <si>
    <t>ACC000853</t>
  </si>
  <si>
    <t>ACC000854</t>
  </si>
  <si>
    <t>ACC000855</t>
  </si>
  <si>
    <t>ACC000856</t>
  </si>
  <si>
    <t>ACC000857</t>
  </si>
  <si>
    <t>ACC000858</t>
  </si>
  <si>
    <t>ACC000859</t>
  </si>
  <si>
    <t>ACC000860</t>
  </si>
  <si>
    <t>ACC000861</t>
  </si>
  <si>
    <t>ACC000862</t>
  </si>
  <si>
    <t>ACC000863</t>
  </si>
  <si>
    <t>ACC000864</t>
  </si>
  <si>
    <t>ACC000865</t>
  </si>
  <si>
    <t>ACC000866</t>
  </si>
  <si>
    <t>ACC000867</t>
  </si>
  <si>
    <t>ACC000868</t>
  </si>
  <si>
    <t>ACC000869</t>
  </si>
  <si>
    <t>ACC000870</t>
  </si>
  <si>
    <t>ACC000871</t>
  </si>
  <si>
    <t>ACC000872</t>
  </si>
  <si>
    <t>ACC000873</t>
  </si>
  <si>
    <t>ACC000874</t>
  </si>
  <si>
    <t>ACC000875</t>
  </si>
  <si>
    <t>ACC000876</t>
  </si>
  <si>
    <t>ACC000877</t>
  </si>
  <si>
    <t>ACC000878</t>
  </si>
  <si>
    <t>ACC000879</t>
  </si>
  <si>
    <t>ACC000880</t>
  </si>
  <si>
    <t>ACC000881</t>
  </si>
  <si>
    <t>ACC000882</t>
  </si>
  <si>
    <t>ACC000883</t>
  </si>
  <si>
    <t>ACC000884</t>
  </si>
  <si>
    <t>ACC000885</t>
  </si>
  <si>
    <t>ACC000886</t>
  </si>
  <si>
    <t>ACC000887</t>
  </si>
  <si>
    <t>ACC000888</t>
  </si>
  <si>
    <t>ACC000889</t>
  </si>
  <si>
    <t>ACC000890</t>
  </si>
  <si>
    <t>ACC000891</t>
  </si>
  <si>
    <t>ACC000892</t>
  </si>
  <si>
    <t>ACC000893</t>
  </si>
  <si>
    <t>ACC000894</t>
  </si>
  <si>
    <t>ACC000895</t>
  </si>
  <si>
    <t>ACC000896</t>
  </si>
  <si>
    <t>ACC000897</t>
  </si>
  <si>
    <t>ACC000898</t>
  </si>
  <si>
    <t>ACC000899</t>
  </si>
  <si>
    <t>ACC000900</t>
  </si>
  <si>
    <t>ACC000901</t>
  </si>
  <si>
    <t>ACC000902</t>
  </si>
  <si>
    <t>ACC000903</t>
  </si>
  <si>
    <t>ACC000904</t>
  </si>
  <si>
    <t>ACC000905</t>
  </si>
  <si>
    <t>ACC000906</t>
  </si>
  <si>
    <t>ACC000907</t>
  </si>
  <si>
    <t>ACC000908</t>
  </si>
  <si>
    <t>ACC000909</t>
  </si>
  <si>
    <t>ACC000910</t>
  </si>
  <si>
    <t>ACC000911</t>
  </si>
  <si>
    <t>ACC000912</t>
  </si>
  <si>
    <t>ACC000913</t>
  </si>
  <si>
    <t>ACC000914</t>
  </si>
  <si>
    <t>ACC000915</t>
  </si>
  <si>
    <t>ACC000916</t>
  </si>
  <si>
    <t>ACC000917</t>
  </si>
  <si>
    <t>ACC000918</t>
  </si>
  <si>
    <t>ACC000919</t>
  </si>
  <si>
    <t>ACC000920</t>
  </si>
  <si>
    <t>ACC000921</t>
  </si>
  <si>
    <t>ACC000922</t>
  </si>
  <si>
    <t>ACC000923</t>
  </si>
  <si>
    <t>ACC000924</t>
  </si>
  <si>
    <t>ACC000925</t>
  </si>
  <si>
    <t>ACC000926</t>
  </si>
  <si>
    <t>ACC000927</t>
  </si>
  <si>
    <t>ACC000928</t>
  </si>
  <si>
    <t>ACC000929</t>
  </si>
  <si>
    <t>ACC000930</t>
  </si>
  <si>
    <t>ACC000931</t>
  </si>
  <si>
    <t>ACC000932</t>
  </si>
  <si>
    <t>ACC000933</t>
  </si>
  <si>
    <t>ACC000934</t>
  </si>
  <si>
    <t>ACC000935</t>
  </si>
  <si>
    <t>ACC000936</t>
  </si>
  <si>
    <t>ACC000937</t>
  </si>
  <si>
    <t>ACC000938</t>
  </si>
  <si>
    <t>ACC000939</t>
  </si>
  <si>
    <t>ACC000940</t>
  </si>
  <si>
    <t>ACC000941</t>
  </si>
  <si>
    <t>ACC000942</t>
  </si>
  <si>
    <t>ACC000943</t>
  </si>
  <si>
    <t>ACC000944</t>
  </si>
  <si>
    <t>ACC000945</t>
  </si>
  <si>
    <t>ACC000946</t>
  </si>
  <si>
    <t>ACC000947</t>
  </si>
  <si>
    <t>ACC000948</t>
  </si>
  <si>
    <t>ACC000949</t>
  </si>
  <si>
    <t>ACC000950</t>
  </si>
  <si>
    <t>ACC000951</t>
  </si>
  <si>
    <t>ACC000952</t>
  </si>
  <si>
    <t>ACC000953</t>
  </si>
  <si>
    <t>ACC000954</t>
  </si>
  <si>
    <t>ACC000955</t>
  </si>
  <si>
    <t>ACC000956</t>
  </si>
  <si>
    <t>ACC000957</t>
  </si>
  <si>
    <t>ACC000958</t>
  </si>
  <si>
    <t>ACC000959</t>
  </si>
  <si>
    <t>ACC000960</t>
  </si>
  <si>
    <t>ACC000961</t>
  </si>
  <si>
    <t>ACC000962</t>
  </si>
  <si>
    <t>ACC000963</t>
  </si>
  <si>
    <t>ACC000964</t>
  </si>
  <si>
    <t>ACC000965</t>
  </si>
  <si>
    <t>ACC000966</t>
  </si>
  <si>
    <t>ACC000967</t>
  </si>
  <si>
    <t>ACC000968</t>
  </si>
  <si>
    <t>ACC000969</t>
  </si>
  <si>
    <t>ACC000970</t>
  </si>
  <si>
    <t>ACC000971</t>
  </si>
  <si>
    <t>ACC000972</t>
  </si>
  <si>
    <t>ACC000973</t>
  </si>
  <si>
    <t>ACC000974</t>
  </si>
  <si>
    <t>ACC000975</t>
  </si>
  <si>
    <t>ACC000976</t>
  </si>
  <si>
    <t>ACC000977</t>
  </si>
  <si>
    <t>ACC000978</t>
  </si>
  <si>
    <t>ACC000979</t>
  </si>
  <si>
    <t>ACC000980</t>
  </si>
  <si>
    <t>ACC000981</t>
  </si>
  <si>
    <t>ACC000982</t>
  </si>
  <si>
    <t>ACC000983</t>
  </si>
  <si>
    <t>ACC000984</t>
  </si>
  <si>
    <t>ACC000985</t>
  </si>
  <si>
    <t>ACC000986</t>
  </si>
  <si>
    <t>ACC000987</t>
  </si>
  <si>
    <t>ACC000988</t>
  </si>
  <si>
    <t>ACC000989</t>
  </si>
  <si>
    <t>ACC000990</t>
  </si>
  <si>
    <t>ACC000991</t>
  </si>
  <si>
    <t>ACC000992</t>
  </si>
  <si>
    <t>ACC000993</t>
  </si>
  <si>
    <t>ACC000994</t>
  </si>
  <si>
    <t>ACC000995</t>
  </si>
  <si>
    <t>ACC000996</t>
  </si>
  <si>
    <t>ACC000997</t>
  </si>
  <si>
    <t>ACC000998</t>
  </si>
  <si>
    <t>ACC000999</t>
  </si>
  <si>
    <t>ACC001000</t>
  </si>
  <si>
    <t>ACC001001</t>
  </si>
  <si>
    <t>ACC001002</t>
  </si>
  <si>
    <t>ACC001003</t>
  </si>
  <si>
    <t>ACC001004</t>
  </si>
  <si>
    <t>ACC001005</t>
  </si>
  <si>
    <t>ACC001006</t>
  </si>
  <si>
    <t>ACC001007</t>
  </si>
  <si>
    <t>ACC001008</t>
  </si>
  <si>
    <t>ACC001009</t>
  </si>
  <si>
    <t>ACC001010</t>
  </si>
  <si>
    <t>ACC001011</t>
  </si>
  <si>
    <t>ACC001012</t>
  </si>
  <si>
    <t>ACC001013</t>
  </si>
  <si>
    <t>ACC001014</t>
  </si>
  <si>
    <t>ACC001015</t>
  </si>
  <si>
    <t>ACC001016</t>
  </si>
  <si>
    <t>ACC001017</t>
  </si>
  <si>
    <t>ACC001018</t>
  </si>
  <si>
    <t>ACC001019</t>
  </si>
  <si>
    <t>ACC001020</t>
  </si>
  <si>
    <t>ACC001021</t>
  </si>
  <si>
    <t>ACC001022</t>
  </si>
  <si>
    <t>ACC001023</t>
  </si>
  <si>
    <t>ACC001024</t>
  </si>
  <si>
    <t>ACC001025</t>
  </si>
  <si>
    <t>ACC001026</t>
  </si>
  <si>
    <t>ACC001027</t>
  </si>
  <si>
    <t>ACC001028</t>
  </si>
  <si>
    <t>ACC001029</t>
  </si>
  <si>
    <t>ACC001030</t>
  </si>
  <si>
    <t>ACC001031</t>
  </si>
  <si>
    <t>ACC001032</t>
  </si>
  <si>
    <t>ACC001033</t>
  </si>
  <si>
    <t>ACC001034</t>
  </si>
  <si>
    <t>ACC001035</t>
  </si>
  <si>
    <t>ACC001036</t>
  </si>
  <si>
    <t>ACC001037</t>
  </si>
  <si>
    <t>ACC001038</t>
  </si>
  <si>
    <t>ACC001039</t>
  </si>
  <si>
    <t>ACC001040</t>
  </si>
  <si>
    <t>ACC001041</t>
  </si>
  <si>
    <t>ACC001042</t>
  </si>
  <si>
    <t>ACC001043</t>
  </si>
  <si>
    <t>ACC001044</t>
  </si>
  <si>
    <t>ACC001045</t>
  </si>
  <si>
    <t>ACC001046</t>
  </si>
  <si>
    <t>ACC001047</t>
  </si>
  <si>
    <t>ACC001048</t>
  </si>
  <si>
    <t>ACC001049</t>
  </si>
  <si>
    <t>ACC001050</t>
  </si>
  <si>
    <t>ACC001051</t>
  </si>
  <si>
    <t>ACC001052</t>
  </si>
  <si>
    <t>ACC001053</t>
  </si>
  <si>
    <t>ACC001054</t>
  </si>
  <si>
    <t>ACC001055</t>
  </si>
  <si>
    <t>ACC001056</t>
  </si>
  <si>
    <t>ACC001057</t>
  </si>
  <si>
    <t>ACC001058</t>
  </si>
  <si>
    <t>ACC001059</t>
  </si>
  <si>
    <t>ACC001060</t>
  </si>
  <si>
    <t>ACC001061</t>
  </si>
  <si>
    <t>ACC001062</t>
  </si>
  <si>
    <t>ACC001063</t>
  </si>
  <si>
    <t>ACC001064</t>
  </si>
  <si>
    <t>ACC001065</t>
  </si>
  <si>
    <t>ACC001066</t>
  </si>
  <si>
    <t>ACC001067</t>
  </si>
  <si>
    <t>ACC001068</t>
  </si>
  <si>
    <t>ACC001069</t>
  </si>
  <si>
    <t>ACC001070</t>
  </si>
  <si>
    <t>ACC001071</t>
  </si>
  <si>
    <t>ACC001072</t>
  </si>
  <si>
    <t>ACC001073</t>
  </si>
  <si>
    <t>ACC001074</t>
  </si>
  <si>
    <t>ACC001075</t>
  </si>
  <si>
    <t>ACC001076</t>
  </si>
  <si>
    <t>ACC001077</t>
  </si>
  <si>
    <t>ACC001078</t>
  </si>
  <si>
    <t>ACC001079</t>
  </si>
  <si>
    <t>ACC001080</t>
  </si>
  <si>
    <t>ACC001081</t>
  </si>
  <si>
    <t>ACC001082</t>
  </si>
  <si>
    <t>ACC001083</t>
  </si>
  <si>
    <t>ACC001084</t>
  </si>
  <si>
    <t>ACC001085</t>
  </si>
  <si>
    <t>ACC001086</t>
  </si>
  <si>
    <t>ACC001087</t>
  </si>
  <si>
    <t>ACC001088</t>
  </si>
  <si>
    <t>ACC001089</t>
  </si>
  <si>
    <t>ACC001090</t>
  </si>
  <si>
    <t>ACC001091</t>
  </si>
  <si>
    <t>ACC001092</t>
  </si>
  <si>
    <t>ACC001093</t>
  </si>
  <si>
    <t>ACC001094</t>
  </si>
  <si>
    <t>ACC001095</t>
  </si>
  <si>
    <t>ACC001096</t>
  </si>
  <si>
    <t>ACC001097</t>
  </si>
  <si>
    <t>ACC001098</t>
  </si>
  <si>
    <t>ACC001099</t>
  </si>
  <si>
    <t>ACC001100</t>
  </si>
  <si>
    <t>ACC001101</t>
  </si>
  <si>
    <t>ACC001102</t>
  </si>
  <si>
    <t>ACC001103</t>
  </si>
  <si>
    <t>ACC001104</t>
  </si>
  <si>
    <t>ACC001105</t>
  </si>
  <si>
    <t>ACC001106</t>
  </si>
  <si>
    <t>ACC001107</t>
  </si>
  <si>
    <t>ACC001108</t>
  </si>
  <si>
    <t>ACC001109</t>
  </si>
  <si>
    <t>ACC001110</t>
  </si>
  <si>
    <t>ACC001111</t>
  </si>
  <si>
    <t>ACC001112</t>
  </si>
  <si>
    <t>ACC001113</t>
  </si>
  <si>
    <t>ACC001114</t>
  </si>
  <si>
    <t>ACC001115</t>
  </si>
  <si>
    <t>ACC001116</t>
  </si>
  <si>
    <t>ACC001117</t>
  </si>
  <si>
    <t>ACC001118</t>
  </si>
  <si>
    <t>ACC001119</t>
  </si>
  <si>
    <t>ACC001120</t>
  </si>
  <si>
    <t>ACC001121</t>
  </si>
  <si>
    <t>ACC001122</t>
  </si>
  <si>
    <t>ACC001123</t>
  </si>
  <si>
    <t>ACC001124</t>
  </si>
  <si>
    <t>ACC001125</t>
  </si>
  <si>
    <t>ACC001126</t>
  </si>
  <si>
    <t>ACC001127</t>
  </si>
  <si>
    <t>ACC001128</t>
  </si>
  <si>
    <t>ACC001129</t>
  </si>
  <si>
    <t>ACC001130</t>
  </si>
  <si>
    <t>ACC001131</t>
  </si>
  <si>
    <t>ACC001132</t>
  </si>
  <si>
    <t>ACC001133</t>
  </si>
  <si>
    <t>ACC001134</t>
  </si>
  <si>
    <t>ACC001135</t>
  </si>
  <si>
    <t>ACC001136</t>
  </si>
  <si>
    <t>ACC001137</t>
  </si>
  <si>
    <t>ACC001138</t>
  </si>
  <si>
    <t>ACC001139</t>
  </si>
  <si>
    <t>ACC001140</t>
  </si>
  <si>
    <t>ACC001141</t>
  </si>
  <si>
    <t>ACC001142</t>
  </si>
  <si>
    <t>ACC001143</t>
  </si>
  <si>
    <t>ACC001144</t>
  </si>
  <si>
    <t>ACC001145</t>
  </si>
  <si>
    <t>ACC001146</t>
  </si>
  <si>
    <t>ACC001147</t>
  </si>
  <si>
    <t>ACC001148</t>
  </si>
  <si>
    <t>ACC001149</t>
  </si>
  <si>
    <t>ACC001150</t>
  </si>
  <si>
    <t>ACC001151</t>
  </si>
  <si>
    <t>ACC001152</t>
  </si>
  <si>
    <t>ACC001153</t>
  </si>
  <si>
    <t>ACC001154</t>
  </si>
  <si>
    <t>ACC001155</t>
  </si>
  <si>
    <t>ACC001156</t>
  </si>
  <si>
    <t>ACC001157</t>
  </si>
  <si>
    <t>ACC001158</t>
  </si>
  <si>
    <t>ACC001159</t>
  </si>
  <si>
    <t>ACC001160</t>
  </si>
  <si>
    <t>ACC001161</t>
  </si>
  <si>
    <t>ACC001162</t>
  </si>
  <si>
    <t>ACC001163</t>
  </si>
  <si>
    <t>ACC001164</t>
  </si>
  <si>
    <t>ACC001165</t>
  </si>
  <si>
    <t>ACC001166</t>
  </si>
  <si>
    <t>ACC001167</t>
  </si>
  <si>
    <t>ACC001168</t>
  </si>
  <si>
    <t>ACC001169</t>
  </si>
  <si>
    <t>ACC001170</t>
  </si>
  <si>
    <t>ACC001171</t>
  </si>
  <si>
    <t>ACC001172</t>
  </si>
  <si>
    <t>ACC001173</t>
  </si>
  <si>
    <t>ACC001174</t>
  </si>
  <si>
    <t>ACC001175</t>
  </si>
  <si>
    <t>ACC001176</t>
  </si>
  <si>
    <t>ACC001177</t>
  </si>
  <si>
    <t>ACC001178</t>
  </si>
  <si>
    <t>ACC001179</t>
  </si>
  <si>
    <t>ACC001180</t>
  </si>
  <si>
    <t>ACC001181</t>
  </si>
  <si>
    <t>ACC001182</t>
  </si>
  <si>
    <t>ACC001183</t>
  </si>
  <si>
    <t>ACC001184</t>
  </si>
  <si>
    <t>ACC001185</t>
  </si>
  <si>
    <t>ACC001186</t>
  </si>
  <si>
    <t>ACC001187</t>
  </si>
  <si>
    <t>ACC001188</t>
  </si>
  <si>
    <t>ACC001189</t>
  </si>
  <si>
    <t>ACC001190</t>
  </si>
  <si>
    <t>ACC001191</t>
  </si>
  <si>
    <t>ACC001192</t>
  </si>
  <si>
    <t>ACC001193</t>
  </si>
  <si>
    <t>ACC001194</t>
  </si>
  <si>
    <t>ACC001195</t>
  </si>
  <si>
    <t>ACC001196</t>
  </si>
  <si>
    <t>ACC001197</t>
  </si>
  <si>
    <t>ACC001198</t>
  </si>
  <si>
    <t>ACC001199</t>
  </si>
  <si>
    <t>ACC001200</t>
  </si>
  <si>
    <t>ACC001201</t>
  </si>
  <si>
    <t>ACC001202</t>
  </si>
  <si>
    <t>ACC001203</t>
  </si>
  <si>
    <t>ACC001204</t>
  </si>
  <si>
    <t>ACC001205</t>
  </si>
  <si>
    <t>ACC001206</t>
  </si>
  <si>
    <t>ACC001207</t>
  </si>
  <si>
    <t>ACC001208</t>
  </si>
  <si>
    <t>ACC001209</t>
  </si>
  <si>
    <t>ACC001210</t>
  </si>
  <si>
    <t>ACC001211</t>
  </si>
  <si>
    <t>ACC001212</t>
  </si>
  <si>
    <t>ACC001213</t>
  </si>
  <si>
    <t>ACC001214</t>
  </si>
  <si>
    <t>ACC001215</t>
  </si>
  <si>
    <t>ACC001216</t>
  </si>
  <si>
    <t>ACC001217</t>
  </si>
  <si>
    <t>ACC001218</t>
  </si>
  <si>
    <t>ACC001219</t>
  </si>
  <si>
    <t>ACC001220</t>
  </si>
  <si>
    <t>ACC001221</t>
  </si>
  <si>
    <t>ACC001222</t>
  </si>
  <si>
    <t>ACC001223</t>
  </si>
  <si>
    <t>ACC001224</t>
  </si>
  <si>
    <t>ACC001225</t>
  </si>
  <si>
    <t>ACC001226</t>
  </si>
  <si>
    <t>ACC001227</t>
  </si>
  <si>
    <t>ACC001228</t>
  </si>
  <si>
    <t>ACC001229</t>
  </si>
  <si>
    <t>ACC001230</t>
  </si>
  <si>
    <t>ACC001231</t>
  </si>
  <si>
    <t>ACC001232</t>
  </si>
  <si>
    <t>ACC001233</t>
  </si>
  <si>
    <t>ACC001234</t>
  </si>
  <si>
    <t>ACC001235</t>
  </si>
  <si>
    <t>ACC001236</t>
  </si>
  <si>
    <t>ACC001237</t>
  </si>
  <si>
    <t>ACC001238</t>
  </si>
  <si>
    <t>ACC001239</t>
  </si>
  <si>
    <t>ACC001240</t>
  </si>
  <si>
    <t>ACC001241</t>
  </si>
  <si>
    <t>ACC001242</t>
  </si>
  <si>
    <t>ACC001243</t>
  </si>
  <si>
    <t>ACC001244</t>
  </si>
  <si>
    <t>ACC001245</t>
  </si>
  <si>
    <t>ACC001246</t>
  </si>
  <si>
    <t>ACC001247</t>
  </si>
  <si>
    <t>ACC001248</t>
  </si>
  <si>
    <t>ACC001249</t>
  </si>
  <si>
    <t>ACC001250</t>
  </si>
  <si>
    <t>ACC001251</t>
  </si>
  <si>
    <t>ACC001252</t>
  </si>
  <si>
    <t>ACC001253</t>
  </si>
  <si>
    <t>ACC001254</t>
  </si>
  <si>
    <t>ACC001255</t>
  </si>
  <si>
    <t>ACC001256</t>
  </si>
  <si>
    <t>ACC001257</t>
  </si>
  <si>
    <t>ACC001258</t>
  </si>
  <si>
    <t>ACC001259</t>
  </si>
  <si>
    <t>ACC001260</t>
  </si>
  <si>
    <t>ACC001261</t>
  </si>
  <si>
    <t>ACC001262</t>
  </si>
  <si>
    <t>ACC001263</t>
  </si>
  <si>
    <t>ACC001264</t>
  </si>
  <si>
    <t>ACC001265</t>
  </si>
  <si>
    <t>ACC001266</t>
  </si>
  <si>
    <t>ACC001267</t>
  </si>
  <si>
    <t>ACC001268</t>
  </si>
  <si>
    <t>ACC001269</t>
  </si>
  <si>
    <t>ACC001270</t>
  </si>
  <si>
    <t>ACC001271</t>
  </si>
  <si>
    <t>ACC001272</t>
  </si>
  <si>
    <t>ACC001273</t>
  </si>
  <si>
    <t>ACC001274</t>
  </si>
  <si>
    <t>ACC001275</t>
  </si>
  <si>
    <t>ACC001276</t>
  </si>
  <si>
    <t>ACC001277</t>
  </si>
  <si>
    <t>ACC001278</t>
  </si>
  <si>
    <t>ACC001279</t>
  </si>
  <si>
    <t>ACC001280</t>
  </si>
  <si>
    <t>ACC001281</t>
  </si>
  <si>
    <t>ACC001282</t>
  </si>
  <si>
    <t>ACC001283</t>
  </si>
  <si>
    <t>ACC001284</t>
  </si>
  <si>
    <t>ACC001285</t>
  </si>
  <si>
    <t>ACC001286</t>
  </si>
  <si>
    <t>ACC001287</t>
  </si>
  <si>
    <t>ACC001288</t>
  </si>
  <si>
    <t>ACC001289</t>
  </si>
  <si>
    <t>ACC001290</t>
  </si>
  <si>
    <t>ACC001291</t>
  </si>
  <si>
    <t>ACC001292</t>
  </si>
  <si>
    <t>ACC001293</t>
  </si>
  <si>
    <t>ACC001294</t>
  </si>
  <si>
    <t>ACC001295</t>
  </si>
  <si>
    <t>ACC001296</t>
  </si>
  <si>
    <t>ACC001297</t>
  </si>
  <si>
    <t>ACC001298</t>
  </si>
  <si>
    <t>ACC001299</t>
  </si>
  <si>
    <t>ACC001300</t>
  </si>
  <si>
    <t>ACC001301</t>
  </si>
  <si>
    <t>ACC001302</t>
  </si>
  <si>
    <t>ACC001303</t>
  </si>
  <si>
    <t>ACC001304</t>
  </si>
  <si>
    <t>ACC001305</t>
  </si>
  <si>
    <t>ACC001306</t>
  </si>
  <si>
    <t>ACC001307</t>
  </si>
  <si>
    <t>ACC001308</t>
  </si>
  <si>
    <t>ACC001309</t>
  </si>
  <si>
    <t>ACC001310</t>
  </si>
  <si>
    <t>ACC001311</t>
  </si>
  <si>
    <t>ACC001312</t>
  </si>
  <si>
    <t>ACC001313</t>
  </si>
  <si>
    <t>ACC001314</t>
  </si>
  <si>
    <t>ACC001315</t>
  </si>
  <si>
    <t>ACC001316</t>
  </si>
  <si>
    <t>ACC001317</t>
  </si>
  <si>
    <t>ACC001318</t>
  </si>
  <si>
    <t>ACC001319</t>
  </si>
  <si>
    <t>ACC001320</t>
  </si>
  <si>
    <t>ACC001321</t>
  </si>
  <si>
    <t>ACC001322</t>
  </si>
  <si>
    <t>ACC001323</t>
  </si>
  <si>
    <t>ACC001324</t>
  </si>
  <si>
    <t>ACC001325</t>
  </si>
  <si>
    <t>ACC001326</t>
  </si>
  <si>
    <t>ACC001327</t>
  </si>
  <si>
    <t>ACC001328</t>
  </si>
  <si>
    <t>ACC001329</t>
  </si>
  <si>
    <t>ACC001330</t>
  </si>
  <si>
    <t>ACC001331</t>
  </si>
  <si>
    <t>ACC001332</t>
  </si>
  <si>
    <t>ACC001333</t>
  </si>
  <si>
    <t>ACC001334</t>
  </si>
  <si>
    <t>ACC001335</t>
  </si>
  <si>
    <t>ACC001336</t>
  </si>
  <si>
    <t>ACC001337</t>
  </si>
  <si>
    <t>ACC001338</t>
  </si>
  <si>
    <t>ACC001339</t>
  </si>
  <si>
    <t>ACC001340</t>
  </si>
  <si>
    <t>ACC001341</t>
  </si>
  <si>
    <t>ACC001342</t>
  </si>
  <si>
    <t>ACC001343</t>
  </si>
  <si>
    <t>ACC001344</t>
  </si>
  <si>
    <t>ACC001345</t>
  </si>
  <si>
    <t>ACC001346</t>
  </si>
  <si>
    <t>ACC001347</t>
  </si>
  <si>
    <t>ACC001348</t>
  </si>
  <si>
    <t>ACC001349</t>
  </si>
  <si>
    <t>ACC001350</t>
  </si>
  <si>
    <t>ACC001351</t>
  </si>
  <si>
    <t>ACC001352</t>
  </si>
  <si>
    <t>ACC001353</t>
  </si>
  <si>
    <t>ACC001354</t>
  </si>
  <si>
    <t>ACC001355</t>
  </si>
  <si>
    <t>ACC001356</t>
  </si>
  <si>
    <t>ACC001357</t>
  </si>
  <si>
    <t>ACC001358</t>
  </si>
  <si>
    <t>ACC001359</t>
  </si>
  <si>
    <t>ACC001360</t>
  </si>
  <si>
    <t>ACC001361</t>
  </si>
  <si>
    <t>ACC001362</t>
  </si>
  <si>
    <t>ACC001363</t>
  </si>
  <si>
    <t>ACC001364</t>
  </si>
  <si>
    <t>ACC001365</t>
  </si>
  <si>
    <t>ACC001366</t>
  </si>
  <si>
    <t>ACC001367</t>
  </si>
  <si>
    <t>ACC001368</t>
  </si>
  <si>
    <t>ACC001369</t>
  </si>
  <si>
    <t>ACC001370</t>
  </si>
  <si>
    <t>ACC001371</t>
  </si>
  <si>
    <t>ACC001372</t>
  </si>
  <si>
    <t>ACC001373</t>
  </si>
  <si>
    <t>ACC001374</t>
  </si>
  <si>
    <t>ACC001375</t>
  </si>
  <si>
    <t>ACC001376</t>
  </si>
  <si>
    <t>ACC001377</t>
  </si>
  <si>
    <t>ACC001378</t>
  </si>
  <si>
    <t>ACC001379</t>
  </si>
  <si>
    <t>ACC001380</t>
  </si>
  <si>
    <t>ACC001381</t>
  </si>
  <si>
    <t>ACC001382</t>
  </si>
  <si>
    <t>ACC001383</t>
  </si>
  <si>
    <t>ACC001384</t>
  </si>
  <si>
    <t>ACC001385</t>
  </si>
  <si>
    <t>ACC001386</t>
  </si>
  <si>
    <t>ACC001387</t>
  </si>
  <si>
    <t>ACC001388</t>
  </si>
  <si>
    <t>ACC001389</t>
  </si>
  <si>
    <t>ACC001390</t>
  </si>
  <si>
    <t>ACC001391</t>
  </si>
  <si>
    <t>ACC001392</t>
  </si>
  <si>
    <t>ACC001393</t>
  </si>
  <si>
    <t>ACC001394</t>
  </si>
  <si>
    <t>ACC001395</t>
  </si>
  <si>
    <t>ACC001396</t>
  </si>
  <si>
    <t>ACC001397</t>
  </si>
  <si>
    <t>ACC001398</t>
  </si>
  <si>
    <t>ACC001399</t>
  </si>
  <si>
    <t>ACC001400</t>
  </si>
  <si>
    <t>ACC001401</t>
  </si>
  <si>
    <t>ACC001402</t>
  </si>
  <si>
    <t>ACC001403</t>
  </si>
  <si>
    <t>ACC001404</t>
  </si>
  <si>
    <t>ACC001405</t>
  </si>
  <si>
    <t>ACC001406</t>
  </si>
  <si>
    <t>ACC001407</t>
  </si>
  <si>
    <t>ACC001408</t>
  </si>
  <si>
    <t>ACC001409</t>
  </si>
  <si>
    <t>ACC001410</t>
  </si>
  <si>
    <t>ACC001411</t>
  </si>
  <si>
    <t>ACC001412</t>
  </si>
  <si>
    <t>ACC001413</t>
  </si>
  <si>
    <t>ACC001414</t>
  </si>
  <si>
    <t>ACC001415</t>
  </si>
  <si>
    <t>ACC001416</t>
  </si>
  <si>
    <t>ACC001417</t>
  </si>
  <si>
    <t>ACC001418</t>
  </si>
  <si>
    <t>ACC001419</t>
  </si>
  <si>
    <t>ACC001420</t>
  </si>
  <si>
    <t>ACC001421</t>
  </si>
  <si>
    <t>ACC001422</t>
  </si>
  <si>
    <t>ACC001423</t>
  </si>
  <si>
    <t>ACC001424</t>
  </si>
  <si>
    <t>ACC001425</t>
  </si>
  <si>
    <t>ACC001426</t>
  </si>
  <si>
    <t>ACC001427</t>
  </si>
  <si>
    <t>ACC001428</t>
  </si>
  <si>
    <t>ACC001429</t>
  </si>
  <si>
    <t>ACC001430</t>
  </si>
  <si>
    <t>ACC001431</t>
  </si>
  <si>
    <t>ACC001432</t>
  </si>
  <si>
    <t>ACC001433</t>
  </si>
  <si>
    <t>ACC001434</t>
  </si>
  <si>
    <t>ACC001435</t>
  </si>
  <si>
    <t>ACC001436</t>
  </si>
  <si>
    <t>ACC001437</t>
  </si>
  <si>
    <t>ACC001438</t>
  </si>
  <si>
    <t>ACC001439</t>
  </si>
  <si>
    <t>ACC001440</t>
  </si>
  <si>
    <t>ACC001441</t>
  </si>
  <si>
    <t>ACC001442</t>
  </si>
  <si>
    <t>ACC001443</t>
  </si>
  <si>
    <t>ACC001444</t>
  </si>
  <si>
    <t>ACC001445</t>
  </si>
  <si>
    <t>ACC001446</t>
  </si>
  <si>
    <t>ACC001447</t>
  </si>
  <si>
    <t>ACC001448</t>
  </si>
  <si>
    <t>ACC001449</t>
  </si>
  <si>
    <t>ACC001450</t>
  </si>
  <si>
    <t>ACC001451</t>
  </si>
  <si>
    <t>ACC001452</t>
  </si>
  <si>
    <t>ACC001453</t>
  </si>
  <si>
    <t>ACC001454</t>
  </si>
  <si>
    <t>ACC001455</t>
  </si>
  <si>
    <t>ACC001456</t>
  </si>
  <si>
    <t>ACC001457</t>
  </si>
  <si>
    <t>ACC001458</t>
  </si>
  <si>
    <t>ACC001459</t>
  </si>
  <si>
    <t>ACC001460</t>
  </si>
  <si>
    <t>ACC001461</t>
  </si>
  <si>
    <t>ACC001462</t>
  </si>
  <si>
    <t>ACC001463</t>
  </si>
  <si>
    <t>ACC001464</t>
  </si>
  <si>
    <t>ACC001465</t>
  </si>
  <si>
    <t>ACC001466</t>
  </si>
  <si>
    <t>ACC001467</t>
  </si>
  <si>
    <t>ACC001468</t>
  </si>
  <si>
    <t>ACC001469</t>
  </si>
  <si>
    <t>ACC001470</t>
  </si>
  <si>
    <t>ACC001471</t>
  </si>
  <si>
    <t>ACC001472</t>
  </si>
  <si>
    <t>ACC001473</t>
  </si>
  <si>
    <t>ACC001474</t>
  </si>
  <si>
    <t>ACC001475</t>
  </si>
  <si>
    <t>ACC001476</t>
  </si>
  <si>
    <t>ACC001477</t>
  </si>
  <si>
    <t>ACC001478</t>
  </si>
  <si>
    <t>ACC001479</t>
  </si>
  <si>
    <t>ACC001480</t>
  </si>
  <si>
    <t>ACC001481</t>
  </si>
  <si>
    <t>ACC001482</t>
  </si>
  <si>
    <t>ACC001483</t>
  </si>
  <si>
    <t>ACC001484</t>
  </si>
  <si>
    <t>ACC001485</t>
  </si>
  <si>
    <t>ACC001486</t>
  </si>
  <si>
    <t>ACC001487</t>
  </si>
  <si>
    <t>ACC001488</t>
  </si>
  <si>
    <t>ACC001489</t>
  </si>
  <si>
    <t>ACC001490</t>
  </si>
  <si>
    <t>ACC001491</t>
  </si>
  <si>
    <t>ACC001492</t>
  </si>
  <si>
    <t>ACC001493</t>
  </si>
  <si>
    <t>ACC001494</t>
  </si>
  <si>
    <t>ACC001495</t>
  </si>
  <si>
    <t>ACC001496</t>
  </si>
  <si>
    <t>ACC001497</t>
  </si>
  <si>
    <t>ACC001498</t>
  </si>
  <si>
    <t>ACC001499</t>
  </si>
  <si>
    <t>ACC001500</t>
  </si>
  <si>
    <t>ACC001501</t>
  </si>
  <si>
    <t>ACC001502</t>
  </si>
  <si>
    <t>ACC001503</t>
  </si>
  <si>
    <t>ACC001504</t>
  </si>
  <si>
    <t>ACC001505</t>
  </si>
  <si>
    <t>ACC001506</t>
  </si>
  <si>
    <t>ACC001507</t>
  </si>
  <si>
    <t>ACC001508</t>
  </si>
  <si>
    <t>ACC001509</t>
  </si>
  <si>
    <t>ACC001510</t>
  </si>
  <si>
    <t>ACC001511</t>
  </si>
  <si>
    <t>ACC001512</t>
  </si>
  <si>
    <t>ACC001513</t>
  </si>
  <si>
    <t>ACC001514</t>
  </si>
  <si>
    <t>ACC001515</t>
  </si>
  <si>
    <t>ACC001516</t>
  </si>
  <si>
    <t>ACC001517</t>
  </si>
  <si>
    <t>ACC001518</t>
  </si>
  <si>
    <t>ACC001519</t>
  </si>
  <si>
    <t>ACC001520</t>
  </si>
  <si>
    <t>ACC001521</t>
  </si>
  <si>
    <t>ACC001522</t>
  </si>
  <si>
    <t>ACC001523</t>
  </si>
  <si>
    <t>ACC001524</t>
  </si>
  <si>
    <t>ACC001525</t>
  </si>
  <si>
    <t>ACC001526</t>
  </si>
  <si>
    <t>ACC001527</t>
  </si>
  <si>
    <t>ACC001528</t>
  </si>
  <si>
    <t>ACC001529</t>
  </si>
  <si>
    <t>ACC001530</t>
  </si>
  <si>
    <t>ACC001531</t>
  </si>
  <si>
    <t>ACC001532</t>
  </si>
  <si>
    <t>ACC001533</t>
  </si>
  <si>
    <t>ACC001534</t>
  </si>
  <si>
    <t>ACC001535</t>
  </si>
  <si>
    <t>ACC001536</t>
  </si>
  <si>
    <t>ACC001537</t>
  </si>
  <si>
    <t>ACC001538</t>
  </si>
  <si>
    <t>ACC001539</t>
  </si>
  <si>
    <t>ACC001540</t>
  </si>
  <si>
    <t>ACC001541</t>
  </si>
  <si>
    <t>ACC001542</t>
  </si>
  <si>
    <t>ACC001543</t>
  </si>
  <si>
    <t>ACC001544</t>
  </si>
  <si>
    <t>ACC001545</t>
  </si>
  <si>
    <t>ACC001546</t>
  </si>
  <si>
    <t>ACC001547</t>
  </si>
  <si>
    <t>ACC001548</t>
  </si>
  <si>
    <t>ACC001549</t>
  </si>
  <si>
    <t>ACC001550</t>
  </si>
  <si>
    <t>ACC001551</t>
  </si>
  <si>
    <t>ACC001552</t>
  </si>
  <si>
    <t>ACC001553</t>
  </si>
  <si>
    <t>ACC001554</t>
  </si>
  <si>
    <t>ACC001555</t>
  </si>
  <si>
    <t>ACC001556</t>
  </si>
  <si>
    <t>ACC001557</t>
  </si>
  <si>
    <t>ACC001558</t>
  </si>
  <si>
    <t>ACC001559</t>
  </si>
  <si>
    <t>ACC001560</t>
  </si>
  <si>
    <t>ACC001561</t>
  </si>
  <si>
    <t>ACC001562</t>
  </si>
  <si>
    <t>ACC001563</t>
  </si>
  <si>
    <t>ACC001564</t>
  </si>
  <si>
    <t>ACC001565</t>
  </si>
  <si>
    <t>ACC001566</t>
  </si>
  <si>
    <t>ACC001567</t>
  </si>
  <si>
    <t>ACC001568</t>
  </si>
  <si>
    <t>ACC001569</t>
  </si>
  <si>
    <t>ACC001570</t>
  </si>
  <si>
    <t>ACC001571</t>
  </si>
  <si>
    <t>ACC001572</t>
  </si>
  <si>
    <t>ACC001573</t>
  </si>
  <si>
    <t>ACC001574</t>
  </si>
  <si>
    <t>ACC001575</t>
  </si>
  <si>
    <t>ACC001576</t>
  </si>
  <si>
    <t>ACC001577</t>
  </si>
  <si>
    <t>ACC001578</t>
  </si>
  <si>
    <t>ACC001579</t>
  </si>
  <si>
    <t>ACC001580</t>
  </si>
  <si>
    <t>ACC001581</t>
  </si>
  <si>
    <t>ACC001582</t>
  </si>
  <si>
    <t>ACC001583</t>
  </si>
  <si>
    <t>ACC001584</t>
  </si>
  <si>
    <t>ACC001585</t>
  </si>
  <si>
    <t>ACC001586</t>
  </si>
  <si>
    <t>ACC001587</t>
  </si>
  <si>
    <t>ACC001588</t>
  </si>
  <si>
    <t>ACC001589</t>
  </si>
  <si>
    <t>ACC001590</t>
  </si>
  <si>
    <t>ACC001591</t>
  </si>
  <si>
    <t>ACC001592</t>
  </si>
  <si>
    <t>ACC001593</t>
  </si>
  <si>
    <t>ACC001594</t>
  </si>
  <si>
    <t>ACC001595</t>
  </si>
  <si>
    <t>ACC001596</t>
  </si>
  <si>
    <t>ACC001597</t>
  </si>
  <si>
    <t>ACC001598</t>
  </si>
  <si>
    <t>ACC001599</t>
  </si>
  <si>
    <t>ACC001600</t>
  </si>
  <si>
    <t>ACC001601</t>
  </si>
  <si>
    <t>ACC001602</t>
  </si>
  <si>
    <t>ACC001603</t>
  </si>
  <si>
    <t>ACC001604</t>
  </si>
  <si>
    <t>ACC001605</t>
  </si>
  <si>
    <t>ACC001606</t>
  </si>
  <si>
    <t>ACC001607</t>
  </si>
  <si>
    <t>ACC001608</t>
  </si>
  <si>
    <t>ACC001609</t>
  </si>
  <si>
    <t>ACC001610</t>
  </si>
  <si>
    <t>ACC001611</t>
  </si>
  <si>
    <t>ACC001612</t>
  </si>
  <si>
    <t>ACC001613</t>
  </si>
  <si>
    <t>ACC001614</t>
  </si>
  <si>
    <t>ACC001615</t>
  </si>
  <si>
    <t>ACC001616</t>
  </si>
  <si>
    <t>ACC001617</t>
  </si>
  <si>
    <t>ACC001618</t>
  </si>
  <si>
    <t>ACC001619</t>
  </si>
  <si>
    <t>ACC001620</t>
  </si>
  <si>
    <t>ACC001621</t>
  </si>
  <si>
    <t>ACC001622</t>
  </si>
  <si>
    <t>ACC001623</t>
  </si>
  <si>
    <t>ACC001624</t>
  </si>
  <si>
    <t>ACC001625</t>
  </si>
  <si>
    <t>ACC001626</t>
  </si>
  <si>
    <t>ACC001627</t>
  </si>
  <si>
    <t>ACC001628</t>
  </si>
  <si>
    <t>ACC001629</t>
  </si>
  <si>
    <t>ACC001630</t>
  </si>
  <si>
    <t>ACC001631</t>
  </si>
  <si>
    <t>ACC001632</t>
  </si>
  <si>
    <t>ACC001633</t>
  </si>
  <si>
    <t>ACC001634</t>
  </si>
  <si>
    <t>ACC001635</t>
  </si>
  <si>
    <t>ACC001636</t>
  </si>
  <si>
    <t>ACC001637</t>
  </si>
  <si>
    <t>ACC001638</t>
  </si>
  <si>
    <t>ACC001639</t>
  </si>
  <si>
    <t>ACC001640</t>
  </si>
  <si>
    <t>ACC001641</t>
  </si>
  <si>
    <t>ACC001642</t>
  </si>
  <si>
    <t>ACC001643</t>
  </si>
  <si>
    <t>ACC001644</t>
  </si>
  <si>
    <t>ACC001645</t>
  </si>
  <si>
    <t>ACC001646</t>
  </si>
  <si>
    <t>ACC001647</t>
  </si>
  <si>
    <t>ACC001648</t>
  </si>
  <si>
    <t>ACC001649</t>
  </si>
  <si>
    <t>ACC001650</t>
  </si>
  <si>
    <t>ACC001651</t>
  </si>
  <si>
    <t>ACC001652</t>
  </si>
  <si>
    <t>ACC001653</t>
  </si>
  <si>
    <t>ACC001654</t>
  </si>
  <si>
    <t>ACC001655</t>
  </si>
  <si>
    <t>ACC001656</t>
  </si>
  <si>
    <t>ACC001657</t>
  </si>
  <si>
    <t>ACC001658</t>
  </si>
  <si>
    <t>ACC001659</t>
  </si>
  <si>
    <t>ACC001660</t>
  </si>
  <si>
    <t>ACC001661</t>
  </si>
  <si>
    <t>ACC001662</t>
  </si>
  <si>
    <t>ACC001663</t>
  </si>
  <si>
    <t>ACC001664</t>
  </si>
  <si>
    <t>ACC001665</t>
  </si>
  <si>
    <t>ACC001666</t>
  </si>
  <si>
    <t>ACC001667</t>
  </si>
  <si>
    <t>ACC001668</t>
  </si>
  <si>
    <t>ACC001669</t>
  </si>
  <si>
    <t>ACC001670</t>
  </si>
  <si>
    <t>ACC001671</t>
  </si>
  <si>
    <t>ACC001672</t>
  </si>
  <si>
    <t>ACC001673</t>
  </si>
  <si>
    <t>ACC001674</t>
  </si>
  <si>
    <t>ACC001675</t>
  </si>
  <si>
    <t>ACC001676</t>
  </si>
  <si>
    <t>ACC001677</t>
  </si>
  <si>
    <t>ACC001678</t>
  </si>
  <si>
    <t>ACC001679</t>
  </si>
  <si>
    <t>ACC001680</t>
  </si>
  <si>
    <t>ACC001681</t>
  </si>
  <si>
    <t>ACC001682</t>
  </si>
  <si>
    <t>ACC001683</t>
  </si>
  <si>
    <t>ACC001684</t>
  </si>
  <si>
    <t>ACC001685</t>
  </si>
  <si>
    <t>ACC001686</t>
  </si>
  <si>
    <t>ACC001687</t>
  </si>
  <si>
    <t>ACC001688</t>
  </si>
  <si>
    <t>ACC001689</t>
  </si>
  <si>
    <t>ACC001690</t>
  </si>
  <si>
    <t>ACC001691</t>
  </si>
  <si>
    <t>ACC001692</t>
  </si>
  <si>
    <t>ACC001693</t>
  </si>
  <si>
    <t>ACC001694</t>
  </si>
  <si>
    <t>ACC001695</t>
  </si>
  <si>
    <t>ACC001696</t>
  </si>
  <si>
    <t>ACC001697</t>
  </si>
  <si>
    <t>ACC001698</t>
  </si>
  <si>
    <t>ACC001699</t>
  </si>
  <si>
    <t>ACC001700</t>
  </si>
  <si>
    <t>ACC001701</t>
  </si>
  <si>
    <t>ACC001702</t>
  </si>
  <si>
    <t>ACC001703</t>
  </si>
  <si>
    <t>ACC001704</t>
  </si>
  <si>
    <t>ACC001705</t>
  </si>
  <si>
    <t>ACC001706</t>
  </si>
  <si>
    <t>ACC001707</t>
  </si>
  <si>
    <t>ACC001708</t>
  </si>
  <si>
    <t>ACC001709</t>
  </si>
  <si>
    <t>ACC001710</t>
  </si>
  <si>
    <t>ACC001711</t>
  </si>
  <si>
    <t>ACC001712</t>
  </si>
  <si>
    <t>ACC001713</t>
  </si>
  <si>
    <t>ACC001714</t>
  </si>
  <si>
    <t>ACC001715</t>
  </si>
  <si>
    <t>ACC001716</t>
  </si>
  <si>
    <t>ACC001717</t>
  </si>
  <si>
    <t>ACC001718</t>
  </si>
  <si>
    <t>ACC001719</t>
  </si>
  <si>
    <t>ACC001720</t>
  </si>
  <si>
    <t>ACC001721</t>
  </si>
  <si>
    <t>ACC001722</t>
  </si>
  <si>
    <t>ACC001723</t>
  </si>
  <si>
    <t>ACC001724</t>
  </si>
  <si>
    <t>ACC001725</t>
  </si>
  <si>
    <t>ACC001726</t>
  </si>
  <si>
    <t>ACC001727</t>
  </si>
  <si>
    <t>ACC001728</t>
  </si>
  <si>
    <t>ACC001729</t>
  </si>
  <si>
    <t>ACC001730</t>
  </si>
  <si>
    <t>ACC001731</t>
  </si>
  <si>
    <t>ACC001732</t>
  </si>
  <si>
    <t>ACC001733</t>
  </si>
  <si>
    <t>ACC001734</t>
  </si>
  <si>
    <t>ACC001735</t>
  </si>
  <si>
    <t>ACC001736</t>
  </si>
  <si>
    <t>ACC001737</t>
  </si>
  <si>
    <t>ACC001738</t>
  </si>
  <si>
    <t>ACC001739</t>
  </si>
  <si>
    <t>ACC001740</t>
  </si>
  <si>
    <t>ACC001741</t>
  </si>
  <si>
    <t>ACC001742</t>
  </si>
  <si>
    <t>ACC001743</t>
  </si>
  <si>
    <t>ACC001744</t>
  </si>
  <si>
    <t>ACC001745</t>
  </si>
  <si>
    <t>ACC001746</t>
  </si>
  <si>
    <t>ACC001747</t>
  </si>
  <si>
    <t>ACC001748</t>
  </si>
  <si>
    <t>ACC001749</t>
  </si>
  <si>
    <t>ACC001750</t>
  </si>
  <si>
    <t>ACC001751</t>
  </si>
  <si>
    <t>ACC001752</t>
  </si>
  <si>
    <t>ACC001753</t>
  </si>
  <si>
    <t>ACC001754</t>
  </si>
  <si>
    <t>ACC001755</t>
  </si>
  <si>
    <t>ACC001756</t>
  </si>
  <si>
    <t>ACC001757</t>
  </si>
  <si>
    <t>ACC001758</t>
  </si>
  <si>
    <t>ACC001759</t>
  </si>
  <si>
    <t>ACC001760</t>
  </si>
  <si>
    <t>ACC001761</t>
  </si>
  <si>
    <t>ACC001762</t>
  </si>
  <si>
    <t>ACC001763</t>
  </si>
  <si>
    <t>ACC001764</t>
  </si>
  <si>
    <t>ACC001765</t>
  </si>
  <si>
    <t>ACC001766</t>
  </si>
  <si>
    <t>ACC001767</t>
  </si>
  <si>
    <t>ACC001768</t>
  </si>
  <si>
    <t>ACC001769</t>
  </si>
  <si>
    <t>ACC001770</t>
  </si>
  <si>
    <t>ACC001771</t>
  </si>
  <si>
    <t>ACC001772</t>
  </si>
  <si>
    <t>ACC001773</t>
  </si>
  <si>
    <t>ACC001774</t>
  </si>
  <si>
    <t>ACC001775</t>
  </si>
  <si>
    <t>ACC001776</t>
  </si>
  <si>
    <t>ACC001777</t>
  </si>
  <si>
    <t>ACC001778</t>
  </si>
  <si>
    <t>ACC001779</t>
  </si>
  <si>
    <t>ACC001780</t>
  </si>
  <si>
    <t>ACC001781</t>
  </si>
  <si>
    <t>ACC001782</t>
  </si>
  <si>
    <t>ACC001783</t>
  </si>
  <si>
    <t>ACC001784</t>
  </si>
  <si>
    <t>ACC001785</t>
  </si>
  <si>
    <t>ACC001786</t>
  </si>
  <si>
    <t>ACC001787</t>
  </si>
  <si>
    <t>ACC001788</t>
  </si>
  <si>
    <t>ACC001789</t>
  </si>
  <si>
    <t>ACC001790</t>
  </si>
  <si>
    <t>ACC001791</t>
  </si>
  <si>
    <t>ACC001792</t>
  </si>
  <si>
    <t>ACC001793</t>
  </si>
  <si>
    <t>ACC001794</t>
  </si>
  <si>
    <t>ACC001795</t>
  </si>
  <si>
    <t>ACC001796</t>
  </si>
  <si>
    <t>ACC001797</t>
  </si>
  <si>
    <t>ACC001798</t>
  </si>
  <si>
    <t>ACC001799</t>
  </si>
  <si>
    <t>ACC001800</t>
  </si>
  <si>
    <t>ACC001801</t>
  </si>
  <si>
    <t>ACC001802</t>
  </si>
  <si>
    <t>ACC001803</t>
  </si>
  <si>
    <t>ACC001804</t>
  </si>
  <si>
    <t>ACC001805</t>
  </si>
  <si>
    <t>ACC001806</t>
  </si>
  <si>
    <t>ACC001807</t>
  </si>
  <si>
    <t>ACC001808</t>
  </si>
  <si>
    <t>ACC001809</t>
  </si>
  <si>
    <t>ACC001810</t>
  </si>
  <si>
    <t>ACC001811</t>
  </si>
  <si>
    <t>ACC001812</t>
  </si>
  <si>
    <t>ACC001813</t>
  </si>
  <si>
    <t>ACC001814</t>
  </si>
  <si>
    <t>ACC001815</t>
  </si>
  <si>
    <t>ACC001816</t>
  </si>
  <si>
    <t>ACC001817</t>
  </si>
  <si>
    <t>ACC001818</t>
  </si>
  <si>
    <t>ACC001819</t>
  </si>
  <si>
    <t>ACC001820</t>
  </si>
  <si>
    <t>ACC001821</t>
  </si>
  <si>
    <t>ACC001822</t>
  </si>
  <si>
    <t>ACC001823</t>
  </si>
  <si>
    <t>ACC001824</t>
  </si>
  <si>
    <t>ACC001825</t>
  </si>
  <si>
    <t>ACC001826</t>
  </si>
  <si>
    <t>ACC001827</t>
  </si>
  <si>
    <t>ACC001828</t>
  </si>
  <si>
    <t>ACC001829</t>
  </si>
  <si>
    <t>ACC001830</t>
  </si>
  <si>
    <t>ACC001831</t>
  </si>
  <si>
    <t>ACC001832</t>
  </si>
  <si>
    <t>ACC001833</t>
  </si>
  <si>
    <t>ACC001834</t>
  </si>
  <si>
    <t>ACC001835</t>
  </si>
  <si>
    <t>ACC001836</t>
  </si>
  <si>
    <t>ACC001837</t>
  </si>
  <si>
    <t>ACC001838</t>
  </si>
  <si>
    <t>ACC001839</t>
  </si>
  <si>
    <t>ACC001840</t>
  </si>
  <si>
    <t>ACC001841</t>
  </si>
  <si>
    <t>ACC001842</t>
  </si>
  <si>
    <t>ACC001843</t>
  </si>
  <si>
    <t>ACC001844</t>
  </si>
  <si>
    <t>ACC001845</t>
  </si>
  <si>
    <t>ACC001846</t>
  </si>
  <si>
    <t>ACC001847</t>
  </si>
  <si>
    <t>ACC001848</t>
  </si>
  <si>
    <t>ACC001849</t>
  </si>
  <si>
    <t>ACC001850</t>
  </si>
  <si>
    <t>ACC001851</t>
  </si>
  <si>
    <t>ACC001852</t>
  </si>
  <si>
    <t>ACC001853</t>
  </si>
  <si>
    <t>ACC001854</t>
  </si>
  <si>
    <t>ACC001855</t>
  </si>
  <si>
    <t>ACC001856</t>
  </si>
  <si>
    <t>ACC001857</t>
  </si>
  <si>
    <t>ACC001858</t>
  </si>
  <si>
    <t>ACC001859</t>
  </si>
  <si>
    <t>ACC001860</t>
  </si>
  <si>
    <t>ACC001861</t>
  </si>
  <si>
    <t>ACC001862</t>
  </si>
  <si>
    <t>ACC001863</t>
  </si>
  <si>
    <t>ACC001864</t>
  </si>
  <si>
    <t>ACC001865</t>
  </si>
  <si>
    <t>ACC001866</t>
  </si>
  <si>
    <t>ACC001867</t>
  </si>
  <si>
    <t>ACC001868</t>
  </si>
  <si>
    <t>ACC001869</t>
  </si>
  <si>
    <t>ACC001870</t>
  </si>
  <si>
    <t>ACC001871</t>
  </si>
  <si>
    <t>ACC001872</t>
  </si>
  <si>
    <t>ACC001873</t>
  </si>
  <si>
    <t>ACC001874</t>
  </si>
  <si>
    <t>ACC001875</t>
  </si>
  <si>
    <t>ACC001876</t>
  </si>
  <si>
    <t>ACC001877</t>
  </si>
  <si>
    <t>ACC001878</t>
  </si>
  <si>
    <t>ACC001879</t>
  </si>
  <si>
    <t>ACC001880</t>
  </si>
  <si>
    <t>ACC001881</t>
  </si>
  <si>
    <t>ACC001882</t>
  </si>
  <si>
    <t>ACC001883</t>
  </si>
  <si>
    <t>ACC001884</t>
  </si>
  <si>
    <t>ACC001885</t>
  </si>
  <si>
    <t>ACC001886</t>
  </si>
  <si>
    <t>ACC001887</t>
  </si>
  <si>
    <t>ACC001888</t>
  </si>
  <si>
    <t>ACC001889</t>
  </si>
  <si>
    <t>ACC001890</t>
  </si>
  <si>
    <t>ACC001891</t>
  </si>
  <si>
    <t>ACC001892</t>
  </si>
  <si>
    <t>ACC001893</t>
  </si>
  <si>
    <t>ACC001894</t>
  </si>
  <si>
    <t>ACC001895</t>
  </si>
  <si>
    <t>ACC001896</t>
  </si>
  <si>
    <t>ACC001897</t>
  </si>
  <si>
    <t>ACC001898</t>
  </si>
  <si>
    <t>ACC001899</t>
  </si>
  <si>
    <t>ACC001900</t>
  </si>
  <si>
    <t>ACC001901</t>
  </si>
  <si>
    <t>ACC001902</t>
  </si>
  <si>
    <t>ACC001903</t>
  </si>
  <si>
    <t>ACC001904</t>
  </si>
  <si>
    <t>ACC001905</t>
  </si>
  <si>
    <t>ACC001906</t>
  </si>
  <si>
    <t>ACC001907</t>
  </si>
  <si>
    <t>ACC001908</t>
  </si>
  <si>
    <t>ACC001909</t>
  </si>
  <si>
    <t>ACC001910</t>
  </si>
  <si>
    <t>ACC001911</t>
  </si>
  <si>
    <t>ACC001912</t>
  </si>
  <si>
    <t>ACC001913</t>
  </si>
  <si>
    <t>ACC001914</t>
  </si>
  <si>
    <t>ACC001915</t>
  </si>
  <si>
    <t>ACC001916</t>
  </si>
  <si>
    <t>ACC001917</t>
  </si>
  <si>
    <t>ACC001918</t>
  </si>
  <si>
    <t>ACC001919</t>
  </si>
  <si>
    <t>ACC001920</t>
  </si>
  <si>
    <t>ACC001921</t>
  </si>
  <si>
    <t>ACC001922</t>
  </si>
  <si>
    <t>ACC001923</t>
  </si>
  <si>
    <t>ACC001924</t>
  </si>
  <si>
    <t>ACC001925</t>
  </si>
  <si>
    <t>ACC001926</t>
  </si>
  <si>
    <t>ACC001927</t>
  </si>
  <si>
    <t>ACC001928</t>
  </si>
  <si>
    <t>ACC001929</t>
  </si>
  <si>
    <t>ACC001930</t>
  </si>
  <si>
    <t>ACC001931</t>
  </si>
  <si>
    <t>ACC001932</t>
  </si>
  <si>
    <t>ACC001933</t>
  </si>
  <si>
    <t>ACC001934</t>
  </si>
  <si>
    <t>ACC001935</t>
  </si>
  <si>
    <t>ACC001936</t>
  </si>
  <si>
    <t>ACC001937</t>
  </si>
  <si>
    <t>ACC001938</t>
  </si>
  <si>
    <t>ACC001939</t>
  </si>
  <si>
    <t>ACC001940</t>
  </si>
  <si>
    <t>ACC001941</t>
  </si>
  <si>
    <t>ACC001942</t>
  </si>
  <si>
    <t>ACC001943</t>
  </si>
  <si>
    <t>ACC001944</t>
  </si>
  <si>
    <t>ACC001945</t>
  </si>
  <si>
    <t>ACC001946</t>
  </si>
  <si>
    <t>ACC001947</t>
  </si>
  <si>
    <t>ACC001948</t>
  </si>
  <si>
    <t>ACC001949</t>
  </si>
  <si>
    <t>ACC001950</t>
  </si>
  <si>
    <t>ACC001951</t>
  </si>
  <si>
    <t>ACC001952</t>
  </si>
  <si>
    <t>ACC001953</t>
  </si>
  <si>
    <t>ACC001954</t>
  </si>
  <si>
    <t>ACC001955</t>
  </si>
  <si>
    <t>ACC001956</t>
  </si>
  <si>
    <t>ACC001957</t>
  </si>
  <si>
    <t>ACC001958</t>
  </si>
  <si>
    <t>ACC001959</t>
  </si>
  <si>
    <t>ACC001960</t>
  </si>
  <si>
    <t>ACC001961</t>
  </si>
  <si>
    <t>ACC001962</t>
  </si>
  <si>
    <t>ACC001963</t>
  </si>
  <si>
    <t>ACC001964</t>
  </si>
  <si>
    <t>ACC001965</t>
  </si>
  <si>
    <t>ACC001966</t>
  </si>
  <si>
    <t>ACC001967</t>
  </si>
  <si>
    <t>ACC001968</t>
  </si>
  <si>
    <t>ACC001969</t>
  </si>
  <si>
    <t>ACC001970</t>
  </si>
  <si>
    <t>ACC001971</t>
  </si>
  <si>
    <t>ACC001972</t>
  </si>
  <si>
    <t>ACC001973</t>
  </si>
  <si>
    <t>ACC001974</t>
  </si>
  <si>
    <t>ACC001975</t>
  </si>
  <si>
    <t>ACC001976</t>
  </si>
  <si>
    <t>ACC001977</t>
  </si>
  <si>
    <t>ACC001978</t>
  </si>
  <si>
    <t>ACC001979</t>
  </si>
  <si>
    <t>ACC001980</t>
  </si>
  <si>
    <t>ACC001981</t>
  </si>
  <si>
    <t>ACC001982</t>
  </si>
  <si>
    <t>ACC001983</t>
  </si>
  <si>
    <t>ACC001984</t>
  </si>
  <si>
    <t>ACC001985</t>
  </si>
  <si>
    <t>ACC001986</t>
  </si>
  <si>
    <t>ACC001987</t>
  </si>
  <si>
    <t>ACC001988</t>
  </si>
  <si>
    <t>ACC001989</t>
  </si>
  <si>
    <t>ACC001990</t>
  </si>
  <si>
    <t>ACC001991</t>
  </si>
  <si>
    <t>ACC001992</t>
  </si>
  <si>
    <t>ACC001993</t>
  </si>
  <si>
    <t>ACC001994</t>
  </si>
  <si>
    <t>ACC001995</t>
  </si>
  <si>
    <t>ACC001996</t>
  </si>
  <si>
    <t>ACC001997</t>
  </si>
  <si>
    <t>ACC001998</t>
  </si>
  <si>
    <t>ACC001999</t>
  </si>
  <si>
    <t>ACC002000</t>
  </si>
  <si>
    <t>Total Pymnt</t>
  </si>
  <si>
    <t>Total Pymnt inv</t>
  </si>
  <si>
    <t>Total Rec Prncp</t>
  </si>
  <si>
    <t>Total Fees</t>
  </si>
  <si>
    <t>Total Rrec int</t>
  </si>
  <si>
    <t>Is Delinquent Loan</t>
  </si>
  <si>
    <t>Is Default Loan</t>
  </si>
  <si>
    <t>Delinq 2 Yrs</t>
  </si>
  <si>
    <t>Repayment Behavior</t>
  </si>
  <si>
    <t>No</t>
  </si>
  <si>
    <t>Yes</t>
  </si>
  <si>
    <t>On-Time</t>
  </si>
  <si>
    <t>Late</t>
  </si>
  <si>
    <t>Very Late</t>
  </si>
  <si>
    <t>Branch Name_x</t>
  </si>
  <si>
    <t>Center Id_x</t>
  </si>
  <si>
    <t>Branch Name_y</t>
  </si>
  <si>
    <t>State Abbr.1</t>
  </si>
  <si>
    <t>Center Id_y</t>
  </si>
  <si>
    <t>Q1.Count of Client id</t>
  </si>
  <si>
    <t>Grand Total</t>
  </si>
  <si>
    <t>New / Old client</t>
  </si>
  <si>
    <t>Column Labels</t>
  </si>
  <si>
    <t>Column1</t>
  </si>
  <si>
    <t>Disbursement Date (Year)</t>
  </si>
  <si>
    <t>All</t>
  </si>
  <si>
    <t>New</t>
  </si>
  <si>
    <t>Old</t>
  </si>
  <si>
    <t>Count of Client id</t>
  </si>
  <si>
    <t>Distinct Count of Client id</t>
  </si>
  <si>
    <t xml:space="preserve"> </t>
  </si>
  <si>
    <t>Loan count</t>
  </si>
  <si>
    <t>Sum of Loan Amount</t>
  </si>
  <si>
    <t>Average of Loan Amount</t>
  </si>
  <si>
    <t>2022</t>
  </si>
  <si>
    <t>2023</t>
  </si>
  <si>
    <t>Sum of Total Pymnt</t>
  </si>
  <si>
    <t>Sum of Total Rec Prncp</t>
  </si>
  <si>
    <t>Sum of Total Rrec int</t>
  </si>
  <si>
    <t>Sum of Client id</t>
  </si>
  <si>
    <t>Sum of Loan Amount2</t>
  </si>
  <si>
    <t>Count of Repayment Behavior</t>
  </si>
  <si>
    <t>Repayment Behaviour</t>
  </si>
  <si>
    <t>Start</t>
  </si>
  <si>
    <t>end</t>
  </si>
  <si>
    <t>Column2</t>
  </si>
  <si>
    <t>sum</t>
  </si>
  <si>
    <t>2015</t>
  </si>
  <si>
    <t>2016</t>
  </si>
  <si>
    <t>2017</t>
  </si>
  <si>
    <t>2018</t>
  </si>
  <si>
    <t>2019</t>
  </si>
  <si>
    <t>2020</t>
  </si>
  <si>
    <t>2021</t>
  </si>
  <si>
    <t>Row Labels</t>
  </si>
  <si>
    <t>Difference From Last Year</t>
  </si>
  <si>
    <t>Growth %</t>
  </si>
  <si>
    <t>Qtr1</t>
  </si>
  <si>
    <t>Qtr2</t>
  </si>
  <si>
    <t>Qtr3</t>
  </si>
  <si>
    <t>Qtr4</t>
  </si>
  <si>
    <t>Date_of_Birth</t>
  </si>
  <si>
    <t>Jan</t>
  </si>
  <si>
    <t>Feb</t>
  </si>
  <si>
    <t>Oct</t>
  </si>
  <si>
    <t>Dec</t>
  </si>
  <si>
    <t>Mar</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</si>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</sst>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 M&quot;"/>
  </numFmts>
  <fonts count="4">
    <font>
      <sz val="11"/>
      <color theme="1"/>
      <name val="Aptos Narrow"/>
      <family val="2"/>
      <scheme val="minor"/>
    </font>
    <font>
      <sz val="11"/>
      <color theme="1"/>
      <name val="Aptos Narrow"/>
      <family val="2"/>
      <scheme val="minor"/>
    </font>
    <font>
      <sz val="13"/>
      <color theme="1"/>
      <name val="+mj-lt"/>
    </font>
    <font>
      <b/>
      <sz val="11"/>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rgb="FFFFC0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2" fillId="0" borderId="0" xfId="0" applyFont="1" applyAlignment="1">
      <alignment horizontal="left" vertical="center" indent="5" readingOrder="1"/>
    </xf>
    <xf numFmtId="164" fontId="0" fillId="0" borderId="0" xfId="0" applyNumberFormat="1"/>
    <xf numFmtId="2" fontId="0" fillId="0" borderId="0" xfId="0" applyNumberFormat="1"/>
    <xf numFmtId="0" fontId="0" fillId="0" borderId="0" xfId="0" applyAlignment="1">
      <alignment horizontal="left"/>
    </xf>
    <xf numFmtId="10" fontId="0" fillId="0" borderId="0" xfId="0" applyNumberFormat="1"/>
    <xf numFmtId="0" fontId="0" fillId="2" borderId="0" xfId="0" applyFill="1"/>
    <xf numFmtId="0" fontId="3" fillId="2" borderId="0" xfId="0" applyFont="1" applyFill="1"/>
    <xf numFmtId="10" fontId="0" fillId="0" borderId="0" xfId="1" applyNumberFormat="1" applyFont="1"/>
    <xf numFmtId="9" fontId="0" fillId="3" borderId="0" xfId="1" applyFont="1" applyFill="1" applyAlignment="1">
      <alignment horizontal="center"/>
    </xf>
    <xf numFmtId="9" fontId="0" fillId="3" borderId="0" xfId="1" applyFont="1" applyFill="1" applyAlignment="1">
      <alignment horizontal="center"/>
    </xf>
    <xf numFmtId="10" fontId="0" fillId="3" borderId="0" xfId="0" applyNumberFormat="1" applyFill="1" applyAlignment="1">
      <alignment horizontal="center"/>
    </xf>
    <xf numFmtId="10" fontId="0" fillId="3" borderId="0" xfId="1" applyNumberFormat="1" applyFont="1" applyFill="1" applyAlignment="1">
      <alignment horizontal="center"/>
    </xf>
    <xf numFmtId="0" fontId="0" fillId="0" borderId="0" xfId="0" applyFont="1"/>
    <xf numFmtId="0" fontId="0" fillId="0" borderId="0" xfId="0" applyNumberFormat="1"/>
    <xf numFmtId="0" fontId="0" fillId="0" borderId="0" xfId="0" pivotButton="1" applyFont="1"/>
    <xf numFmtId="0" fontId="0" fillId="0" borderId="0" xfId="0" applyFont="1" applyAlignment="1">
      <alignment horizontal="left"/>
    </xf>
    <xf numFmtId="0" fontId="0" fillId="0" borderId="0" xfId="0" applyNumberFormat="1" applyFont="1"/>
    <xf numFmtId="10" fontId="0" fillId="0" borderId="0" xfId="0" applyNumberFormat="1" applyFont="1"/>
    <xf numFmtId="0" fontId="0" fillId="0" borderId="0" xfId="0" applyFont="1" applyAlignment="1">
      <alignment horizontal="left" indent="1"/>
    </xf>
    <xf numFmtId="0" fontId="0" fillId="0" borderId="0" xfId="0" applyFont="1" applyAlignment="1">
      <alignment horizontal="left" indent="2"/>
    </xf>
    <xf numFmtId="164" fontId="0" fillId="0" borderId="0" xfId="0" applyNumberFormat="1" applyFont="1"/>
    <xf numFmtId="10" fontId="0" fillId="3" borderId="0" xfId="1" applyNumberFormat="1" applyFont="1" applyFill="1"/>
  </cellXfs>
  <cellStyles count="2">
    <cellStyle name="Normal" xfId="0" builtinId="0"/>
    <cellStyle name="Percent" xfId="1" builtinId="5"/>
  </cellStyles>
  <dxfs count="935">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 formatCode="0"/>
    </dxf>
    <dxf>
      <numFmt numFmtId="164" formatCode="0.00,,&quot; M&quot;"/>
    </dxf>
    <dxf>
      <font>
        <b val="0"/>
      </font>
    </dxf>
    <dxf>
      <font>
        <b val="0"/>
      </font>
    </dxf>
    <dxf>
      <font>
        <b val="0"/>
      </font>
    </dxf>
    <dxf>
      <font>
        <b val="0"/>
      </font>
    </dxf>
    <dxf>
      <font>
        <b val="0"/>
      </font>
    </dxf>
    <dxf>
      <font>
        <b val="0"/>
      </font>
    </dxf>
    <dxf>
      <numFmt numFmtId="1" formatCode="0"/>
    </dxf>
    <dxf>
      <numFmt numFmtId="168" formatCode="0.0"/>
    </dxf>
    <dxf>
      <font>
        <b val="0"/>
      </font>
    </dxf>
    <dxf>
      <font>
        <b val="0"/>
      </font>
    </dxf>
    <dxf>
      <font>
        <b val="0"/>
      </font>
    </dxf>
    <dxf>
      <font>
        <b val="0"/>
      </font>
    </dxf>
    <dxf>
      <font>
        <b val="0"/>
      </font>
    </dxf>
    <dxf>
      <font>
        <b val="0"/>
      </font>
    </dxf>
    <dxf>
      <numFmt numFmtId="168" formatCode="0.0"/>
    </dxf>
    <dxf>
      <numFmt numFmtId="2" formatCode="0.00"/>
    </dxf>
    <dxf>
      <font>
        <b val="0"/>
      </font>
    </dxf>
    <dxf>
      <font>
        <b val="0"/>
      </font>
    </dxf>
    <dxf>
      <font>
        <b val="0"/>
      </font>
    </dxf>
    <dxf>
      <font>
        <b val="0"/>
      </font>
    </dxf>
    <dxf>
      <font>
        <b val="0"/>
      </font>
    </dxf>
    <dxf>
      <font>
        <b val="0"/>
      </font>
    </dxf>
    <dxf>
      <numFmt numFmtId="2" formatCode="0.00"/>
    </dxf>
    <dxf>
      <numFmt numFmtId="169" formatCode="0.000"/>
    </dxf>
    <dxf>
      <font>
        <b val="0"/>
      </font>
    </dxf>
    <dxf>
      <font>
        <b val="0"/>
      </font>
    </dxf>
    <dxf>
      <font>
        <b val="0"/>
      </font>
    </dxf>
    <dxf>
      <font>
        <b val="0"/>
      </font>
    </dxf>
    <dxf>
      <font>
        <b val="0"/>
      </font>
    </dxf>
    <dxf>
      <font>
        <b val="0"/>
      </font>
    </dxf>
    <dxf>
      <numFmt numFmtId="169" formatCode="0.000"/>
    </dxf>
    <dxf>
      <numFmt numFmtId="170" formatCode="0.0000"/>
    </dxf>
    <dxf>
      <font>
        <b val="0"/>
      </font>
    </dxf>
    <dxf>
      <font>
        <b val="0"/>
      </font>
    </dxf>
    <dxf>
      <font>
        <b val="0"/>
      </font>
    </dxf>
    <dxf>
      <font>
        <b val="0"/>
      </font>
    </dxf>
    <dxf>
      <font>
        <b val="0"/>
      </font>
    </dxf>
    <dxf>
      <font>
        <b val="0"/>
      </font>
    </dxf>
    <dxf>
      <numFmt numFmtId="170" formatCode="0.0000"/>
    </dxf>
    <dxf>
      <numFmt numFmtId="171" formatCode="0.00000"/>
    </dxf>
    <dxf>
      <font>
        <b val="0"/>
      </font>
    </dxf>
    <dxf>
      <font>
        <b val="0"/>
      </font>
    </dxf>
    <dxf>
      <font>
        <b val="0"/>
      </font>
    </dxf>
    <dxf>
      <font>
        <b val="0"/>
      </font>
    </dxf>
    <dxf>
      <font>
        <b val="0"/>
      </font>
    </dxf>
    <dxf>
      <font>
        <b val="0"/>
      </font>
    </dxf>
    <dxf>
      <numFmt numFmtId="171" formatCode="0.00000"/>
    </dxf>
    <dxf>
      <numFmt numFmtId="170" formatCode="0.0000"/>
    </dxf>
    <dxf>
      <font>
        <b val="0"/>
      </font>
    </dxf>
    <dxf>
      <font>
        <b val="0"/>
      </font>
    </dxf>
    <dxf>
      <font>
        <b val="0"/>
      </font>
    </dxf>
    <dxf>
      <font>
        <b val="0"/>
      </font>
    </dxf>
    <dxf>
      <font>
        <b val="0"/>
      </font>
    </dxf>
    <dxf>
      <font>
        <b val="0"/>
      </font>
    </dxf>
    <dxf>
      <numFmt numFmtId="170" formatCode="0.0000"/>
    </dxf>
    <dxf>
      <numFmt numFmtId="169" formatCode="0.000"/>
    </dxf>
    <dxf>
      <font>
        <b val="0"/>
      </font>
    </dxf>
    <dxf>
      <font>
        <b val="0"/>
      </font>
    </dxf>
    <dxf>
      <font>
        <b val="0"/>
      </font>
    </dxf>
    <dxf>
      <font>
        <b val="0"/>
      </font>
    </dxf>
    <dxf>
      <font>
        <b val="0"/>
      </font>
    </dxf>
    <dxf>
      <font>
        <b val="0"/>
      </font>
    </dxf>
    <dxf>
      <numFmt numFmtId="169" formatCode="0.000"/>
    </dxf>
    <dxf>
      <numFmt numFmtId="2" formatCode="0.00"/>
    </dxf>
    <dxf>
      <font>
        <b val="0"/>
      </font>
    </dxf>
    <dxf>
      <font>
        <b val="0"/>
      </font>
    </dxf>
    <dxf>
      <font>
        <b val="0"/>
      </font>
    </dxf>
    <dxf>
      <font>
        <b val="0"/>
      </font>
    </dxf>
    <dxf>
      <font>
        <b val="0"/>
      </font>
    </dxf>
    <dxf>
      <font>
        <b val="0"/>
      </font>
    </dxf>
    <dxf>
      <numFmt numFmtId="2" formatCode="0.00"/>
    </dxf>
    <dxf>
      <numFmt numFmtId="168" formatCode="0.0"/>
    </dxf>
    <dxf>
      <font>
        <b val="0"/>
      </font>
    </dxf>
    <dxf>
      <font>
        <b val="0"/>
      </font>
    </dxf>
    <dxf>
      <font>
        <b val="0"/>
      </font>
    </dxf>
    <dxf>
      <font>
        <b val="0"/>
      </font>
    </dxf>
    <dxf>
      <font>
        <b val="0"/>
      </font>
    </dxf>
    <dxf>
      <font>
        <b val="0"/>
      </font>
    </dxf>
    <dxf>
      <numFmt numFmtId="168" formatCode="0.0"/>
    </dxf>
    <dxf>
      <numFmt numFmtId="0" formatCode="General"/>
    </dxf>
    <dxf>
      <font>
        <b val="0"/>
      </font>
    </dxf>
    <dxf>
      <font>
        <b val="0"/>
      </font>
    </dxf>
    <dxf>
      <font>
        <b val="0"/>
      </font>
    </dxf>
    <dxf>
      <font>
        <b val="0"/>
      </font>
    </dxf>
    <dxf>
      <font>
        <b val="0"/>
      </font>
    </dxf>
    <dxf>
      <font>
        <b val="0"/>
      </font>
    </dxf>
    <dxf>
      <numFmt numFmtId="0" formatCode="General"/>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64" formatCode="0.00,,&quot; M&quot;"/>
    </dxf>
    <dxf>
      <numFmt numFmtId="164" formatCode="0.00,,&quot; M&quot;"/>
    </dxf>
    <dxf>
      <numFmt numFmtId="164" formatCode="0.00,,&quot; M&quot;"/>
    </dxf>
    <dxf>
      <font>
        <b val="0"/>
      </font>
    </dxf>
    <dxf>
      <font>
        <b val="0"/>
      </font>
    </dxf>
    <dxf>
      <font>
        <b val="0"/>
      </font>
    </dxf>
    <dxf>
      <font>
        <b val="0"/>
      </font>
    </dxf>
    <dxf>
      <font>
        <b val="0"/>
      </font>
    </dxf>
    <dxf>
      <font>
        <b val="0"/>
      </fon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1.xml"/><Relationship Id="rId39" Type="http://schemas.openxmlformats.org/officeDocument/2006/relationships/customXml" Target="../customXml/item2.xml"/><Relationship Id="rId21" Type="http://schemas.openxmlformats.org/officeDocument/2006/relationships/pivotCacheDefinition" Target="pivotCache/pivotCacheDefinition15.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2.xml"/><Relationship Id="rId30" Type="http://schemas.microsoft.com/office/2011/relationships/timelineCache" Target="timelineCaches/timelineCache1.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pivotCacheDefinition" Target="pivotCache/pivotCacheDefinition2.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14.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3.xml"/><Relationship Id="rId36" Type="http://schemas.openxmlformats.org/officeDocument/2006/relationships/powerPivotData" Target="model/item.data"/><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'Q6-Q11'!$AE$4</c:f>
              <c:strCache>
                <c:ptCount val="1"/>
                <c:pt idx="0">
                  <c:v>Column2</c:v>
                </c:pt>
              </c:strCache>
            </c:strRef>
          </c:tx>
          <c:dPt>
            <c:idx val="0"/>
            <c:bubble3D val="0"/>
            <c:spPr>
              <a:noFill/>
              <a:ln w="19050">
                <a:solidFill>
                  <a:schemeClr val="lt1"/>
                </a:solidFill>
              </a:ln>
              <a:effectLst/>
            </c:spPr>
            <c:extLst>
              <c:ext xmlns:c16="http://schemas.microsoft.com/office/drawing/2014/chart" uri="{C3380CC4-5D6E-409C-BE32-E72D297353CC}">
                <c16:uniqueId val="{00000001-A552-44AC-B324-E4BA5A731E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3B-4DBA-BAC4-2BD26F877C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3B-4DBA-BAC4-2BD26F877C9D}"/>
              </c:ext>
            </c:extLst>
          </c:dPt>
          <c:cat>
            <c:strRef>
              <c:f>'Q6-Q11'!$AD$5:$AD$7</c:f>
              <c:strCache>
                <c:ptCount val="3"/>
                <c:pt idx="0">
                  <c:v>Start</c:v>
                </c:pt>
                <c:pt idx="1">
                  <c:v>end</c:v>
                </c:pt>
                <c:pt idx="2">
                  <c:v>sum</c:v>
                </c:pt>
              </c:strCache>
            </c:strRef>
          </c:cat>
          <c:val>
            <c:numRef>
              <c:f>'Q6-Q11'!$AE$5:$AE$7</c:f>
              <c:numCache>
                <c:formatCode>General</c:formatCode>
                <c:ptCount val="3"/>
                <c:pt idx="0">
                  <c:v>50</c:v>
                </c:pt>
                <c:pt idx="1">
                  <c:v>50</c:v>
                </c:pt>
              </c:numCache>
            </c:numRef>
          </c:val>
          <c:extLst>
            <c:ext xmlns:c16="http://schemas.microsoft.com/office/drawing/2014/chart" uri="{C3380CC4-5D6E-409C-BE32-E72D297353CC}">
              <c16:uniqueId val="{00000000-A552-44AC-B324-E4BA5A731E07}"/>
            </c:ext>
          </c:extLst>
        </c:ser>
        <c:dLbls>
          <c:showLegendKey val="0"/>
          <c:showVal val="0"/>
          <c:showCatName val="0"/>
          <c:showSerName val="0"/>
          <c:showPercent val="0"/>
          <c:showBubbleSize val="0"/>
          <c:showLeaderLines val="1"/>
        </c:dLbls>
        <c:firstSliceAng val="91"/>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(AutoRecovered).xlsx]Q6-Q11!PivotTable12</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Is Loan Default</a:t>
            </a:r>
          </a:p>
        </c:rich>
      </c:tx>
      <c:layout>
        <c:manualLayout>
          <c:xMode val="edge"/>
          <c:yMode val="edge"/>
          <c:x val="0.33753249568592997"/>
          <c:y val="2.71181808184779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lumMod val="95000"/>
              </a:schemeClr>
            </a:solidFill>
            <a:ln>
              <a:noFill/>
            </a:ln>
            <a:effectLst>
              <a:softEdge rad="127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chemeClr val="bg1">
                <a:lumMod val="95000"/>
              </a:schemeClr>
            </a:solidFill>
            <a:ln>
              <a:noFill/>
            </a:ln>
            <a:effectLst>
              <a:softEdge rad="127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chemeClr val="bg1">
                <a:lumMod val="95000"/>
              </a:schemeClr>
            </a:solidFill>
            <a:ln>
              <a:noFill/>
            </a:ln>
            <a:effectLst>
              <a:softEdge rad="12700"/>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5637467752791215"/>
          <c:y val="0.21695094472502968"/>
          <c:w val="0.50408796811497569"/>
          <c:h val="0.6857495979156899"/>
        </c:manualLayout>
      </c:layout>
      <c:pieChart>
        <c:varyColors val="1"/>
        <c:ser>
          <c:idx val="0"/>
          <c:order val="0"/>
          <c:tx>
            <c:strRef>
              <c:f>'Q6-Q11'!$M$21</c:f>
              <c:strCache>
                <c:ptCount val="1"/>
                <c:pt idx="0">
                  <c:v>Sum of Loan Amount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solidFill>
                <a:schemeClr val="bg1">
                  <a:lumMod val="95000"/>
                </a:schemeClr>
              </a:solidFill>
              <a:ln>
                <a:noFill/>
              </a:ln>
              <a:effectLst>
                <a:softEdge rad="12700"/>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'Q6-Q11'!$L$22:$L$24</c:f>
              <c:strCache>
                <c:ptCount val="2"/>
                <c:pt idx="0">
                  <c:v>No</c:v>
                </c:pt>
                <c:pt idx="1">
                  <c:v>Yes</c:v>
                </c:pt>
              </c:strCache>
            </c:strRef>
          </c:cat>
          <c:val>
            <c:numRef>
              <c:f>'Q6-Q11'!$M$22:$M$24</c:f>
              <c:numCache>
                <c:formatCode>General</c:formatCode>
                <c:ptCount val="2"/>
                <c:pt idx="0">
                  <c:v>49535712</c:v>
                </c:pt>
                <c:pt idx="1">
                  <c:v>2825409</c:v>
                </c:pt>
              </c:numCache>
            </c:numRef>
          </c:val>
          <c:extLst>
            <c:ext xmlns:c16="http://schemas.microsoft.com/office/drawing/2014/chart" uri="{C3380CC4-5D6E-409C-BE32-E72D297353CC}">
              <c16:uniqueId val="{00000008-FDF2-4EBE-B627-40824D341758}"/>
            </c:ext>
          </c:extLst>
        </c:ser>
        <c:ser>
          <c:idx val="1"/>
          <c:order val="1"/>
          <c:tx>
            <c:strRef>
              <c:f>'Q6-Q11'!$N$21</c:f>
              <c:strCache>
                <c:ptCount val="1"/>
                <c:pt idx="0">
                  <c:v>Sum of Loan Amount2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'Q6-Q11'!$L$22:$L$24</c:f>
              <c:strCache>
                <c:ptCount val="2"/>
                <c:pt idx="0">
                  <c:v>No</c:v>
                </c:pt>
                <c:pt idx="1">
                  <c:v>Yes</c:v>
                </c:pt>
              </c:strCache>
            </c:strRef>
          </c:cat>
          <c:val>
            <c:numRef>
              <c:f>'Q6-Q11'!$N$22:$N$24</c:f>
              <c:numCache>
                <c:formatCode>0.00%</c:formatCode>
                <c:ptCount val="2"/>
                <c:pt idx="0">
                  <c:v>0.94603994440837125</c:v>
                </c:pt>
                <c:pt idx="1">
                  <c:v>5.396005559162876E-2</c:v>
                </c:pt>
              </c:numCache>
            </c:numRef>
          </c:val>
          <c:extLst>
            <c:ext xmlns:c16="http://schemas.microsoft.com/office/drawing/2014/chart" uri="{C3380CC4-5D6E-409C-BE32-E72D297353CC}">
              <c16:uniqueId val="{00000009-FDF2-4EBE-B627-40824D34175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592041904536151"/>
          <c:y val="0.36880973152835567"/>
          <c:w val="0.11837476963281014"/>
          <c:h val="0.21920792656451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[Bank Project (AutoRecovered).xlsx]Q12-Q17!PivotTable3</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kern="1200" spc="0" baseline="0">
                <a:solidFill>
                  <a:sysClr val="windowText" lastClr="000000"/>
                </a:solidFill>
              </a:rPr>
              <a:t> Loan Distribution by Branch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'Q12-Q17'!$K$3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'Q12-Q17'!$J$4:$J$55</c:f>
              <c:strCache>
                <c:ptCount val="51"/>
                <c:pt idx="0">
                  <c:v>AGRA</c:v>
                </c:pt>
                <c:pt idx="1">
                  <c:v>ASANSOL</c:v>
                </c:pt>
                <c:pt idx="2">
                  <c:v>Bardhaman</c:v>
                </c:pt>
                <c:pt idx="3">
                  <c:v>BEHROR</c:v>
                </c:pt>
                <c:pt idx="4">
                  <c:v>BILASPUR</c:v>
                </c:pt>
                <c:pt idx="5">
                  <c:v>BISWANATH CHARIALI</c:v>
                </c:pt>
                <c:pt idx="6">
                  <c:v>BULANDSHAHR</c:v>
                </c:pt>
                <c:pt idx="7">
                  <c:v>BUXAR</c:v>
                </c:pt>
                <c:pt idx="8">
                  <c:v>CHHAPRA</c:v>
                </c:pt>
                <c:pt idx="9">
                  <c:v>CHHATA</c:v>
                </c:pt>
                <c:pt idx="10">
                  <c:v>CUTTACK</c:v>
                </c:pt>
                <c:pt idx="11">
                  <c:v>DHARMANAGAR</c:v>
                </c:pt>
                <c:pt idx="12">
                  <c:v>DHURI</c:v>
                </c:pt>
                <c:pt idx="13">
                  <c:v>DIBRUGARH</c:v>
                </c:pt>
                <c:pt idx="14">
                  <c:v>DURGAPUR</c:v>
                </c:pt>
                <c:pt idx="15">
                  <c:v>FATEHABAD</c:v>
                </c:pt>
                <c:pt idx="16">
                  <c:v>FATEHGARH SAHIB</c:v>
                </c:pt>
                <c:pt idx="17">
                  <c:v>GUWAHATI</c:v>
                </c:pt>
                <c:pt idx="18">
                  <c:v>HABRA</c:v>
                </c:pt>
                <c:pt idx="19">
                  <c:v>HAPUR</c:v>
                </c:pt>
                <c:pt idx="20">
                  <c:v>JALANDHAR</c:v>
                </c:pt>
                <c:pt idx="21">
                  <c:v>JAMMU</c:v>
                </c:pt>
                <c:pt idx="22">
                  <c:v>JORHAT</c:v>
                </c:pt>
                <c:pt idx="23">
                  <c:v>KARNAL</c:v>
                </c:pt>
                <c:pt idx="24">
                  <c:v>KAROND</c:v>
                </c:pt>
                <c:pt idx="25">
                  <c:v>KURUKSHETRA</c:v>
                </c:pt>
                <c:pt idx="26">
                  <c:v>MADHUBANI</c:v>
                </c:pt>
                <c:pt idx="27">
                  <c:v>MAHASAMUND</c:v>
                </c:pt>
                <c:pt idx="28">
                  <c:v>Mangaldoi</c:v>
                </c:pt>
                <c:pt idx="29">
                  <c:v>Mathura</c:v>
                </c:pt>
                <c:pt idx="30">
                  <c:v>MAWANA</c:v>
                </c:pt>
                <c:pt idx="31">
                  <c:v>MODINAGAR</c:v>
                </c:pt>
                <c:pt idx="32">
                  <c:v>MOTIHARI</c:v>
                </c:pt>
                <c:pt idx="33">
                  <c:v>MUKTSAR</c:v>
                </c:pt>
                <c:pt idx="34">
                  <c:v>NEEM KA THANA</c:v>
                </c:pt>
                <c:pt idx="35">
                  <c:v>NIMAPADA</c:v>
                </c:pt>
                <c:pt idx="36">
                  <c:v>PALWAL</c:v>
                </c:pt>
                <c:pt idx="37">
                  <c:v>PANIPAT</c:v>
                </c:pt>
                <c:pt idx="38">
                  <c:v>PAOTA</c:v>
                </c:pt>
                <c:pt idx="39">
                  <c:v>PATIALA</c:v>
                </c:pt>
                <c:pt idx="40">
                  <c:v>RAIPUR</c:v>
                </c:pt>
                <c:pt idx="41">
                  <c:v>SAMRALA</c:v>
                </c:pt>
                <c:pt idx="42">
                  <c:v>SANGRUR</c:v>
                </c:pt>
                <c:pt idx="43">
                  <c:v>SEHORE</c:v>
                </c:pt>
                <c:pt idx="44">
                  <c:v>SHAHDOL</c:v>
                </c:pt>
                <c:pt idx="45">
                  <c:v>SIRSA</c:v>
                </c:pt>
                <c:pt idx="46">
                  <c:v>SIVASAGAR</c:v>
                </c:pt>
                <c:pt idx="47">
                  <c:v>SIWAN</c:v>
                </c:pt>
                <c:pt idx="48">
                  <c:v>TEZPUR</c:v>
                </c:pt>
                <c:pt idx="49">
                  <c:v>UJJAIN</c:v>
                </c:pt>
                <c:pt idx="50">
                  <c:v>VARANASI</c:v>
                </c:pt>
              </c:strCache>
            </c:strRef>
          </c:cat>
          <c:val>
            <c:numRef>
              <c:f>'Q12-Q17'!$K$4:$K$55</c:f>
              <c:numCache>
                <c:formatCode>General</c:formatCode>
                <c:ptCount val="51"/>
                <c:pt idx="0">
                  <c:v>1083406</c:v>
                </c:pt>
                <c:pt idx="1">
                  <c:v>1269213</c:v>
                </c:pt>
                <c:pt idx="2">
                  <c:v>304633</c:v>
                </c:pt>
                <c:pt idx="3">
                  <c:v>4221496</c:v>
                </c:pt>
                <c:pt idx="4">
                  <c:v>709613</c:v>
                </c:pt>
                <c:pt idx="5">
                  <c:v>236182</c:v>
                </c:pt>
                <c:pt idx="6">
                  <c:v>1508233</c:v>
                </c:pt>
                <c:pt idx="7">
                  <c:v>769521</c:v>
                </c:pt>
                <c:pt idx="8">
                  <c:v>641353</c:v>
                </c:pt>
                <c:pt idx="9">
                  <c:v>1491996</c:v>
                </c:pt>
                <c:pt idx="10">
                  <c:v>510500</c:v>
                </c:pt>
                <c:pt idx="11">
                  <c:v>235672</c:v>
                </c:pt>
                <c:pt idx="12">
                  <c:v>4789591</c:v>
                </c:pt>
                <c:pt idx="13">
                  <c:v>457280</c:v>
                </c:pt>
                <c:pt idx="14">
                  <c:v>3634487</c:v>
                </c:pt>
                <c:pt idx="15">
                  <c:v>243798</c:v>
                </c:pt>
                <c:pt idx="16">
                  <c:v>1833701</c:v>
                </c:pt>
                <c:pt idx="17">
                  <c:v>298389</c:v>
                </c:pt>
                <c:pt idx="18">
                  <c:v>342725</c:v>
                </c:pt>
                <c:pt idx="19">
                  <c:v>576612</c:v>
                </c:pt>
                <c:pt idx="20">
                  <c:v>1464539</c:v>
                </c:pt>
                <c:pt idx="21">
                  <c:v>350650</c:v>
                </c:pt>
                <c:pt idx="22">
                  <c:v>554419</c:v>
                </c:pt>
                <c:pt idx="23">
                  <c:v>307328</c:v>
                </c:pt>
                <c:pt idx="24">
                  <c:v>362709</c:v>
                </c:pt>
                <c:pt idx="25">
                  <c:v>711051</c:v>
                </c:pt>
                <c:pt idx="26">
                  <c:v>341452</c:v>
                </c:pt>
                <c:pt idx="27">
                  <c:v>386399</c:v>
                </c:pt>
                <c:pt idx="28">
                  <c:v>2003485</c:v>
                </c:pt>
                <c:pt idx="29">
                  <c:v>4114850</c:v>
                </c:pt>
                <c:pt idx="30">
                  <c:v>2005232</c:v>
                </c:pt>
                <c:pt idx="31">
                  <c:v>152537</c:v>
                </c:pt>
                <c:pt idx="32">
                  <c:v>221140</c:v>
                </c:pt>
                <c:pt idx="33">
                  <c:v>4412498</c:v>
                </c:pt>
                <c:pt idx="34">
                  <c:v>279205</c:v>
                </c:pt>
                <c:pt idx="35">
                  <c:v>183600</c:v>
                </c:pt>
                <c:pt idx="36">
                  <c:v>306480</c:v>
                </c:pt>
                <c:pt idx="37">
                  <c:v>301259</c:v>
                </c:pt>
                <c:pt idx="38">
                  <c:v>606912</c:v>
                </c:pt>
                <c:pt idx="39">
                  <c:v>917846</c:v>
                </c:pt>
                <c:pt idx="40">
                  <c:v>195970</c:v>
                </c:pt>
                <c:pt idx="41">
                  <c:v>242173</c:v>
                </c:pt>
                <c:pt idx="42">
                  <c:v>3433286</c:v>
                </c:pt>
                <c:pt idx="43">
                  <c:v>307003</c:v>
                </c:pt>
                <c:pt idx="44">
                  <c:v>424251</c:v>
                </c:pt>
                <c:pt idx="45">
                  <c:v>636832</c:v>
                </c:pt>
                <c:pt idx="46">
                  <c:v>321898</c:v>
                </c:pt>
                <c:pt idx="47">
                  <c:v>225441</c:v>
                </c:pt>
                <c:pt idx="48">
                  <c:v>829363</c:v>
                </c:pt>
                <c:pt idx="49">
                  <c:v>356077</c:v>
                </c:pt>
                <c:pt idx="50">
                  <c:v>246835</c:v>
                </c:pt>
              </c:numCache>
            </c:numRef>
          </c:val>
          <c:smooth val="0"/>
          <c:extLst>
            <c:ext xmlns:c16="http://schemas.microsoft.com/office/drawing/2014/chart" uri="{C3380CC4-5D6E-409C-BE32-E72D297353CC}">
              <c16:uniqueId val="{00000000-BD41-40F4-9CC2-818283526EE2}"/>
            </c:ext>
          </c:extLst>
        </c:ser>
        <c:dLbls>
          <c:showLegendKey val="0"/>
          <c:showVal val="0"/>
          <c:showCatName val="0"/>
          <c:showSerName val="0"/>
          <c:showPercent val="0"/>
          <c:showBubbleSize val="0"/>
        </c:dLbls>
        <c:marker val="1"/>
        <c:smooth val="0"/>
        <c:axId val="1198444560"/>
        <c:axId val="1198445520"/>
      </c:lineChart>
      <c:catAx>
        <c:axId val="11984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98445520"/>
        <c:crosses val="autoZero"/>
        <c:auto val="1"/>
        <c:lblAlgn val="ctr"/>
        <c:lblOffset val="100"/>
        <c:noMultiLvlLbl val="0"/>
      </c:catAx>
      <c:valAx>
        <c:axId val="1198445520"/>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1198444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(AutoRecovered).xlsx]Q12-Q17!PivotTable2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1"/>
              <a:t>Repayment</a:t>
            </a:r>
            <a:r>
              <a:rPr lang="en-US" sz="1400" b="1" baseline="0"/>
              <a:t> Behaviour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0467132040764277"/>
          <c:y val="0.22583826475684748"/>
          <c:w val="0.44223021823498659"/>
          <c:h val="0.71038729497845221"/>
        </c:manualLayout>
      </c:layout>
      <c:doughnutChart>
        <c:varyColors val="1"/>
        <c:ser>
          <c:idx val="0"/>
          <c:order val="0"/>
          <c:tx>
            <c:strRef>
              <c:f>'Q12-Q17'!$G$3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chemeClr val="bg1">
                  <a:lumMod val="95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'Q12-Q17'!$F$4:$F$7</c:f>
              <c:strCache>
                <c:ptCount val="3"/>
                <c:pt idx="0">
                  <c:v>Late</c:v>
                </c:pt>
                <c:pt idx="1">
                  <c:v>On-Time</c:v>
                </c:pt>
                <c:pt idx="2">
                  <c:v>Very Late</c:v>
                </c:pt>
              </c:strCache>
            </c:strRef>
          </c:cat>
          <c:val>
            <c:numRef>
              <c:f>'Q12-Q17'!$G$4:$G$7</c:f>
              <c:numCache>
                <c:formatCode>General</c:formatCode>
                <c:ptCount val="3"/>
                <c:pt idx="0">
                  <c:v>372</c:v>
                </c:pt>
                <c:pt idx="1">
                  <c:v>1421</c:v>
                </c:pt>
                <c:pt idx="2">
                  <c:v>207</c:v>
                </c:pt>
              </c:numCache>
            </c:numRef>
          </c:val>
          <c:extLst>
            <c:ext xmlns:c16="http://schemas.microsoft.com/office/drawing/2014/chart" uri="{C3380CC4-5D6E-409C-BE32-E72D297353CC}">
              <c16:uniqueId val="{00000006-6212-4913-8385-02777B6FF0A4}"/>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0.71525084172078868"/>
          <c:y val="0.39418124817731115"/>
          <c:w val="0.22155305209931161"/>
          <c:h val="0.355022789284784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(AutoRecovered).xlsx]Q12-Q17!PivotTable1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Is Delinquent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6.8198948204211962E-2"/>
              <c:y val="-0.23250519046805779"/>
            </c:manualLayout>
          </c:layout>
          <c:spPr>
            <a:solidFill>
              <a:schemeClr val="bg1">
                <a:lumMod val="95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s>
    <c:plotArea>
      <c:layout/>
      <c:pieChart>
        <c:varyColors val="1"/>
        <c:ser>
          <c:idx val="0"/>
          <c:order val="0"/>
          <c:tx>
            <c:strRef>
              <c:f>'Q12-Q17'!$B$3</c:f>
              <c:strCache>
                <c:ptCount val="1"/>
                <c:pt idx="0">
                  <c:v>Sum of Client id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6.8198948204211962E-2"/>
                  <c:y val="-0.23250519046805779"/>
                </c:manualLayout>
              </c:layout>
              <c:dLblPos val="bestFit"/>
              <c:showLegendKey val="0"/>
              <c:showVal val="1"/>
              <c:showCatName val="0"/>
              <c:showSerName val="0"/>
              <c:showPercent val="0"/>
              <c:showBubbleSize val="0"/>
              <c:extLst>
                <c:ext xmlns:c15="http://schemas.microsoft.com/office/drawing/2012/chart" uri="{CE6537A1-D6FC-4f65-9D91-7224C49458BB}"/>
              </c:extLst>
            </c:dLbl>
            <c:spPr>
              <a:solidFill>
                <a:schemeClr val="bg1">
                  <a:lumMod val="95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'Q12-Q17'!$A$4:$A$6</c:f>
              <c:strCache>
                <c:ptCount val="2"/>
                <c:pt idx="0">
                  <c:v>No</c:v>
                </c:pt>
                <c:pt idx="1">
                  <c:v>Yes</c:v>
                </c:pt>
              </c:strCache>
            </c:strRef>
          </c:cat>
          <c:val>
            <c:numRef>
              <c:f>'Q12-Q17'!$B$4:$B$6</c:f>
              <c:numCache>
                <c:formatCode>0.00%</c:formatCode>
                <c:ptCount val="2"/>
                <c:pt idx="0">
                  <c:v>0.89340455989665168</c:v>
                </c:pt>
                <c:pt idx="1">
                  <c:v>0.10659544010334834</c:v>
                </c:pt>
              </c:numCache>
            </c:numRef>
          </c:val>
          <c:extLst>
            <c:ext xmlns:c16="http://schemas.microsoft.com/office/drawing/2014/chart" uri="{C3380CC4-5D6E-409C-BE32-E72D297353CC}">
              <c16:uniqueId val="{00000008-977A-472C-8FF3-BF343F0F13D9}"/>
            </c:ext>
          </c:extLst>
        </c:ser>
        <c:ser>
          <c:idx val="1"/>
          <c:order val="1"/>
          <c:tx>
            <c:strRef>
              <c:f>'Q12-Q17'!$C$3</c:f>
              <c:strCache>
                <c:ptCount val="1"/>
                <c:pt idx="0">
                  <c:v>Count of Client id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'Q12-Q17'!$A$4:$A$6</c:f>
              <c:strCache>
                <c:ptCount val="2"/>
                <c:pt idx="0">
                  <c:v>No</c:v>
                </c:pt>
                <c:pt idx="1">
                  <c:v>Yes</c:v>
                </c:pt>
              </c:strCache>
            </c:strRef>
          </c:cat>
          <c:val>
            <c:numRef>
              <c:f>'Q12-Q17'!$C$4:$C$6</c:f>
              <c:numCache>
                <c:formatCode>General</c:formatCode>
                <c:ptCount val="2"/>
                <c:pt idx="0">
                  <c:v>1793</c:v>
                </c:pt>
                <c:pt idx="1">
                  <c:v>207</c:v>
                </c:pt>
              </c:numCache>
            </c:numRef>
          </c:val>
          <c:extLst>
            <c:ext xmlns:c16="http://schemas.microsoft.com/office/drawing/2014/chart" uri="{C3380CC4-5D6E-409C-BE32-E72D297353CC}">
              <c16:uniqueId val="{00000009-977A-472C-8FF3-BF343F0F13D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821763693174997"/>
          <c:y val="0.4142761971463223"/>
          <c:w val="0.12468502901841348"/>
          <c:h val="0.224407513338704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(AutoRecovered).xlsx]Q12-Q17!PivotTable7</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IN" sz="1400" b="1" baseline="0"/>
              <a:t> Product Wise Loan Volume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'Q12-Q17'!$F$15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'Q12-Q17'!$E$16:$E$27</c:f>
              <c:strCache>
                <c:ptCount val="11"/>
                <c:pt idx="0">
                  <c:v>JLG29K</c:v>
                </c:pt>
                <c:pt idx="1">
                  <c:v>JLG30K</c:v>
                </c:pt>
                <c:pt idx="2">
                  <c:v>JLG35</c:v>
                </c:pt>
                <c:pt idx="3">
                  <c:v>JLG35K</c:v>
                </c:pt>
                <c:pt idx="4">
                  <c:v>JLG39K</c:v>
                </c:pt>
                <c:pt idx="5">
                  <c:v>JLG40K</c:v>
                </c:pt>
                <c:pt idx="6">
                  <c:v>JLG41K</c:v>
                </c:pt>
                <c:pt idx="7">
                  <c:v>JLG44K</c:v>
                </c:pt>
                <c:pt idx="8">
                  <c:v>JLG45K</c:v>
                </c:pt>
                <c:pt idx="9">
                  <c:v>JLG46K</c:v>
                </c:pt>
                <c:pt idx="10">
                  <c:v>JLG50K</c:v>
                </c:pt>
              </c:strCache>
            </c:strRef>
          </c:cat>
          <c:val>
            <c:numRef>
              <c:f>'Q12-Q17'!$F$16:$F$27</c:f>
              <c:numCache>
                <c:formatCode>0.00,," M"</c:formatCode>
                <c:ptCount val="11"/>
                <c:pt idx="0">
                  <c:v>831532</c:v>
                </c:pt>
                <c:pt idx="1">
                  <c:v>28821461</c:v>
                </c:pt>
                <c:pt idx="2">
                  <c:v>464538</c:v>
                </c:pt>
                <c:pt idx="3">
                  <c:v>15193245</c:v>
                </c:pt>
                <c:pt idx="4">
                  <c:v>318642</c:v>
                </c:pt>
                <c:pt idx="5">
                  <c:v>737301</c:v>
                </c:pt>
                <c:pt idx="6">
                  <c:v>459435</c:v>
                </c:pt>
                <c:pt idx="7">
                  <c:v>1459372</c:v>
                </c:pt>
                <c:pt idx="8">
                  <c:v>494962</c:v>
                </c:pt>
                <c:pt idx="9">
                  <c:v>2310467</c:v>
                </c:pt>
                <c:pt idx="10">
                  <c:v>1270166</c:v>
                </c:pt>
              </c:numCache>
            </c:numRef>
          </c:val>
          <c:extLst>
            <c:ext xmlns:c16="http://schemas.microsoft.com/office/drawing/2014/chart" uri="{C3380CC4-5D6E-409C-BE32-E72D297353CC}">
              <c16:uniqueId val="{00000000-E8A9-4834-84BC-77D80E70911D}"/>
            </c:ext>
          </c:extLst>
        </c:ser>
        <c:dLbls>
          <c:dLblPos val="outEnd"/>
          <c:showLegendKey val="0"/>
          <c:showVal val="1"/>
          <c:showCatName val="0"/>
          <c:showSerName val="0"/>
          <c:showPercent val="0"/>
          <c:showBubbleSize val="0"/>
        </c:dLbls>
        <c:gapWidth val="182"/>
        <c:axId val="1079757680"/>
        <c:axId val="1079771600"/>
      </c:barChart>
      <c:catAx>
        <c:axId val="107975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771600"/>
        <c:crosses val="autoZero"/>
        <c:auto val="1"/>
        <c:lblAlgn val="ctr"/>
        <c:lblOffset val="100"/>
        <c:noMultiLvlLbl val="0"/>
      </c:catAx>
      <c:valAx>
        <c:axId val="1079771600"/>
        <c:scaling>
          <c:orientation val="minMax"/>
        </c:scaling>
        <c:delete val="0"/>
        <c:axPos val="b"/>
        <c:majorGridlines>
          <c:spPr>
            <a:ln w="9525" cap="flat" cmpd="sng" algn="ctr">
              <a:solidFill>
                <a:schemeClr val="tx1">
                  <a:lumMod val="15000"/>
                  <a:lumOff val="85000"/>
                </a:schemeClr>
              </a:solidFill>
              <a:round/>
            </a:ln>
            <a:effectLst/>
          </c:spPr>
        </c:majorGridlines>
        <c:numFmt formatCode="0.00,,&quot; 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757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(AutoRecovered).xlsx]Q12-Q17!PivotTable8</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kern="1200" spc="0" baseline="0">
                <a:solidFill>
                  <a:sysClr val="windowText" lastClr="000000"/>
                </a:solidFill>
              </a:rPr>
              <a:t>Branch Performance Category Split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'Q12-Q17'!$B$15</c:f>
              <c:strCache>
                <c:ptCount val="1"/>
                <c:pt idx="0">
                  <c:v>Total</c:v>
                </c:pt>
              </c:strCache>
            </c:strRef>
          </c:tx>
          <c:spPr>
            <a:solidFill>
              <a:schemeClr val="accent1"/>
            </a:soli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'Q12-Q17'!$A$16:$A$19</c:f>
              <c:strCache>
                <c:ptCount val="3"/>
                <c:pt idx="0">
                  <c:v>High</c:v>
                </c:pt>
                <c:pt idx="1">
                  <c:v>Low</c:v>
                </c:pt>
                <c:pt idx="2">
                  <c:v>Medium</c:v>
                </c:pt>
              </c:strCache>
            </c:strRef>
          </c:cat>
          <c:val>
            <c:numRef>
              <c:f>'Q12-Q17'!$B$16:$B$19</c:f>
              <c:numCache>
                <c:formatCode>0.00,," M"</c:formatCode>
                <c:ptCount val="3"/>
                <c:pt idx="0">
                  <c:v>22634736</c:v>
                </c:pt>
                <c:pt idx="1">
                  <c:v>11437825</c:v>
                </c:pt>
                <c:pt idx="2">
                  <c:v>18288560</c:v>
                </c:pt>
              </c:numCache>
            </c:numRef>
          </c:val>
          <c:extLst>
            <c:ext xmlns:c16="http://schemas.microsoft.com/office/drawing/2014/chart" uri="{C3380CC4-5D6E-409C-BE32-E72D297353CC}">
              <c16:uniqueId val="{00000000-74AA-48EB-BA6B-AEDBDFE5CC89}"/>
            </c:ext>
          </c:extLst>
        </c:ser>
        <c:dLbls>
          <c:dLblPos val="outEnd"/>
          <c:showLegendKey val="0"/>
          <c:showVal val="1"/>
          <c:showCatName val="0"/>
          <c:showSerName val="0"/>
          <c:showPercent val="0"/>
          <c:showBubbleSize val="0"/>
        </c:dLbls>
        <c:gapWidth val="219"/>
        <c:overlap val="-27"/>
        <c:axId val="767568544"/>
        <c:axId val="767561824"/>
      </c:barChart>
      <c:catAx>
        <c:axId val="76756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crossAx val="767561824"/>
        <c:crosses val="autoZero"/>
        <c:auto val="1"/>
        <c:lblAlgn val="ctr"/>
        <c:lblOffset val="100"/>
        <c:noMultiLvlLbl val="0"/>
      </c:catAx>
      <c:valAx>
        <c:axId val="767561824"/>
        <c:scaling>
          <c:orientation val="minMax"/>
        </c:scaling>
        <c:delete val="0"/>
        <c:axPos val="l"/>
        <c:numFmt formatCode="0.00,,&quot; M&quot;"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crossAx val="767568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4.xml"/><Relationship Id="rId7"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15240</xdr:colOff>
      <xdr:row>5</xdr:row>
      <xdr:rowOff>53340</xdr:rowOff>
    </xdr:from>
    <xdr:to>
      <xdr:col>1</xdr:col>
      <xdr:colOff>167640</xdr:colOff>
      <xdr:row>6</xdr:row>
      <xdr:rowOff>137160</xdr:rowOff>
    </xdr:to>
    <xdr:sp macro="" textlink="">
      <xdr:nvSpPr>
        <xdr:cNvPr id="2" name="TextBox 1">
          <a:extLst>
            <a:ext uri="{FF2B5EF4-FFF2-40B4-BE49-F238E27FC236}">
              <a16:creationId xmlns:a16="http://schemas.microsoft.com/office/drawing/2014/main" id="{CEF765B1-718A-6E01-E2D0-A6AB376B6174}"/>
            </a:ext>
          </a:extLst>
        </xdr:cNvPr>
        <xdr:cNvSpPr txBox="1"/>
      </xdr:nvSpPr>
      <xdr:spPr>
        <a:xfrm>
          <a:off x="15240" y="967740"/>
          <a:ext cx="1196340" cy="2667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 Total Clients</a:t>
          </a:r>
        </a:p>
      </xdr:txBody>
    </xdr:sp>
    <xdr:clientData/>
  </xdr:twoCellAnchor>
  <xdr:twoCellAnchor>
    <xdr:from>
      <xdr:col>3</xdr:col>
      <xdr:colOff>480060</xdr:colOff>
      <xdr:row>5</xdr:row>
      <xdr:rowOff>137160</xdr:rowOff>
    </xdr:from>
    <xdr:to>
      <xdr:col>5</xdr:col>
      <xdr:colOff>60960</xdr:colOff>
      <xdr:row>7</xdr:row>
      <xdr:rowOff>91440</xdr:rowOff>
    </xdr:to>
    <xdr:sp macro="" textlink="">
      <xdr:nvSpPr>
        <xdr:cNvPr id="3" name="TextBox 2">
          <a:extLst>
            <a:ext uri="{FF2B5EF4-FFF2-40B4-BE49-F238E27FC236}">
              <a16:creationId xmlns:a16="http://schemas.microsoft.com/office/drawing/2014/main" id="{E713417D-28AB-42F5-BB02-2867899B4B23}"/>
            </a:ext>
          </a:extLst>
        </xdr:cNvPr>
        <xdr:cNvSpPr txBox="1"/>
      </xdr:nvSpPr>
      <xdr:spPr>
        <a:xfrm>
          <a:off x="3672840" y="1051560"/>
          <a:ext cx="1363980" cy="32004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 Active</a:t>
          </a:r>
          <a:r>
            <a:rPr lang="en-IN" sz="1100" baseline="0"/>
            <a:t> Clients</a:t>
          </a:r>
        </a:p>
      </xdr:txBody>
    </xdr:sp>
    <xdr:clientData/>
  </xdr:twoCellAnchor>
  <xdr:twoCellAnchor>
    <xdr:from>
      <xdr:col>6</xdr:col>
      <xdr:colOff>784860</xdr:colOff>
      <xdr:row>7</xdr:row>
      <xdr:rowOff>121920</xdr:rowOff>
    </xdr:from>
    <xdr:to>
      <xdr:col>7</xdr:col>
      <xdr:colOff>548640</xdr:colOff>
      <xdr:row>9</xdr:row>
      <xdr:rowOff>38100</xdr:rowOff>
    </xdr:to>
    <xdr:sp macro="" textlink="">
      <xdr:nvSpPr>
        <xdr:cNvPr id="4" name="TextBox 3">
          <a:extLst>
            <a:ext uri="{FF2B5EF4-FFF2-40B4-BE49-F238E27FC236}">
              <a16:creationId xmlns:a16="http://schemas.microsoft.com/office/drawing/2014/main" id="{01CA2996-E286-4D5D-AEDF-02E3B87EE75F}"/>
            </a:ext>
          </a:extLst>
        </xdr:cNvPr>
        <xdr:cNvSpPr txBox="1"/>
      </xdr:nvSpPr>
      <xdr:spPr>
        <a:xfrm>
          <a:off x="7254240" y="1402080"/>
          <a:ext cx="1257300" cy="28194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Q2. New Clients</a:t>
          </a:r>
        </a:p>
      </xdr:txBody>
    </xdr:sp>
    <xdr:clientData/>
  </xdr:twoCellAnchor>
  <xdr:twoCellAnchor>
    <xdr:from>
      <xdr:col>0</xdr:col>
      <xdr:colOff>0</xdr:colOff>
      <xdr:row>19</xdr:row>
      <xdr:rowOff>114300</xdr:rowOff>
    </xdr:from>
    <xdr:to>
      <xdr:col>2</xdr:col>
      <xdr:colOff>548640</xdr:colOff>
      <xdr:row>21</xdr:row>
      <xdr:rowOff>99060</xdr:rowOff>
    </xdr:to>
    <xdr:sp macro="" textlink="">
      <xdr:nvSpPr>
        <xdr:cNvPr id="5" name="TextBox 4">
          <a:extLst>
            <a:ext uri="{FF2B5EF4-FFF2-40B4-BE49-F238E27FC236}">
              <a16:creationId xmlns:a16="http://schemas.microsoft.com/office/drawing/2014/main" id="{4FBB07F3-261D-4394-A3C8-C4ADBDDFB076}"/>
            </a:ext>
          </a:extLst>
        </xdr:cNvPr>
        <xdr:cNvSpPr txBox="1"/>
      </xdr:nvSpPr>
      <xdr:spPr>
        <a:xfrm>
          <a:off x="0" y="3619500"/>
          <a:ext cx="2339340" cy="35052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Q3. Client</a:t>
          </a:r>
          <a:r>
            <a:rPr lang="en-IN" sz="1100" baseline="0"/>
            <a:t> Retension rate = 67%</a:t>
          </a:r>
          <a:endParaRPr lang="en-IN" sz="1100"/>
        </a:p>
      </xdr:txBody>
    </xdr:sp>
    <xdr:clientData/>
  </xdr:twoCellAnchor>
  <xdr:twoCellAnchor>
    <xdr:from>
      <xdr:col>3</xdr:col>
      <xdr:colOff>0</xdr:colOff>
      <xdr:row>17</xdr:row>
      <xdr:rowOff>0</xdr:rowOff>
    </xdr:from>
    <xdr:to>
      <xdr:col>5</xdr:col>
      <xdr:colOff>495300</xdr:colOff>
      <xdr:row>18</xdr:row>
      <xdr:rowOff>144780</xdr:rowOff>
    </xdr:to>
    <xdr:sp macro="" textlink="">
      <xdr:nvSpPr>
        <xdr:cNvPr id="6" name="TextBox 5">
          <a:extLst>
            <a:ext uri="{FF2B5EF4-FFF2-40B4-BE49-F238E27FC236}">
              <a16:creationId xmlns:a16="http://schemas.microsoft.com/office/drawing/2014/main" id="{A62B439C-617D-42F5-96AC-74B42DF435C1}"/>
            </a:ext>
          </a:extLst>
        </xdr:cNvPr>
        <xdr:cNvSpPr txBox="1"/>
      </xdr:nvSpPr>
      <xdr:spPr>
        <a:xfrm>
          <a:off x="3192780" y="3139440"/>
          <a:ext cx="2065020" cy="32766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Q4. Total</a:t>
          </a:r>
          <a:r>
            <a:rPr lang="en-IN" sz="1100" baseline="0"/>
            <a:t> loan Amount Disbursed</a:t>
          </a:r>
          <a:endParaRPr lang="en-IN" sz="1100"/>
        </a:p>
      </xdr:txBody>
    </xdr:sp>
    <xdr:clientData/>
  </xdr:twoCellAnchor>
  <xdr:twoCellAnchor>
    <xdr:from>
      <xdr:col>6</xdr:col>
      <xdr:colOff>0</xdr:colOff>
      <xdr:row>17</xdr:row>
      <xdr:rowOff>0</xdr:rowOff>
    </xdr:from>
    <xdr:to>
      <xdr:col>8</xdr:col>
      <xdr:colOff>30480</xdr:colOff>
      <xdr:row>18</xdr:row>
      <xdr:rowOff>160020</xdr:rowOff>
    </xdr:to>
    <xdr:sp macro="" textlink="">
      <xdr:nvSpPr>
        <xdr:cNvPr id="7" name="TextBox 6">
          <a:extLst>
            <a:ext uri="{FF2B5EF4-FFF2-40B4-BE49-F238E27FC236}">
              <a16:creationId xmlns:a16="http://schemas.microsoft.com/office/drawing/2014/main" id="{1D97AB0A-DD10-45DA-A017-876BB676ACC6}"/>
            </a:ext>
          </a:extLst>
        </xdr:cNvPr>
        <xdr:cNvSpPr txBox="1"/>
      </xdr:nvSpPr>
      <xdr:spPr>
        <a:xfrm>
          <a:off x="6256020" y="3139440"/>
          <a:ext cx="1821180" cy="3429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Q5. Total</a:t>
          </a:r>
          <a:r>
            <a:rPr lang="en-IN" sz="1100" baseline="0"/>
            <a:t> Funded Amount</a:t>
          </a:r>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0</xdr:rowOff>
    </xdr:from>
    <xdr:to>
      <xdr:col>1</xdr:col>
      <xdr:colOff>274320</xdr:colOff>
      <xdr:row>7</xdr:row>
      <xdr:rowOff>99060</xdr:rowOff>
    </xdr:to>
    <xdr:sp macro="" textlink="">
      <xdr:nvSpPr>
        <xdr:cNvPr id="2" name="TextBox 1">
          <a:extLst>
            <a:ext uri="{FF2B5EF4-FFF2-40B4-BE49-F238E27FC236}">
              <a16:creationId xmlns:a16="http://schemas.microsoft.com/office/drawing/2014/main" id="{67406647-CC36-4E27-8105-4445629C70D1}"/>
            </a:ext>
          </a:extLst>
        </xdr:cNvPr>
        <xdr:cNvSpPr txBox="1"/>
      </xdr:nvSpPr>
      <xdr:spPr>
        <a:xfrm>
          <a:off x="0" y="1097280"/>
          <a:ext cx="1691640" cy="28194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Q6. Average</a:t>
          </a:r>
          <a:r>
            <a:rPr lang="en-IN" sz="1100" baseline="0"/>
            <a:t> Loan Size</a:t>
          </a:r>
          <a:endParaRPr lang="en-IN" sz="1100"/>
        </a:p>
      </xdr:txBody>
    </xdr:sp>
    <xdr:clientData/>
  </xdr:twoCellAnchor>
  <xdr:twoCellAnchor>
    <xdr:from>
      <xdr:col>3</xdr:col>
      <xdr:colOff>144157</xdr:colOff>
      <xdr:row>0</xdr:row>
      <xdr:rowOff>108131</xdr:rowOff>
    </xdr:from>
    <xdr:to>
      <xdr:col>4</xdr:col>
      <xdr:colOff>1204759</xdr:colOff>
      <xdr:row>2</xdr:row>
      <xdr:rowOff>62263</xdr:rowOff>
    </xdr:to>
    <xdr:sp macro="" textlink="">
      <xdr:nvSpPr>
        <xdr:cNvPr id="3" name="TextBox 2">
          <a:extLst>
            <a:ext uri="{FF2B5EF4-FFF2-40B4-BE49-F238E27FC236}">
              <a16:creationId xmlns:a16="http://schemas.microsoft.com/office/drawing/2014/main" id="{A8F27187-A895-4D5A-B7F7-B18E530E0402}"/>
            </a:ext>
          </a:extLst>
        </xdr:cNvPr>
        <xdr:cNvSpPr txBox="1"/>
      </xdr:nvSpPr>
      <xdr:spPr>
        <a:xfrm>
          <a:off x="3987578" y="108131"/>
          <a:ext cx="1962970" cy="315079"/>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Q7.</a:t>
          </a:r>
          <a:r>
            <a:rPr lang="en-IN" sz="1100" baseline="0"/>
            <a:t> Loan Growth %  =16.18%</a:t>
          </a:r>
          <a:endParaRPr lang="en-IN" sz="1100"/>
        </a:p>
      </xdr:txBody>
    </xdr:sp>
    <xdr:clientData/>
  </xdr:twoCellAnchor>
  <xdr:twoCellAnchor>
    <xdr:from>
      <xdr:col>8</xdr:col>
      <xdr:colOff>552825</xdr:colOff>
      <xdr:row>5</xdr:row>
      <xdr:rowOff>119529</xdr:rowOff>
    </xdr:from>
    <xdr:to>
      <xdr:col>11</xdr:col>
      <xdr:colOff>627529</xdr:colOff>
      <xdr:row>7</xdr:row>
      <xdr:rowOff>89647</xdr:rowOff>
    </xdr:to>
    <xdr:sp macro="" textlink="">
      <xdr:nvSpPr>
        <xdr:cNvPr id="4" name="TextBox 3">
          <a:extLst>
            <a:ext uri="{FF2B5EF4-FFF2-40B4-BE49-F238E27FC236}">
              <a16:creationId xmlns:a16="http://schemas.microsoft.com/office/drawing/2014/main" id="{6E8815C9-17B9-4D4E-8383-4B108BCB0D81}"/>
            </a:ext>
          </a:extLst>
        </xdr:cNvPr>
        <xdr:cNvSpPr txBox="1"/>
      </xdr:nvSpPr>
      <xdr:spPr>
        <a:xfrm>
          <a:off x="8419354" y="1016000"/>
          <a:ext cx="2203822" cy="32870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Q8.</a:t>
          </a:r>
          <a:r>
            <a:rPr lang="en-IN" sz="1100" baseline="0"/>
            <a:t> Total Repayment Colected</a:t>
          </a:r>
        </a:p>
      </xdr:txBody>
    </xdr:sp>
    <xdr:clientData/>
  </xdr:twoCellAnchor>
  <xdr:twoCellAnchor>
    <xdr:from>
      <xdr:col>0</xdr:col>
      <xdr:colOff>209475</xdr:colOff>
      <xdr:row>25</xdr:row>
      <xdr:rowOff>39295</xdr:rowOff>
    </xdr:from>
    <xdr:to>
      <xdr:col>1</xdr:col>
      <xdr:colOff>1187824</xdr:colOff>
      <xdr:row>27</xdr:row>
      <xdr:rowOff>29883</xdr:rowOff>
    </xdr:to>
    <xdr:sp macro="" textlink="">
      <xdr:nvSpPr>
        <xdr:cNvPr id="5" name="TextBox 4">
          <a:extLst>
            <a:ext uri="{FF2B5EF4-FFF2-40B4-BE49-F238E27FC236}">
              <a16:creationId xmlns:a16="http://schemas.microsoft.com/office/drawing/2014/main" id="{76F08684-5EC1-4152-B988-71965BF17B86}"/>
            </a:ext>
          </a:extLst>
        </xdr:cNvPr>
        <xdr:cNvSpPr txBox="1"/>
      </xdr:nvSpPr>
      <xdr:spPr>
        <a:xfrm>
          <a:off x="209475" y="4521648"/>
          <a:ext cx="1859878" cy="34917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Q9.</a:t>
          </a:r>
          <a:r>
            <a:rPr lang="en-IN" sz="1100" baseline="0"/>
            <a:t> Principal Recovery Rate</a:t>
          </a:r>
        </a:p>
      </xdr:txBody>
    </xdr:sp>
    <xdr:clientData/>
  </xdr:twoCellAnchor>
  <xdr:twoCellAnchor>
    <xdr:from>
      <xdr:col>7</xdr:col>
      <xdr:colOff>627531</xdr:colOff>
      <xdr:row>24</xdr:row>
      <xdr:rowOff>44823</xdr:rowOff>
    </xdr:from>
    <xdr:to>
      <xdr:col>9</xdr:col>
      <xdr:colOff>537884</xdr:colOff>
      <xdr:row>26</xdr:row>
      <xdr:rowOff>7470</xdr:rowOff>
    </xdr:to>
    <xdr:sp macro="" textlink="">
      <xdr:nvSpPr>
        <xdr:cNvPr id="6" name="TextBox 5">
          <a:extLst>
            <a:ext uri="{FF2B5EF4-FFF2-40B4-BE49-F238E27FC236}">
              <a16:creationId xmlns:a16="http://schemas.microsoft.com/office/drawing/2014/main" id="{F668D0E6-E370-4DE1-A672-6D7F8EDAB5A0}"/>
            </a:ext>
          </a:extLst>
        </xdr:cNvPr>
        <xdr:cNvSpPr txBox="1"/>
      </xdr:nvSpPr>
      <xdr:spPr>
        <a:xfrm>
          <a:off x="7903884" y="4347882"/>
          <a:ext cx="1882588" cy="32123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Q10.</a:t>
          </a:r>
          <a:r>
            <a:rPr lang="en-IN" sz="1100" baseline="0"/>
            <a:t> Interest income</a:t>
          </a:r>
        </a:p>
      </xdr:txBody>
    </xdr:sp>
    <xdr:clientData/>
  </xdr:twoCellAnchor>
  <xdr:twoCellAnchor>
    <xdr:from>
      <xdr:col>11</xdr:col>
      <xdr:colOff>819874</xdr:colOff>
      <xdr:row>27</xdr:row>
      <xdr:rowOff>27155</xdr:rowOff>
    </xdr:from>
    <xdr:to>
      <xdr:col>13</xdr:col>
      <xdr:colOff>885879</xdr:colOff>
      <xdr:row>29</xdr:row>
      <xdr:rowOff>80284</xdr:rowOff>
    </xdr:to>
    <xdr:sp macro="" textlink="">
      <xdr:nvSpPr>
        <xdr:cNvPr id="7" name="TextBox 6">
          <a:extLst>
            <a:ext uri="{FF2B5EF4-FFF2-40B4-BE49-F238E27FC236}">
              <a16:creationId xmlns:a16="http://schemas.microsoft.com/office/drawing/2014/main" id="{E314285F-B4CA-4D13-A31E-35320FA9473C}"/>
            </a:ext>
          </a:extLst>
        </xdr:cNvPr>
        <xdr:cNvSpPr txBox="1"/>
      </xdr:nvSpPr>
      <xdr:spPr>
        <a:xfrm>
          <a:off x="13388051" y="4975332"/>
          <a:ext cx="2564208" cy="419661"/>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Q11.</a:t>
          </a:r>
          <a:r>
            <a:rPr lang="en-IN" sz="1100" baseline="0"/>
            <a:t> Default Rate  =  5.40%</a:t>
          </a:r>
        </a:p>
      </xdr:txBody>
    </xdr:sp>
    <xdr:clientData/>
  </xdr:twoCellAnchor>
  <xdr:twoCellAnchor>
    <xdr:from>
      <xdr:col>28</xdr:col>
      <xdr:colOff>167640</xdr:colOff>
      <xdr:row>9</xdr:row>
      <xdr:rowOff>125730</xdr:rowOff>
    </xdr:from>
    <xdr:to>
      <xdr:col>35</xdr:col>
      <xdr:colOff>304800</xdr:colOff>
      <xdr:row>25</xdr:row>
      <xdr:rowOff>15240</xdr:rowOff>
    </xdr:to>
    <xdr:graphicFrame macro="">
      <xdr:nvGraphicFramePr>
        <xdr:cNvPr id="11" name="Chart 10">
          <a:extLst>
            <a:ext uri="{FF2B5EF4-FFF2-40B4-BE49-F238E27FC236}">
              <a16:creationId xmlns:a16="http://schemas.microsoft.com/office/drawing/2014/main" id="{B2969623-459B-33F5-83A6-C14509905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350520</xdr:colOff>
      <xdr:row>12</xdr:row>
      <xdr:rowOff>7620</xdr:rowOff>
    </xdr:from>
    <xdr:to>
      <xdr:col>27</xdr:col>
      <xdr:colOff>350520</xdr:colOff>
      <xdr:row>21</xdr:row>
      <xdr:rowOff>144780</xdr:rowOff>
    </xdr:to>
    <xdr:sp macro="" textlink="">
      <xdr:nvSpPr>
        <xdr:cNvPr id="14" name="Block Arc 13">
          <a:extLst>
            <a:ext uri="{FF2B5EF4-FFF2-40B4-BE49-F238E27FC236}">
              <a16:creationId xmlns:a16="http://schemas.microsoft.com/office/drawing/2014/main" id="{AEF16A95-781F-EFA1-43AF-338B5E8A4180}"/>
            </a:ext>
          </a:extLst>
        </xdr:cNvPr>
        <xdr:cNvSpPr/>
      </xdr:nvSpPr>
      <xdr:spPr>
        <a:xfrm>
          <a:off x="19964400" y="2202180"/>
          <a:ext cx="1828800" cy="1783080"/>
        </a:xfrm>
        <a:prstGeom prst="blockArc">
          <a:avLst>
            <a:gd name="adj1" fmla="val 10800000"/>
            <a:gd name="adj2" fmla="val 41668"/>
            <a:gd name="adj3" fmla="val 16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319097</xdr:colOff>
      <xdr:row>9</xdr:row>
      <xdr:rowOff>6679</xdr:rowOff>
    </xdr:from>
    <xdr:to>
      <xdr:col>2</xdr:col>
      <xdr:colOff>616448</xdr:colOff>
      <xdr:row>10</xdr:row>
      <xdr:rowOff>171237</xdr:rowOff>
    </xdr:to>
    <xdr:sp macro="" textlink="">
      <xdr:nvSpPr>
        <xdr:cNvPr id="2" name="TextBox 1">
          <a:extLst>
            <a:ext uri="{FF2B5EF4-FFF2-40B4-BE49-F238E27FC236}">
              <a16:creationId xmlns:a16="http://schemas.microsoft.com/office/drawing/2014/main" id="{78B9F6FF-D3D4-4C4B-89A7-D788557BDF3E}"/>
            </a:ext>
          </a:extLst>
        </xdr:cNvPr>
        <xdr:cNvSpPr txBox="1"/>
      </xdr:nvSpPr>
      <xdr:spPr>
        <a:xfrm>
          <a:off x="319097" y="1624859"/>
          <a:ext cx="2326497" cy="34435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Q12.</a:t>
          </a:r>
          <a:r>
            <a:rPr lang="en-IN" sz="1100" baseline="0"/>
            <a:t> Delinquency Rate =  10.35 %</a:t>
          </a:r>
          <a:endParaRPr lang="en-IN" sz="1100"/>
        </a:p>
      </xdr:txBody>
    </xdr:sp>
    <xdr:clientData/>
  </xdr:twoCellAnchor>
  <xdr:twoCellAnchor>
    <xdr:from>
      <xdr:col>5</xdr:col>
      <xdr:colOff>205740</xdr:colOff>
      <xdr:row>9</xdr:row>
      <xdr:rowOff>121920</xdr:rowOff>
    </xdr:from>
    <xdr:to>
      <xdr:col>6</xdr:col>
      <xdr:colOff>1463040</xdr:colOff>
      <xdr:row>11</xdr:row>
      <xdr:rowOff>76200</xdr:rowOff>
    </xdr:to>
    <xdr:sp macro="" textlink="">
      <xdr:nvSpPr>
        <xdr:cNvPr id="3" name="TextBox 2">
          <a:extLst>
            <a:ext uri="{FF2B5EF4-FFF2-40B4-BE49-F238E27FC236}">
              <a16:creationId xmlns:a16="http://schemas.microsoft.com/office/drawing/2014/main" id="{36871376-2234-414A-B603-EA785C12580C}"/>
            </a:ext>
          </a:extLst>
        </xdr:cNvPr>
        <xdr:cNvSpPr txBox="1"/>
      </xdr:nvSpPr>
      <xdr:spPr>
        <a:xfrm>
          <a:off x="4701540" y="1767840"/>
          <a:ext cx="2522220" cy="32004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Q13.</a:t>
          </a:r>
          <a:r>
            <a:rPr lang="en-IN" sz="1100" baseline="0"/>
            <a:t> On -Time Repayment %  =  71%</a:t>
          </a:r>
          <a:endParaRPr lang="en-IN" sz="1100"/>
        </a:p>
      </xdr:txBody>
    </xdr:sp>
    <xdr:clientData/>
  </xdr:twoCellAnchor>
  <xdr:twoCellAnchor>
    <xdr:from>
      <xdr:col>11</xdr:col>
      <xdr:colOff>76200</xdr:colOff>
      <xdr:row>3</xdr:row>
      <xdr:rowOff>114300</xdr:rowOff>
    </xdr:from>
    <xdr:to>
      <xdr:col>15</xdr:col>
      <xdr:colOff>160020</xdr:colOff>
      <xdr:row>5</xdr:row>
      <xdr:rowOff>68580</xdr:rowOff>
    </xdr:to>
    <xdr:sp macro="" textlink="">
      <xdr:nvSpPr>
        <xdr:cNvPr id="4" name="TextBox 3">
          <a:extLst>
            <a:ext uri="{FF2B5EF4-FFF2-40B4-BE49-F238E27FC236}">
              <a16:creationId xmlns:a16="http://schemas.microsoft.com/office/drawing/2014/main" id="{0A1DACC8-C2DB-4FEE-9F87-151D78D4E926}"/>
            </a:ext>
          </a:extLst>
        </xdr:cNvPr>
        <xdr:cNvSpPr txBox="1"/>
      </xdr:nvSpPr>
      <xdr:spPr>
        <a:xfrm>
          <a:off x="11353800" y="662940"/>
          <a:ext cx="2522220" cy="32004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Q14.</a:t>
          </a:r>
          <a:r>
            <a:rPr lang="en-IN" sz="1100" baseline="0"/>
            <a:t> Loan Distribution by Branch</a:t>
          </a:r>
          <a:endParaRPr lang="en-IN" sz="1100"/>
        </a:p>
      </xdr:txBody>
    </xdr:sp>
    <xdr:clientData/>
  </xdr:twoCellAnchor>
  <xdr:twoCellAnchor>
    <xdr:from>
      <xdr:col>0</xdr:col>
      <xdr:colOff>53340</xdr:colOff>
      <xdr:row>21</xdr:row>
      <xdr:rowOff>121920</xdr:rowOff>
    </xdr:from>
    <xdr:to>
      <xdr:col>2</xdr:col>
      <xdr:colOff>522270</xdr:colOff>
      <xdr:row>24</xdr:row>
      <xdr:rowOff>8562</xdr:rowOff>
    </xdr:to>
    <xdr:sp macro="" textlink="">
      <xdr:nvSpPr>
        <xdr:cNvPr id="5" name="TextBox 4">
          <a:extLst>
            <a:ext uri="{FF2B5EF4-FFF2-40B4-BE49-F238E27FC236}">
              <a16:creationId xmlns:a16="http://schemas.microsoft.com/office/drawing/2014/main" id="{7C417DD1-0D51-4B4F-BB78-EA20942375E7}"/>
            </a:ext>
          </a:extLst>
        </xdr:cNvPr>
        <xdr:cNvSpPr txBox="1"/>
      </xdr:nvSpPr>
      <xdr:spPr>
        <a:xfrm>
          <a:off x="53340" y="3897673"/>
          <a:ext cx="2540885" cy="42603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Q15.</a:t>
          </a:r>
          <a:r>
            <a:rPr lang="en-IN" sz="1100" baseline="0"/>
            <a:t> Branch Performance Category Split  </a:t>
          </a:r>
          <a:endParaRPr lang="en-IN" sz="1100"/>
        </a:p>
      </xdr:txBody>
    </xdr:sp>
    <xdr:clientData/>
  </xdr:twoCellAnchor>
  <xdr:twoCellAnchor>
    <xdr:from>
      <xdr:col>4</xdr:col>
      <xdr:colOff>16610</xdr:colOff>
      <xdr:row>28</xdr:row>
      <xdr:rowOff>82022</xdr:rowOff>
    </xdr:from>
    <xdr:to>
      <xdr:col>6</xdr:col>
      <xdr:colOff>299663</xdr:colOff>
      <xdr:row>30</xdr:row>
      <xdr:rowOff>59932</xdr:rowOff>
    </xdr:to>
    <xdr:sp macro="" textlink="">
      <xdr:nvSpPr>
        <xdr:cNvPr id="6" name="TextBox 5">
          <a:extLst>
            <a:ext uri="{FF2B5EF4-FFF2-40B4-BE49-F238E27FC236}">
              <a16:creationId xmlns:a16="http://schemas.microsoft.com/office/drawing/2014/main" id="{894219A1-DC1B-4332-9FAD-0B956D8B9BED}"/>
            </a:ext>
          </a:extLst>
        </xdr:cNvPr>
        <xdr:cNvSpPr txBox="1"/>
      </xdr:nvSpPr>
      <xdr:spPr>
        <a:xfrm>
          <a:off x="4391689" y="5116359"/>
          <a:ext cx="2560491" cy="33750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Q16.</a:t>
          </a:r>
          <a:r>
            <a:rPr lang="en-IN" sz="1100" baseline="0"/>
            <a:t> Product Wise Loan Volume</a:t>
          </a:r>
        </a:p>
      </xdr:txBody>
    </xdr:sp>
    <xdr:clientData/>
  </xdr:twoCellAnchor>
  <xdr:twoCellAnchor>
    <xdr:from>
      <xdr:col>0</xdr:col>
      <xdr:colOff>268669</xdr:colOff>
      <xdr:row>41</xdr:row>
      <xdr:rowOff>65668</xdr:rowOff>
    </xdr:from>
    <xdr:to>
      <xdr:col>2</xdr:col>
      <xdr:colOff>211701</xdr:colOff>
      <xdr:row>43</xdr:row>
      <xdr:rowOff>17225</xdr:rowOff>
    </xdr:to>
    <xdr:sp macro="" textlink="">
      <xdr:nvSpPr>
        <xdr:cNvPr id="7" name="TextBox 6">
          <a:extLst>
            <a:ext uri="{FF2B5EF4-FFF2-40B4-BE49-F238E27FC236}">
              <a16:creationId xmlns:a16="http://schemas.microsoft.com/office/drawing/2014/main" id="{8F186993-BFA9-4EAC-8CBF-CB5C4B3A2627}"/>
            </a:ext>
          </a:extLst>
        </xdr:cNvPr>
        <xdr:cNvSpPr txBox="1"/>
      </xdr:nvSpPr>
      <xdr:spPr>
        <a:xfrm>
          <a:off x="268669" y="7437376"/>
          <a:ext cx="1972178" cy="311152"/>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Q17.</a:t>
          </a:r>
          <a:r>
            <a:rPr lang="en-IN" sz="1100" baseline="0"/>
            <a:t> Product Profitablility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176561</xdr:colOff>
      <xdr:row>36</xdr:row>
      <xdr:rowOff>167640</xdr:rowOff>
    </xdr:to>
    <xdr:sp macro="" textlink="">
      <xdr:nvSpPr>
        <xdr:cNvPr id="2" name="Rectangle 1">
          <a:extLst>
            <a:ext uri="{FF2B5EF4-FFF2-40B4-BE49-F238E27FC236}">
              <a16:creationId xmlns:a16="http://schemas.microsoft.com/office/drawing/2014/main" id="{8EBBFD65-F13B-ABEC-5B38-4B928DF23F82}"/>
            </a:ext>
          </a:extLst>
        </xdr:cNvPr>
        <xdr:cNvSpPr/>
      </xdr:nvSpPr>
      <xdr:spPr>
        <a:xfrm>
          <a:off x="0" y="0"/>
          <a:ext cx="2150141" cy="6751320"/>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218833</xdr:colOff>
      <xdr:row>0</xdr:row>
      <xdr:rowOff>0</xdr:rowOff>
    </xdr:from>
    <xdr:to>
      <xdr:col>22</xdr:col>
      <xdr:colOff>495878</xdr:colOff>
      <xdr:row>2</xdr:row>
      <xdr:rowOff>107121</xdr:rowOff>
    </xdr:to>
    <xdr:grpSp>
      <xdr:nvGrpSpPr>
        <xdr:cNvPr id="5" name="Group 4">
          <a:extLst>
            <a:ext uri="{FF2B5EF4-FFF2-40B4-BE49-F238E27FC236}">
              <a16:creationId xmlns:a16="http://schemas.microsoft.com/office/drawing/2014/main" id="{1870A7F3-19E3-E35B-AABC-D5D8B5C31258}"/>
            </a:ext>
          </a:extLst>
        </xdr:cNvPr>
        <xdr:cNvGrpSpPr/>
      </xdr:nvGrpSpPr>
      <xdr:grpSpPr>
        <a:xfrm>
          <a:off x="2196608" y="0"/>
          <a:ext cx="13042686" cy="466717"/>
          <a:chOff x="2785532" y="76200"/>
          <a:chExt cx="12488335" cy="736600"/>
        </a:xfrm>
      </xdr:grpSpPr>
      <xdr:sp macro="" textlink="">
        <xdr:nvSpPr>
          <xdr:cNvPr id="3" name="Rectangle: Rounded Corners 2">
            <a:extLst>
              <a:ext uri="{FF2B5EF4-FFF2-40B4-BE49-F238E27FC236}">
                <a16:creationId xmlns:a16="http://schemas.microsoft.com/office/drawing/2014/main" id="{1938E3BE-98D4-D06A-2645-63D8CE181A47}"/>
              </a:ext>
            </a:extLst>
          </xdr:cNvPr>
          <xdr:cNvSpPr/>
        </xdr:nvSpPr>
        <xdr:spPr>
          <a:xfrm>
            <a:off x="2785532" y="76200"/>
            <a:ext cx="12488335" cy="736600"/>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A00119E4-AC55-1FB9-CAB0-4B0BF603E4E9}"/>
              </a:ext>
            </a:extLst>
          </xdr:cNvPr>
          <xdr:cNvSpPr txBox="1"/>
        </xdr:nvSpPr>
        <xdr:spPr>
          <a:xfrm>
            <a:off x="6761619" y="125306"/>
            <a:ext cx="3920067" cy="600288"/>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latin typeface="Bodoni MT" panose="02070603080606020203" pitchFamily="18" charset="0"/>
              </a:rPr>
              <a:t>Banking Dashboard</a:t>
            </a:r>
          </a:p>
        </xdr:txBody>
      </xdr:sp>
    </xdr:grpSp>
    <xdr:clientData/>
  </xdr:twoCellAnchor>
  <xdr:twoCellAnchor>
    <xdr:from>
      <xdr:col>1</xdr:col>
      <xdr:colOff>332377</xdr:colOff>
      <xdr:row>2</xdr:row>
      <xdr:rowOff>160013</xdr:rowOff>
    </xdr:from>
    <xdr:to>
      <xdr:col>22</xdr:col>
      <xdr:colOff>271821</xdr:colOff>
      <xdr:row>6</xdr:row>
      <xdr:rowOff>117942</xdr:rowOff>
    </xdr:to>
    <xdr:grpSp>
      <xdr:nvGrpSpPr>
        <xdr:cNvPr id="17" name="Group 16">
          <a:extLst>
            <a:ext uri="{FF2B5EF4-FFF2-40B4-BE49-F238E27FC236}">
              <a16:creationId xmlns:a16="http://schemas.microsoft.com/office/drawing/2014/main" id="{E521034F-CEB8-D7F6-3A37-CDA67FD2F465}"/>
            </a:ext>
          </a:extLst>
        </xdr:cNvPr>
        <xdr:cNvGrpSpPr/>
      </xdr:nvGrpSpPr>
      <xdr:grpSpPr>
        <a:xfrm>
          <a:off x="2310152" y="519609"/>
          <a:ext cx="12705085" cy="677120"/>
          <a:chOff x="2437557" y="600080"/>
          <a:chExt cx="12819102" cy="701344"/>
        </a:xfrm>
      </xdr:grpSpPr>
      <xdr:grpSp>
        <xdr:nvGrpSpPr>
          <xdr:cNvPr id="9" name="Group 8">
            <a:extLst>
              <a:ext uri="{FF2B5EF4-FFF2-40B4-BE49-F238E27FC236}">
                <a16:creationId xmlns:a16="http://schemas.microsoft.com/office/drawing/2014/main" id="{F9F2F1FE-1FFA-FF68-0719-0C04FA89AE14}"/>
              </a:ext>
            </a:extLst>
          </xdr:cNvPr>
          <xdr:cNvGrpSpPr/>
        </xdr:nvGrpSpPr>
        <xdr:grpSpPr>
          <a:xfrm>
            <a:off x="2437557" y="600080"/>
            <a:ext cx="1619817" cy="688978"/>
            <a:chOff x="2937934" y="855134"/>
            <a:chExt cx="1608666" cy="694266"/>
          </a:xfrm>
        </xdr:grpSpPr>
        <xdr:sp macro="" textlink="">
          <xdr:nvSpPr>
            <xdr:cNvPr id="7" name="Rectangle: Rounded Corners 6">
              <a:extLst>
                <a:ext uri="{FF2B5EF4-FFF2-40B4-BE49-F238E27FC236}">
                  <a16:creationId xmlns:a16="http://schemas.microsoft.com/office/drawing/2014/main" id="{45695043-FC10-BCD2-EE33-5202DFF6023E}"/>
                </a:ext>
              </a:extLst>
            </xdr:cNvPr>
            <xdr:cNvSpPr/>
          </xdr:nvSpPr>
          <xdr:spPr>
            <a:xfrm>
              <a:off x="2937934" y="855134"/>
              <a:ext cx="16086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a:t>Total Clients</a:t>
              </a:r>
            </a:p>
          </xdr:txBody>
        </xdr:sp>
        <xdr:sp macro="" textlink="'Q1-Q5'!A4">
          <xdr:nvSpPr>
            <xdr:cNvPr id="8" name="TextBox 7">
              <a:extLst>
                <a:ext uri="{FF2B5EF4-FFF2-40B4-BE49-F238E27FC236}">
                  <a16:creationId xmlns:a16="http://schemas.microsoft.com/office/drawing/2014/main" id="{AC766CB0-CFB6-1F90-C594-B57818066E58}"/>
                </a:ext>
              </a:extLst>
            </xdr:cNvPr>
            <xdr:cNvSpPr txBox="1"/>
          </xdr:nvSpPr>
          <xdr:spPr>
            <a:xfrm>
              <a:off x="3175001" y="1143001"/>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8F56AC-A671-4ACA-AEA5-194C75AAA0C4}" type="TxLink">
                <a:rPr lang="en-US" sz="1600" b="0" i="0" u="none" strike="noStrike">
                  <a:solidFill>
                    <a:srgbClr val="000000"/>
                  </a:solidFill>
                  <a:latin typeface="Aptos Narrow"/>
                </a:rPr>
                <a:t>1000</a:t>
              </a:fld>
              <a:endParaRPr lang="en-IN" sz="2800"/>
            </a:p>
          </xdr:txBody>
        </xdr:sp>
      </xdr:grpSp>
      <xdr:grpSp>
        <xdr:nvGrpSpPr>
          <xdr:cNvPr id="10" name="Group 9">
            <a:extLst>
              <a:ext uri="{FF2B5EF4-FFF2-40B4-BE49-F238E27FC236}">
                <a16:creationId xmlns:a16="http://schemas.microsoft.com/office/drawing/2014/main" id="{FB4C40C5-1EF1-4065-B83D-A7F09B87D895}"/>
              </a:ext>
            </a:extLst>
          </xdr:cNvPr>
          <xdr:cNvGrpSpPr/>
        </xdr:nvGrpSpPr>
        <xdr:grpSpPr>
          <a:xfrm>
            <a:off x="4108911" y="608730"/>
            <a:ext cx="1619817" cy="692614"/>
            <a:chOff x="2937934" y="855134"/>
            <a:chExt cx="1608666" cy="694266"/>
          </a:xfrm>
        </xdr:grpSpPr>
        <xdr:sp macro="" textlink="">
          <xdr:nvSpPr>
            <xdr:cNvPr id="11" name="Rectangle: Rounded Corners 10">
              <a:extLst>
                <a:ext uri="{FF2B5EF4-FFF2-40B4-BE49-F238E27FC236}">
                  <a16:creationId xmlns:a16="http://schemas.microsoft.com/office/drawing/2014/main" id="{EEB3FD08-CAA3-ECC3-2969-44F213DED198}"/>
                </a:ext>
              </a:extLst>
            </xdr:cNvPr>
            <xdr:cNvSpPr/>
          </xdr:nvSpPr>
          <xdr:spPr>
            <a:xfrm>
              <a:off x="2937934" y="855134"/>
              <a:ext cx="16086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a:t>Active</a:t>
              </a:r>
              <a:r>
                <a:rPr lang="en-IN" sz="1400" b="1" baseline="0"/>
                <a:t> Clients</a:t>
              </a:r>
              <a:endParaRPr lang="en-IN" sz="1400" b="1"/>
            </a:p>
          </xdr:txBody>
        </xdr:sp>
        <xdr:sp macro="" textlink="'Q1-Q5'!D5">
          <xdr:nvSpPr>
            <xdr:cNvPr id="12" name="TextBox 11">
              <a:extLst>
                <a:ext uri="{FF2B5EF4-FFF2-40B4-BE49-F238E27FC236}">
                  <a16:creationId xmlns:a16="http://schemas.microsoft.com/office/drawing/2014/main" id="{57337618-7C07-EB21-F547-73737DD09334}"/>
                </a:ext>
              </a:extLst>
            </xdr:cNvPr>
            <xdr:cNvSpPr txBox="1"/>
          </xdr:nvSpPr>
          <xdr:spPr>
            <a:xfrm>
              <a:off x="3183468" y="1126067"/>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11787A-E2DD-474B-A6A5-FE46B269842A}" type="TxLink">
                <a:rPr lang="en-US" sz="1600" b="0" i="0" u="none" strike="noStrike">
                  <a:solidFill>
                    <a:srgbClr val="000000"/>
                  </a:solidFill>
                  <a:latin typeface="Aptos Narrow"/>
                </a:rPr>
                <a:pPr algn="ctr"/>
                <a:t>402</a:t>
              </a:fld>
              <a:endParaRPr lang="en-IN" sz="2800"/>
            </a:p>
          </xdr:txBody>
        </xdr:sp>
      </xdr:grpSp>
      <xdr:grpSp>
        <xdr:nvGrpSpPr>
          <xdr:cNvPr id="13" name="Group 12">
            <a:extLst>
              <a:ext uri="{FF2B5EF4-FFF2-40B4-BE49-F238E27FC236}">
                <a16:creationId xmlns:a16="http://schemas.microsoft.com/office/drawing/2014/main" id="{CD4314ED-0BB0-4590-A0A6-535AEFA95880}"/>
              </a:ext>
            </a:extLst>
          </xdr:cNvPr>
          <xdr:cNvGrpSpPr/>
        </xdr:nvGrpSpPr>
        <xdr:grpSpPr>
          <a:xfrm>
            <a:off x="5788547" y="608729"/>
            <a:ext cx="1619413" cy="692614"/>
            <a:chOff x="2937934" y="855134"/>
            <a:chExt cx="1608666" cy="694266"/>
          </a:xfrm>
        </xdr:grpSpPr>
        <xdr:sp macro="" textlink="">
          <xdr:nvSpPr>
            <xdr:cNvPr id="14" name="Rectangle: Rounded Corners 13">
              <a:extLst>
                <a:ext uri="{FF2B5EF4-FFF2-40B4-BE49-F238E27FC236}">
                  <a16:creationId xmlns:a16="http://schemas.microsoft.com/office/drawing/2014/main" id="{477CE67B-D9AB-861D-188C-E6F7B2647CEF}"/>
                </a:ext>
              </a:extLst>
            </xdr:cNvPr>
            <xdr:cNvSpPr/>
          </xdr:nvSpPr>
          <xdr:spPr>
            <a:xfrm>
              <a:off x="2937934" y="855134"/>
              <a:ext cx="16086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a:t>New Client</a:t>
              </a:r>
            </a:p>
          </xdr:txBody>
        </xdr:sp>
        <xdr:sp macro="" textlink="'Q1-Q5'!H6">
          <xdr:nvSpPr>
            <xdr:cNvPr id="15" name="TextBox 14">
              <a:extLst>
                <a:ext uri="{FF2B5EF4-FFF2-40B4-BE49-F238E27FC236}">
                  <a16:creationId xmlns:a16="http://schemas.microsoft.com/office/drawing/2014/main" id="{B77ED6C6-C21F-8D82-96C7-7A01002D874B}"/>
                </a:ext>
              </a:extLst>
            </xdr:cNvPr>
            <xdr:cNvSpPr txBox="1"/>
          </xdr:nvSpPr>
          <xdr:spPr>
            <a:xfrm>
              <a:off x="3200401" y="1134535"/>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A711FD-3226-4F65-B492-FAA077D93883}" type="TxLink">
                <a:rPr lang="en-US" sz="1800" b="0" i="0" u="none" strike="noStrike">
                  <a:solidFill>
                    <a:srgbClr val="000000"/>
                  </a:solidFill>
                  <a:latin typeface="Aptos Narrow"/>
                </a:rPr>
                <a:pPr algn="ctr"/>
                <a:t>870</a:t>
              </a:fld>
              <a:endParaRPr lang="en-IN" sz="3200" b="0" i="0" u="none" strike="noStrike">
                <a:solidFill>
                  <a:srgbClr val="000000"/>
                </a:solidFill>
                <a:latin typeface="Aptos Narrow"/>
              </a:endParaRPr>
            </a:p>
          </xdr:txBody>
        </xdr:sp>
      </xdr:grpSp>
      <xdr:grpSp>
        <xdr:nvGrpSpPr>
          <xdr:cNvPr id="19" name="Group 18">
            <a:extLst>
              <a:ext uri="{FF2B5EF4-FFF2-40B4-BE49-F238E27FC236}">
                <a16:creationId xmlns:a16="http://schemas.microsoft.com/office/drawing/2014/main" id="{7BC1B91B-8EF2-4076-A7D7-F270CBDBA494}"/>
              </a:ext>
            </a:extLst>
          </xdr:cNvPr>
          <xdr:cNvGrpSpPr/>
        </xdr:nvGrpSpPr>
        <xdr:grpSpPr>
          <a:xfrm>
            <a:off x="9139134" y="617015"/>
            <a:ext cx="1899218" cy="684146"/>
            <a:chOff x="2937934" y="855134"/>
            <a:chExt cx="1608666" cy="694266"/>
          </a:xfrm>
        </xdr:grpSpPr>
        <xdr:sp macro="" textlink="">
          <xdr:nvSpPr>
            <xdr:cNvPr id="20" name="Rectangle: Rounded Corners 19">
              <a:extLst>
                <a:ext uri="{FF2B5EF4-FFF2-40B4-BE49-F238E27FC236}">
                  <a16:creationId xmlns:a16="http://schemas.microsoft.com/office/drawing/2014/main" id="{A9B680C2-77B0-1299-B626-4C899D03F348}"/>
                </a:ext>
              </a:extLst>
            </xdr:cNvPr>
            <xdr:cNvSpPr/>
          </xdr:nvSpPr>
          <xdr:spPr>
            <a:xfrm>
              <a:off x="2937934" y="855134"/>
              <a:ext cx="16086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a:solidFill>
                    <a:schemeClr val="dk1"/>
                  </a:solidFill>
                  <a:effectLst/>
                  <a:latin typeface="+mn-lt"/>
                  <a:ea typeface="+mn-ea"/>
                  <a:cs typeface="+mn-cs"/>
                </a:rPr>
                <a:t>Total</a:t>
              </a:r>
              <a:r>
                <a:rPr lang="en-IN" sz="1400" b="1" baseline="0">
                  <a:solidFill>
                    <a:schemeClr val="dk1"/>
                  </a:solidFill>
                  <a:effectLst/>
                  <a:latin typeface="+mn-lt"/>
                  <a:ea typeface="+mn-ea"/>
                  <a:cs typeface="+mn-cs"/>
                </a:rPr>
                <a:t> Funded Amount</a:t>
              </a:r>
              <a:endParaRPr lang="en-IN" sz="1800" b="1"/>
            </a:p>
          </xdr:txBody>
        </xdr:sp>
        <xdr:sp macro="" textlink="'Q1-Q5'!G16">
          <xdr:nvSpPr>
            <xdr:cNvPr id="21" name="TextBox 20">
              <a:extLst>
                <a:ext uri="{FF2B5EF4-FFF2-40B4-BE49-F238E27FC236}">
                  <a16:creationId xmlns:a16="http://schemas.microsoft.com/office/drawing/2014/main" id="{8A81ADE9-6407-98F6-9789-848B466CC091}"/>
                </a:ext>
              </a:extLst>
            </xdr:cNvPr>
            <xdr:cNvSpPr txBox="1"/>
          </xdr:nvSpPr>
          <xdr:spPr>
            <a:xfrm>
              <a:off x="3175001" y="1143001"/>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ECBD53-7937-45C4-A8AB-F8548B550CFA}" type="TxLink">
                <a:rPr lang="en-US" sz="1800" b="0" i="0" u="none" strike="noStrike">
                  <a:solidFill>
                    <a:srgbClr val="000000"/>
                  </a:solidFill>
                  <a:latin typeface="Aptos Narrow"/>
                </a:rPr>
                <a:pPr algn="ctr"/>
                <a:t>52.36 M</a:t>
              </a:fld>
              <a:endParaRPr lang="en-IN" sz="3200"/>
            </a:p>
          </xdr:txBody>
        </xdr:sp>
      </xdr:grpSp>
      <xdr:grpSp>
        <xdr:nvGrpSpPr>
          <xdr:cNvPr id="25" name="Group 24">
            <a:extLst>
              <a:ext uri="{FF2B5EF4-FFF2-40B4-BE49-F238E27FC236}">
                <a16:creationId xmlns:a16="http://schemas.microsoft.com/office/drawing/2014/main" id="{C0D74135-3AA1-4F51-808E-1537CDAAC25C}"/>
              </a:ext>
            </a:extLst>
          </xdr:cNvPr>
          <xdr:cNvGrpSpPr/>
        </xdr:nvGrpSpPr>
        <xdr:grpSpPr>
          <a:xfrm>
            <a:off x="11106638" y="616826"/>
            <a:ext cx="2060488" cy="684598"/>
            <a:chOff x="2658535" y="855134"/>
            <a:chExt cx="1888066" cy="694266"/>
          </a:xfrm>
        </xdr:grpSpPr>
        <xdr:sp macro="" textlink="">
          <xdr:nvSpPr>
            <xdr:cNvPr id="26" name="Rectangle: Rounded Corners 25">
              <a:extLst>
                <a:ext uri="{FF2B5EF4-FFF2-40B4-BE49-F238E27FC236}">
                  <a16:creationId xmlns:a16="http://schemas.microsoft.com/office/drawing/2014/main" id="{8932C3E4-90C0-04F6-D8D4-82B4ECC900FF}"/>
                </a:ext>
              </a:extLst>
            </xdr:cNvPr>
            <xdr:cNvSpPr/>
          </xdr:nvSpPr>
          <xdr:spPr>
            <a:xfrm>
              <a:off x="2658535" y="855134"/>
              <a:ext cx="18880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100" b="1">
                  <a:solidFill>
                    <a:schemeClr val="dk1"/>
                  </a:solidFill>
                  <a:effectLst/>
                  <a:latin typeface="+mn-lt"/>
                  <a:ea typeface="+mn-ea"/>
                  <a:cs typeface="+mn-cs"/>
                </a:rPr>
                <a:t>Total</a:t>
              </a:r>
              <a:r>
                <a:rPr lang="en-IN" sz="1100" b="1" baseline="0">
                  <a:solidFill>
                    <a:schemeClr val="dk1"/>
                  </a:solidFill>
                  <a:effectLst/>
                  <a:latin typeface="+mn-lt"/>
                  <a:ea typeface="+mn-ea"/>
                  <a:cs typeface="+mn-cs"/>
                </a:rPr>
                <a:t> loan Amount Disbursed</a:t>
              </a:r>
              <a:endParaRPr lang="en-IN" sz="1400" b="1"/>
            </a:p>
          </xdr:txBody>
        </xdr:sp>
        <xdr:sp macro="" textlink="'Q1-Q5'!D16">
          <xdr:nvSpPr>
            <xdr:cNvPr id="27" name="TextBox 26">
              <a:extLst>
                <a:ext uri="{FF2B5EF4-FFF2-40B4-BE49-F238E27FC236}">
                  <a16:creationId xmlns:a16="http://schemas.microsoft.com/office/drawing/2014/main" id="{8856D0DC-0E86-097F-1BD1-53ADBEF3C704}"/>
                </a:ext>
              </a:extLst>
            </xdr:cNvPr>
            <xdr:cNvSpPr txBox="1"/>
          </xdr:nvSpPr>
          <xdr:spPr>
            <a:xfrm>
              <a:off x="3086346" y="1125317"/>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A03353-BCAA-46D4-9C15-2C5C275F700C}" type="TxLink">
                <a:rPr lang="en-US" sz="1800" b="0" i="0" u="none" strike="noStrike">
                  <a:solidFill>
                    <a:srgbClr val="000000"/>
                  </a:solidFill>
                  <a:latin typeface="Aptos Narrow"/>
                </a:rPr>
                <a:pPr algn="ctr"/>
                <a:t>52.36 M</a:t>
              </a:fld>
              <a:endParaRPr lang="en-IN" sz="3200"/>
            </a:p>
          </xdr:txBody>
        </xdr:sp>
      </xdr:grpSp>
      <xdr:grpSp>
        <xdr:nvGrpSpPr>
          <xdr:cNvPr id="28" name="Group 27">
            <a:extLst>
              <a:ext uri="{FF2B5EF4-FFF2-40B4-BE49-F238E27FC236}">
                <a16:creationId xmlns:a16="http://schemas.microsoft.com/office/drawing/2014/main" id="{35B5E271-6B3A-469D-9A19-3D00A13C32D4}"/>
              </a:ext>
            </a:extLst>
          </xdr:cNvPr>
          <xdr:cNvGrpSpPr/>
        </xdr:nvGrpSpPr>
        <xdr:grpSpPr>
          <a:xfrm>
            <a:off x="13227128" y="616826"/>
            <a:ext cx="2029531" cy="680513"/>
            <a:chOff x="2937934" y="855134"/>
            <a:chExt cx="1608666" cy="694266"/>
          </a:xfrm>
        </xdr:grpSpPr>
        <xdr:sp macro="" textlink="">
          <xdr:nvSpPr>
            <xdr:cNvPr id="29" name="Rectangle: Rounded Corners 28">
              <a:extLst>
                <a:ext uri="{FF2B5EF4-FFF2-40B4-BE49-F238E27FC236}">
                  <a16:creationId xmlns:a16="http://schemas.microsoft.com/office/drawing/2014/main" id="{AE655FE4-08F6-0EAD-39AD-9D04F157F9A4}"/>
                </a:ext>
              </a:extLst>
            </xdr:cNvPr>
            <xdr:cNvSpPr/>
          </xdr:nvSpPr>
          <xdr:spPr>
            <a:xfrm>
              <a:off x="2937934" y="855134"/>
              <a:ext cx="16086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200" b="1"/>
                <a:t>Total</a:t>
              </a:r>
              <a:r>
                <a:rPr lang="en-IN" sz="1200" b="1" baseline="0"/>
                <a:t> Repayment Collected</a:t>
              </a:r>
              <a:endParaRPr lang="en-IN" sz="1200" b="1"/>
            </a:p>
          </xdr:txBody>
        </xdr:sp>
        <xdr:sp macro="" textlink="'Q6-Q11'!J4">
          <xdr:nvSpPr>
            <xdr:cNvPr id="30" name="TextBox 29">
              <a:extLst>
                <a:ext uri="{FF2B5EF4-FFF2-40B4-BE49-F238E27FC236}">
                  <a16:creationId xmlns:a16="http://schemas.microsoft.com/office/drawing/2014/main" id="{35FA8EBF-1298-2D40-4C59-ABF5F26BCF19}"/>
                </a:ext>
              </a:extLst>
            </xdr:cNvPr>
            <xdr:cNvSpPr txBox="1"/>
          </xdr:nvSpPr>
          <xdr:spPr>
            <a:xfrm>
              <a:off x="3210575" y="1109133"/>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100823-BF11-4A57-9342-DEE0744FB514}" type="TxLink">
                <a:rPr lang="en-US" sz="1800" b="0" i="0" u="none" strike="noStrike">
                  <a:solidFill>
                    <a:srgbClr val="000000"/>
                  </a:solidFill>
                  <a:latin typeface="Aptos Narrow"/>
                </a:rPr>
                <a:pPr algn="ctr"/>
                <a:t>53.86 M</a:t>
              </a:fld>
              <a:endParaRPr lang="en-IN" sz="4800"/>
            </a:p>
          </xdr:txBody>
        </xdr:sp>
      </xdr:grpSp>
      <xdr:grpSp>
        <xdr:nvGrpSpPr>
          <xdr:cNvPr id="31" name="Group 30">
            <a:extLst>
              <a:ext uri="{FF2B5EF4-FFF2-40B4-BE49-F238E27FC236}">
                <a16:creationId xmlns:a16="http://schemas.microsoft.com/office/drawing/2014/main" id="{E064B9B0-A3B6-47F4-851E-42C10C8D2B24}"/>
              </a:ext>
            </a:extLst>
          </xdr:cNvPr>
          <xdr:cNvGrpSpPr/>
        </xdr:nvGrpSpPr>
        <xdr:grpSpPr>
          <a:xfrm>
            <a:off x="7467779" y="608545"/>
            <a:ext cx="1616505" cy="692614"/>
            <a:chOff x="2937934" y="855134"/>
            <a:chExt cx="1608666" cy="694266"/>
          </a:xfrm>
        </xdr:grpSpPr>
        <xdr:sp macro="" textlink="">
          <xdr:nvSpPr>
            <xdr:cNvPr id="32" name="Rectangle: Rounded Corners 31">
              <a:extLst>
                <a:ext uri="{FF2B5EF4-FFF2-40B4-BE49-F238E27FC236}">
                  <a16:creationId xmlns:a16="http://schemas.microsoft.com/office/drawing/2014/main" id="{D1A43B4A-4479-37EE-373A-DC8BEE614312}"/>
                </a:ext>
              </a:extLst>
            </xdr:cNvPr>
            <xdr:cNvSpPr/>
          </xdr:nvSpPr>
          <xdr:spPr>
            <a:xfrm>
              <a:off x="2937934" y="855134"/>
              <a:ext cx="1608666" cy="694266"/>
            </a:xfrm>
            <a:prstGeom prst="roundRect">
              <a:avLst/>
            </a:prstGeom>
            <a:solidFill>
              <a:schemeClr val="bg1">
                <a:lumMod val="85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a:t>Interest</a:t>
              </a:r>
              <a:r>
                <a:rPr lang="en-IN" sz="1400" b="1" baseline="0"/>
                <a:t> Income</a:t>
              </a:r>
              <a:endParaRPr lang="en-IN" sz="1400" b="1"/>
            </a:p>
          </xdr:txBody>
        </xdr:sp>
        <xdr:sp macro="" textlink="'Q6-Q11'!I22">
          <xdr:nvSpPr>
            <xdr:cNvPr id="33" name="TextBox 32">
              <a:extLst>
                <a:ext uri="{FF2B5EF4-FFF2-40B4-BE49-F238E27FC236}">
                  <a16:creationId xmlns:a16="http://schemas.microsoft.com/office/drawing/2014/main" id="{82185C5D-C631-3CE9-648B-7EDA4AE260D0}"/>
                </a:ext>
              </a:extLst>
            </xdr:cNvPr>
            <xdr:cNvSpPr txBox="1"/>
          </xdr:nvSpPr>
          <xdr:spPr>
            <a:xfrm>
              <a:off x="3217334" y="1151467"/>
              <a:ext cx="1100667" cy="397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8AC7B8-7A78-4042-9F15-88358F50C345}" type="TxLink">
                <a:rPr lang="en-US" sz="1800" b="0" i="0" u="none" strike="noStrike">
                  <a:solidFill>
                    <a:srgbClr val="000000"/>
                  </a:solidFill>
                  <a:latin typeface="Aptos Narrow"/>
                </a:rPr>
                <a:pPr algn="ctr"/>
                <a:t>5.06 M</a:t>
              </a:fld>
              <a:endParaRPr lang="en-IN" sz="4800"/>
            </a:p>
          </xdr:txBody>
        </xdr:sp>
      </xdr:grpSp>
    </xdr:grpSp>
    <xdr:clientData/>
  </xdr:twoCellAnchor>
  <xdr:twoCellAnchor>
    <xdr:from>
      <xdr:col>1</xdr:col>
      <xdr:colOff>255444</xdr:colOff>
      <xdr:row>12</xdr:row>
      <xdr:rowOff>131750</xdr:rowOff>
    </xdr:from>
    <xdr:to>
      <xdr:col>6</xdr:col>
      <xdr:colOff>292616</xdr:colOff>
      <xdr:row>23</xdr:row>
      <xdr:rowOff>109324</xdr:rowOff>
    </xdr:to>
    <xdr:graphicFrame macro="">
      <xdr:nvGraphicFramePr>
        <xdr:cNvPr id="47" name="Chart 46">
          <a:extLst>
            <a:ext uri="{FF2B5EF4-FFF2-40B4-BE49-F238E27FC236}">
              <a16:creationId xmlns:a16="http://schemas.microsoft.com/office/drawing/2014/main" id="{3C78B834-D819-4A07-BA99-8CB8D0AF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29511</xdr:colOff>
      <xdr:row>20</xdr:row>
      <xdr:rowOff>164311</xdr:rowOff>
    </xdr:from>
    <xdr:to>
      <xdr:col>1</xdr:col>
      <xdr:colOff>136989</xdr:colOff>
      <xdr:row>27</xdr:row>
      <xdr:rowOff>133769</xdr:rowOff>
    </xdr:to>
    <mc:AlternateContent xmlns:mc="http://schemas.openxmlformats.org/markup-compatibility/2006" xmlns:a14="http://schemas.microsoft.com/office/drawing/2010/main">
      <mc:Choice Requires="a14">
        <xdr:graphicFrame macro="">
          <xdr:nvGraphicFramePr>
            <xdr:cNvPr id="48" name="Branch Performance Category 1">
              <a:extLst>
                <a:ext uri="{FF2B5EF4-FFF2-40B4-BE49-F238E27FC236}">
                  <a16:creationId xmlns:a16="http://schemas.microsoft.com/office/drawing/2014/main" id="{7DC9E076-EFEA-4E58-9588-FA6789EEC488}"/>
                </a:ext>
              </a:extLst>
            </xdr:cNvPr>
            <xdr:cNvGraphicFramePr/>
          </xdr:nvGraphicFramePr>
          <xdr:xfrm>
            <a:off x="0" y="0"/>
            <a:ext cx="0" cy="0"/>
          </xdr:xfrm>
          <a:graphic>
            <a:graphicData uri="http://schemas.microsoft.com/office/drawing/2010/slicer">
              <sle:slicer xmlns:sle="http://schemas.microsoft.com/office/drawing/2010/slicer" name="Branch Performance Category 1"/>
            </a:graphicData>
          </a:graphic>
        </xdr:graphicFrame>
      </mc:Choice>
      <mc:Fallback xmlns="">
        <xdr:sp macro="" textlink="">
          <xdr:nvSpPr>
            <xdr:cNvPr id="0" name=""/>
            <xdr:cNvSpPr>
              <a:spLocks noTextEdit="1"/>
            </xdr:cNvSpPr>
          </xdr:nvSpPr>
          <xdr:spPr>
            <a:xfrm>
              <a:off x="29511" y="3760266"/>
              <a:ext cx="2085253" cy="1228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48242</xdr:colOff>
      <xdr:row>7</xdr:row>
      <xdr:rowOff>33823</xdr:rowOff>
    </xdr:from>
    <xdr:to>
      <xdr:col>1</xdr:col>
      <xdr:colOff>136989</xdr:colOff>
      <xdr:row>12</xdr:row>
      <xdr:rowOff>83519</xdr:rowOff>
    </xdr:to>
    <mc:AlternateContent xmlns:mc="http://schemas.openxmlformats.org/markup-compatibility/2006" xmlns:a14="http://schemas.microsoft.com/office/drawing/2010/main">
      <mc:Choice Requires="a14">
        <xdr:graphicFrame macro="">
          <xdr:nvGraphicFramePr>
            <xdr:cNvPr id="49" name="Is Default Loan 1">
              <a:extLst>
                <a:ext uri="{FF2B5EF4-FFF2-40B4-BE49-F238E27FC236}">
                  <a16:creationId xmlns:a16="http://schemas.microsoft.com/office/drawing/2014/main" id="{8772C4BF-074D-4D60-8BDC-255026C73234}"/>
                </a:ext>
              </a:extLst>
            </xdr:cNvPr>
            <xdr:cNvGraphicFramePr/>
          </xdr:nvGraphicFramePr>
          <xdr:xfrm>
            <a:off x="0" y="0"/>
            <a:ext cx="0" cy="0"/>
          </xdr:xfrm>
          <a:graphic>
            <a:graphicData uri="http://schemas.microsoft.com/office/drawing/2010/slicer">
              <sle:slicer xmlns:sle="http://schemas.microsoft.com/office/drawing/2010/slicer" name="Is Default Loan 1"/>
            </a:graphicData>
          </a:graphic>
        </xdr:graphicFrame>
      </mc:Choice>
      <mc:Fallback xmlns="">
        <xdr:sp macro="" textlink="">
          <xdr:nvSpPr>
            <xdr:cNvPr id="0" name=""/>
            <xdr:cNvSpPr>
              <a:spLocks noTextEdit="1"/>
            </xdr:cNvSpPr>
          </xdr:nvSpPr>
          <xdr:spPr>
            <a:xfrm>
              <a:off x="48242" y="1292407"/>
              <a:ext cx="2066522" cy="948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39846</xdr:colOff>
      <xdr:row>13</xdr:row>
      <xdr:rowOff>19836</xdr:rowOff>
    </xdr:from>
    <xdr:to>
      <xdr:col>1</xdr:col>
      <xdr:colOff>128471</xdr:colOff>
      <xdr:row>20</xdr:row>
      <xdr:rowOff>17469</xdr:rowOff>
    </xdr:to>
    <mc:AlternateContent xmlns:mc="http://schemas.openxmlformats.org/markup-compatibility/2006" xmlns:a14="http://schemas.microsoft.com/office/drawing/2010/main">
      <mc:Choice Requires="a14">
        <xdr:graphicFrame macro="">
          <xdr:nvGraphicFramePr>
            <xdr:cNvPr id="50" name="Repayment Behavior 1">
              <a:extLst>
                <a:ext uri="{FF2B5EF4-FFF2-40B4-BE49-F238E27FC236}">
                  <a16:creationId xmlns:a16="http://schemas.microsoft.com/office/drawing/2014/main" id="{C5F9FA51-5365-4822-8D04-7000CEA9975D}"/>
                </a:ext>
              </a:extLst>
            </xdr:cNvPr>
            <xdr:cNvGraphicFramePr/>
          </xdr:nvGraphicFramePr>
          <xdr:xfrm>
            <a:off x="0" y="0"/>
            <a:ext cx="0" cy="0"/>
          </xdr:xfrm>
          <a:graphic>
            <a:graphicData uri="http://schemas.microsoft.com/office/drawing/2010/slicer">
              <sle:slicer xmlns:sle="http://schemas.microsoft.com/office/drawing/2010/slicer" name="Repayment Behavior 1"/>
            </a:graphicData>
          </a:graphic>
        </xdr:graphicFrame>
      </mc:Choice>
      <mc:Fallback xmlns="">
        <xdr:sp macro="" textlink="">
          <xdr:nvSpPr>
            <xdr:cNvPr id="0" name=""/>
            <xdr:cNvSpPr>
              <a:spLocks noTextEdit="1"/>
            </xdr:cNvSpPr>
          </xdr:nvSpPr>
          <xdr:spPr>
            <a:xfrm>
              <a:off x="39846" y="2357207"/>
              <a:ext cx="2066400" cy="1256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247872</xdr:colOff>
      <xdr:row>7</xdr:row>
      <xdr:rowOff>6262</xdr:rowOff>
    </xdr:from>
    <xdr:to>
      <xdr:col>4</xdr:col>
      <xdr:colOff>206460</xdr:colOff>
      <xdr:row>17</xdr:row>
      <xdr:rowOff>66560</xdr:rowOff>
    </xdr:to>
    <xdr:grpSp>
      <xdr:nvGrpSpPr>
        <xdr:cNvPr id="55" name="Group 54">
          <a:extLst>
            <a:ext uri="{FF2B5EF4-FFF2-40B4-BE49-F238E27FC236}">
              <a16:creationId xmlns:a16="http://schemas.microsoft.com/office/drawing/2014/main" id="{6135C6F0-52A9-D32A-5D67-7799ADA09C35}"/>
            </a:ext>
          </a:extLst>
        </xdr:cNvPr>
        <xdr:cNvGrpSpPr/>
      </xdr:nvGrpSpPr>
      <xdr:grpSpPr>
        <a:xfrm>
          <a:off x="2225647" y="1264846"/>
          <a:ext cx="1782251" cy="1858276"/>
          <a:chOff x="2410239" y="1350066"/>
          <a:chExt cx="1828800" cy="1783080"/>
        </a:xfrm>
      </xdr:grpSpPr>
      <xdr:grpSp>
        <xdr:nvGrpSpPr>
          <xdr:cNvPr id="34" name="Group 33">
            <a:extLst>
              <a:ext uri="{FF2B5EF4-FFF2-40B4-BE49-F238E27FC236}">
                <a16:creationId xmlns:a16="http://schemas.microsoft.com/office/drawing/2014/main" id="{032B1BDB-2004-4FC7-8286-249E7E48851C}"/>
              </a:ext>
            </a:extLst>
          </xdr:cNvPr>
          <xdr:cNvGrpSpPr/>
        </xdr:nvGrpSpPr>
        <xdr:grpSpPr>
          <a:xfrm>
            <a:off x="2563935" y="1626855"/>
            <a:ext cx="1454977" cy="675710"/>
            <a:chOff x="2844736" y="779650"/>
            <a:chExt cx="1733674" cy="789096"/>
          </a:xfrm>
        </xdr:grpSpPr>
        <xdr:sp macro="" textlink="">
          <xdr:nvSpPr>
            <xdr:cNvPr id="35" name="Rectangle: Rounded Corners 34">
              <a:extLst>
                <a:ext uri="{FF2B5EF4-FFF2-40B4-BE49-F238E27FC236}">
                  <a16:creationId xmlns:a16="http://schemas.microsoft.com/office/drawing/2014/main" id="{69D7E8C5-93F2-1BFB-6EB0-B9FF99C6E2A6}"/>
                </a:ext>
              </a:extLst>
            </xdr:cNvPr>
            <xdr:cNvSpPr/>
          </xdr:nvSpPr>
          <xdr:spPr>
            <a:xfrm>
              <a:off x="2844736" y="779650"/>
              <a:ext cx="1733674" cy="696416"/>
            </a:xfrm>
            <a:prstGeom prst="round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0" lang="en-IN" sz="1400" b="1" i="0" u="none" strike="noStrike" kern="0" cap="none" spc="0" normalizeH="0" baseline="0" noProof="0">
                  <a:ln>
                    <a:noFill/>
                  </a:ln>
                  <a:solidFill>
                    <a:schemeClr val="bg1"/>
                  </a:solidFill>
                  <a:effectLst/>
                  <a:uLnTx/>
                  <a:uFillTx/>
                  <a:latin typeface="+mn-lt"/>
                  <a:ea typeface="+mn-ea"/>
                  <a:cs typeface="+mn-cs"/>
                </a:rPr>
                <a:t>Loan Growth % </a:t>
              </a:r>
              <a:endParaRPr lang="en-IN" sz="1800" b="1">
                <a:solidFill>
                  <a:schemeClr val="bg1"/>
                </a:solidFill>
              </a:endParaRPr>
            </a:p>
          </xdr:txBody>
        </xdr:sp>
        <xdr:sp macro="" textlink="'Q6-Q11'!F2">
          <xdr:nvSpPr>
            <xdr:cNvPr id="36" name="TextBox 35">
              <a:extLst>
                <a:ext uri="{FF2B5EF4-FFF2-40B4-BE49-F238E27FC236}">
                  <a16:creationId xmlns:a16="http://schemas.microsoft.com/office/drawing/2014/main" id="{F9E737DD-D022-CB9B-AD73-417A6AAAF8D1}"/>
                </a:ext>
              </a:extLst>
            </xdr:cNvPr>
            <xdr:cNvSpPr txBox="1"/>
          </xdr:nvSpPr>
          <xdr:spPr>
            <a:xfrm>
              <a:off x="3096272" y="1151467"/>
              <a:ext cx="1340891" cy="417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D99102-C35C-4014-8A10-8FF98A4DC59C}" type="TxLink">
                <a:rPr lang="en-US" sz="1800" b="0" i="0" u="none" strike="noStrike">
                  <a:solidFill>
                    <a:schemeClr val="bg1"/>
                  </a:solidFill>
                  <a:latin typeface="Aptos Narrow"/>
                </a:rPr>
                <a:t>9.93%</a:t>
              </a:fld>
              <a:endParaRPr lang="en-US" sz="1800">
                <a:solidFill>
                  <a:schemeClr val="bg1"/>
                </a:solidFill>
              </a:endParaRPr>
            </a:p>
          </xdr:txBody>
        </xdr:sp>
      </xdr:grpSp>
      <xdr:sp macro="" textlink="">
        <xdr:nvSpPr>
          <xdr:cNvPr id="54" name="Block Arc 53">
            <a:extLst>
              <a:ext uri="{FF2B5EF4-FFF2-40B4-BE49-F238E27FC236}">
                <a16:creationId xmlns:a16="http://schemas.microsoft.com/office/drawing/2014/main" id="{6D4DC9F0-E23C-4FAB-AB5C-3F53226E0049}"/>
              </a:ext>
            </a:extLst>
          </xdr:cNvPr>
          <xdr:cNvSpPr/>
        </xdr:nvSpPr>
        <xdr:spPr>
          <a:xfrm>
            <a:off x="2410239" y="1350066"/>
            <a:ext cx="1828800" cy="1783080"/>
          </a:xfrm>
          <a:prstGeom prst="blockArc">
            <a:avLst>
              <a:gd name="adj1" fmla="val 10800000"/>
              <a:gd name="adj2" fmla="val 21418069"/>
              <a:gd name="adj3" fmla="val 6672"/>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chemeClr val="tx1"/>
              </a:solidFill>
            </a:endParaRPr>
          </a:p>
        </xdr:txBody>
      </xdr:sp>
    </xdr:grpSp>
    <xdr:clientData/>
  </xdr:twoCellAnchor>
  <xdr:twoCellAnchor>
    <xdr:from>
      <xdr:col>4</xdr:col>
      <xdr:colOff>264437</xdr:colOff>
      <xdr:row>7</xdr:row>
      <xdr:rowOff>39394</xdr:rowOff>
    </xdr:from>
    <xdr:to>
      <xdr:col>7</xdr:col>
      <xdr:colOff>214741</xdr:colOff>
      <xdr:row>16</xdr:row>
      <xdr:rowOff>183833</xdr:rowOff>
    </xdr:to>
    <xdr:grpSp>
      <xdr:nvGrpSpPr>
        <xdr:cNvPr id="71" name="Group 70">
          <a:extLst>
            <a:ext uri="{FF2B5EF4-FFF2-40B4-BE49-F238E27FC236}">
              <a16:creationId xmlns:a16="http://schemas.microsoft.com/office/drawing/2014/main" id="{6EF2CBC4-DE2D-4FB8-B155-48099F2774AE}"/>
            </a:ext>
          </a:extLst>
        </xdr:cNvPr>
        <xdr:cNvGrpSpPr/>
      </xdr:nvGrpSpPr>
      <xdr:grpSpPr>
        <a:xfrm>
          <a:off x="4065875" y="1297978"/>
          <a:ext cx="1773967" cy="1762619"/>
          <a:chOff x="2410239" y="1350066"/>
          <a:chExt cx="1828800" cy="1783080"/>
        </a:xfrm>
      </xdr:grpSpPr>
      <xdr:grpSp>
        <xdr:nvGrpSpPr>
          <xdr:cNvPr id="72" name="Group 71">
            <a:extLst>
              <a:ext uri="{FF2B5EF4-FFF2-40B4-BE49-F238E27FC236}">
                <a16:creationId xmlns:a16="http://schemas.microsoft.com/office/drawing/2014/main" id="{BF60DA38-EFE9-F07D-58DD-68CE23BADBE6}"/>
              </a:ext>
            </a:extLst>
          </xdr:cNvPr>
          <xdr:cNvGrpSpPr/>
        </xdr:nvGrpSpPr>
        <xdr:grpSpPr>
          <a:xfrm>
            <a:off x="2562638" y="1482589"/>
            <a:ext cx="1488847" cy="819979"/>
            <a:chOff x="2843190" y="611174"/>
            <a:chExt cx="1774032" cy="957572"/>
          </a:xfrm>
        </xdr:grpSpPr>
        <xdr:sp macro="" textlink="">
          <xdr:nvSpPr>
            <xdr:cNvPr id="74" name="Rectangle: Rounded Corners 73">
              <a:extLst>
                <a:ext uri="{FF2B5EF4-FFF2-40B4-BE49-F238E27FC236}">
                  <a16:creationId xmlns:a16="http://schemas.microsoft.com/office/drawing/2014/main" id="{BAC8234B-6DC1-5842-1F50-4E063CED381D}"/>
                </a:ext>
              </a:extLst>
            </xdr:cNvPr>
            <xdr:cNvSpPr/>
          </xdr:nvSpPr>
          <xdr:spPr>
            <a:xfrm>
              <a:off x="2843190" y="611174"/>
              <a:ext cx="1774032" cy="870521"/>
            </a:xfrm>
            <a:prstGeom prst="round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0" lang="en-IN" sz="1200" b="1" i="0" u="none" strike="noStrike" kern="0" cap="none" spc="0" normalizeH="0" baseline="0" noProof="0">
                  <a:ln>
                    <a:noFill/>
                  </a:ln>
                  <a:solidFill>
                    <a:schemeClr val="bg1"/>
                  </a:solidFill>
                  <a:effectLst/>
                  <a:uLnTx/>
                  <a:uFillTx/>
                  <a:latin typeface="+mn-lt"/>
                  <a:ea typeface="+mn-ea"/>
                  <a:cs typeface="+mn-cs"/>
                </a:rPr>
                <a:t>Client </a:t>
              </a:r>
            </a:p>
            <a:p>
              <a:pPr algn="ctr"/>
              <a:r>
                <a:rPr kumimoji="0" lang="en-IN" sz="1200" b="1" i="0" u="none" strike="noStrike" kern="0" cap="none" spc="0" normalizeH="0" baseline="0" noProof="0">
                  <a:ln>
                    <a:noFill/>
                  </a:ln>
                  <a:solidFill>
                    <a:schemeClr val="bg1"/>
                  </a:solidFill>
                  <a:effectLst/>
                  <a:uLnTx/>
                  <a:uFillTx/>
                  <a:latin typeface="+mn-lt"/>
                  <a:ea typeface="+mn-ea"/>
                  <a:cs typeface="+mn-cs"/>
                </a:rPr>
                <a:t> Retension Rate </a:t>
              </a:r>
              <a:endParaRPr lang="en-IN" sz="1600" b="1">
                <a:solidFill>
                  <a:schemeClr val="bg1"/>
                </a:solidFill>
              </a:endParaRPr>
            </a:p>
          </xdr:txBody>
        </xdr:sp>
        <xdr:sp macro="" textlink="'Q1-Q5'!A19">
          <xdr:nvSpPr>
            <xdr:cNvPr id="75" name="TextBox 74">
              <a:extLst>
                <a:ext uri="{FF2B5EF4-FFF2-40B4-BE49-F238E27FC236}">
                  <a16:creationId xmlns:a16="http://schemas.microsoft.com/office/drawing/2014/main" id="{6FF69681-977E-9BBA-A985-606BD393300F}"/>
                </a:ext>
              </a:extLst>
            </xdr:cNvPr>
            <xdr:cNvSpPr txBox="1"/>
          </xdr:nvSpPr>
          <xdr:spPr>
            <a:xfrm>
              <a:off x="3096272" y="1151467"/>
              <a:ext cx="1340891" cy="417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CB18EE-30CD-4FEB-BC25-5391CBDDA014}" type="TxLink">
                <a:rPr lang="en-US" sz="1800" b="0" i="0" u="none" strike="noStrike">
                  <a:solidFill>
                    <a:schemeClr val="bg1"/>
                  </a:solidFill>
                  <a:latin typeface="Aptos Narrow"/>
                </a:rPr>
                <a:pPr algn="ctr"/>
                <a:t>67%</a:t>
              </a:fld>
              <a:endParaRPr lang="en-IN" sz="4800" b="0" i="0" u="none" strike="noStrike">
                <a:solidFill>
                  <a:schemeClr val="bg1"/>
                </a:solidFill>
                <a:latin typeface="Aptos Narrow"/>
              </a:endParaRPr>
            </a:p>
          </xdr:txBody>
        </xdr:sp>
      </xdr:grpSp>
      <xdr:sp macro="" textlink="">
        <xdr:nvSpPr>
          <xdr:cNvPr id="73" name="Block Arc 72">
            <a:extLst>
              <a:ext uri="{FF2B5EF4-FFF2-40B4-BE49-F238E27FC236}">
                <a16:creationId xmlns:a16="http://schemas.microsoft.com/office/drawing/2014/main" id="{9C7D37A0-25F2-F2CA-C885-4EE7F124106D}"/>
              </a:ext>
            </a:extLst>
          </xdr:cNvPr>
          <xdr:cNvSpPr/>
        </xdr:nvSpPr>
        <xdr:spPr>
          <a:xfrm>
            <a:off x="2410239" y="1350066"/>
            <a:ext cx="1828800" cy="1783080"/>
          </a:xfrm>
          <a:prstGeom prst="blockArc">
            <a:avLst>
              <a:gd name="adj1" fmla="val 10800000"/>
              <a:gd name="adj2" fmla="val 21418069"/>
              <a:gd name="adj3" fmla="val 6672"/>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chemeClr val="tx1"/>
              </a:solidFill>
            </a:endParaRPr>
          </a:p>
        </xdr:txBody>
      </xdr:sp>
    </xdr:grpSp>
    <xdr:clientData/>
  </xdr:twoCellAnchor>
  <xdr:twoCellAnchor>
    <xdr:from>
      <xdr:col>7</xdr:col>
      <xdr:colOff>289283</xdr:colOff>
      <xdr:row>6</xdr:row>
      <xdr:rowOff>183830</xdr:rowOff>
    </xdr:from>
    <xdr:to>
      <xdr:col>10</xdr:col>
      <xdr:colOff>239744</xdr:colOff>
      <xdr:row>16</xdr:row>
      <xdr:rowOff>140020</xdr:rowOff>
    </xdr:to>
    <xdr:grpSp>
      <xdr:nvGrpSpPr>
        <xdr:cNvPr id="76" name="Group 75">
          <a:extLst>
            <a:ext uri="{FF2B5EF4-FFF2-40B4-BE49-F238E27FC236}">
              <a16:creationId xmlns:a16="http://schemas.microsoft.com/office/drawing/2014/main" id="{857CE7B7-61B7-4DA9-9CAF-2ACF97CDE75D}"/>
            </a:ext>
          </a:extLst>
        </xdr:cNvPr>
        <xdr:cNvGrpSpPr/>
      </xdr:nvGrpSpPr>
      <xdr:grpSpPr>
        <a:xfrm>
          <a:off x="5914384" y="1262617"/>
          <a:ext cx="1774124" cy="1754167"/>
          <a:chOff x="2410239" y="1350066"/>
          <a:chExt cx="1828800" cy="1783080"/>
        </a:xfrm>
      </xdr:grpSpPr>
      <xdr:grpSp>
        <xdr:nvGrpSpPr>
          <xdr:cNvPr id="77" name="Group 76">
            <a:extLst>
              <a:ext uri="{FF2B5EF4-FFF2-40B4-BE49-F238E27FC236}">
                <a16:creationId xmlns:a16="http://schemas.microsoft.com/office/drawing/2014/main" id="{467A3AAA-9EAB-130D-FBAC-089B7ADA507B}"/>
              </a:ext>
            </a:extLst>
          </xdr:cNvPr>
          <xdr:cNvGrpSpPr/>
        </xdr:nvGrpSpPr>
        <xdr:grpSpPr>
          <a:xfrm>
            <a:off x="2562638" y="1482589"/>
            <a:ext cx="1488847" cy="819979"/>
            <a:chOff x="2843190" y="611174"/>
            <a:chExt cx="1774032" cy="957572"/>
          </a:xfrm>
        </xdr:grpSpPr>
        <xdr:sp macro="" textlink="">
          <xdr:nvSpPr>
            <xdr:cNvPr id="79" name="Rectangle: Rounded Corners 78">
              <a:extLst>
                <a:ext uri="{FF2B5EF4-FFF2-40B4-BE49-F238E27FC236}">
                  <a16:creationId xmlns:a16="http://schemas.microsoft.com/office/drawing/2014/main" id="{246E7912-52F3-3B74-4162-EB58B5A41B0C}"/>
                </a:ext>
              </a:extLst>
            </xdr:cNvPr>
            <xdr:cNvSpPr/>
          </xdr:nvSpPr>
          <xdr:spPr>
            <a:xfrm>
              <a:off x="2843190" y="611174"/>
              <a:ext cx="1774032" cy="870521"/>
            </a:xfrm>
            <a:prstGeom prst="round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200" b="1">
                  <a:solidFill>
                    <a:schemeClr val="bg1"/>
                  </a:solidFill>
                </a:rPr>
                <a:t>Principal</a:t>
              </a:r>
              <a:r>
                <a:rPr lang="en-IN" sz="1200" b="1" baseline="0">
                  <a:solidFill>
                    <a:schemeClr val="bg1"/>
                  </a:solidFill>
                </a:rPr>
                <a:t> </a:t>
              </a:r>
            </a:p>
            <a:p>
              <a:pPr algn="ctr"/>
              <a:r>
                <a:rPr lang="en-IN" sz="1200" b="1" baseline="0">
                  <a:solidFill>
                    <a:schemeClr val="bg1"/>
                  </a:solidFill>
                </a:rPr>
                <a:t>Recovery Rate</a:t>
              </a:r>
              <a:endParaRPr lang="en-IN" sz="1200" b="1">
                <a:solidFill>
                  <a:schemeClr val="bg1"/>
                </a:solidFill>
              </a:endParaRPr>
            </a:p>
          </xdr:txBody>
        </xdr:sp>
        <xdr:sp macro="" textlink="'Q6-Q11'!A24:B24">
          <xdr:nvSpPr>
            <xdr:cNvPr id="80" name="TextBox 79">
              <a:extLst>
                <a:ext uri="{FF2B5EF4-FFF2-40B4-BE49-F238E27FC236}">
                  <a16:creationId xmlns:a16="http://schemas.microsoft.com/office/drawing/2014/main" id="{31EAAA7F-F287-A9D9-DF18-5FE377AC81D6}"/>
                </a:ext>
              </a:extLst>
            </xdr:cNvPr>
            <xdr:cNvSpPr txBox="1"/>
          </xdr:nvSpPr>
          <xdr:spPr>
            <a:xfrm>
              <a:off x="3096272" y="1151467"/>
              <a:ext cx="1340891" cy="417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691E5E-9CA4-46BD-B2D8-E5E8109B66F9}" type="TxLink">
                <a:rPr lang="en-US" sz="1800" b="0" i="0" u="none" strike="noStrike">
                  <a:solidFill>
                    <a:schemeClr val="bg1"/>
                  </a:solidFill>
                  <a:latin typeface="Aptos Narrow"/>
                </a:rPr>
                <a:pPr algn="ctr"/>
                <a:t>99%</a:t>
              </a:fld>
              <a:endParaRPr lang="en-IN" sz="7200" b="0" i="0" u="none" strike="noStrike">
                <a:solidFill>
                  <a:schemeClr val="bg1"/>
                </a:solidFill>
                <a:latin typeface="Aptos Narrow"/>
              </a:endParaRPr>
            </a:p>
          </xdr:txBody>
        </xdr:sp>
      </xdr:grpSp>
      <xdr:sp macro="" textlink="">
        <xdr:nvSpPr>
          <xdr:cNvPr id="78" name="Block Arc 77">
            <a:extLst>
              <a:ext uri="{FF2B5EF4-FFF2-40B4-BE49-F238E27FC236}">
                <a16:creationId xmlns:a16="http://schemas.microsoft.com/office/drawing/2014/main" id="{FA3EA66E-21DE-3BD8-6743-13EE1E3BA651}"/>
              </a:ext>
            </a:extLst>
          </xdr:cNvPr>
          <xdr:cNvSpPr/>
        </xdr:nvSpPr>
        <xdr:spPr>
          <a:xfrm>
            <a:off x="2410239" y="1350066"/>
            <a:ext cx="1828800" cy="1783080"/>
          </a:xfrm>
          <a:prstGeom prst="blockArc">
            <a:avLst>
              <a:gd name="adj1" fmla="val 10800000"/>
              <a:gd name="adj2" fmla="val 21418069"/>
              <a:gd name="adj3" fmla="val 6672"/>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chemeClr val="tx1"/>
              </a:solidFill>
            </a:endParaRPr>
          </a:p>
        </xdr:txBody>
      </xdr:sp>
    </xdr:grpSp>
    <xdr:clientData/>
  </xdr:twoCellAnchor>
  <xdr:twoCellAnchor>
    <xdr:from>
      <xdr:col>10</xdr:col>
      <xdr:colOff>338982</xdr:colOff>
      <xdr:row>6</xdr:row>
      <xdr:rowOff>183833</xdr:rowOff>
    </xdr:from>
    <xdr:to>
      <xdr:col>13</xdr:col>
      <xdr:colOff>289443</xdr:colOff>
      <xdr:row>16</xdr:row>
      <xdr:rowOff>31111</xdr:rowOff>
    </xdr:to>
    <xdr:grpSp>
      <xdr:nvGrpSpPr>
        <xdr:cNvPr id="81" name="Group 80">
          <a:extLst>
            <a:ext uri="{FF2B5EF4-FFF2-40B4-BE49-F238E27FC236}">
              <a16:creationId xmlns:a16="http://schemas.microsoft.com/office/drawing/2014/main" id="{9633298A-47EF-47B5-83B8-75D696D75A6B}"/>
            </a:ext>
          </a:extLst>
        </xdr:cNvPr>
        <xdr:cNvGrpSpPr/>
      </xdr:nvGrpSpPr>
      <xdr:grpSpPr>
        <a:xfrm>
          <a:off x="7787746" y="1262620"/>
          <a:ext cx="1774124" cy="1645255"/>
          <a:chOff x="2410239" y="1350066"/>
          <a:chExt cx="1828800" cy="1783080"/>
        </a:xfrm>
      </xdr:grpSpPr>
      <xdr:grpSp>
        <xdr:nvGrpSpPr>
          <xdr:cNvPr id="82" name="Group 81">
            <a:extLst>
              <a:ext uri="{FF2B5EF4-FFF2-40B4-BE49-F238E27FC236}">
                <a16:creationId xmlns:a16="http://schemas.microsoft.com/office/drawing/2014/main" id="{D9C9C267-07F9-5AC0-12E3-3801ADCD360C}"/>
              </a:ext>
            </a:extLst>
          </xdr:cNvPr>
          <xdr:cNvGrpSpPr/>
        </xdr:nvGrpSpPr>
        <xdr:grpSpPr>
          <a:xfrm>
            <a:off x="2562638" y="1598489"/>
            <a:ext cx="1488847" cy="745436"/>
            <a:chOff x="2843190" y="746522"/>
            <a:chExt cx="1774032" cy="870521"/>
          </a:xfrm>
        </xdr:grpSpPr>
        <xdr:sp macro="" textlink="">
          <xdr:nvSpPr>
            <xdr:cNvPr id="84" name="Rectangle: Rounded Corners 83">
              <a:extLst>
                <a:ext uri="{FF2B5EF4-FFF2-40B4-BE49-F238E27FC236}">
                  <a16:creationId xmlns:a16="http://schemas.microsoft.com/office/drawing/2014/main" id="{41CCBB74-1491-0E9D-C826-18E24A779738}"/>
                </a:ext>
              </a:extLst>
            </xdr:cNvPr>
            <xdr:cNvSpPr/>
          </xdr:nvSpPr>
          <xdr:spPr>
            <a:xfrm>
              <a:off x="2843190" y="746522"/>
              <a:ext cx="1774032" cy="870521"/>
            </a:xfrm>
            <a:prstGeom prst="round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a:solidFill>
                    <a:schemeClr val="bg1"/>
                  </a:solidFill>
                </a:rPr>
                <a:t>Default</a:t>
              </a:r>
              <a:r>
                <a:rPr lang="en-IN" sz="1400" b="1" baseline="0">
                  <a:solidFill>
                    <a:schemeClr val="bg1"/>
                  </a:solidFill>
                </a:rPr>
                <a:t> Rate %</a:t>
              </a:r>
              <a:endParaRPr lang="en-IN" sz="1400" b="1">
                <a:solidFill>
                  <a:schemeClr val="bg1"/>
                </a:solidFill>
              </a:endParaRPr>
            </a:p>
          </xdr:txBody>
        </xdr:sp>
        <xdr:sp macro="" textlink="'Q6-Q11'!M26">
          <xdr:nvSpPr>
            <xdr:cNvPr id="85" name="TextBox 84">
              <a:extLst>
                <a:ext uri="{FF2B5EF4-FFF2-40B4-BE49-F238E27FC236}">
                  <a16:creationId xmlns:a16="http://schemas.microsoft.com/office/drawing/2014/main" id="{5A857BE9-9307-7091-3426-097249CD6D8A}"/>
                </a:ext>
              </a:extLst>
            </xdr:cNvPr>
            <xdr:cNvSpPr txBox="1"/>
          </xdr:nvSpPr>
          <xdr:spPr>
            <a:xfrm>
              <a:off x="3096272" y="1151467"/>
              <a:ext cx="1340891" cy="417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B64E9C-6DC6-4F42-A129-4F2FE0AF4C94}" type="TxLink">
                <a:rPr lang="en-US" sz="1800" b="0" i="0" u="none" strike="noStrike">
                  <a:solidFill>
                    <a:schemeClr val="bg1"/>
                  </a:solidFill>
                  <a:latin typeface="Aptos Narrow"/>
                </a:rPr>
                <a:pPr algn="ctr"/>
                <a:t>5.40%</a:t>
              </a:fld>
              <a:endParaRPr lang="en-IN" sz="11500" b="0" i="0" u="none" strike="noStrike">
                <a:solidFill>
                  <a:schemeClr val="bg1"/>
                </a:solidFill>
                <a:latin typeface="Aptos Narrow"/>
              </a:endParaRPr>
            </a:p>
          </xdr:txBody>
        </xdr:sp>
      </xdr:grpSp>
      <xdr:sp macro="" textlink="">
        <xdr:nvSpPr>
          <xdr:cNvPr id="83" name="Block Arc 82">
            <a:extLst>
              <a:ext uri="{FF2B5EF4-FFF2-40B4-BE49-F238E27FC236}">
                <a16:creationId xmlns:a16="http://schemas.microsoft.com/office/drawing/2014/main" id="{E0CFE8E1-AA23-E523-92C1-0333CAAF6E46}"/>
              </a:ext>
            </a:extLst>
          </xdr:cNvPr>
          <xdr:cNvSpPr/>
        </xdr:nvSpPr>
        <xdr:spPr>
          <a:xfrm>
            <a:off x="2410239" y="1350066"/>
            <a:ext cx="1828800" cy="1783080"/>
          </a:xfrm>
          <a:prstGeom prst="blockArc">
            <a:avLst>
              <a:gd name="adj1" fmla="val 10800000"/>
              <a:gd name="adj2" fmla="val 21418069"/>
              <a:gd name="adj3" fmla="val 6672"/>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chemeClr val="tx1"/>
              </a:solidFill>
            </a:endParaRPr>
          </a:p>
        </xdr:txBody>
      </xdr:sp>
    </xdr:grpSp>
    <xdr:clientData/>
  </xdr:twoCellAnchor>
  <xdr:twoCellAnchor>
    <xdr:from>
      <xdr:col>13</xdr:col>
      <xdr:colOff>388677</xdr:colOff>
      <xdr:row>7</xdr:row>
      <xdr:rowOff>14544</xdr:rowOff>
    </xdr:from>
    <xdr:to>
      <xdr:col>16</xdr:col>
      <xdr:colOff>256155</xdr:colOff>
      <xdr:row>15</xdr:row>
      <xdr:rowOff>113936</xdr:rowOff>
    </xdr:to>
    <xdr:grpSp>
      <xdr:nvGrpSpPr>
        <xdr:cNvPr id="86" name="Group 85">
          <a:extLst>
            <a:ext uri="{FF2B5EF4-FFF2-40B4-BE49-F238E27FC236}">
              <a16:creationId xmlns:a16="http://schemas.microsoft.com/office/drawing/2014/main" id="{3C72E333-9978-42F9-A6DC-12DB2BCC0993}"/>
            </a:ext>
          </a:extLst>
        </xdr:cNvPr>
        <xdr:cNvGrpSpPr/>
      </xdr:nvGrpSpPr>
      <xdr:grpSpPr>
        <a:xfrm>
          <a:off x="9661104" y="1273128"/>
          <a:ext cx="1691141" cy="1537774"/>
          <a:chOff x="2410239" y="1350066"/>
          <a:chExt cx="1828800" cy="1783080"/>
        </a:xfrm>
      </xdr:grpSpPr>
      <xdr:grpSp>
        <xdr:nvGrpSpPr>
          <xdr:cNvPr id="87" name="Group 86">
            <a:extLst>
              <a:ext uri="{FF2B5EF4-FFF2-40B4-BE49-F238E27FC236}">
                <a16:creationId xmlns:a16="http://schemas.microsoft.com/office/drawing/2014/main" id="{1193C4DB-8DB2-E975-7800-93216873A315}"/>
              </a:ext>
            </a:extLst>
          </xdr:cNvPr>
          <xdr:cNvGrpSpPr/>
        </xdr:nvGrpSpPr>
        <xdr:grpSpPr>
          <a:xfrm>
            <a:off x="2509369" y="1484673"/>
            <a:ext cx="1632012" cy="877458"/>
            <a:chOff x="2779719" y="613609"/>
            <a:chExt cx="1944621" cy="1024697"/>
          </a:xfrm>
        </xdr:grpSpPr>
        <xdr:sp macro="" textlink="">
          <xdr:nvSpPr>
            <xdr:cNvPr id="89" name="Rectangle: Rounded Corners 88">
              <a:extLst>
                <a:ext uri="{FF2B5EF4-FFF2-40B4-BE49-F238E27FC236}">
                  <a16:creationId xmlns:a16="http://schemas.microsoft.com/office/drawing/2014/main" id="{1B782D51-06DB-24B9-5092-A09E0327835C}"/>
                </a:ext>
              </a:extLst>
            </xdr:cNvPr>
            <xdr:cNvSpPr/>
          </xdr:nvSpPr>
          <xdr:spPr>
            <a:xfrm>
              <a:off x="2779719" y="613609"/>
              <a:ext cx="1944621" cy="795341"/>
            </a:xfrm>
            <a:prstGeom prst="round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200" b="1">
                  <a:solidFill>
                    <a:schemeClr val="bg1"/>
                  </a:solidFill>
                </a:rPr>
                <a:t>Delinquency</a:t>
              </a:r>
            </a:p>
            <a:p>
              <a:pPr algn="ctr"/>
              <a:r>
                <a:rPr lang="en-IN" sz="1200" b="1">
                  <a:solidFill>
                    <a:schemeClr val="bg1"/>
                  </a:solidFill>
                </a:rPr>
                <a:t> Rate </a:t>
              </a:r>
            </a:p>
            <a:p>
              <a:pPr algn="ctr"/>
              <a:endParaRPr lang="en-IN" sz="1200" b="1">
                <a:solidFill>
                  <a:schemeClr val="bg1"/>
                </a:solidFill>
              </a:endParaRPr>
            </a:p>
          </xdr:txBody>
        </xdr:sp>
        <xdr:sp macro="" textlink="'Q12-Q17'!B8:C8">
          <xdr:nvSpPr>
            <xdr:cNvPr id="90" name="TextBox 89">
              <a:extLst>
                <a:ext uri="{FF2B5EF4-FFF2-40B4-BE49-F238E27FC236}">
                  <a16:creationId xmlns:a16="http://schemas.microsoft.com/office/drawing/2014/main" id="{9FA816E6-055E-C7A7-28CF-3A81039C5A99}"/>
                </a:ext>
              </a:extLst>
            </xdr:cNvPr>
            <xdr:cNvSpPr txBox="1"/>
          </xdr:nvSpPr>
          <xdr:spPr>
            <a:xfrm>
              <a:off x="3096272" y="1221027"/>
              <a:ext cx="1340891" cy="417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570F9-C0D4-4BDD-A7F4-E58FEF31925E}" type="TxLink">
                <a:rPr lang="en-US" sz="1800" b="0" i="0" u="none" strike="noStrike">
                  <a:solidFill>
                    <a:schemeClr val="bg1"/>
                  </a:solidFill>
                  <a:latin typeface="Aptos Narrow"/>
                </a:rPr>
                <a:pPr algn="ctr"/>
                <a:t>10.35%</a:t>
              </a:fld>
              <a:endParaRPr lang="en-IN" sz="23900" b="0" i="0" u="none" strike="noStrike">
                <a:solidFill>
                  <a:schemeClr val="bg1"/>
                </a:solidFill>
                <a:latin typeface="Aptos Narrow"/>
              </a:endParaRPr>
            </a:p>
          </xdr:txBody>
        </xdr:sp>
      </xdr:grpSp>
      <xdr:sp macro="" textlink="">
        <xdr:nvSpPr>
          <xdr:cNvPr id="88" name="Block Arc 87">
            <a:extLst>
              <a:ext uri="{FF2B5EF4-FFF2-40B4-BE49-F238E27FC236}">
                <a16:creationId xmlns:a16="http://schemas.microsoft.com/office/drawing/2014/main" id="{24705113-82DA-0C9B-ABE2-8EFFC9BC123D}"/>
              </a:ext>
            </a:extLst>
          </xdr:cNvPr>
          <xdr:cNvSpPr/>
        </xdr:nvSpPr>
        <xdr:spPr>
          <a:xfrm>
            <a:off x="2410239" y="1350066"/>
            <a:ext cx="1828800" cy="1783080"/>
          </a:xfrm>
          <a:prstGeom prst="blockArc">
            <a:avLst>
              <a:gd name="adj1" fmla="val 10800000"/>
              <a:gd name="adj2" fmla="val 21418069"/>
              <a:gd name="adj3" fmla="val 6672"/>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chemeClr val="tx1"/>
              </a:solidFill>
            </a:endParaRPr>
          </a:p>
        </xdr:txBody>
      </xdr:sp>
    </xdr:grpSp>
    <xdr:clientData/>
  </xdr:twoCellAnchor>
  <xdr:twoCellAnchor>
    <xdr:from>
      <xdr:col>8</xdr:col>
      <xdr:colOff>24078</xdr:colOff>
      <xdr:row>24</xdr:row>
      <xdr:rowOff>6607</xdr:rowOff>
    </xdr:from>
    <xdr:to>
      <xdr:col>22</xdr:col>
      <xdr:colOff>482599</xdr:colOff>
      <xdr:row>36</xdr:row>
      <xdr:rowOff>174289</xdr:rowOff>
    </xdr:to>
    <xdr:graphicFrame macro="">
      <xdr:nvGraphicFramePr>
        <xdr:cNvPr id="91" name="Chart 90">
          <a:extLst>
            <a:ext uri="{FF2B5EF4-FFF2-40B4-BE49-F238E27FC236}">
              <a16:creationId xmlns:a16="http://schemas.microsoft.com/office/drawing/2014/main" id="{739840DC-44E7-4DE4-9A5F-23FEB7170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409706</xdr:colOff>
      <xdr:row>12</xdr:row>
      <xdr:rowOff>132575</xdr:rowOff>
    </xdr:from>
    <xdr:to>
      <xdr:col>11</xdr:col>
      <xdr:colOff>437582</xdr:colOff>
      <xdr:row>23</xdr:row>
      <xdr:rowOff>95405</xdr:rowOff>
    </xdr:to>
    <xdr:graphicFrame macro="">
      <xdr:nvGraphicFramePr>
        <xdr:cNvPr id="92" name="Chart 91">
          <a:extLst>
            <a:ext uri="{FF2B5EF4-FFF2-40B4-BE49-F238E27FC236}">
              <a16:creationId xmlns:a16="http://schemas.microsoft.com/office/drawing/2014/main" id="{024D90E8-7FEB-49EE-BF70-5AB427FED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558801</xdr:colOff>
      <xdr:row>12</xdr:row>
      <xdr:rowOff>143932</xdr:rowOff>
    </xdr:from>
    <xdr:to>
      <xdr:col>16</xdr:col>
      <xdr:colOff>440267</xdr:colOff>
      <xdr:row>23</xdr:row>
      <xdr:rowOff>76200</xdr:rowOff>
    </xdr:to>
    <xdr:graphicFrame macro="">
      <xdr:nvGraphicFramePr>
        <xdr:cNvPr id="18" name="Chart 17">
          <a:extLst>
            <a:ext uri="{FF2B5EF4-FFF2-40B4-BE49-F238E27FC236}">
              <a16:creationId xmlns:a16="http://schemas.microsoft.com/office/drawing/2014/main" id="{982C5E76-058A-459B-93E7-7789BE3F0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547196</xdr:colOff>
      <xdr:row>6</xdr:row>
      <xdr:rowOff>179604</xdr:rowOff>
    </xdr:from>
    <xdr:to>
      <xdr:col>22</xdr:col>
      <xdr:colOff>459036</xdr:colOff>
      <xdr:row>23</xdr:row>
      <xdr:rowOff>91807</xdr:rowOff>
    </xdr:to>
    <xdr:graphicFrame macro="">
      <xdr:nvGraphicFramePr>
        <xdr:cNvPr id="22" name="Chart 21">
          <a:extLst>
            <a:ext uri="{FF2B5EF4-FFF2-40B4-BE49-F238E27FC236}">
              <a16:creationId xmlns:a16="http://schemas.microsoft.com/office/drawing/2014/main" id="{AA5B6595-6768-46F2-9DA9-56A5589B5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275167</xdr:colOff>
      <xdr:row>24</xdr:row>
      <xdr:rowOff>9180</xdr:rowOff>
    </xdr:from>
    <xdr:to>
      <xdr:col>7</xdr:col>
      <xdr:colOff>564232</xdr:colOff>
      <xdr:row>36</xdr:row>
      <xdr:rowOff>174434</xdr:rowOff>
    </xdr:to>
    <xdr:graphicFrame macro="">
      <xdr:nvGraphicFramePr>
        <xdr:cNvPr id="16" name="Chart 15">
          <a:extLst>
            <a:ext uri="{FF2B5EF4-FFF2-40B4-BE49-F238E27FC236}">
              <a16:creationId xmlns:a16="http://schemas.microsoft.com/office/drawing/2014/main" id="{E60835E4-5D13-4D57-8944-5A302E203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9644</xdr:colOff>
      <xdr:row>0</xdr:row>
      <xdr:rowOff>9646</xdr:rowOff>
    </xdr:from>
    <xdr:to>
      <xdr:col>1</xdr:col>
      <xdr:colOff>154955</xdr:colOff>
      <xdr:row>6</xdr:row>
      <xdr:rowOff>77056</xdr:rowOff>
    </xdr:to>
    <xdr:pic>
      <xdr:nvPicPr>
        <xdr:cNvPr id="6" name="Picture 5">
          <a:extLst>
            <a:ext uri="{FF2B5EF4-FFF2-40B4-BE49-F238E27FC236}">
              <a16:creationId xmlns:a16="http://schemas.microsoft.com/office/drawing/2014/main" id="{CBED0CEF-EF5A-6B0A-E73F-192582094954}"/>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rightnessContrast contrast="40000"/>
                  </a14:imgEffect>
                </a14:imgLayer>
              </a14:imgProps>
            </a:ext>
            <a:ext uri="{28A0092B-C50C-407E-A947-70E740481C1C}">
              <a14:useLocalDpi xmlns:a14="http://schemas.microsoft.com/office/drawing/2010/main" val="0"/>
            </a:ext>
          </a:extLst>
        </a:blip>
        <a:srcRect t="23689" b="20325"/>
        <a:stretch>
          <a:fillRect/>
        </a:stretch>
      </xdr:blipFill>
      <xdr:spPr bwMode="auto">
        <a:xfrm>
          <a:off x="9644" y="9646"/>
          <a:ext cx="2123086" cy="1146197"/>
        </a:xfrm>
        <a:prstGeom prst="rect">
          <a:avLst/>
        </a:prstGeom>
        <a:noFill/>
        <a:ln w="285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39666</xdr:colOff>
      <xdr:row>28</xdr:row>
      <xdr:rowOff>93312</xdr:rowOff>
    </xdr:from>
    <xdr:to>
      <xdr:col>1</xdr:col>
      <xdr:colOff>107185</xdr:colOff>
      <xdr:row>35</xdr:row>
      <xdr:rowOff>178583</xdr:rowOff>
    </xdr:to>
    <mc:AlternateContent xmlns:mc="http://schemas.openxmlformats.org/markup-compatibility/2006" xmlns:tsle="http://schemas.microsoft.com/office/drawing/2012/timeslicer">
      <mc:Choice Requires="tsle">
        <xdr:graphicFrame macro="">
          <xdr:nvGraphicFramePr>
            <xdr:cNvPr id="23" name="Disbursement Date">
              <a:extLst>
                <a:ext uri="{FF2B5EF4-FFF2-40B4-BE49-F238E27FC236}">
                  <a16:creationId xmlns:a16="http://schemas.microsoft.com/office/drawing/2014/main" id="{BF555E7E-3ECE-42D6-B82E-2147C73CB71A}"/>
                </a:ext>
              </a:extLst>
            </xdr:cNvPr>
            <xdr:cNvGraphicFramePr/>
          </xdr:nvGraphicFramePr>
          <xdr:xfrm>
            <a:off x="0" y="0"/>
            <a:ext cx="0" cy="0"/>
          </xdr:xfrm>
          <a:graphic>
            <a:graphicData uri="http://schemas.microsoft.com/office/drawing/2012/timeslicer">
              <tsle:timeslicer name="Disbursement Date"/>
            </a:graphicData>
          </a:graphic>
        </xdr:graphicFrame>
      </mc:Choice>
      <mc:Fallback xmlns="">
        <xdr:sp macro="" textlink="">
          <xdr:nvSpPr>
            <xdr:cNvPr id="0" name=""/>
            <xdr:cNvSpPr>
              <a:spLocks noTextEdit="1"/>
            </xdr:cNvSpPr>
          </xdr:nvSpPr>
          <xdr:spPr>
            <a:xfrm>
              <a:off x="39666" y="5127649"/>
              <a:ext cx="2045294" cy="134385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17</xdr:col>
      <xdr:colOff>260431</xdr:colOff>
      <xdr:row>0</xdr:row>
      <xdr:rowOff>96455</xdr:rowOff>
    </xdr:from>
    <xdr:to>
      <xdr:col>20</xdr:col>
      <xdr:colOff>482279</xdr:colOff>
      <xdr:row>2</xdr:row>
      <xdr:rowOff>38582</xdr:rowOff>
    </xdr:to>
    <xdr:sp macro="" textlink="">
      <xdr:nvSpPr>
        <xdr:cNvPr id="24" name="TextBox 23">
          <a:extLst>
            <a:ext uri="{FF2B5EF4-FFF2-40B4-BE49-F238E27FC236}">
              <a16:creationId xmlns:a16="http://schemas.microsoft.com/office/drawing/2014/main" id="{7DFA4AEF-B885-4B3E-8026-734A75959D88}"/>
            </a:ext>
          </a:extLst>
        </xdr:cNvPr>
        <xdr:cNvSpPr txBox="1"/>
      </xdr:nvSpPr>
      <xdr:spPr>
        <a:xfrm>
          <a:off x="11960507" y="96455"/>
          <a:ext cx="2044861" cy="308659"/>
        </a:xfrm>
        <a:prstGeom prst="rect">
          <a:avLst/>
        </a:prstGeom>
        <a:solidFill>
          <a:schemeClr val="accent3">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Presented By:</a:t>
          </a:r>
          <a:r>
            <a:rPr lang="en-IN" sz="1600" b="1" baseline="0">
              <a:solidFill>
                <a:schemeClr val="bg1"/>
              </a:solidFill>
            </a:rPr>
            <a:t> Group 3</a:t>
          </a:r>
          <a:endParaRPr lang="en-IN"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s P S" refreshedDate="46001.49033414352" createdVersion="8" refreshedVersion="8" minRefreshableVersion="3" recordCount="1000" xr:uid="{2818739D-D0DF-482C-BE55-18ED9E6EF8BC}">
  <cacheSource type="worksheet">
    <worksheetSource name="Dim_Client"/>
  </cacheSource>
  <cacheFields count="12">
    <cacheField name="Client id" numFmtId="0">
      <sharedItems containsSemiMixedTypes="0" containsString="0" containsNumber="1" containsInteger="1" minValue="2" maxValue="1001"/>
    </cacheField>
    <cacheField name="Client Name" numFmtId="0">
      <sharedItems/>
    </cacheField>
    <cacheField name="Gender ID" numFmtId="0">
      <sharedItems/>
    </cacheField>
    <cacheField name="Age" numFmtId="0">
      <sharedItems/>
    </cacheField>
    <cacheField name="Age _T" numFmtId="0">
      <sharedItems containsString="0" containsBlank="1" containsNumber="1" containsInteger="1" minValue="21" maxValue="59"/>
    </cacheField>
    <cacheField name="Date_of_Birth" numFmtId="14">
      <sharedItems containsNonDate="0" containsDate="1" containsString="0" containsBlank="1" minDate="1960-01-01T00:00:00" maxDate="1998-01-04T00:00:00"/>
    </cacheField>
    <cacheField name="Caste" numFmtId="0">
      <sharedItems/>
    </cacheField>
    <cacheField name="Religion" numFmtId="0">
      <sharedItems/>
    </cacheField>
    <cacheField name="Home Ownership" numFmtId="0">
      <sharedItems/>
    </cacheField>
    <cacheField name="Client Income Range" numFmtId="0">
      <sharedItems/>
    </cacheField>
    <cacheField name="Employment Type" numFmtId="0">
      <sharedItems/>
    </cacheField>
    <cacheField name="Credit Score" numFmtId="0">
      <sharedItems containsSemiMixedTypes="0" containsString="0" containsNumber="1" containsInteger="1" minValue="300" maxValue="8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198263892" backgroundQuery="1" createdVersion="8" refreshedVersion="8" minRefreshableVersion="3" recordCount="0" supportSubquery="1" supportAdvancedDrill="1" xr:uid="{4E7BBB41-0551-4A6C-B685-05226C765EF8}">
  <cacheSource type="external" connectionId="4"/>
  <cacheFields count="3">
    <cacheField name="[Final_Fact].[Is Default Loan].[Is Default Loan]" caption="Is Default Loan" numFmtId="0" hierarchy="58" level="1">
      <sharedItems count="2">
        <s v="No"/>
        <s v="Yes"/>
      </sharedItems>
    </cacheField>
    <cacheField name="[Measures].[Sum of Loan Amount]" caption="Sum of Loan Amount" numFmtId="0" hierarchy="76" level="32767"/>
    <cacheField name="Unsupported0" numFmtId="0" hierarchy="88" level="32767">
      <extLst>
        <ext xmlns:x14="http://schemas.microsoft.com/office/spreadsheetml/2009/9/main" uri="{63CAB8AC-B538-458d-9737-405883B0398D}">
          <x14:cacheField ignore="1"/>
        </ext>
      </extLst>
    </cacheField>
  </cacheFields>
  <cacheHierarchies count="89">
    <cacheHierarchy uniqueName="[Debit___Credit].[Customer ID]" caption="Customer ID" attribute="1" defaultMemberUniqueName="[Debit___Credit].[Customer ID].[All]" allUniqueName="[Debit___Credit].[Customer ID].[All]" dimensionUniqueName="[Debit___Credit]" displayFolder="" count="2" memberValueDatatype="130" unbalanced="0"/>
    <cacheHierarchy uniqueName="[Debit___Credit].[Customer Name]" caption="Customer Name" attribute="1" defaultMemberUniqueName="[Debit___Credit].[Customer Name].[All]" allUniqueName="[Debit___Credit].[Customer Name].[All]" dimensionUniqueName="[Debit___Credit]" displayFolder="" count="2" memberValueDatatype="130" unbalanced="0"/>
    <cacheHierarchy uniqueName="[Debit___Credit].[Account Number]" caption="Account Number" attribute="1" defaultMemberUniqueName="[Debit___Credit].[Account Number].[All]" allUniqueName="[Debit___Credit].[Account Number].[All]" dimensionUniqueName="[Debit___Credit]" displayFolder="" count="2"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2"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2" memberValueDatatype="130" unbalanced="0"/>
    <cacheHierarchy uniqueName="[Debit___Credit].[Amount]" caption="Amount" attribute="1" defaultMemberUniqueName="[Debit___Credit].[Amount].[All]" allUniqueName="[Debit___Credit].[Amount].[All]" dimensionUniqueName="[Debit___Credit]" displayFolder="" count="2" memberValueDatatype="5" unbalanced="0"/>
    <cacheHierarchy uniqueName="[Debit___Credit].[Balance]" caption="Balance" attribute="1" defaultMemberUniqueName="[Debit___Credit].[Balance].[All]" allUniqueName="[Debit___Credit].[Balance].[All]" dimensionUniqueName="[Debit___Credit]" displayFolder="" count="2" memberValueDatatype="5" unbalanced="0"/>
    <cacheHierarchy uniqueName="[Debit___Credit].[Description]" caption="Description" attribute="1" defaultMemberUniqueName="[Debit___Credit].[Description].[All]" allUniqueName="[Debit___Credit].[Description].[All]" dimensionUniqueName="[Debit___Credit]" displayFolder="" count="2" memberValueDatatype="130" unbalanced="0"/>
    <cacheHierarchy uniqueName="[Debit___Credit].[Branch]" caption="Branch" attribute="1" defaultMemberUniqueName="[Debit___Credit].[Branch].[All]" allUniqueName="[Debit___Credit].[Branch].[All]" dimensionUniqueName="[Debit___Credit]" displayFolder="" count="2"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2" memberValueDatatype="130" unbalanced="0"/>
    <cacheHierarchy uniqueName="[Debit___Credit].[Currency]" caption="Currency" attribute="1" defaultMemberUniqueName="[Debit___Credit].[Currency].[All]" allUniqueName="[Debit___Credit].[Currency].[All]" dimensionUniqueName="[Debit___Credit]" displayFolder="" count="2" memberValueDatatype="130" unbalanced="0"/>
    <cacheHierarchy uniqueName="[Debit___Credit].[Bank Name]" caption="Bank Name" attribute="1" defaultMemberUniqueName="[Debit___Credit].[Bank Name].[All]" allUniqueName="[Debit___Credit].[Bank Name].[All]" dimensionUniqueName="[Debit___Credit]" displayFolder="" count="2"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2" memberValueDatatype="130" unbalanced="0"/>
    <cacheHierarchy uniqueName="[Final_Fact].[Account ID]" caption="Account ID" attribute="1" defaultMemberUniqueName="[Final_Fact].[Account ID].[All]" allUniqueName="[Final_Fact].[Account ID].[All]" dimensionUniqueName="[Final_Fact]" displayFolder="" count="2" memberValueDatatype="130" unbalanced="0"/>
    <cacheHierarchy uniqueName="[Final_Fact].[Client id]" caption="Client id" attribute="1" defaultMemberUniqueName="[Final_Fact].[Client id].[All]" allUniqueName="[Final_Fact].[Client id].[All]" dimensionUniqueName="[Final_Fact]" displayFolder="" count="2" memberValueDatatype="20" unbalanced="0"/>
    <cacheHierarchy uniqueName="[Final_Fact].[Branch Name_x]" caption="Branch Name_x" attribute="1" defaultMemberUniqueName="[Final_Fact].[Branch Name_x].[All]" allUniqueName="[Final_Fact].[Branch Name_x].[All]" dimensionUniqueName="[Final_Fact]" displayFolder="" count="2" memberValueDatatype="130" unbalanced="0"/>
    <cacheHierarchy uniqueName="[Final_Fact].[Product Id]" caption="Product Id" attribute="1" defaultMemberUniqueName="[Final_Fact].[Product Id].[All]" allUniqueName="[Final_Fact].[Product Id].[All]" dimensionUniqueName="[Final_Fact]" displayFolder="" count="2" memberValueDatatype="130" unbalanced="0"/>
    <cacheHierarchy uniqueName="[Final_Fact].[Loan Amount]" caption="Loan Amount" attribute="1" defaultMemberUniqueName="[Final_Fact].[Loan Amount].[All]" allUniqueName="[Final_Fact].[Loan Amount].[All]" dimensionUniqueName="[Final_Fact]" displayFolder="" count="2" memberValueDatatype="20" unbalanced="0"/>
    <cacheHierarchy uniqueName="[Final_Fact].[Funded Amount]" caption="Funded Amount" attribute="1" defaultMemberUniqueName="[Final_Fact].[Funded Amount].[All]" allUniqueName="[Final_Fact].[Funded Amount].[All]" dimensionUniqueName="[Final_Fact]" displayFolder="" count="2" memberValueDatatype="20" unbalanced="0"/>
    <cacheHierarchy uniqueName="[Final_Fact].[Funded Amount Inv]" caption="Funded Amount Inv" attribute="1" defaultMemberUniqueName="[Final_Fact].[Funded Amount Inv].[All]" allUniqueName="[Final_Fact].[Funded Amount Inv].[All]" dimensionUniqueName="[Final_Fact]" displayFolder="" count="2"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2" memberValueDatatype="130" unbalanced="0"/>
    <cacheHierarchy uniqueName="[Final_Fact].[Repayment Type]" caption="Repayment Type" attribute="1" defaultMemberUniqueName="[Final_Fact].[Repayment Type].[All]" allUniqueName="[Final_Fact].[Repayment Type].[All]" dimensionUniqueName="[Final_Fact]" displayFolder="" count="2" memberValueDatatype="130" unbalanced="0"/>
    <cacheHierarchy uniqueName="[Final_Fact].[Center Id_x]" caption="Center Id_x" attribute="1" defaultMemberUniqueName="[Final_Fact].[Center Id_x].[All]" allUniqueName="[Final_Fact].[Center Id_x].[All]" dimensionUniqueName="[Final_Fact]" displayFolder="" count="2" memberValueDatatype="20" unbalanced="0"/>
    <cacheHierarchy uniqueName="[Final_Fact].[BranchID]" caption="BranchID" attribute="1" defaultMemberUniqueName="[Final_Fact].[BranchID].[All]" allUniqueName="[Final_Fact].[BranchID].[All]" dimensionUniqueName="[Final_Fact]" displayFolder="" count="2" memberValueDatatype="130" unbalanced="0"/>
    <cacheHierarchy uniqueName="[Final_Fact].[Client Name]" caption="Client Name" attribute="1" defaultMemberUniqueName="[Final_Fact].[Client Name].[All]" allUniqueName="[Final_Fact].[Client Name].[All]" dimensionUniqueName="[Final_Fact]" displayFolder="" count="2" memberValueDatatype="130" unbalanced="0"/>
    <cacheHierarchy uniqueName="[Final_Fact].[Gender ID]" caption="Gender ID" attribute="1" defaultMemberUniqueName="[Final_Fact].[Gender ID].[All]" allUniqueName="[Final_Fact].[Gender ID].[All]" dimensionUniqueName="[Final_Fact]" displayFolder="" count="2" memberValueDatatype="130" unbalanced="0"/>
    <cacheHierarchy uniqueName="[Final_Fact].[Age]" caption="Age" attribute="1" defaultMemberUniqueName="[Final_Fact].[Age].[All]" allUniqueName="[Final_Fact].[Age].[All]" dimensionUniqueName="[Final_Fact]" displayFolder="" count="2" memberValueDatatype="130" unbalanced="0"/>
    <cacheHierarchy uniqueName="[Final_Fact].[Age _T]" caption="Age _T" attribute="1" defaultMemberUniqueName="[Final_Fact].[Age _T].[All]" allUniqueName="[Final_Fact].[Age _T].[All]" dimensionUniqueName="[Final_Fact]" displayFolder="" count="2" memberValueDatatype="20" unbalanced="0"/>
    <cacheHierarchy uniqueName="[Final_Fact].[Dateof Birth]" caption="Dateof Birth" attribute="1" time="1" defaultMemberUniqueName="[Final_Fact].[Dateof Birth].[All]" allUniqueName="[Final_Fact].[Dateof Birth].[All]" dimensionUniqueName="[Final_Fact]" displayFolder="" count="2" memberValueDatatype="7" unbalanced="0"/>
    <cacheHierarchy uniqueName="[Final_Fact].[Caste]" caption="Caste" attribute="1" defaultMemberUniqueName="[Final_Fact].[Caste].[All]" allUniqueName="[Final_Fact].[Caste].[All]" dimensionUniqueName="[Final_Fact]" displayFolder="" count="2" memberValueDatatype="130" unbalanced="0"/>
    <cacheHierarchy uniqueName="[Final_Fact].[Religion]" caption="Religion" attribute="1" defaultMemberUniqueName="[Final_Fact].[Religion].[All]" allUniqueName="[Final_Fact].[Religion].[All]" dimensionUniqueName="[Final_Fact]" displayFolder="" count="2" memberValueDatatype="130" unbalanced="0"/>
    <cacheHierarchy uniqueName="[Final_Fact].[Home Ownership]" caption="Home Ownership" attribute="1" defaultMemberUniqueName="[Final_Fact].[Home Ownership].[All]" allUniqueName="[Final_Fact].[Home Ownership].[All]" dimensionUniqueName="[Final_Fact]" displayFolder="" count="2"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2" memberValueDatatype="130" unbalanced="0"/>
    <cacheHierarchy uniqueName="[Final_Fact].[Employment Type]" caption="Employment Type" attribute="1" defaultMemberUniqueName="[Final_Fact].[Employment Type].[All]" allUniqueName="[Final_Fact].[Employment Type].[All]" dimensionUniqueName="[Final_Fact]" displayFolder="" count="2" memberValueDatatype="130" unbalanced="0"/>
    <cacheHierarchy uniqueName="[Final_Fact].[Credit Score]" caption="Credit Score" attribute="1" defaultMemberUniqueName="[Final_Fact].[Credit Score].[All]" allUniqueName="[Final_Fact].[Credit Score].[All]" dimensionUniqueName="[Final_Fact]" displayFolder="" count="2" memberValueDatatype="20" unbalanced="0"/>
    <cacheHierarchy uniqueName="[Final_Fact].[Product Code]" caption="Product Code" attribute="1" defaultMemberUniqueName="[Final_Fact].[Product Code].[All]" allUniqueName="[Final_Fact].[Product Code].[All]" dimensionUniqueName="[Final_Fact]" displayFolder="" count="2" memberValueDatatype="130" unbalanced="0"/>
    <cacheHierarchy uniqueName="[Final_Fact].[Purpose Category]" caption="Purpose Category" attribute="1" defaultMemberUniqueName="[Final_Fact].[Purpose Category].[All]" allUniqueName="[Final_Fact].[Purpose Category].[All]" dimensionUniqueName="[Final_Fact]" displayFolder="" count="2" memberValueDatatype="130" unbalanced="0"/>
    <cacheHierarchy uniqueName="[Final_Fact].[Term]" caption="Term" attribute="1" defaultMemberUniqueName="[Final_Fact].[Term].[All]" allUniqueName="[Final_Fact].[Term].[All]" dimensionUniqueName="[Final_Fact]" displayFolder="" count="2" memberValueDatatype="130" unbalanced="0"/>
    <cacheHierarchy uniqueName="[Final_Fact].[Int Rate]" caption="Int Rate" attribute="1" defaultMemberUniqueName="[Final_Fact].[Int Rate].[All]" allUniqueName="[Final_Fact].[Int Rate].[All]" dimensionUniqueName="[Final_Fact]" displayFolder="" count="2" memberValueDatatype="5" unbalanced="0"/>
    <cacheHierarchy uniqueName="[Final_Fact].[Grade]" caption="Grade" attribute="1" defaultMemberUniqueName="[Final_Fact].[Grade].[All]" allUniqueName="[Final_Fact].[Grade].[All]" dimensionUniqueName="[Final_Fact]" displayFolder="" count="2" memberValueDatatype="130" unbalanced="0"/>
    <cacheHierarchy uniqueName="[Final_Fact].[Sub Grade]" caption="Sub Grade" attribute="1" defaultMemberUniqueName="[Final_Fact].[Sub Grade].[All]" allUniqueName="[Final_Fact].[Sub Grade].[All]" dimensionUniqueName="[Final_Fact]" displayFolder="" count="2" memberValueDatatype="130" unbalanced="0"/>
    <cacheHierarchy uniqueName="[Final_Fact].[Branch Name_y]" caption="Branch Name_y" attribute="1" defaultMemberUniqueName="[Final_Fact].[Branch Name_y].[All]" allUniqueName="[Final_Fact].[Branch Name_y].[All]" dimensionUniqueName="[Final_Fact]" displayFolder="" count="2" memberValueDatatype="130" unbalanced="0"/>
    <cacheHierarchy uniqueName="[Final_Fact].[Bank Name]" caption="Bank Name" attribute="1" defaultMemberUniqueName="[Final_Fact].[Bank Name].[All]" allUniqueName="[Final_Fact].[Bank Name].[All]" dimensionUniqueName="[Final_Fact]" displayFolder="" count="2" memberValueDatatype="130" unbalanced="0"/>
    <cacheHierarchy uniqueName="[Final_Fact].[Region Name]" caption="Region Name" attribute="1" defaultMemberUniqueName="[Final_Fact].[Region Name].[All]" allUniqueName="[Final_Fact].[Region Name].[All]" dimensionUniqueName="[Final_Fact]" displayFolder="" count="2" memberValueDatatype="130" unbalanced="0"/>
    <cacheHierarchy uniqueName="[Final_Fact].[State Abbr]" caption="State Abbr" attribute="1" defaultMemberUniqueName="[Final_Fact].[State Abbr].[All]" allUniqueName="[Final_Fact].[State Abbr].[All]" dimensionUniqueName="[Final_Fact]" displayFolder="" count="2" memberValueDatatype="130" unbalanced="0"/>
    <cacheHierarchy uniqueName="[Final_Fact].[State Abbr.1]" caption="State Abbr.1" attribute="1" defaultMemberUniqueName="[Final_Fact].[State Abbr.1].[All]" allUniqueName="[Final_Fact].[State Abbr.1].[All]" dimensionUniqueName="[Final_Fact]" displayFolder="" count="2" memberValueDatatype="130" unbalanced="0"/>
    <cacheHierarchy uniqueName="[Final_Fact].[State Name]" caption="State Name" attribute="1" defaultMemberUniqueName="[Final_Fact].[State Name].[All]" allUniqueName="[Final_Fact].[State Name].[All]" dimensionUniqueName="[Final_Fact]" displayFolder="" count="2" memberValueDatatype="130" unbalanced="0"/>
    <cacheHierarchy uniqueName="[Final_Fact].[City]" caption="City" attribute="1" defaultMemberUniqueName="[Final_Fact].[City].[All]" allUniqueName="[Final_Fact].[City].[All]" dimensionUniqueName="[Final_Fact]" displayFolder="" count="2" memberValueDatatype="130" unbalanced="0"/>
    <cacheHierarchy uniqueName="[Final_Fact].[Center Id_y]" caption="Center Id_y" attribute="1" defaultMemberUniqueName="[Final_Fact].[Center Id_y].[All]" allUniqueName="[Final_Fact].[Center Id_y].[All]" dimensionUniqueName="[Final_Fact]" displayFolder="" count="2" memberValueDatatype="20" unbalanced="0"/>
    <cacheHierarchy uniqueName="[Final_Fact].[BH Name]" caption="BH Name" attribute="1" defaultMemberUniqueName="[Final_Fact].[BH Name].[All]" allUniqueName="[Final_Fact].[BH Name].[All]" dimensionUniqueName="[Final_Fact]" displayFolder="" count="2"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2" memberValueDatatype="20" unbalanced="0"/>
    <cacheHierarchy uniqueName="[Final_Fact].[Total Pymnt inv]" caption="Total Pymnt inv" attribute="1" defaultMemberUniqueName="[Final_Fact].[Total Pymnt inv].[All]" allUniqueName="[Final_Fact].[Total Pymnt inv].[All]" dimensionUniqueName="[Final_Fact]" displayFolder="" count="2" memberValueDatatype="20" unbalanced="0"/>
    <cacheHierarchy uniqueName="[Final_Fact].[Total Rec Prncp]" caption="Total Rec Prncp" attribute="1" defaultMemberUniqueName="[Final_Fact].[Total Rec Prncp].[All]" allUniqueName="[Final_Fact].[Total Rec Prncp].[All]" dimensionUniqueName="[Final_Fact]" displayFolder="" count="2" memberValueDatatype="20" unbalanced="0"/>
    <cacheHierarchy uniqueName="[Final_Fact].[Total Fees]" caption="Total Fees" attribute="1" defaultMemberUniqueName="[Final_Fact].[Total Fees].[All]" allUniqueName="[Final_Fact].[Total Fees].[All]" dimensionUniqueName="[Final_Fact]" displayFolder="" count="2" memberValueDatatype="5" unbalanced="0"/>
    <cacheHierarchy uniqueName="[Final_Fact].[Total Rrec int]" caption="Total Rrec int" attribute="1" defaultMemberUniqueName="[Final_Fact].[Total Rrec int].[All]" allUniqueName="[Final_Fact].[Total Rrec int].[All]" dimensionUniqueName="[Final_Fact]" displayFolder="" count="2" memberValueDatatype="5" unbalanced="0"/>
    <cacheHierarchy uniqueName="[Final_Fact].[Is Delinquent Loan]" caption="Is Delinquent Loan" attribute="1" defaultMemberUniqueName="[Final_Fact].[Is Delinquent Loan].[All]" allUniqueName="[Final_Fact].[Is Delinquent Loan].[All]" dimensionUniqueName="[Final_Fact]" displayFolder="" count="2"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0"/>
      </fieldsUsage>
    </cacheHierarchy>
    <cacheHierarchy uniqueName="[Final_Fact].[Delinq 2 Yrs]" caption="Delinq 2 Yrs" attribute="1" defaultMemberUniqueName="[Final_Fact].[Delinq 2 Yrs].[All]" allUniqueName="[Final_Fact].[Delinq 2 Yrs].[All]" dimensionUniqueName="[Final_Fact]" displayFolder="" count="2"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2"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2"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2" memberValueDatatype="130" unbalanced="0"/>
    <cacheHierarchy uniqueName="[Final_Fact].[New / Old client]" caption="New / Old client" attribute="1" defaultMemberUniqueName="[Final_Fact].[New / Old client].[All]" allUniqueName="[Final_Fact].[New / Old client].[All]" dimensionUniqueName="[Final_Fact]" displayFolder="" count="2" memberValueDatatype="130" unbalanced="0"/>
    <cacheHierarchy uniqueName="[Final_Fact].[Loan count]" caption="Loan count" attribute="1" defaultMemberUniqueName="[Final_Fact].[Loan count].[All]" allUniqueName="[Final_Fact].[Loan count].[All]" dimensionUniqueName="[Final_Fact]" displayFolder="" count="2" memberValueDatatype="20" unbalanced="0"/>
    <cacheHierarchy uniqueName="[Final_Fact].[Column1]" caption="Column1" attribute="1" defaultMemberUniqueName="[Final_Fact].[Column1].[All]" allUniqueName="[Final_Fact].[Column1].[All]" dimensionUniqueName="[Final_Fact]" displayFolder="" count="2"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2"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2"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y uniqueName="Unsupported0" caption="Customer ID" measure="1" count="0">
      <extLst>
        <ext xmlns:x14="http://schemas.microsoft.com/office/spreadsheetml/2009/9/main" uri="{8CF416AD-EC4C-4aba-99F5-12A058AE0983}">
          <x14:cacheHierarchy ignore="1"/>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198726854" backgroundQuery="1" createdVersion="8" refreshedVersion="8" minRefreshableVersion="3" recordCount="0" supportSubquery="1" supportAdvancedDrill="1" xr:uid="{70889D63-83F7-4BBA-8B9F-96BF660F9335}">
  <cacheSource type="external" connectionId="4"/>
  <cacheFields count="4">
    <cacheField name="[Final_Fact].[Is Delinquent Loan].[Is Delinquent Loan]" caption="Is Delinquent Loan" numFmtId="0" hierarchy="57" level="1">
      <sharedItems count="2">
        <s v="No"/>
        <s v="Yes"/>
      </sharedItems>
    </cacheField>
    <cacheField name="[Measures].[Count of Client id]" caption="Count of Client id" numFmtId="0" hierarchy="73" level="32767"/>
    <cacheField name="[Measures].[Sum of Client id]" caption="Sum of Client id" numFmtId="0" hierarchy="72"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2" memberValueDatatype="130" unbalanced="0">
      <fieldsUsage count="2">
        <fieldUsage x="-1"/>
        <fieldUsage x="0"/>
      </fieldsUsage>
    </cacheHierarchy>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3"/>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199074077" backgroundQuery="1" createdVersion="8" refreshedVersion="8" minRefreshableVersion="3" recordCount="0" supportSubquery="1" supportAdvancedDrill="1" xr:uid="{8B05FAAE-BD19-452F-935D-69841BDA19C0}">
  <cacheSource type="external" connectionId="4"/>
  <cacheFields count="3">
    <cacheField name="[Final_Fact].[Repayment Behavior].[Repayment Behavior]" caption="Repayment Behavior" numFmtId="0" hierarchy="60" level="1">
      <sharedItems count="3">
        <s v="Late"/>
        <s v="On-Time"/>
        <s v="Very Late"/>
      </sharedItems>
    </cacheField>
    <cacheField name="[Measures].[Count of Repayment Behavior]" caption="Count of Repayment Behavior" numFmtId="0" hierarchy="85"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2" memberValueDatatype="130" unbalanced="0"/>
    <cacheHierarchy uniqueName="[Debit___Credit].[Customer Name]" caption="Customer Name" attribute="1" defaultMemberUniqueName="[Debit___Credit].[Customer Name].[All]" allUniqueName="[Debit___Credit].[Customer Name].[All]" dimensionUniqueName="[Debit___Credit]" displayFolder="" count="2" memberValueDatatype="130" unbalanced="0"/>
    <cacheHierarchy uniqueName="[Debit___Credit].[Account Number]" caption="Account Number" attribute="1" defaultMemberUniqueName="[Debit___Credit].[Account Number].[All]" allUniqueName="[Debit___Credit].[Account Number].[All]" dimensionUniqueName="[Debit___Credit]" displayFolder="" count="2"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2"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2" memberValueDatatype="130" unbalanced="0"/>
    <cacheHierarchy uniqueName="[Debit___Credit].[Amount]" caption="Amount" attribute="1" defaultMemberUniqueName="[Debit___Credit].[Amount].[All]" allUniqueName="[Debit___Credit].[Amount].[All]" dimensionUniqueName="[Debit___Credit]" displayFolder="" count="2" memberValueDatatype="5" unbalanced="0"/>
    <cacheHierarchy uniqueName="[Debit___Credit].[Balance]" caption="Balance" attribute="1" defaultMemberUniqueName="[Debit___Credit].[Balance].[All]" allUniqueName="[Debit___Credit].[Balance].[All]" dimensionUniqueName="[Debit___Credit]" displayFolder="" count="2" memberValueDatatype="5" unbalanced="0"/>
    <cacheHierarchy uniqueName="[Debit___Credit].[Description]" caption="Description" attribute="1" defaultMemberUniqueName="[Debit___Credit].[Description].[All]" allUniqueName="[Debit___Credit].[Description].[All]" dimensionUniqueName="[Debit___Credit]" displayFolder="" count="2" memberValueDatatype="130" unbalanced="0"/>
    <cacheHierarchy uniqueName="[Debit___Credit].[Branch]" caption="Branch" attribute="1" defaultMemberUniqueName="[Debit___Credit].[Branch].[All]" allUniqueName="[Debit___Credit].[Branch].[All]" dimensionUniqueName="[Debit___Credit]" displayFolder="" count="2"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2" memberValueDatatype="130" unbalanced="0"/>
    <cacheHierarchy uniqueName="[Debit___Credit].[Currency]" caption="Currency" attribute="1" defaultMemberUniqueName="[Debit___Credit].[Currency].[All]" allUniqueName="[Debit___Credit].[Currency].[All]" dimensionUniqueName="[Debit___Credit]" displayFolder="" count="2" memberValueDatatype="130" unbalanced="0"/>
    <cacheHierarchy uniqueName="[Debit___Credit].[Bank Name]" caption="Bank Name" attribute="1" defaultMemberUniqueName="[Debit___Credit].[Bank Name].[All]" allUniqueName="[Debit___Credit].[Bank Name].[All]" dimensionUniqueName="[Debit___Credit]" displayFolder="" count="2"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2" memberValueDatatype="130" unbalanced="0"/>
    <cacheHierarchy uniqueName="[Final_Fact].[Account ID]" caption="Account ID" attribute="1" defaultMemberUniqueName="[Final_Fact].[Account ID].[All]" allUniqueName="[Final_Fact].[Account ID].[All]" dimensionUniqueName="[Final_Fact]" displayFolder="" count="2" memberValueDatatype="130" unbalanced="0"/>
    <cacheHierarchy uniqueName="[Final_Fact].[Client id]" caption="Client id" attribute="1" defaultMemberUniqueName="[Final_Fact].[Client id].[All]" allUniqueName="[Final_Fact].[Client id].[All]" dimensionUniqueName="[Final_Fact]" displayFolder="" count="2" memberValueDatatype="20" unbalanced="0"/>
    <cacheHierarchy uniqueName="[Final_Fact].[Branch Name_x]" caption="Branch Name_x" attribute="1" defaultMemberUniqueName="[Final_Fact].[Branch Name_x].[All]" allUniqueName="[Final_Fact].[Branch Name_x].[All]" dimensionUniqueName="[Final_Fact]" displayFolder="" count="2" memberValueDatatype="130" unbalanced="0"/>
    <cacheHierarchy uniqueName="[Final_Fact].[Product Id]" caption="Product Id" attribute="1" defaultMemberUniqueName="[Final_Fact].[Product Id].[All]" allUniqueName="[Final_Fact].[Product Id].[All]" dimensionUniqueName="[Final_Fact]" displayFolder="" count="2" memberValueDatatype="130" unbalanced="0"/>
    <cacheHierarchy uniqueName="[Final_Fact].[Loan Amount]" caption="Loan Amount" attribute="1" defaultMemberUniqueName="[Final_Fact].[Loan Amount].[All]" allUniqueName="[Final_Fact].[Loan Amount].[All]" dimensionUniqueName="[Final_Fact]" displayFolder="" count="2" memberValueDatatype="20" unbalanced="0"/>
    <cacheHierarchy uniqueName="[Final_Fact].[Funded Amount]" caption="Funded Amount" attribute="1" defaultMemberUniqueName="[Final_Fact].[Funded Amount].[All]" allUniqueName="[Final_Fact].[Funded Amount].[All]" dimensionUniqueName="[Final_Fact]" displayFolder="" count="2" memberValueDatatype="20" unbalanced="0"/>
    <cacheHierarchy uniqueName="[Final_Fact].[Funded Amount Inv]" caption="Funded Amount Inv" attribute="1" defaultMemberUniqueName="[Final_Fact].[Funded Amount Inv].[All]" allUniqueName="[Final_Fact].[Funded Amount Inv].[All]" dimensionUniqueName="[Final_Fact]" displayFolder="" count="2"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2" memberValueDatatype="130" unbalanced="0"/>
    <cacheHierarchy uniqueName="[Final_Fact].[Repayment Type]" caption="Repayment Type" attribute="1" defaultMemberUniqueName="[Final_Fact].[Repayment Type].[All]" allUniqueName="[Final_Fact].[Repayment Type].[All]" dimensionUniqueName="[Final_Fact]" displayFolder="" count="2" memberValueDatatype="130" unbalanced="0"/>
    <cacheHierarchy uniqueName="[Final_Fact].[Center Id_x]" caption="Center Id_x" attribute="1" defaultMemberUniqueName="[Final_Fact].[Center Id_x].[All]" allUniqueName="[Final_Fact].[Center Id_x].[All]" dimensionUniqueName="[Final_Fact]" displayFolder="" count="2" memberValueDatatype="20" unbalanced="0"/>
    <cacheHierarchy uniqueName="[Final_Fact].[BranchID]" caption="BranchID" attribute="1" defaultMemberUniqueName="[Final_Fact].[BranchID].[All]" allUniqueName="[Final_Fact].[BranchID].[All]" dimensionUniqueName="[Final_Fact]" displayFolder="" count="2" memberValueDatatype="130" unbalanced="0"/>
    <cacheHierarchy uniqueName="[Final_Fact].[Client Name]" caption="Client Name" attribute="1" defaultMemberUniqueName="[Final_Fact].[Client Name].[All]" allUniqueName="[Final_Fact].[Client Name].[All]" dimensionUniqueName="[Final_Fact]" displayFolder="" count="2" memberValueDatatype="130" unbalanced="0"/>
    <cacheHierarchy uniqueName="[Final_Fact].[Gender ID]" caption="Gender ID" attribute="1" defaultMemberUniqueName="[Final_Fact].[Gender ID].[All]" allUniqueName="[Final_Fact].[Gender ID].[All]" dimensionUniqueName="[Final_Fact]" displayFolder="" count="2" memberValueDatatype="130" unbalanced="0"/>
    <cacheHierarchy uniqueName="[Final_Fact].[Age]" caption="Age" attribute="1" defaultMemberUniqueName="[Final_Fact].[Age].[All]" allUniqueName="[Final_Fact].[Age].[All]" dimensionUniqueName="[Final_Fact]" displayFolder="" count="2" memberValueDatatype="130" unbalanced="0"/>
    <cacheHierarchy uniqueName="[Final_Fact].[Age _T]" caption="Age _T" attribute="1" defaultMemberUniqueName="[Final_Fact].[Age _T].[All]" allUniqueName="[Final_Fact].[Age _T].[All]" dimensionUniqueName="[Final_Fact]" displayFolder="" count="2" memberValueDatatype="20" unbalanced="0"/>
    <cacheHierarchy uniqueName="[Final_Fact].[Dateof Birth]" caption="Dateof Birth" attribute="1" time="1" defaultMemberUniqueName="[Final_Fact].[Dateof Birth].[All]" allUniqueName="[Final_Fact].[Dateof Birth].[All]" dimensionUniqueName="[Final_Fact]" displayFolder="" count="2" memberValueDatatype="7" unbalanced="0"/>
    <cacheHierarchy uniqueName="[Final_Fact].[Caste]" caption="Caste" attribute="1" defaultMemberUniqueName="[Final_Fact].[Caste].[All]" allUniqueName="[Final_Fact].[Caste].[All]" dimensionUniqueName="[Final_Fact]" displayFolder="" count="2" memberValueDatatype="130" unbalanced="0"/>
    <cacheHierarchy uniqueName="[Final_Fact].[Religion]" caption="Religion" attribute="1" defaultMemberUniqueName="[Final_Fact].[Religion].[All]" allUniqueName="[Final_Fact].[Religion].[All]" dimensionUniqueName="[Final_Fact]" displayFolder="" count="2" memberValueDatatype="130" unbalanced="0"/>
    <cacheHierarchy uniqueName="[Final_Fact].[Home Ownership]" caption="Home Ownership" attribute="1" defaultMemberUniqueName="[Final_Fact].[Home Ownership].[All]" allUniqueName="[Final_Fact].[Home Ownership].[All]" dimensionUniqueName="[Final_Fact]" displayFolder="" count="2"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2" memberValueDatatype="130" unbalanced="0"/>
    <cacheHierarchy uniqueName="[Final_Fact].[Employment Type]" caption="Employment Type" attribute="1" defaultMemberUniqueName="[Final_Fact].[Employment Type].[All]" allUniqueName="[Final_Fact].[Employment Type].[All]" dimensionUniqueName="[Final_Fact]" displayFolder="" count="2" memberValueDatatype="130" unbalanced="0"/>
    <cacheHierarchy uniqueName="[Final_Fact].[Credit Score]" caption="Credit Score" attribute="1" defaultMemberUniqueName="[Final_Fact].[Credit Score].[All]" allUniqueName="[Final_Fact].[Credit Score].[All]" dimensionUniqueName="[Final_Fact]" displayFolder="" count="2" memberValueDatatype="20" unbalanced="0"/>
    <cacheHierarchy uniqueName="[Final_Fact].[Product Code]" caption="Product Code" attribute="1" defaultMemberUniqueName="[Final_Fact].[Product Code].[All]" allUniqueName="[Final_Fact].[Product Code].[All]" dimensionUniqueName="[Final_Fact]" displayFolder="" count="2" memberValueDatatype="130" unbalanced="0"/>
    <cacheHierarchy uniqueName="[Final_Fact].[Purpose Category]" caption="Purpose Category" attribute="1" defaultMemberUniqueName="[Final_Fact].[Purpose Category].[All]" allUniqueName="[Final_Fact].[Purpose Category].[All]" dimensionUniqueName="[Final_Fact]" displayFolder="" count="2" memberValueDatatype="130" unbalanced="0"/>
    <cacheHierarchy uniqueName="[Final_Fact].[Term]" caption="Term" attribute="1" defaultMemberUniqueName="[Final_Fact].[Term].[All]" allUniqueName="[Final_Fact].[Term].[All]" dimensionUniqueName="[Final_Fact]" displayFolder="" count="2" memberValueDatatype="130" unbalanced="0"/>
    <cacheHierarchy uniqueName="[Final_Fact].[Int Rate]" caption="Int Rate" attribute="1" defaultMemberUniqueName="[Final_Fact].[Int Rate].[All]" allUniqueName="[Final_Fact].[Int Rate].[All]" dimensionUniqueName="[Final_Fact]" displayFolder="" count="2" memberValueDatatype="5" unbalanced="0"/>
    <cacheHierarchy uniqueName="[Final_Fact].[Grade]" caption="Grade" attribute="1" defaultMemberUniqueName="[Final_Fact].[Grade].[All]" allUniqueName="[Final_Fact].[Grade].[All]" dimensionUniqueName="[Final_Fact]" displayFolder="" count="2" memberValueDatatype="130" unbalanced="0"/>
    <cacheHierarchy uniqueName="[Final_Fact].[Sub Grade]" caption="Sub Grade" attribute="1" defaultMemberUniqueName="[Final_Fact].[Sub Grade].[All]" allUniqueName="[Final_Fact].[Sub Grade].[All]" dimensionUniqueName="[Final_Fact]" displayFolder="" count="2" memberValueDatatype="130" unbalanced="0"/>
    <cacheHierarchy uniqueName="[Final_Fact].[Branch Name_y]" caption="Branch Name_y" attribute="1" defaultMemberUniqueName="[Final_Fact].[Branch Name_y].[All]" allUniqueName="[Final_Fact].[Branch Name_y].[All]" dimensionUniqueName="[Final_Fact]" displayFolder="" count="2" memberValueDatatype="130" unbalanced="0"/>
    <cacheHierarchy uniqueName="[Final_Fact].[Bank Name]" caption="Bank Name" attribute="1" defaultMemberUniqueName="[Final_Fact].[Bank Name].[All]" allUniqueName="[Final_Fact].[Bank Name].[All]" dimensionUniqueName="[Final_Fact]" displayFolder="" count="2" memberValueDatatype="130" unbalanced="0"/>
    <cacheHierarchy uniqueName="[Final_Fact].[Region Name]" caption="Region Name" attribute="1" defaultMemberUniqueName="[Final_Fact].[Region Name].[All]" allUniqueName="[Final_Fact].[Region Name].[All]" dimensionUniqueName="[Final_Fact]" displayFolder="" count="2" memberValueDatatype="130" unbalanced="0"/>
    <cacheHierarchy uniqueName="[Final_Fact].[State Abbr]" caption="State Abbr" attribute="1" defaultMemberUniqueName="[Final_Fact].[State Abbr].[All]" allUniqueName="[Final_Fact].[State Abbr].[All]" dimensionUniqueName="[Final_Fact]" displayFolder="" count="2" memberValueDatatype="130" unbalanced="0"/>
    <cacheHierarchy uniqueName="[Final_Fact].[State Abbr.1]" caption="State Abbr.1" attribute="1" defaultMemberUniqueName="[Final_Fact].[State Abbr.1].[All]" allUniqueName="[Final_Fact].[State Abbr.1].[All]" dimensionUniqueName="[Final_Fact]" displayFolder="" count="2" memberValueDatatype="130" unbalanced="0"/>
    <cacheHierarchy uniqueName="[Final_Fact].[State Name]" caption="State Name" attribute="1" defaultMemberUniqueName="[Final_Fact].[State Name].[All]" allUniqueName="[Final_Fact].[State Name].[All]" dimensionUniqueName="[Final_Fact]" displayFolder="" count="2" memberValueDatatype="130" unbalanced="0"/>
    <cacheHierarchy uniqueName="[Final_Fact].[City]" caption="City" attribute="1" defaultMemberUniqueName="[Final_Fact].[City].[All]" allUniqueName="[Final_Fact].[City].[All]" dimensionUniqueName="[Final_Fact]" displayFolder="" count="2" memberValueDatatype="130" unbalanced="0"/>
    <cacheHierarchy uniqueName="[Final_Fact].[Center Id_y]" caption="Center Id_y" attribute="1" defaultMemberUniqueName="[Final_Fact].[Center Id_y].[All]" allUniqueName="[Final_Fact].[Center Id_y].[All]" dimensionUniqueName="[Final_Fact]" displayFolder="" count="2" memberValueDatatype="20" unbalanced="0"/>
    <cacheHierarchy uniqueName="[Final_Fact].[BH Name]" caption="BH Name" attribute="1" defaultMemberUniqueName="[Final_Fact].[BH Name].[All]" allUniqueName="[Final_Fact].[BH Name].[All]" dimensionUniqueName="[Final_Fact]" displayFolder="" count="2"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2" memberValueDatatype="20" unbalanced="0"/>
    <cacheHierarchy uniqueName="[Final_Fact].[Total Pymnt inv]" caption="Total Pymnt inv" attribute="1" defaultMemberUniqueName="[Final_Fact].[Total Pymnt inv].[All]" allUniqueName="[Final_Fact].[Total Pymnt inv].[All]" dimensionUniqueName="[Final_Fact]" displayFolder="" count="2" memberValueDatatype="20" unbalanced="0"/>
    <cacheHierarchy uniqueName="[Final_Fact].[Total Rec Prncp]" caption="Total Rec Prncp" attribute="1" defaultMemberUniqueName="[Final_Fact].[Total Rec Prncp].[All]" allUniqueName="[Final_Fact].[Total Rec Prncp].[All]" dimensionUniqueName="[Final_Fact]" displayFolder="" count="2" memberValueDatatype="20" unbalanced="0"/>
    <cacheHierarchy uniqueName="[Final_Fact].[Total Fees]" caption="Total Fees" attribute="1" defaultMemberUniqueName="[Final_Fact].[Total Fees].[All]" allUniqueName="[Final_Fact].[Total Fees].[All]" dimensionUniqueName="[Final_Fact]" displayFolder="" count="2" memberValueDatatype="5" unbalanced="0"/>
    <cacheHierarchy uniqueName="[Final_Fact].[Total Rrec int]" caption="Total Rrec int" attribute="1" defaultMemberUniqueName="[Final_Fact].[Total Rrec int].[All]" allUniqueName="[Final_Fact].[Total Rrec int].[All]" dimensionUniqueName="[Final_Fact]" displayFolder="" count="2" memberValueDatatype="5" unbalanced="0"/>
    <cacheHierarchy uniqueName="[Final_Fact].[Is Delinquent Loan]" caption="Is Delinquent Loan" attribute="1" defaultMemberUniqueName="[Final_Fact].[Is Delinquent Loan].[All]" allUniqueName="[Final_Fact].[Is Delinquent Loan].[All]" dimensionUniqueName="[Final_Fact]" displayFolder="" count="2"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2"/>
      </fieldsUsage>
    </cacheHierarchy>
    <cacheHierarchy uniqueName="[Final_Fact].[Delinq 2 Yrs]" caption="Delinq 2 Yrs" attribute="1" defaultMemberUniqueName="[Final_Fact].[Delinq 2 Yrs].[All]" allUniqueName="[Final_Fact].[Delinq 2 Yrs].[All]" dimensionUniqueName="[Final_Fact]" displayFolder="" count="2"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fieldsUsage count="2">
        <fieldUsage x="-1"/>
        <fieldUsage x="0"/>
      </fieldsUsage>
    </cacheHierarchy>
    <cacheHierarchy uniqueName="[Final_Fact].[Disbursement Date (Year)]" caption="Disbursement Date (Year)" attribute="1" defaultMemberUniqueName="[Final_Fact].[Disbursement Date (Year)].[All]" allUniqueName="[Final_Fact].[Disbursement Date (Year)].[All]" dimensionUniqueName="[Final_Fact]" displayFolder="" count="2"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2"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2" memberValueDatatype="130" unbalanced="0"/>
    <cacheHierarchy uniqueName="[Final_Fact].[New / Old client]" caption="New / Old client" attribute="1" defaultMemberUniqueName="[Final_Fact].[New / Old client].[All]" allUniqueName="[Final_Fact].[New / Old client].[All]" dimensionUniqueName="[Final_Fact]" displayFolder="" count="2" memberValueDatatype="130" unbalanced="0"/>
    <cacheHierarchy uniqueName="[Final_Fact].[Loan count]" caption="Loan count" attribute="1" defaultMemberUniqueName="[Final_Fact].[Loan count].[All]" allUniqueName="[Final_Fact].[Loan count].[All]" dimensionUniqueName="[Final_Fact]" displayFolder="" count="2" memberValueDatatype="20" unbalanced="0"/>
    <cacheHierarchy uniqueName="[Final_Fact].[Column1]" caption="Column1" attribute="1" defaultMemberUniqueName="[Final_Fact].[Column1].[All]" allUniqueName="[Final_Fact].[Column1].[All]" dimensionUniqueName="[Final_Fact]" displayFolder="" count="2"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2"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2"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199537039" backgroundQuery="1" createdVersion="8" refreshedVersion="8" minRefreshableVersion="3" recordCount="0" supportSubquery="1" supportAdvancedDrill="1" xr:uid="{8A513C3E-B002-47F7-A900-F3662F1020FE}">
  <cacheSource type="external" connectionId="4"/>
  <cacheFields count="3">
    <cacheField name="[Measures].[Sum of Loan Amount]" caption="Sum of Loan Amount" numFmtId="0" hierarchy="76" level="32767"/>
    <cacheField name="[Final_Fact].[Branch Name_x].[Branch Name_x]" caption="Branch Name_x" numFmtId="0" hierarchy="15" level="1">
      <sharedItems count="51">
        <s v="AGRA"/>
        <s v="ASANSOL"/>
        <s v="Bardhaman"/>
        <s v="BEHROR"/>
        <s v="BILASPUR"/>
        <s v="BISWANATH CHARIALI"/>
        <s v="BULANDSHAHR"/>
        <s v="BUXAR"/>
        <s v="CHHAPRA"/>
        <s v="CHHATA"/>
        <s v="CUTTACK"/>
        <s v="DHARMANAGAR"/>
        <s v="DHURI"/>
        <s v="DIBRUGARH"/>
        <s v="DURGAPUR"/>
        <s v="FATEHABAD"/>
        <s v="FATEHGARH SAHIB"/>
        <s v="GUWAHATI"/>
        <s v="HABRA"/>
        <s v="HAPUR"/>
        <s v="JALANDHAR"/>
        <s v="JAMMU"/>
        <s v="JORHAT"/>
        <s v="KARNAL"/>
        <s v="KAROND"/>
        <s v="KURUKSHETRA"/>
        <s v="MADHUBANI"/>
        <s v="MAHASAMUND"/>
        <s v="Mangaldoi"/>
        <s v="Mathura"/>
        <s v="MAWANA"/>
        <s v="MODINAGAR"/>
        <s v="MOTIHARI"/>
        <s v="MUKTSAR"/>
        <s v="NEEM KA THANA"/>
        <s v="NIMAPADA"/>
        <s v="PALWAL"/>
        <s v="PANIPAT"/>
        <s v="PAOTA"/>
        <s v="PATIALA"/>
        <s v="RAIPUR"/>
        <s v="SAMRALA"/>
        <s v="SANGRUR"/>
        <s v="SEHORE"/>
        <s v="SHAHDOL"/>
        <s v="SIRSA"/>
        <s v="SIVASAGAR"/>
        <s v="SIWAN"/>
        <s v="TEZPUR"/>
        <s v="UJJAIN"/>
        <s v="VARANASI"/>
      </sharedItems>
    </cacheField>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2" memberValueDatatype="130" unbalanced="0">
      <fieldsUsage count="2">
        <fieldUsage x="-1"/>
        <fieldUsage x="1"/>
      </fieldsUsage>
    </cacheHierarchy>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2"/>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0000001" backgroundQuery="1" createdVersion="8" refreshedVersion="8" minRefreshableVersion="3" recordCount="0" supportSubquery="1" supportAdvancedDrill="1" xr:uid="{1CCC14A2-D761-4902-BF05-19716E44A340}">
  <cacheSource type="external" connectionId="4"/>
  <cacheFields count="3">
    <cacheField name="[Final_Fact].[Product Id].[Product Id]" caption="Product Id" numFmtId="0" hierarchy="16" level="1">
      <sharedItems count="11">
        <s v="JLG29K"/>
        <s v="JLG30K"/>
        <s v="JLG35"/>
        <s v="JLG35K"/>
        <s v="JLG39K"/>
        <s v="JLG40K"/>
        <s v="JLG41K"/>
        <s v="JLG44K"/>
        <s v="JLG45K"/>
        <s v="JLG46K"/>
        <s v="JLG50K"/>
      </sharedItems>
    </cacheField>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2" memberValueDatatype="130" unbalanced="0"/>
    <cacheHierarchy uniqueName="[Debit___Credit].[Customer Name]" caption="Customer Name" attribute="1" defaultMemberUniqueName="[Debit___Credit].[Customer Name].[All]" allUniqueName="[Debit___Credit].[Customer Name].[All]" dimensionUniqueName="[Debit___Credit]" displayFolder="" count="2" memberValueDatatype="130" unbalanced="0"/>
    <cacheHierarchy uniqueName="[Debit___Credit].[Account Number]" caption="Account Number" attribute="1" defaultMemberUniqueName="[Debit___Credit].[Account Number].[All]" allUniqueName="[Debit___Credit].[Account Number].[All]" dimensionUniqueName="[Debit___Credit]" displayFolder="" count="2"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2"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2" memberValueDatatype="130" unbalanced="0"/>
    <cacheHierarchy uniqueName="[Debit___Credit].[Amount]" caption="Amount" attribute="1" defaultMemberUniqueName="[Debit___Credit].[Amount].[All]" allUniqueName="[Debit___Credit].[Amount].[All]" dimensionUniqueName="[Debit___Credit]" displayFolder="" count="2" memberValueDatatype="5" unbalanced="0"/>
    <cacheHierarchy uniqueName="[Debit___Credit].[Balance]" caption="Balance" attribute="1" defaultMemberUniqueName="[Debit___Credit].[Balance].[All]" allUniqueName="[Debit___Credit].[Balance].[All]" dimensionUniqueName="[Debit___Credit]" displayFolder="" count="2" memberValueDatatype="5" unbalanced="0"/>
    <cacheHierarchy uniqueName="[Debit___Credit].[Description]" caption="Description" attribute="1" defaultMemberUniqueName="[Debit___Credit].[Description].[All]" allUniqueName="[Debit___Credit].[Description].[All]" dimensionUniqueName="[Debit___Credit]" displayFolder="" count="2" memberValueDatatype="130" unbalanced="0"/>
    <cacheHierarchy uniqueName="[Debit___Credit].[Branch]" caption="Branch" attribute="1" defaultMemberUniqueName="[Debit___Credit].[Branch].[All]" allUniqueName="[Debit___Credit].[Branch].[All]" dimensionUniqueName="[Debit___Credit]" displayFolder="" count="2"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2" memberValueDatatype="130" unbalanced="0"/>
    <cacheHierarchy uniqueName="[Debit___Credit].[Currency]" caption="Currency" attribute="1" defaultMemberUniqueName="[Debit___Credit].[Currency].[All]" allUniqueName="[Debit___Credit].[Currency].[All]" dimensionUniqueName="[Debit___Credit]" displayFolder="" count="2" memberValueDatatype="130" unbalanced="0"/>
    <cacheHierarchy uniqueName="[Debit___Credit].[Bank Name]" caption="Bank Name" attribute="1" defaultMemberUniqueName="[Debit___Credit].[Bank Name].[All]" allUniqueName="[Debit___Credit].[Bank Name].[All]" dimensionUniqueName="[Debit___Credit]" displayFolder="" count="2"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2" memberValueDatatype="130" unbalanced="0"/>
    <cacheHierarchy uniqueName="[Final_Fact].[Account ID]" caption="Account ID" attribute="1" defaultMemberUniqueName="[Final_Fact].[Account ID].[All]" allUniqueName="[Final_Fact].[Account ID].[All]" dimensionUniqueName="[Final_Fact]" displayFolder="" count="2" memberValueDatatype="130" unbalanced="0"/>
    <cacheHierarchy uniqueName="[Final_Fact].[Client id]" caption="Client id" attribute="1" defaultMemberUniqueName="[Final_Fact].[Client id].[All]" allUniqueName="[Final_Fact].[Client id].[All]" dimensionUniqueName="[Final_Fact]" displayFolder="" count="2" memberValueDatatype="20" unbalanced="0"/>
    <cacheHierarchy uniqueName="[Final_Fact].[Branch Name_x]" caption="Branch Name_x" attribute="1" defaultMemberUniqueName="[Final_Fact].[Branch Name_x].[All]" allUniqueName="[Final_Fact].[Branch Name_x].[All]" dimensionUniqueName="[Final_Fact]" displayFolder="" count="2" memberValueDatatype="130" unbalanced="0"/>
    <cacheHierarchy uniqueName="[Final_Fact].[Product Id]" caption="Product Id" attribute="1" defaultMemberUniqueName="[Final_Fact].[Product Id].[All]" allUniqueName="[Final_Fact].[Product Id].[All]" dimensionUniqueName="[Final_Fact]" displayFolder="" count="2" memberValueDatatype="130" unbalanced="0">
      <fieldsUsage count="2">
        <fieldUsage x="-1"/>
        <fieldUsage x="0"/>
      </fieldsUsage>
    </cacheHierarchy>
    <cacheHierarchy uniqueName="[Final_Fact].[Loan Amount]" caption="Loan Amount" attribute="1" defaultMemberUniqueName="[Final_Fact].[Loan Amount].[All]" allUniqueName="[Final_Fact].[Loan Amount].[All]" dimensionUniqueName="[Final_Fact]" displayFolder="" count="2" memberValueDatatype="20" unbalanced="0"/>
    <cacheHierarchy uniqueName="[Final_Fact].[Funded Amount]" caption="Funded Amount" attribute="1" defaultMemberUniqueName="[Final_Fact].[Funded Amount].[All]" allUniqueName="[Final_Fact].[Funded Amount].[All]" dimensionUniqueName="[Final_Fact]" displayFolder="" count="2" memberValueDatatype="20" unbalanced="0"/>
    <cacheHierarchy uniqueName="[Final_Fact].[Funded Amount Inv]" caption="Funded Amount Inv" attribute="1" defaultMemberUniqueName="[Final_Fact].[Funded Amount Inv].[All]" allUniqueName="[Final_Fact].[Funded Amount Inv].[All]" dimensionUniqueName="[Final_Fact]" displayFolder="" count="2"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2" memberValueDatatype="130" unbalanced="0"/>
    <cacheHierarchy uniqueName="[Final_Fact].[Repayment Type]" caption="Repayment Type" attribute="1" defaultMemberUniqueName="[Final_Fact].[Repayment Type].[All]" allUniqueName="[Final_Fact].[Repayment Type].[All]" dimensionUniqueName="[Final_Fact]" displayFolder="" count="2" memberValueDatatype="130" unbalanced="0"/>
    <cacheHierarchy uniqueName="[Final_Fact].[Center Id_x]" caption="Center Id_x" attribute="1" defaultMemberUniqueName="[Final_Fact].[Center Id_x].[All]" allUniqueName="[Final_Fact].[Center Id_x].[All]" dimensionUniqueName="[Final_Fact]" displayFolder="" count="2" memberValueDatatype="20" unbalanced="0"/>
    <cacheHierarchy uniqueName="[Final_Fact].[BranchID]" caption="BranchID" attribute="1" defaultMemberUniqueName="[Final_Fact].[BranchID].[All]" allUniqueName="[Final_Fact].[BranchID].[All]" dimensionUniqueName="[Final_Fact]" displayFolder="" count="2" memberValueDatatype="130" unbalanced="0"/>
    <cacheHierarchy uniqueName="[Final_Fact].[Client Name]" caption="Client Name" attribute="1" defaultMemberUniqueName="[Final_Fact].[Client Name].[All]" allUniqueName="[Final_Fact].[Client Name].[All]" dimensionUniqueName="[Final_Fact]" displayFolder="" count="2" memberValueDatatype="130" unbalanced="0"/>
    <cacheHierarchy uniqueName="[Final_Fact].[Gender ID]" caption="Gender ID" attribute="1" defaultMemberUniqueName="[Final_Fact].[Gender ID].[All]" allUniqueName="[Final_Fact].[Gender ID].[All]" dimensionUniqueName="[Final_Fact]" displayFolder="" count="2" memberValueDatatype="130" unbalanced="0"/>
    <cacheHierarchy uniqueName="[Final_Fact].[Age]" caption="Age" attribute="1" defaultMemberUniqueName="[Final_Fact].[Age].[All]" allUniqueName="[Final_Fact].[Age].[All]" dimensionUniqueName="[Final_Fact]" displayFolder="" count="2" memberValueDatatype="130" unbalanced="0"/>
    <cacheHierarchy uniqueName="[Final_Fact].[Age _T]" caption="Age _T" attribute="1" defaultMemberUniqueName="[Final_Fact].[Age _T].[All]" allUniqueName="[Final_Fact].[Age _T].[All]" dimensionUniqueName="[Final_Fact]" displayFolder="" count="2" memberValueDatatype="20" unbalanced="0"/>
    <cacheHierarchy uniqueName="[Final_Fact].[Dateof Birth]" caption="Dateof Birth" attribute="1" time="1" defaultMemberUniqueName="[Final_Fact].[Dateof Birth].[All]" allUniqueName="[Final_Fact].[Dateof Birth].[All]" dimensionUniqueName="[Final_Fact]" displayFolder="" count="2" memberValueDatatype="7" unbalanced="0"/>
    <cacheHierarchy uniqueName="[Final_Fact].[Caste]" caption="Caste" attribute="1" defaultMemberUniqueName="[Final_Fact].[Caste].[All]" allUniqueName="[Final_Fact].[Caste].[All]" dimensionUniqueName="[Final_Fact]" displayFolder="" count="2" memberValueDatatype="130" unbalanced="0"/>
    <cacheHierarchy uniqueName="[Final_Fact].[Religion]" caption="Religion" attribute="1" defaultMemberUniqueName="[Final_Fact].[Religion].[All]" allUniqueName="[Final_Fact].[Religion].[All]" dimensionUniqueName="[Final_Fact]" displayFolder="" count="2" memberValueDatatype="130" unbalanced="0"/>
    <cacheHierarchy uniqueName="[Final_Fact].[Home Ownership]" caption="Home Ownership" attribute="1" defaultMemberUniqueName="[Final_Fact].[Home Ownership].[All]" allUniqueName="[Final_Fact].[Home Ownership].[All]" dimensionUniqueName="[Final_Fact]" displayFolder="" count="2"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2" memberValueDatatype="130" unbalanced="0"/>
    <cacheHierarchy uniqueName="[Final_Fact].[Employment Type]" caption="Employment Type" attribute="1" defaultMemberUniqueName="[Final_Fact].[Employment Type].[All]" allUniqueName="[Final_Fact].[Employment Type].[All]" dimensionUniqueName="[Final_Fact]" displayFolder="" count="2" memberValueDatatype="130" unbalanced="0"/>
    <cacheHierarchy uniqueName="[Final_Fact].[Credit Score]" caption="Credit Score" attribute="1" defaultMemberUniqueName="[Final_Fact].[Credit Score].[All]" allUniqueName="[Final_Fact].[Credit Score].[All]" dimensionUniqueName="[Final_Fact]" displayFolder="" count="2" memberValueDatatype="20" unbalanced="0"/>
    <cacheHierarchy uniqueName="[Final_Fact].[Product Code]" caption="Product Code" attribute="1" defaultMemberUniqueName="[Final_Fact].[Product Code].[All]" allUniqueName="[Final_Fact].[Product Code].[All]" dimensionUniqueName="[Final_Fact]" displayFolder="" count="2" memberValueDatatype="130" unbalanced="0"/>
    <cacheHierarchy uniqueName="[Final_Fact].[Purpose Category]" caption="Purpose Category" attribute="1" defaultMemberUniqueName="[Final_Fact].[Purpose Category].[All]" allUniqueName="[Final_Fact].[Purpose Category].[All]" dimensionUniqueName="[Final_Fact]" displayFolder="" count="2" memberValueDatatype="130" unbalanced="0"/>
    <cacheHierarchy uniqueName="[Final_Fact].[Term]" caption="Term" attribute="1" defaultMemberUniqueName="[Final_Fact].[Term].[All]" allUniqueName="[Final_Fact].[Term].[All]" dimensionUniqueName="[Final_Fact]" displayFolder="" count="2" memberValueDatatype="130" unbalanced="0"/>
    <cacheHierarchy uniqueName="[Final_Fact].[Int Rate]" caption="Int Rate" attribute="1" defaultMemberUniqueName="[Final_Fact].[Int Rate].[All]" allUniqueName="[Final_Fact].[Int Rate].[All]" dimensionUniqueName="[Final_Fact]" displayFolder="" count="2" memberValueDatatype="5" unbalanced="0"/>
    <cacheHierarchy uniqueName="[Final_Fact].[Grade]" caption="Grade" attribute="1" defaultMemberUniqueName="[Final_Fact].[Grade].[All]" allUniqueName="[Final_Fact].[Grade].[All]" dimensionUniqueName="[Final_Fact]" displayFolder="" count="2" memberValueDatatype="130" unbalanced="0"/>
    <cacheHierarchy uniqueName="[Final_Fact].[Sub Grade]" caption="Sub Grade" attribute="1" defaultMemberUniqueName="[Final_Fact].[Sub Grade].[All]" allUniqueName="[Final_Fact].[Sub Grade].[All]" dimensionUniqueName="[Final_Fact]" displayFolder="" count="2" memberValueDatatype="130" unbalanced="0"/>
    <cacheHierarchy uniqueName="[Final_Fact].[Branch Name_y]" caption="Branch Name_y" attribute="1" defaultMemberUniqueName="[Final_Fact].[Branch Name_y].[All]" allUniqueName="[Final_Fact].[Branch Name_y].[All]" dimensionUniqueName="[Final_Fact]" displayFolder="" count="2" memberValueDatatype="130" unbalanced="0"/>
    <cacheHierarchy uniqueName="[Final_Fact].[Bank Name]" caption="Bank Name" attribute="1" defaultMemberUniqueName="[Final_Fact].[Bank Name].[All]" allUniqueName="[Final_Fact].[Bank Name].[All]" dimensionUniqueName="[Final_Fact]" displayFolder="" count="2" memberValueDatatype="130" unbalanced="0"/>
    <cacheHierarchy uniqueName="[Final_Fact].[Region Name]" caption="Region Name" attribute="1" defaultMemberUniqueName="[Final_Fact].[Region Name].[All]" allUniqueName="[Final_Fact].[Region Name].[All]" dimensionUniqueName="[Final_Fact]" displayFolder="" count="2" memberValueDatatype="130" unbalanced="0"/>
    <cacheHierarchy uniqueName="[Final_Fact].[State Abbr]" caption="State Abbr" attribute="1" defaultMemberUniqueName="[Final_Fact].[State Abbr].[All]" allUniqueName="[Final_Fact].[State Abbr].[All]" dimensionUniqueName="[Final_Fact]" displayFolder="" count="2" memberValueDatatype="130" unbalanced="0"/>
    <cacheHierarchy uniqueName="[Final_Fact].[State Abbr.1]" caption="State Abbr.1" attribute="1" defaultMemberUniqueName="[Final_Fact].[State Abbr.1].[All]" allUniqueName="[Final_Fact].[State Abbr.1].[All]" dimensionUniqueName="[Final_Fact]" displayFolder="" count="2" memberValueDatatype="130" unbalanced="0"/>
    <cacheHierarchy uniqueName="[Final_Fact].[State Name]" caption="State Name" attribute="1" defaultMemberUniqueName="[Final_Fact].[State Name].[All]" allUniqueName="[Final_Fact].[State Name].[All]" dimensionUniqueName="[Final_Fact]" displayFolder="" count="2" memberValueDatatype="130" unbalanced="0"/>
    <cacheHierarchy uniqueName="[Final_Fact].[City]" caption="City" attribute="1" defaultMemberUniqueName="[Final_Fact].[City].[All]" allUniqueName="[Final_Fact].[City].[All]" dimensionUniqueName="[Final_Fact]" displayFolder="" count="2" memberValueDatatype="130" unbalanced="0"/>
    <cacheHierarchy uniqueName="[Final_Fact].[Center Id_y]" caption="Center Id_y" attribute="1" defaultMemberUniqueName="[Final_Fact].[Center Id_y].[All]" allUniqueName="[Final_Fact].[Center Id_y].[All]" dimensionUniqueName="[Final_Fact]" displayFolder="" count="2" memberValueDatatype="20" unbalanced="0"/>
    <cacheHierarchy uniqueName="[Final_Fact].[BH Name]" caption="BH Name" attribute="1" defaultMemberUniqueName="[Final_Fact].[BH Name].[All]" allUniqueName="[Final_Fact].[BH Name].[All]" dimensionUniqueName="[Final_Fact]" displayFolder="" count="2"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2" memberValueDatatype="20" unbalanced="0"/>
    <cacheHierarchy uniqueName="[Final_Fact].[Total Pymnt inv]" caption="Total Pymnt inv" attribute="1" defaultMemberUniqueName="[Final_Fact].[Total Pymnt inv].[All]" allUniqueName="[Final_Fact].[Total Pymnt inv].[All]" dimensionUniqueName="[Final_Fact]" displayFolder="" count="2" memberValueDatatype="20" unbalanced="0"/>
    <cacheHierarchy uniqueName="[Final_Fact].[Total Rec Prncp]" caption="Total Rec Prncp" attribute="1" defaultMemberUniqueName="[Final_Fact].[Total Rec Prncp].[All]" allUniqueName="[Final_Fact].[Total Rec Prncp].[All]" dimensionUniqueName="[Final_Fact]" displayFolder="" count="2" memberValueDatatype="20" unbalanced="0"/>
    <cacheHierarchy uniqueName="[Final_Fact].[Total Fees]" caption="Total Fees" attribute="1" defaultMemberUniqueName="[Final_Fact].[Total Fees].[All]" allUniqueName="[Final_Fact].[Total Fees].[All]" dimensionUniqueName="[Final_Fact]" displayFolder="" count="2" memberValueDatatype="5" unbalanced="0"/>
    <cacheHierarchy uniqueName="[Final_Fact].[Total Rrec int]" caption="Total Rrec int" attribute="1" defaultMemberUniqueName="[Final_Fact].[Total Rrec int].[All]" allUniqueName="[Final_Fact].[Total Rrec int].[All]" dimensionUniqueName="[Final_Fact]" displayFolder="" count="2" memberValueDatatype="5" unbalanced="0"/>
    <cacheHierarchy uniqueName="[Final_Fact].[Is Delinquent Loan]" caption="Is Delinquent Loan" attribute="1" defaultMemberUniqueName="[Final_Fact].[Is Delinquent Loan].[All]" allUniqueName="[Final_Fact].[Is Delinquent Loan].[All]" dimensionUniqueName="[Final_Fact]" displayFolder="" count="2"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2"/>
      </fieldsUsage>
    </cacheHierarchy>
    <cacheHierarchy uniqueName="[Final_Fact].[Delinq 2 Yrs]" caption="Delinq 2 Yrs" attribute="1" defaultMemberUniqueName="[Final_Fact].[Delinq 2 Yrs].[All]" allUniqueName="[Final_Fact].[Delinq 2 Yrs].[All]" dimensionUniqueName="[Final_Fact]" displayFolder="" count="2"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2"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2"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2" memberValueDatatype="130" unbalanced="0"/>
    <cacheHierarchy uniqueName="[Final_Fact].[New / Old client]" caption="New / Old client" attribute="1" defaultMemberUniqueName="[Final_Fact].[New / Old client].[All]" allUniqueName="[Final_Fact].[New / Old client].[All]" dimensionUniqueName="[Final_Fact]" displayFolder="" count="2" memberValueDatatype="130" unbalanced="0"/>
    <cacheHierarchy uniqueName="[Final_Fact].[Loan count]" caption="Loan count" attribute="1" defaultMemberUniqueName="[Final_Fact].[Loan count].[All]" allUniqueName="[Final_Fact].[Loan count].[All]" dimensionUniqueName="[Final_Fact]" displayFolder="" count="2" memberValueDatatype="20" unbalanced="0"/>
    <cacheHierarchy uniqueName="[Final_Fact].[Column1]" caption="Column1" attribute="1" defaultMemberUniqueName="[Final_Fact].[Column1].[All]" allUniqueName="[Final_Fact].[Column1].[All]" dimensionUniqueName="[Final_Fact]" displayFolder="" count="2"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2"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2"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0347224" backgroundQuery="1" createdVersion="8" refreshedVersion="8" minRefreshableVersion="3" recordCount="0" supportSubquery="1" supportAdvancedDrill="1" xr:uid="{37B560CF-834F-4713-A31B-5E7414D1C107}">
  <cacheSource type="external" connectionId="4"/>
  <cacheFields count="3">
    <cacheField name="[Final_Fact].[Branch Performance Category].[Branch Performance Category]" caption="Branch Performance Category" numFmtId="0" hierarchy="51" level="1">
      <sharedItems count="3">
        <s v="High"/>
        <s v="Low"/>
        <s v="Medium"/>
      </sharedItems>
    </cacheField>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2" memberValueDatatype="130" unbalanced="0"/>
    <cacheHierarchy uniqueName="[Debit___Credit].[Customer Name]" caption="Customer Name" attribute="1" defaultMemberUniqueName="[Debit___Credit].[Customer Name].[All]" allUniqueName="[Debit___Credit].[Customer Name].[All]" dimensionUniqueName="[Debit___Credit]" displayFolder="" count="2" memberValueDatatype="130" unbalanced="0"/>
    <cacheHierarchy uniqueName="[Debit___Credit].[Account Number]" caption="Account Number" attribute="1" defaultMemberUniqueName="[Debit___Credit].[Account Number].[All]" allUniqueName="[Debit___Credit].[Account Number].[All]" dimensionUniqueName="[Debit___Credit]" displayFolder="" count="2"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2"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2" memberValueDatatype="130" unbalanced="0"/>
    <cacheHierarchy uniqueName="[Debit___Credit].[Amount]" caption="Amount" attribute="1" defaultMemberUniqueName="[Debit___Credit].[Amount].[All]" allUniqueName="[Debit___Credit].[Amount].[All]" dimensionUniqueName="[Debit___Credit]" displayFolder="" count="2" memberValueDatatype="5" unbalanced="0"/>
    <cacheHierarchy uniqueName="[Debit___Credit].[Balance]" caption="Balance" attribute="1" defaultMemberUniqueName="[Debit___Credit].[Balance].[All]" allUniqueName="[Debit___Credit].[Balance].[All]" dimensionUniqueName="[Debit___Credit]" displayFolder="" count="2" memberValueDatatype="5" unbalanced="0"/>
    <cacheHierarchy uniqueName="[Debit___Credit].[Description]" caption="Description" attribute="1" defaultMemberUniqueName="[Debit___Credit].[Description].[All]" allUniqueName="[Debit___Credit].[Description].[All]" dimensionUniqueName="[Debit___Credit]" displayFolder="" count="2" memberValueDatatype="130" unbalanced="0"/>
    <cacheHierarchy uniqueName="[Debit___Credit].[Branch]" caption="Branch" attribute="1" defaultMemberUniqueName="[Debit___Credit].[Branch].[All]" allUniqueName="[Debit___Credit].[Branch].[All]" dimensionUniqueName="[Debit___Credit]" displayFolder="" count="2"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2" memberValueDatatype="130" unbalanced="0"/>
    <cacheHierarchy uniqueName="[Debit___Credit].[Currency]" caption="Currency" attribute="1" defaultMemberUniqueName="[Debit___Credit].[Currency].[All]" allUniqueName="[Debit___Credit].[Currency].[All]" dimensionUniqueName="[Debit___Credit]" displayFolder="" count="2" memberValueDatatype="130" unbalanced="0"/>
    <cacheHierarchy uniqueName="[Debit___Credit].[Bank Name]" caption="Bank Name" attribute="1" defaultMemberUniqueName="[Debit___Credit].[Bank Name].[All]" allUniqueName="[Debit___Credit].[Bank Name].[All]" dimensionUniqueName="[Debit___Credit]" displayFolder="" count="2"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2" memberValueDatatype="130" unbalanced="0"/>
    <cacheHierarchy uniqueName="[Final_Fact].[Account ID]" caption="Account ID" attribute="1" defaultMemberUniqueName="[Final_Fact].[Account ID].[All]" allUniqueName="[Final_Fact].[Account ID].[All]" dimensionUniqueName="[Final_Fact]" displayFolder="" count="2" memberValueDatatype="130" unbalanced="0"/>
    <cacheHierarchy uniqueName="[Final_Fact].[Client id]" caption="Client id" attribute="1" defaultMemberUniqueName="[Final_Fact].[Client id].[All]" allUniqueName="[Final_Fact].[Client id].[All]" dimensionUniqueName="[Final_Fact]" displayFolder="" count="2" memberValueDatatype="20" unbalanced="0"/>
    <cacheHierarchy uniqueName="[Final_Fact].[Branch Name_x]" caption="Branch Name_x" attribute="1" defaultMemberUniqueName="[Final_Fact].[Branch Name_x].[All]" allUniqueName="[Final_Fact].[Branch Name_x].[All]" dimensionUniqueName="[Final_Fact]" displayFolder="" count="2" memberValueDatatype="130" unbalanced="0"/>
    <cacheHierarchy uniqueName="[Final_Fact].[Product Id]" caption="Product Id" attribute="1" defaultMemberUniqueName="[Final_Fact].[Product Id].[All]" allUniqueName="[Final_Fact].[Product Id].[All]" dimensionUniqueName="[Final_Fact]" displayFolder="" count="2" memberValueDatatype="130" unbalanced="0"/>
    <cacheHierarchy uniqueName="[Final_Fact].[Loan Amount]" caption="Loan Amount" attribute="1" defaultMemberUniqueName="[Final_Fact].[Loan Amount].[All]" allUniqueName="[Final_Fact].[Loan Amount].[All]" dimensionUniqueName="[Final_Fact]" displayFolder="" count="2" memberValueDatatype="20" unbalanced="0"/>
    <cacheHierarchy uniqueName="[Final_Fact].[Funded Amount]" caption="Funded Amount" attribute="1" defaultMemberUniqueName="[Final_Fact].[Funded Amount].[All]" allUniqueName="[Final_Fact].[Funded Amount].[All]" dimensionUniqueName="[Final_Fact]" displayFolder="" count="2" memberValueDatatype="20" unbalanced="0"/>
    <cacheHierarchy uniqueName="[Final_Fact].[Funded Amount Inv]" caption="Funded Amount Inv" attribute="1" defaultMemberUniqueName="[Final_Fact].[Funded Amount Inv].[All]" allUniqueName="[Final_Fact].[Funded Amount Inv].[All]" dimensionUniqueName="[Final_Fact]" displayFolder="" count="2"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2" memberValueDatatype="130" unbalanced="0"/>
    <cacheHierarchy uniqueName="[Final_Fact].[Repayment Type]" caption="Repayment Type" attribute="1" defaultMemberUniqueName="[Final_Fact].[Repayment Type].[All]" allUniqueName="[Final_Fact].[Repayment Type].[All]" dimensionUniqueName="[Final_Fact]" displayFolder="" count="2" memberValueDatatype="130" unbalanced="0"/>
    <cacheHierarchy uniqueName="[Final_Fact].[Center Id_x]" caption="Center Id_x" attribute="1" defaultMemberUniqueName="[Final_Fact].[Center Id_x].[All]" allUniqueName="[Final_Fact].[Center Id_x].[All]" dimensionUniqueName="[Final_Fact]" displayFolder="" count="2" memberValueDatatype="20" unbalanced="0"/>
    <cacheHierarchy uniqueName="[Final_Fact].[BranchID]" caption="BranchID" attribute="1" defaultMemberUniqueName="[Final_Fact].[BranchID].[All]" allUniqueName="[Final_Fact].[BranchID].[All]" dimensionUniqueName="[Final_Fact]" displayFolder="" count="2" memberValueDatatype="130" unbalanced="0"/>
    <cacheHierarchy uniqueName="[Final_Fact].[Client Name]" caption="Client Name" attribute="1" defaultMemberUniqueName="[Final_Fact].[Client Name].[All]" allUniqueName="[Final_Fact].[Client Name].[All]" dimensionUniqueName="[Final_Fact]" displayFolder="" count="2" memberValueDatatype="130" unbalanced="0"/>
    <cacheHierarchy uniqueName="[Final_Fact].[Gender ID]" caption="Gender ID" attribute="1" defaultMemberUniqueName="[Final_Fact].[Gender ID].[All]" allUniqueName="[Final_Fact].[Gender ID].[All]" dimensionUniqueName="[Final_Fact]" displayFolder="" count="2" memberValueDatatype="130" unbalanced="0"/>
    <cacheHierarchy uniqueName="[Final_Fact].[Age]" caption="Age" attribute="1" defaultMemberUniqueName="[Final_Fact].[Age].[All]" allUniqueName="[Final_Fact].[Age].[All]" dimensionUniqueName="[Final_Fact]" displayFolder="" count="2" memberValueDatatype="130" unbalanced="0"/>
    <cacheHierarchy uniqueName="[Final_Fact].[Age _T]" caption="Age _T" attribute="1" defaultMemberUniqueName="[Final_Fact].[Age _T].[All]" allUniqueName="[Final_Fact].[Age _T].[All]" dimensionUniqueName="[Final_Fact]" displayFolder="" count="2" memberValueDatatype="20" unbalanced="0"/>
    <cacheHierarchy uniqueName="[Final_Fact].[Dateof Birth]" caption="Dateof Birth" attribute="1" time="1" defaultMemberUniqueName="[Final_Fact].[Dateof Birth].[All]" allUniqueName="[Final_Fact].[Dateof Birth].[All]" dimensionUniqueName="[Final_Fact]" displayFolder="" count="2" memberValueDatatype="7" unbalanced="0"/>
    <cacheHierarchy uniqueName="[Final_Fact].[Caste]" caption="Caste" attribute="1" defaultMemberUniqueName="[Final_Fact].[Caste].[All]" allUniqueName="[Final_Fact].[Caste].[All]" dimensionUniqueName="[Final_Fact]" displayFolder="" count="2" memberValueDatatype="130" unbalanced="0"/>
    <cacheHierarchy uniqueName="[Final_Fact].[Religion]" caption="Religion" attribute="1" defaultMemberUniqueName="[Final_Fact].[Religion].[All]" allUniqueName="[Final_Fact].[Religion].[All]" dimensionUniqueName="[Final_Fact]" displayFolder="" count="2" memberValueDatatype="130" unbalanced="0"/>
    <cacheHierarchy uniqueName="[Final_Fact].[Home Ownership]" caption="Home Ownership" attribute="1" defaultMemberUniqueName="[Final_Fact].[Home Ownership].[All]" allUniqueName="[Final_Fact].[Home Ownership].[All]" dimensionUniqueName="[Final_Fact]" displayFolder="" count="2"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2" memberValueDatatype="130" unbalanced="0"/>
    <cacheHierarchy uniqueName="[Final_Fact].[Employment Type]" caption="Employment Type" attribute="1" defaultMemberUniqueName="[Final_Fact].[Employment Type].[All]" allUniqueName="[Final_Fact].[Employment Type].[All]" dimensionUniqueName="[Final_Fact]" displayFolder="" count="2" memberValueDatatype="130" unbalanced="0"/>
    <cacheHierarchy uniqueName="[Final_Fact].[Credit Score]" caption="Credit Score" attribute="1" defaultMemberUniqueName="[Final_Fact].[Credit Score].[All]" allUniqueName="[Final_Fact].[Credit Score].[All]" dimensionUniqueName="[Final_Fact]" displayFolder="" count="2" memberValueDatatype="20" unbalanced="0"/>
    <cacheHierarchy uniqueName="[Final_Fact].[Product Code]" caption="Product Code" attribute="1" defaultMemberUniqueName="[Final_Fact].[Product Code].[All]" allUniqueName="[Final_Fact].[Product Code].[All]" dimensionUniqueName="[Final_Fact]" displayFolder="" count="2" memberValueDatatype="130" unbalanced="0"/>
    <cacheHierarchy uniqueName="[Final_Fact].[Purpose Category]" caption="Purpose Category" attribute="1" defaultMemberUniqueName="[Final_Fact].[Purpose Category].[All]" allUniqueName="[Final_Fact].[Purpose Category].[All]" dimensionUniqueName="[Final_Fact]" displayFolder="" count="2" memberValueDatatype="130" unbalanced="0"/>
    <cacheHierarchy uniqueName="[Final_Fact].[Term]" caption="Term" attribute="1" defaultMemberUniqueName="[Final_Fact].[Term].[All]" allUniqueName="[Final_Fact].[Term].[All]" dimensionUniqueName="[Final_Fact]" displayFolder="" count="2" memberValueDatatype="130" unbalanced="0"/>
    <cacheHierarchy uniqueName="[Final_Fact].[Int Rate]" caption="Int Rate" attribute="1" defaultMemberUniqueName="[Final_Fact].[Int Rate].[All]" allUniqueName="[Final_Fact].[Int Rate].[All]" dimensionUniqueName="[Final_Fact]" displayFolder="" count="2" memberValueDatatype="5" unbalanced="0"/>
    <cacheHierarchy uniqueName="[Final_Fact].[Grade]" caption="Grade" attribute="1" defaultMemberUniqueName="[Final_Fact].[Grade].[All]" allUniqueName="[Final_Fact].[Grade].[All]" dimensionUniqueName="[Final_Fact]" displayFolder="" count="2" memberValueDatatype="130" unbalanced="0"/>
    <cacheHierarchy uniqueName="[Final_Fact].[Sub Grade]" caption="Sub Grade" attribute="1" defaultMemberUniqueName="[Final_Fact].[Sub Grade].[All]" allUniqueName="[Final_Fact].[Sub Grade].[All]" dimensionUniqueName="[Final_Fact]" displayFolder="" count="2" memberValueDatatype="130" unbalanced="0"/>
    <cacheHierarchy uniqueName="[Final_Fact].[Branch Name_y]" caption="Branch Name_y" attribute="1" defaultMemberUniqueName="[Final_Fact].[Branch Name_y].[All]" allUniqueName="[Final_Fact].[Branch Name_y].[All]" dimensionUniqueName="[Final_Fact]" displayFolder="" count="2" memberValueDatatype="130" unbalanced="0"/>
    <cacheHierarchy uniqueName="[Final_Fact].[Bank Name]" caption="Bank Name" attribute="1" defaultMemberUniqueName="[Final_Fact].[Bank Name].[All]" allUniqueName="[Final_Fact].[Bank Name].[All]" dimensionUniqueName="[Final_Fact]" displayFolder="" count="2" memberValueDatatype="130" unbalanced="0"/>
    <cacheHierarchy uniqueName="[Final_Fact].[Region Name]" caption="Region Name" attribute="1" defaultMemberUniqueName="[Final_Fact].[Region Name].[All]" allUniqueName="[Final_Fact].[Region Name].[All]" dimensionUniqueName="[Final_Fact]" displayFolder="" count="2" memberValueDatatype="130" unbalanced="0"/>
    <cacheHierarchy uniqueName="[Final_Fact].[State Abbr]" caption="State Abbr" attribute="1" defaultMemberUniqueName="[Final_Fact].[State Abbr].[All]" allUniqueName="[Final_Fact].[State Abbr].[All]" dimensionUniqueName="[Final_Fact]" displayFolder="" count="2" memberValueDatatype="130" unbalanced="0"/>
    <cacheHierarchy uniqueName="[Final_Fact].[State Abbr.1]" caption="State Abbr.1" attribute="1" defaultMemberUniqueName="[Final_Fact].[State Abbr.1].[All]" allUniqueName="[Final_Fact].[State Abbr.1].[All]" dimensionUniqueName="[Final_Fact]" displayFolder="" count="2" memberValueDatatype="130" unbalanced="0"/>
    <cacheHierarchy uniqueName="[Final_Fact].[State Name]" caption="State Name" attribute="1" defaultMemberUniqueName="[Final_Fact].[State Name].[All]" allUniqueName="[Final_Fact].[State Name].[All]" dimensionUniqueName="[Final_Fact]" displayFolder="" count="2" memberValueDatatype="130" unbalanced="0"/>
    <cacheHierarchy uniqueName="[Final_Fact].[City]" caption="City" attribute="1" defaultMemberUniqueName="[Final_Fact].[City].[All]" allUniqueName="[Final_Fact].[City].[All]" dimensionUniqueName="[Final_Fact]" displayFolder="" count="2" memberValueDatatype="130" unbalanced="0"/>
    <cacheHierarchy uniqueName="[Final_Fact].[Center Id_y]" caption="Center Id_y" attribute="1" defaultMemberUniqueName="[Final_Fact].[Center Id_y].[All]" allUniqueName="[Final_Fact].[Center Id_y].[All]" dimensionUniqueName="[Final_Fact]" displayFolder="" count="2" memberValueDatatype="20" unbalanced="0"/>
    <cacheHierarchy uniqueName="[Final_Fact].[BH Name]" caption="BH Name" attribute="1" defaultMemberUniqueName="[Final_Fact].[BH Name].[All]" allUniqueName="[Final_Fact].[BH Name].[All]" dimensionUniqueName="[Final_Fact]" displayFolder="" count="2"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fieldsUsage count="2">
        <fieldUsage x="-1"/>
        <fieldUsage x="0"/>
      </fieldsUsage>
    </cacheHierarchy>
    <cacheHierarchy uniqueName="[Final_Fact].[Total Pymnt]" caption="Total Pymnt" attribute="1" defaultMemberUniqueName="[Final_Fact].[Total Pymnt].[All]" allUniqueName="[Final_Fact].[Total Pymnt].[All]" dimensionUniqueName="[Final_Fact]" displayFolder="" count="2" memberValueDatatype="20" unbalanced="0"/>
    <cacheHierarchy uniqueName="[Final_Fact].[Total Pymnt inv]" caption="Total Pymnt inv" attribute="1" defaultMemberUniqueName="[Final_Fact].[Total Pymnt inv].[All]" allUniqueName="[Final_Fact].[Total Pymnt inv].[All]" dimensionUniqueName="[Final_Fact]" displayFolder="" count="2" memberValueDatatype="20" unbalanced="0"/>
    <cacheHierarchy uniqueName="[Final_Fact].[Total Rec Prncp]" caption="Total Rec Prncp" attribute="1" defaultMemberUniqueName="[Final_Fact].[Total Rec Prncp].[All]" allUniqueName="[Final_Fact].[Total Rec Prncp].[All]" dimensionUniqueName="[Final_Fact]" displayFolder="" count="2" memberValueDatatype="20" unbalanced="0"/>
    <cacheHierarchy uniqueName="[Final_Fact].[Total Fees]" caption="Total Fees" attribute="1" defaultMemberUniqueName="[Final_Fact].[Total Fees].[All]" allUniqueName="[Final_Fact].[Total Fees].[All]" dimensionUniqueName="[Final_Fact]" displayFolder="" count="2" memberValueDatatype="5" unbalanced="0"/>
    <cacheHierarchy uniqueName="[Final_Fact].[Total Rrec int]" caption="Total Rrec int" attribute="1" defaultMemberUniqueName="[Final_Fact].[Total Rrec int].[All]" allUniqueName="[Final_Fact].[Total Rrec int].[All]" dimensionUniqueName="[Final_Fact]" displayFolder="" count="2" memberValueDatatype="5" unbalanced="0"/>
    <cacheHierarchy uniqueName="[Final_Fact].[Is Delinquent Loan]" caption="Is Delinquent Loan" attribute="1" defaultMemberUniqueName="[Final_Fact].[Is Delinquent Loan].[All]" allUniqueName="[Final_Fact].[Is Delinquent Loan].[All]" dimensionUniqueName="[Final_Fact]" displayFolder="" count="2"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2"/>
      </fieldsUsage>
    </cacheHierarchy>
    <cacheHierarchy uniqueName="[Final_Fact].[Delinq 2 Yrs]" caption="Delinq 2 Yrs" attribute="1" defaultMemberUniqueName="[Final_Fact].[Delinq 2 Yrs].[All]" allUniqueName="[Final_Fact].[Delinq 2 Yrs].[All]" dimensionUniqueName="[Final_Fact]" displayFolder="" count="2"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2"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2"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2" memberValueDatatype="130" unbalanced="0"/>
    <cacheHierarchy uniqueName="[Final_Fact].[New / Old client]" caption="New / Old client" attribute="1" defaultMemberUniqueName="[Final_Fact].[New / Old client].[All]" allUniqueName="[Final_Fact].[New / Old client].[All]" dimensionUniqueName="[Final_Fact]" displayFolder="" count="2" memberValueDatatype="130" unbalanced="0"/>
    <cacheHierarchy uniqueName="[Final_Fact].[Loan count]" caption="Loan count" attribute="1" defaultMemberUniqueName="[Final_Fact].[Loan count].[All]" allUniqueName="[Final_Fact].[Loan count].[All]" dimensionUniqueName="[Final_Fact]" displayFolder="" count="2" memberValueDatatype="20" unbalanced="0"/>
    <cacheHierarchy uniqueName="[Final_Fact].[Column1]" caption="Column1" attribute="1" defaultMemberUniqueName="[Final_Fact].[Column1].[All]" allUniqueName="[Final_Fact].[Column1].[All]" dimensionUniqueName="[Final_Fact]" displayFolder="" count="2"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2"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2"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0925925" backgroundQuery="1" createdVersion="8" refreshedVersion="8" minRefreshableVersion="3" recordCount="0" supportSubquery="1" supportAdvancedDrill="1" xr:uid="{39E7AC5E-2EB1-4763-9C18-ABC9661BF1F8}">
  <cacheSource type="external" connectionId="4"/>
  <cacheFields count="4">
    <cacheField name="[Final_Fact].[Product Id].[Product Id]" caption="Product Id" numFmtId="0" hierarchy="16" level="1">
      <sharedItems count="11">
        <s v="JLG29K"/>
        <s v="JLG30K"/>
        <s v="JLG35"/>
        <s v="JLG35K"/>
        <s v="JLG39K"/>
        <s v="JLG40K"/>
        <s v="JLG41K"/>
        <s v="JLG44K"/>
        <s v="JLG45K"/>
        <s v="JLG46K"/>
        <s v="JLG50K"/>
      </sharedItems>
    </cacheField>
    <cacheField name="[Measures].[Sum of Total Rrec int]" caption="Sum of Total Rrec int" numFmtId="0" hierarchy="83" level="32767"/>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2" memberValueDatatype="130" unbalanced="0">
      <fieldsUsage count="2">
        <fieldUsage x="-1"/>
        <fieldUsage x="0"/>
      </fieldsUsage>
    </cacheHierarchy>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3"/>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1157409" backgroundQuery="1" createdVersion="8" refreshedVersion="8" minRefreshableVersion="3" recordCount="0" supportSubquery="1" supportAdvancedDrill="1" xr:uid="{29ECDB76-DC28-4512-B6E4-2338652D9D87}">
  <cacheSource type="external" connectionId="4"/>
  <cacheFields count="4">
    <cacheField name="[Final_Fact].[Client id].[Client id]" caption="Client id" numFmtId="0" hierarchy="14" level="1">
      <sharedItems containsSemiMixedTypes="0" containsString="0" containsNumber="1" containsInteger="1" minValue="2" maxValue="1001" count="324">
        <n v="2"/>
        <n v="5"/>
        <n v="6"/>
        <n v="10"/>
        <n v="12"/>
        <n v="15"/>
        <n v="16"/>
        <n v="22"/>
        <n v="23"/>
        <n v="27"/>
        <n v="29"/>
        <n v="30"/>
        <n v="34"/>
        <n v="39"/>
        <n v="41"/>
        <n v="42"/>
        <n v="49"/>
        <n v="50"/>
        <n v="53"/>
        <n v="54"/>
        <n v="55"/>
        <n v="56"/>
        <n v="58"/>
        <n v="62"/>
        <n v="65"/>
        <n v="67"/>
        <n v="68"/>
        <n v="69"/>
        <n v="77"/>
        <n v="83"/>
        <n v="87"/>
        <n v="88"/>
        <n v="96"/>
        <n v="105"/>
        <n v="110"/>
        <n v="115"/>
        <n v="116"/>
        <n v="118"/>
        <n v="125"/>
        <n v="129"/>
        <n v="130"/>
        <n v="131"/>
        <n v="132"/>
        <n v="134"/>
        <n v="135"/>
        <n v="137"/>
        <n v="138"/>
        <n v="140"/>
        <n v="143"/>
        <n v="154"/>
        <n v="159"/>
        <n v="160"/>
        <n v="161"/>
        <n v="164"/>
        <n v="166"/>
        <n v="168"/>
        <n v="169"/>
        <n v="170"/>
        <n v="174"/>
        <n v="175"/>
        <n v="177"/>
        <n v="183"/>
        <n v="184"/>
        <n v="187"/>
        <n v="189"/>
        <n v="191"/>
        <n v="192"/>
        <n v="193"/>
        <n v="195"/>
        <n v="200"/>
        <n v="201"/>
        <n v="208"/>
        <n v="214"/>
        <n v="215"/>
        <n v="218"/>
        <n v="220"/>
        <n v="221"/>
        <n v="224"/>
        <n v="225"/>
        <n v="239"/>
        <n v="240"/>
        <n v="242"/>
        <n v="245"/>
        <n v="249"/>
        <n v="250"/>
        <n v="252"/>
        <n v="254"/>
        <n v="259"/>
        <n v="260"/>
        <n v="262"/>
        <n v="275"/>
        <n v="282"/>
        <n v="287"/>
        <n v="289"/>
        <n v="293"/>
        <n v="294"/>
        <n v="295"/>
        <n v="299"/>
        <n v="303"/>
        <n v="305"/>
        <n v="314"/>
        <n v="316"/>
        <n v="318"/>
        <n v="319"/>
        <n v="321"/>
        <n v="323"/>
        <n v="325"/>
        <n v="326"/>
        <n v="333"/>
        <n v="336"/>
        <n v="339"/>
        <n v="349"/>
        <n v="354"/>
        <n v="355"/>
        <n v="358"/>
        <n v="359"/>
        <n v="368"/>
        <n v="372"/>
        <n v="373"/>
        <n v="374"/>
        <n v="375"/>
        <n v="377"/>
        <n v="379"/>
        <n v="380"/>
        <n v="381"/>
        <n v="382"/>
        <n v="384"/>
        <n v="386"/>
        <n v="389"/>
        <n v="395"/>
        <n v="396"/>
        <n v="397"/>
        <n v="398"/>
        <n v="403"/>
        <n v="404"/>
        <n v="405"/>
        <n v="416"/>
        <n v="417"/>
        <n v="422"/>
        <n v="427"/>
        <n v="429"/>
        <n v="433"/>
        <n v="434"/>
        <n v="436"/>
        <n v="438"/>
        <n v="441"/>
        <n v="446"/>
        <n v="448"/>
        <n v="449"/>
        <n v="450"/>
        <n v="451"/>
        <n v="455"/>
        <n v="456"/>
        <n v="459"/>
        <n v="467"/>
        <n v="468"/>
        <n v="470"/>
        <n v="483"/>
        <n v="485"/>
        <n v="487"/>
        <n v="493"/>
        <n v="494"/>
        <n v="497"/>
        <n v="498"/>
        <n v="501"/>
        <n v="505"/>
        <n v="506"/>
        <n v="508"/>
        <n v="510"/>
        <n v="512"/>
        <n v="516"/>
        <n v="518"/>
        <n v="519"/>
        <n v="521"/>
        <n v="524"/>
        <n v="525"/>
        <n v="532"/>
        <n v="545"/>
        <n v="546"/>
        <n v="551"/>
        <n v="552"/>
        <n v="557"/>
        <n v="558"/>
        <n v="559"/>
        <n v="562"/>
        <n v="563"/>
        <n v="565"/>
        <n v="576"/>
        <n v="579"/>
        <n v="580"/>
        <n v="581"/>
        <n v="583"/>
        <n v="587"/>
        <n v="593"/>
        <n v="595"/>
        <n v="596"/>
        <n v="598"/>
        <n v="601"/>
        <n v="602"/>
        <n v="606"/>
        <n v="609"/>
        <n v="613"/>
        <n v="614"/>
        <n v="615"/>
        <n v="616"/>
        <n v="620"/>
        <n v="624"/>
        <n v="629"/>
        <n v="633"/>
        <n v="638"/>
        <n v="643"/>
        <n v="646"/>
        <n v="650"/>
        <n v="652"/>
        <n v="657"/>
        <n v="659"/>
        <n v="663"/>
        <n v="664"/>
        <n v="665"/>
        <n v="666"/>
        <n v="668"/>
        <n v="670"/>
        <n v="671"/>
        <n v="672"/>
        <n v="673"/>
        <n v="676"/>
        <n v="681"/>
        <n v="683"/>
        <n v="684"/>
        <n v="693"/>
        <n v="695"/>
        <n v="698"/>
        <n v="699"/>
        <n v="703"/>
        <n v="704"/>
        <n v="708"/>
        <n v="709"/>
        <n v="711"/>
        <n v="716"/>
        <n v="717"/>
        <n v="729"/>
        <n v="730"/>
        <n v="731"/>
        <n v="737"/>
        <n v="746"/>
        <n v="752"/>
        <n v="755"/>
        <n v="760"/>
        <n v="761"/>
        <n v="765"/>
        <n v="769"/>
        <n v="781"/>
        <n v="782"/>
        <n v="784"/>
        <n v="785"/>
        <n v="786"/>
        <n v="788"/>
        <n v="790"/>
        <n v="792"/>
        <n v="793"/>
        <n v="798"/>
        <n v="800"/>
        <n v="802"/>
        <n v="809"/>
        <n v="817"/>
        <n v="822"/>
        <n v="824"/>
        <n v="828"/>
        <n v="830"/>
        <n v="831"/>
        <n v="832"/>
        <n v="833"/>
        <n v="837"/>
        <n v="839"/>
        <n v="845"/>
        <n v="848"/>
        <n v="853"/>
        <n v="854"/>
        <n v="859"/>
        <n v="861"/>
        <n v="863"/>
        <n v="864"/>
        <n v="867"/>
        <n v="872"/>
        <n v="877"/>
        <n v="879"/>
        <n v="881"/>
        <n v="883"/>
        <n v="887"/>
        <n v="889"/>
        <n v="898"/>
        <n v="899"/>
        <n v="903"/>
        <n v="906"/>
        <n v="909"/>
        <n v="913"/>
        <n v="922"/>
        <n v="924"/>
        <n v="928"/>
        <n v="935"/>
        <n v="936"/>
        <n v="938"/>
        <n v="941"/>
        <n v="942"/>
        <n v="944"/>
        <n v="946"/>
        <n v="947"/>
        <n v="948"/>
        <n v="950"/>
        <n v="955"/>
        <n v="956"/>
        <n v="957"/>
        <n v="958"/>
        <n v="959"/>
        <n v="961"/>
        <n v="971"/>
        <n v="972"/>
        <n v="976"/>
        <n v="979"/>
        <n v="981"/>
        <n v="983"/>
        <n v="988"/>
        <n v="1000"/>
        <n v="1001"/>
      </sharedItems>
      <extLst>
        <ext xmlns:x15="http://schemas.microsoft.com/office/spreadsheetml/2010/11/main" uri="{4F2E5C28-24EA-4eb8-9CBF-B6C8F9C3D259}">
          <x15:cachedUniqueNames>
            <x15:cachedUniqueName index="0" name="[Final_Fact].[Client id].&amp;[2]"/>
            <x15:cachedUniqueName index="1" name="[Final_Fact].[Client id].&amp;[5]"/>
            <x15:cachedUniqueName index="2" name="[Final_Fact].[Client id].&amp;[6]"/>
            <x15:cachedUniqueName index="3" name="[Final_Fact].[Client id].&amp;[10]"/>
            <x15:cachedUniqueName index="4" name="[Final_Fact].[Client id].&amp;[12]"/>
            <x15:cachedUniqueName index="5" name="[Final_Fact].[Client id].&amp;[15]"/>
            <x15:cachedUniqueName index="6" name="[Final_Fact].[Client id].&amp;[16]"/>
            <x15:cachedUniqueName index="7" name="[Final_Fact].[Client id].&amp;[22]"/>
            <x15:cachedUniqueName index="8" name="[Final_Fact].[Client id].&amp;[23]"/>
            <x15:cachedUniqueName index="9" name="[Final_Fact].[Client id].&amp;[27]"/>
            <x15:cachedUniqueName index="10" name="[Final_Fact].[Client id].&amp;[29]"/>
            <x15:cachedUniqueName index="11" name="[Final_Fact].[Client id].&amp;[30]"/>
            <x15:cachedUniqueName index="12" name="[Final_Fact].[Client id].&amp;[34]"/>
            <x15:cachedUniqueName index="13" name="[Final_Fact].[Client id].&amp;[39]"/>
            <x15:cachedUniqueName index="14" name="[Final_Fact].[Client id].&amp;[41]"/>
            <x15:cachedUniqueName index="15" name="[Final_Fact].[Client id].&amp;[42]"/>
            <x15:cachedUniqueName index="16" name="[Final_Fact].[Client id].&amp;[49]"/>
            <x15:cachedUniqueName index="17" name="[Final_Fact].[Client id].&amp;[50]"/>
            <x15:cachedUniqueName index="18" name="[Final_Fact].[Client id].&amp;[53]"/>
            <x15:cachedUniqueName index="19" name="[Final_Fact].[Client id].&amp;[54]"/>
            <x15:cachedUniqueName index="20" name="[Final_Fact].[Client id].&amp;[55]"/>
            <x15:cachedUniqueName index="21" name="[Final_Fact].[Client id].&amp;[56]"/>
            <x15:cachedUniqueName index="22" name="[Final_Fact].[Client id].&amp;[58]"/>
            <x15:cachedUniqueName index="23" name="[Final_Fact].[Client id].&amp;[62]"/>
            <x15:cachedUniqueName index="24" name="[Final_Fact].[Client id].&amp;[65]"/>
            <x15:cachedUniqueName index="25" name="[Final_Fact].[Client id].&amp;[67]"/>
            <x15:cachedUniqueName index="26" name="[Final_Fact].[Client id].&amp;[68]"/>
            <x15:cachedUniqueName index="27" name="[Final_Fact].[Client id].&amp;[69]"/>
            <x15:cachedUniqueName index="28" name="[Final_Fact].[Client id].&amp;[77]"/>
            <x15:cachedUniqueName index="29" name="[Final_Fact].[Client id].&amp;[83]"/>
            <x15:cachedUniqueName index="30" name="[Final_Fact].[Client id].&amp;[87]"/>
            <x15:cachedUniqueName index="31" name="[Final_Fact].[Client id].&amp;[88]"/>
            <x15:cachedUniqueName index="32" name="[Final_Fact].[Client id].&amp;[96]"/>
            <x15:cachedUniqueName index="33" name="[Final_Fact].[Client id].&amp;[105]"/>
            <x15:cachedUniqueName index="34" name="[Final_Fact].[Client id].&amp;[110]"/>
            <x15:cachedUniqueName index="35" name="[Final_Fact].[Client id].&amp;[115]"/>
            <x15:cachedUniqueName index="36" name="[Final_Fact].[Client id].&amp;[116]"/>
            <x15:cachedUniqueName index="37" name="[Final_Fact].[Client id].&amp;[118]"/>
            <x15:cachedUniqueName index="38" name="[Final_Fact].[Client id].&amp;[125]"/>
            <x15:cachedUniqueName index="39" name="[Final_Fact].[Client id].&amp;[129]"/>
            <x15:cachedUniqueName index="40" name="[Final_Fact].[Client id].&amp;[130]"/>
            <x15:cachedUniqueName index="41" name="[Final_Fact].[Client id].&amp;[131]"/>
            <x15:cachedUniqueName index="42" name="[Final_Fact].[Client id].&amp;[132]"/>
            <x15:cachedUniqueName index="43" name="[Final_Fact].[Client id].&amp;[134]"/>
            <x15:cachedUniqueName index="44" name="[Final_Fact].[Client id].&amp;[135]"/>
            <x15:cachedUniqueName index="45" name="[Final_Fact].[Client id].&amp;[137]"/>
            <x15:cachedUniqueName index="46" name="[Final_Fact].[Client id].&amp;[138]"/>
            <x15:cachedUniqueName index="47" name="[Final_Fact].[Client id].&amp;[140]"/>
            <x15:cachedUniqueName index="48" name="[Final_Fact].[Client id].&amp;[143]"/>
            <x15:cachedUniqueName index="49" name="[Final_Fact].[Client id].&amp;[154]"/>
            <x15:cachedUniqueName index="50" name="[Final_Fact].[Client id].&amp;[159]"/>
            <x15:cachedUniqueName index="51" name="[Final_Fact].[Client id].&amp;[160]"/>
            <x15:cachedUniqueName index="52" name="[Final_Fact].[Client id].&amp;[161]"/>
            <x15:cachedUniqueName index="53" name="[Final_Fact].[Client id].&amp;[164]"/>
            <x15:cachedUniqueName index="54" name="[Final_Fact].[Client id].&amp;[166]"/>
            <x15:cachedUniqueName index="55" name="[Final_Fact].[Client id].&amp;[168]"/>
            <x15:cachedUniqueName index="56" name="[Final_Fact].[Client id].&amp;[169]"/>
            <x15:cachedUniqueName index="57" name="[Final_Fact].[Client id].&amp;[170]"/>
            <x15:cachedUniqueName index="58" name="[Final_Fact].[Client id].&amp;[174]"/>
            <x15:cachedUniqueName index="59" name="[Final_Fact].[Client id].&amp;[175]"/>
            <x15:cachedUniqueName index="60" name="[Final_Fact].[Client id].&amp;[177]"/>
            <x15:cachedUniqueName index="61" name="[Final_Fact].[Client id].&amp;[183]"/>
            <x15:cachedUniqueName index="62" name="[Final_Fact].[Client id].&amp;[184]"/>
            <x15:cachedUniqueName index="63" name="[Final_Fact].[Client id].&amp;[187]"/>
            <x15:cachedUniqueName index="64" name="[Final_Fact].[Client id].&amp;[189]"/>
            <x15:cachedUniqueName index="65" name="[Final_Fact].[Client id].&amp;[191]"/>
            <x15:cachedUniqueName index="66" name="[Final_Fact].[Client id].&amp;[192]"/>
            <x15:cachedUniqueName index="67" name="[Final_Fact].[Client id].&amp;[193]"/>
            <x15:cachedUniqueName index="68" name="[Final_Fact].[Client id].&amp;[195]"/>
            <x15:cachedUniqueName index="69" name="[Final_Fact].[Client id].&amp;[200]"/>
            <x15:cachedUniqueName index="70" name="[Final_Fact].[Client id].&amp;[201]"/>
            <x15:cachedUniqueName index="71" name="[Final_Fact].[Client id].&amp;[208]"/>
            <x15:cachedUniqueName index="72" name="[Final_Fact].[Client id].&amp;[214]"/>
            <x15:cachedUniqueName index="73" name="[Final_Fact].[Client id].&amp;[215]"/>
            <x15:cachedUniqueName index="74" name="[Final_Fact].[Client id].&amp;[218]"/>
            <x15:cachedUniqueName index="75" name="[Final_Fact].[Client id].&amp;[220]"/>
            <x15:cachedUniqueName index="76" name="[Final_Fact].[Client id].&amp;[221]"/>
            <x15:cachedUniqueName index="77" name="[Final_Fact].[Client id].&amp;[224]"/>
            <x15:cachedUniqueName index="78" name="[Final_Fact].[Client id].&amp;[225]"/>
            <x15:cachedUniqueName index="79" name="[Final_Fact].[Client id].&amp;[239]"/>
            <x15:cachedUniqueName index="80" name="[Final_Fact].[Client id].&amp;[240]"/>
            <x15:cachedUniqueName index="81" name="[Final_Fact].[Client id].&amp;[242]"/>
            <x15:cachedUniqueName index="82" name="[Final_Fact].[Client id].&amp;[245]"/>
            <x15:cachedUniqueName index="83" name="[Final_Fact].[Client id].&amp;[249]"/>
            <x15:cachedUniqueName index="84" name="[Final_Fact].[Client id].&amp;[250]"/>
            <x15:cachedUniqueName index="85" name="[Final_Fact].[Client id].&amp;[252]"/>
            <x15:cachedUniqueName index="86" name="[Final_Fact].[Client id].&amp;[254]"/>
            <x15:cachedUniqueName index="87" name="[Final_Fact].[Client id].&amp;[259]"/>
            <x15:cachedUniqueName index="88" name="[Final_Fact].[Client id].&amp;[260]"/>
            <x15:cachedUniqueName index="89" name="[Final_Fact].[Client id].&amp;[262]"/>
            <x15:cachedUniqueName index="90" name="[Final_Fact].[Client id].&amp;[275]"/>
            <x15:cachedUniqueName index="91" name="[Final_Fact].[Client id].&amp;[282]"/>
            <x15:cachedUniqueName index="92" name="[Final_Fact].[Client id].&amp;[287]"/>
            <x15:cachedUniqueName index="93" name="[Final_Fact].[Client id].&amp;[289]"/>
            <x15:cachedUniqueName index="94" name="[Final_Fact].[Client id].&amp;[293]"/>
            <x15:cachedUniqueName index="95" name="[Final_Fact].[Client id].&amp;[294]"/>
            <x15:cachedUniqueName index="96" name="[Final_Fact].[Client id].&amp;[295]"/>
            <x15:cachedUniqueName index="97" name="[Final_Fact].[Client id].&amp;[299]"/>
            <x15:cachedUniqueName index="98" name="[Final_Fact].[Client id].&amp;[303]"/>
            <x15:cachedUniqueName index="99" name="[Final_Fact].[Client id].&amp;[305]"/>
            <x15:cachedUniqueName index="100" name="[Final_Fact].[Client id].&amp;[314]"/>
            <x15:cachedUniqueName index="101" name="[Final_Fact].[Client id].&amp;[316]"/>
            <x15:cachedUniqueName index="102" name="[Final_Fact].[Client id].&amp;[318]"/>
            <x15:cachedUniqueName index="103" name="[Final_Fact].[Client id].&amp;[319]"/>
            <x15:cachedUniqueName index="104" name="[Final_Fact].[Client id].&amp;[321]"/>
            <x15:cachedUniqueName index="105" name="[Final_Fact].[Client id].&amp;[323]"/>
            <x15:cachedUniqueName index="106" name="[Final_Fact].[Client id].&amp;[325]"/>
            <x15:cachedUniqueName index="107" name="[Final_Fact].[Client id].&amp;[326]"/>
            <x15:cachedUniqueName index="108" name="[Final_Fact].[Client id].&amp;[333]"/>
            <x15:cachedUniqueName index="109" name="[Final_Fact].[Client id].&amp;[336]"/>
            <x15:cachedUniqueName index="110" name="[Final_Fact].[Client id].&amp;[339]"/>
            <x15:cachedUniqueName index="111" name="[Final_Fact].[Client id].&amp;[349]"/>
            <x15:cachedUniqueName index="112" name="[Final_Fact].[Client id].&amp;[354]"/>
            <x15:cachedUniqueName index="113" name="[Final_Fact].[Client id].&amp;[355]"/>
            <x15:cachedUniqueName index="114" name="[Final_Fact].[Client id].&amp;[358]"/>
            <x15:cachedUniqueName index="115" name="[Final_Fact].[Client id].&amp;[359]"/>
            <x15:cachedUniqueName index="116" name="[Final_Fact].[Client id].&amp;[368]"/>
            <x15:cachedUniqueName index="117" name="[Final_Fact].[Client id].&amp;[372]"/>
            <x15:cachedUniqueName index="118" name="[Final_Fact].[Client id].&amp;[373]"/>
            <x15:cachedUniqueName index="119" name="[Final_Fact].[Client id].&amp;[374]"/>
            <x15:cachedUniqueName index="120" name="[Final_Fact].[Client id].&amp;[375]"/>
            <x15:cachedUniqueName index="121" name="[Final_Fact].[Client id].&amp;[377]"/>
            <x15:cachedUniqueName index="122" name="[Final_Fact].[Client id].&amp;[379]"/>
            <x15:cachedUniqueName index="123" name="[Final_Fact].[Client id].&amp;[380]"/>
            <x15:cachedUniqueName index="124" name="[Final_Fact].[Client id].&amp;[381]"/>
            <x15:cachedUniqueName index="125" name="[Final_Fact].[Client id].&amp;[382]"/>
            <x15:cachedUniqueName index="126" name="[Final_Fact].[Client id].&amp;[384]"/>
            <x15:cachedUniqueName index="127" name="[Final_Fact].[Client id].&amp;[386]"/>
            <x15:cachedUniqueName index="128" name="[Final_Fact].[Client id].&amp;[389]"/>
            <x15:cachedUniqueName index="129" name="[Final_Fact].[Client id].&amp;[395]"/>
            <x15:cachedUniqueName index="130" name="[Final_Fact].[Client id].&amp;[396]"/>
            <x15:cachedUniqueName index="131" name="[Final_Fact].[Client id].&amp;[397]"/>
            <x15:cachedUniqueName index="132" name="[Final_Fact].[Client id].&amp;[398]"/>
            <x15:cachedUniqueName index="133" name="[Final_Fact].[Client id].&amp;[403]"/>
            <x15:cachedUniqueName index="134" name="[Final_Fact].[Client id].&amp;[404]"/>
            <x15:cachedUniqueName index="135" name="[Final_Fact].[Client id].&amp;[405]"/>
            <x15:cachedUniqueName index="136" name="[Final_Fact].[Client id].&amp;[416]"/>
            <x15:cachedUniqueName index="137" name="[Final_Fact].[Client id].&amp;[417]"/>
            <x15:cachedUniqueName index="138" name="[Final_Fact].[Client id].&amp;[422]"/>
            <x15:cachedUniqueName index="139" name="[Final_Fact].[Client id].&amp;[427]"/>
            <x15:cachedUniqueName index="140" name="[Final_Fact].[Client id].&amp;[429]"/>
            <x15:cachedUniqueName index="141" name="[Final_Fact].[Client id].&amp;[433]"/>
            <x15:cachedUniqueName index="142" name="[Final_Fact].[Client id].&amp;[434]"/>
            <x15:cachedUniqueName index="143" name="[Final_Fact].[Client id].&amp;[436]"/>
            <x15:cachedUniqueName index="144" name="[Final_Fact].[Client id].&amp;[438]"/>
            <x15:cachedUniqueName index="145" name="[Final_Fact].[Client id].&amp;[441]"/>
            <x15:cachedUniqueName index="146" name="[Final_Fact].[Client id].&amp;[446]"/>
            <x15:cachedUniqueName index="147" name="[Final_Fact].[Client id].&amp;[448]"/>
            <x15:cachedUniqueName index="148" name="[Final_Fact].[Client id].&amp;[449]"/>
            <x15:cachedUniqueName index="149" name="[Final_Fact].[Client id].&amp;[450]"/>
            <x15:cachedUniqueName index="150" name="[Final_Fact].[Client id].&amp;[451]"/>
            <x15:cachedUniqueName index="151" name="[Final_Fact].[Client id].&amp;[455]"/>
            <x15:cachedUniqueName index="152" name="[Final_Fact].[Client id].&amp;[456]"/>
            <x15:cachedUniqueName index="153" name="[Final_Fact].[Client id].&amp;[459]"/>
            <x15:cachedUniqueName index="154" name="[Final_Fact].[Client id].&amp;[467]"/>
            <x15:cachedUniqueName index="155" name="[Final_Fact].[Client id].&amp;[468]"/>
            <x15:cachedUniqueName index="156" name="[Final_Fact].[Client id].&amp;[470]"/>
            <x15:cachedUniqueName index="157" name="[Final_Fact].[Client id].&amp;[483]"/>
            <x15:cachedUniqueName index="158" name="[Final_Fact].[Client id].&amp;[485]"/>
            <x15:cachedUniqueName index="159" name="[Final_Fact].[Client id].&amp;[487]"/>
            <x15:cachedUniqueName index="160" name="[Final_Fact].[Client id].&amp;[493]"/>
            <x15:cachedUniqueName index="161" name="[Final_Fact].[Client id].&amp;[494]"/>
            <x15:cachedUniqueName index="162" name="[Final_Fact].[Client id].&amp;[497]"/>
            <x15:cachedUniqueName index="163" name="[Final_Fact].[Client id].&amp;[498]"/>
            <x15:cachedUniqueName index="164" name="[Final_Fact].[Client id].&amp;[501]"/>
            <x15:cachedUniqueName index="165" name="[Final_Fact].[Client id].&amp;[505]"/>
            <x15:cachedUniqueName index="166" name="[Final_Fact].[Client id].&amp;[506]"/>
            <x15:cachedUniqueName index="167" name="[Final_Fact].[Client id].&amp;[508]"/>
            <x15:cachedUniqueName index="168" name="[Final_Fact].[Client id].&amp;[510]"/>
            <x15:cachedUniqueName index="169" name="[Final_Fact].[Client id].&amp;[512]"/>
            <x15:cachedUniqueName index="170" name="[Final_Fact].[Client id].&amp;[516]"/>
            <x15:cachedUniqueName index="171" name="[Final_Fact].[Client id].&amp;[518]"/>
            <x15:cachedUniqueName index="172" name="[Final_Fact].[Client id].&amp;[519]"/>
            <x15:cachedUniqueName index="173" name="[Final_Fact].[Client id].&amp;[521]"/>
            <x15:cachedUniqueName index="174" name="[Final_Fact].[Client id].&amp;[524]"/>
            <x15:cachedUniqueName index="175" name="[Final_Fact].[Client id].&amp;[525]"/>
            <x15:cachedUniqueName index="176" name="[Final_Fact].[Client id].&amp;[532]"/>
            <x15:cachedUniqueName index="177" name="[Final_Fact].[Client id].&amp;[545]"/>
            <x15:cachedUniqueName index="178" name="[Final_Fact].[Client id].&amp;[546]"/>
            <x15:cachedUniqueName index="179" name="[Final_Fact].[Client id].&amp;[551]"/>
            <x15:cachedUniqueName index="180" name="[Final_Fact].[Client id].&amp;[552]"/>
            <x15:cachedUniqueName index="181" name="[Final_Fact].[Client id].&amp;[557]"/>
            <x15:cachedUniqueName index="182" name="[Final_Fact].[Client id].&amp;[558]"/>
            <x15:cachedUniqueName index="183" name="[Final_Fact].[Client id].&amp;[559]"/>
            <x15:cachedUniqueName index="184" name="[Final_Fact].[Client id].&amp;[562]"/>
            <x15:cachedUniqueName index="185" name="[Final_Fact].[Client id].&amp;[563]"/>
            <x15:cachedUniqueName index="186" name="[Final_Fact].[Client id].&amp;[565]"/>
            <x15:cachedUniqueName index="187" name="[Final_Fact].[Client id].&amp;[576]"/>
            <x15:cachedUniqueName index="188" name="[Final_Fact].[Client id].&amp;[579]"/>
            <x15:cachedUniqueName index="189" name="[Final_Fact].[Client id].&amp;[580]"/>
            <x15:cachedUniqueName index="190" name="[Final_Fact].[Client id].&amp;[581]"/>
            <x15:cachedUniqueName index="191" name="[Final_Fact].[Client id].&amp;[583]"/>
            <x15:cachedUniqueName index="192" name="[Final_Fact].[Client id].&amp;[587]"/>
            <x15:cachedUniqueName index="193" name="[Final_Fact].[Client id].&amp;[593]"/>
            <x15:cachedUniqueName index="194" name="[Final_Fact].[Client id].&amp;[595]"/>
            <x15:cachedUniqueName index="195" name="[Final_Fact].[Client id].&amp;[596]"/>
            <x15:cachedUniqueName index="196" name="[Final_Fact].[Client id].&amp;[598]"/>
            <x15:cachedUniqueName index="197" name="[Final_Fact].[Client id].&amp;[601]"/>
            <x15:cachedUniqueName index="198" name="[Final_Fact].[Client id].&amp;[602]"/>
            <x15:cachedUniqueName index="199" name="[Final_Fact].[Client id].&amp;[606]"/>
            <x15:cachedUniqueName index="200" name="[Final_Fact].[Client id].&amp;[609]"/>
            <x15:cachedUniqueName index="201" name="[Final_Fact].[Client id].&amp;[613]"/>
            <x15:cachedUniqueName index="202" name="[Final_Fact].[Client id].&amp;[614]"/>
            <x15:cachedUniqueName index="203" name="[Final_Fact].[Client id].&amp;[615]"/>
            <x15:cachedUniqueName index="204" name="[Final_Fact].[Client id].&amp;[616]"/>
            <x15:cachedUniqueName index="205" name="[Final_Fact].[Client id].&amp;[620]"/>
            <x15:cachedUniqueName index="206" name="[Final_Fact].[Client id].&amp;[624]"/>
            <x15:cachedUniqueName index="207" name="[Final_Fact].[Client id].&amp;[629]"/>
            <x15:cachedUniqueName index="208" name="[Final_Fact].[Client id].&amp;[633]"/>
            <x15:cachedUniqueName index="209" name="[Final_Fact].[Client id].&amp;[638]"/>
            <x15:cachedUniqueName index="210" name="[Final_Fact].[Client id].&amp;[643]"/>
            <x15:cachedUniqueName index="211" name="[Final_Fact].[Client id].&amp;[646]"/>
            <x15:cachedUniqueName index="212" name="[Final_Fact].[Client id].&amp;[650]"/>
            <x15:cachedUniqueName index="213" name="[Final_Fact].[Client id].&amp;[652]"/>
            <x15:cachedUniqueName index="214" name="[Final_Fact].[Client id].&amp;[657]"/>
            <x15:cachedUniqueName index="215" name="[Final_Fact].[Client id].&amp;[659]"/>
            <x15:cachedUniqueName index="216" name="[Final_Fact].[Client id].&amp;[663]"/>
            <x15:cachedUniqueName index="217" name="[Final_Fact].[Client id].&amp;[664]"/>
            <x15:cachedUniqueName index="218" name="[Final_Fact].[Client id].&amp;[665]"/>
            <x15:cachedUniqueName index="219" name="[Final_Fact].[Client id].&amp;[666]"/>
            <x15:cachedUniqueName index="220" name="[Final_Fact].[Client id].&amp;[668]"/>
            <x15:cachedUniqueName index="221" name="[Final_Fact].[Client id].&amp;[670]"/>
            <x15:cachedUniqueName index="222" name="[Final_Fact].[Client id].&amp;[671]"/>
            <x15:cachedUniqueName index="223" name="[Final_Fact].[Client id].&amp;[672]"/>
            <x15:cachedUniqueName index="224" name="[Final_Fact].[Client id].&amp;[673]"/>
            <x15:cachedUniqueName index="225" name="[Final_Fact].[Client id].&amp;[676]"/>
            <x15:cachedUniqueName index="226" name="[Final_Fact].[Client id].&amp;[681]"/>
            <x15:cachedUniqueName index="227" name="[Final_Fact].[Client id].&amp;[683]"/>
            <x15:cachedUniqueName index="228" name="[Final_Fact].[Client id].&amp;[684]"/>
            <x15:cachedUniqueName index="229" name="[Final_Fact].[Client id].&amp;[693]"/>
            <x15:cachedUniqueName index="230" name="[Final_Fact].[Client id].&amp;[695]"/>
            <x15:cachedUniqueName index="231" name="[Final_Fact].[Client id].&amp;[698]"/>
            <x15:cachedUniqueName index="232" name="[Final_Fact].[Client id].&amp;[699]"/>
            <x15:cachedUniqueName index="233" name="[Final_Fact].[Client id].&amp;[703]"/>
            <x15:cachedUniqueName index="234" name="[Final_Fact].[Client id].&amp;[704]"/>
            <x15:cachedUniqueName index="235" name="[Final_Fact].[Client id].&amp;[708]"/>
            <x15:cachedUniqueName index="236" name="[Final_Fact].[Client id].&amp;[709]"/>
            <x15:cachedUniqueName index="237" name="[Final_Fact].[Client id].&amp;[711]"/>
            <x15:cachedUniqueName index="238" name="[Final_Fact].[Client id].&amp;[716]"/>
            <x15:cachedUniqueName index="239" name="[Final_Fact].[Client id].&amp;[717]"/>
            <x15:cachedUniqueName index="240" name="[Final_Fact].[Client id].&amp;[729]"/>
            <x15:cachedUniqueName index="241" name="[Final_Fact].[Client id].&amp;[730]"/>
            <x15:cachedUniqueName index="242" name="[Final_Fact].[Client id].&amp;[731]"/>
            <x15:cachedUniqueName index="243" name="[Final_Fact].[Client id].&amp;[737]"/>
            <x15:cachedUniqueName index="244" name="[Final_Fact].[Client id].&amp;[746]"/>
            <x15:cachedUniqueName index="245" name="[Final_Fact].[Client id].&amp;[752]"/>
            <x15:cachedUniqueName index="246" name="[Final_Fact].[Client id].&amp;[755]"/>
            <x15:cachedUniqueName index="247" name="[Final_Fact].[Client id].&amp;[760]"/>
            <x15:cachedUniqueName index="248" name="[Final_Fact].[Client id].&amp;[761]"/>
            <x15:cachedUniqueName index="249" name="[Final_Fact].[Client id].&amp;[765]"/>
            <x15:cachedUniqueName index="250" name="[Final_Fact].[Client id].&amp;[769]"/>
            <x15:cachedUniqueName index="251" name="[Final_Fact].[Client id].&amp;[781]"/>
            <x15:cachedUniqueName index="252" name="[Final_Fact].[Client id].&amp;[782]"/>
            <x15:cachedUniqueName index="253" name="[Final_Fact].[Client id].&amp;[784]"/>
            <x15:cachedUniqueName index="254" name="[Final_Fact].[Client id].&amp;[785]"/>
            <x15:cachedUniqueName index="255" name="[Final_Fact].[Client id].&amp;[786]"/>
            <x15:cachedUniqueName index="256" name="[Final_Fact].[Client id].&amp;[788]"/>
            <x15:cachedUniqueName index="257" name="[Final_Fact].[Client id].&amp;[790]"/>
            <x15:cachedUniqueName index="258" name="[Final_Fact].[Client id].&amp;[792]"/>
            <x15:cachedUniqueName index="259" name="[Final_Fact].[Client id].&amp;[793]"/>
            <x15:cachedUniqueName index="260" name="[Final_Fact].[Client id].&amp;[798]"/>
            <x15:cachedUniqueName index="261" name="[Final_Fact].[Client id].&amp;[800]"/>
            <x15:cachedUniqueName index="262" name="[Final_Fact].[Client id].&amp;[802]"/>
            <x15:cachedUniqueName index="263" name="[Final_Fact].[Client id].&amp;[809]"/>
            <x15:cachedUniqueName index="264" name="[Final_Fact].[Client id].&amp;[817]"/>
            <x15:cachedUniqueName index="265" name="[Final_Fact].[Client id].&amp;[822]"/>
            <x15:cachedUniqueName index="266" name="[Final_Fact].[Client id].&amp;[824]"/>
            <x15:cachedUniqueName index="267" name="[Final_Fact].[Client id].&amp;[828]"/>
            <x15:cachedUniqueName index="268" name="[Final_Fact].[Client id].&amp;[830]"/>
            <x15:cachedUniqueName index="269" name="[Final_Fact].[Client id].&amp;[831]"/>
            <x15:cachedUniqueName index="270" name="[Final_Fact].[Client id].&amp;[832]"/>
            <x15:cachedUniqueName index="271" name="[Final_Fact].[Client id].&amp;[833]"/>
            <x15:cachedUniqueName index="272" name="[Final_Fact].[Client id].&amp;[837]"/>
            <x15:cachedUniqueName index="273" name="[Final_Fact].[Client id].&amp;[839]"/>
            <x15:cachedUniqueName index="274" name="[Final_Fact].[Client id].&amp;[845]"/>
            <x15:cachedUniqueName index="275" name="[Final_Fact].[Client id].&amp;[848]"/>
            <x15:cachedUniqueName index="276" name="[Final_Fact].[Client id].&amp;[853]"/>
            <x15:cachedUniqueName index="277" name="[Final_Fact].[Client id].&amp;[854]"/>
            <x15:cachedUniqueName index="278" name="[Final_Fact].[Client id].&amp;[859]"/>
            <x15:cachedUniqueName index="279" name="[Final_Fact].[Client id].&amp;[861]"/>
            <x15:cachedUniqueName index="280" name="[Final_Fact].[Client id].&amp;[863]"/>
            <x15:cachedUniqueName index="281" name="[Final_Fact].[Client id].&amp;[864]"/>
            <x15:cachedUniqueName index="282" name="[Final_Fact].[Client id].&amp;[867]"/>
            <x15:cachedUniqueName index="283" name="[Final_Fact].[Client id].&amp;[872]"/>
            <x15:cachedUniqueName index="284" name="[Final_Fact].[Client id].&amp;[877]"/>
            <x15:cachedUniqueName index="285" name="[Final_Fact].[Client id].&amp;[879]"/>
            <x15:cachedUniqueName index="286" name="[Final_Fact].[Client id].&amp;[881]"/>
            <x15:cachedUniqueName index="287" name="[Final_Fact].[Client id].&amp;[883]"/>
            <x15:cachedUniqueName index="288" name="[Final_Fact].[Client id].&amp;[887]"/>
            <x15:cachedUniqueName index="289" name="[Final_Fact].[Client id].&amp;[889]"/>
            <x15:cachedUniqueName index="290" name="[Final_Fact].[Client id].&amp;[898]"/>
            <x15:cachedUniqueName index="291" name="[Final_Fact].[Client id].&amp;[899]"/>
            <x15:cachedUniqueName index="292" name="[Final_Fact].[Client id].&amp;[903]"/>
            <x15:cachedUniqueName index="293" name="[Final_Fact].[Client id].&amp;[906]"/>
            <x15:cachedUniqueName index="294" name="[Final_Fact].[Client id].&amp;[909]"/>
            <x15:cachedUniqueName index="295" name="[Final_Fact].[Client id].&amp;[913]"/>
            <x15:cachedUniqueName index="296" name="[Final_Fact].[Client id].&amp;[922]"/>
            <x15:cachedUniqueName index="297" name="[Final_Fact].[Client id].&amp;[924]"/>
            <x15:cachedUniqueName index="298" name="[Final_Fact].[Client id].&amp;[928]"/>
            <x15:cachedUniqueName index="299" name="[Final_Fact].[Client id].&amp;[935]"/>
            <x15:cachedUniqueName index="300" name="[Final_Fact].[Client id].&amp;[936]"/>
            <x15:cachedUniqueName index="301" name="[Final_Fact].[Client id].&amp;[938]"/>
            <x15:cachedUniqueName index="302" name="[Final_Fact].[Client id].&amp;[941]"/>
            <x15:cachedUniqueName index="303" name="[Final_Fact].[Client id].&amp;[942]"/>
            <x15:cachedUniqueName index="304" name="[Final_Fact].[Client id].&amp;[944]"/>
            <x15:cachedUniqueName index="305" name="[Final_Fact].[Client id].&amp;[946]"/>
            <x15:cachedUniqueName index="306" name="[Final_Fact].[Client id].&amp;[947]"/>
            <x15:cachedUniqueName index="307" name="[Final_Fact].[Client id].&amp;[948]"/>
            <x15:cachedUniqueName index="308" name="[Final_Fact].[Client id].&amp;[950]"/>
            <x15:cachedUniqueName index="309" name="[Final_Fact].[Client id].&amp;[955]"/>
            <x15:cachedUniqueName index="310" name="[Final_Fact].[Client id].&amp;[956]"/>
            <x15:cachedUniqueName index="311" name="[Final_Fact].[Client id].&amp;[957]"/>
            <x15:cachedUniqueName index="312" name="[Final_Fact].[Client id].&amp;[958]"/>
            <x15:cachedUniqueName index="313" name="[Final_Fact].[Client id].&amp;[959]"/>
            <x15:cachedUniqueName index="314" name="[Final_Fact].[Client id].&amp;[961]"/>
            <x15:cachedUniqueName index="315" name="[Final_Fact].[Client id].&amp;[971]"/>
            <x15:cachedUniqueName index="316" name="[Final_Fact].[Client id].&amp;[972]"/>
            <x15:cachedUniqueName index="317" name="[Final_Fact].[Client id].&amp;[976]"/>
            <x15:cachedUniqueName index="318" name="[Final_Fact].[Client id].&amp;[979]"/>
            <x15:cachedUniqueName index="319" name="[Final_Fact].[Client id].&amp;[981]"/>
            <x15:cachedUniqueName index="320" name="[Final_Fact].[Client id].&amp;[983]"/>
            <x15:cachedUniqueName index="321" name="[Final_Fact].[Client id].&amp;[988]"/>
            <x15:cachedUniqueName index="322" name="[Final_Fact].[Client id].&amp;[1000]"/>
            <x15:cachedUniqueName index="323" name="[Final_Fact].[Client id].&amp;[1001]"/>
          </x15:cachedUniqueNames>
        </ext>
      </extLst>
    </cacheField>
    <cacheField name="[Final_Fact].[New / Old client].[New / Old client]" caption="New / Old client" numFmtId="0" hierarchy="64" level="1">
      <sharedItems containsSemiMixedTypes="0" containsNonDate="0" containsString="0"/>
    </cacheField>
    <cacheField name="[Measures].[Distinct Count of Client id]" caption="Distinct Count of Client id" numFmtId="0" hierarchy="79"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2" memberValueDatatype="20" unbalanced="0">
      <fieldsUsage count="2">
        <fieldUsage x="-1"/>
        <fieldUsage x="0"/>
      </fieldsUsage>
    </cacheHierarchy>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3"/>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2" memberValueDatatype="130" unbalanced="0">
      <fieldsUsage count="2">
        <fieldUsage x="-1"/>
        <fieldUsage x="1"/>
      </fieldsUsage>
    </cacheHierarchy>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1273148" backgroundQuery="1" createdVersion="8" refreshedVersion="8" minRefreshableVersion="3" recordCount="0" supportSubquery="1" supportAdvancedDrill="1" xr:uid="{C9B618C3-811F-4BBB-B39D-C1ADD0277455}">
  <cacheSource type="external" connectionId="4"/>
  <cacheFields count="3">
    <cacheField name="[Final_Fact].[Loan Status].[Loan Status]" caption="Loan Status" numFmtId="0" hierarchy="21" level="1">
      <sharedItems count="1">
        <s v="Active"/>
      </sharedItems>
    </cacheField>
    <cacheField name="[Measures].[Count of Client id]" caption="Count of Client id" numFmtId="0" hierarchy="73"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2" memberValueDatatype="130" unbalanced="0">
      <fieldsUsage count="2">
        <fieldUsage x="-1"/>
        <fieldUsage x="0"/>
      </fieldsUsage>
    </cacheHierarchy>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2"/>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1620371" backgroundQuery="1" createdVersion="8" refreshedVersion="8" minRefreshableVersion="3" recordCount="0" supportSubquery="1" supportAdvancedDrill="1" xr:uid="{0D7848D9-FCE7-45EF-8F6D-6D46D8000213}">
  <cacheSource type="external" connectionId="4"/>
  <cacheFields count="4">
    <cacheField name="[Final_Fact].[Disbursement Date (Year)].[Disbursement Date (Year)]" caption="Disbursement Date (Year)" numFmtId="0" hierarchy="61" level="1">
      <sharedItems containsSemiMixedTypes="0" containsNonDate="0" containsString="0"/>
    </cacheField>
    <cacheField name="[Final_Fact].[New / Old client].[New / Old client]" caption="New / Old client" numFmtId="0" hierarchy="64" level="1">
      <sharedItems count="1">
        <s v="New"/>
      </sharedItems>
    </cacheField>
    <cacheField name="[Measures].[Count of Client id]" caption="Count of Client id" numFmtId="0" hierarchy="73"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3"/>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2" memberValueDatatype="130" unbalanced="0">
      <fieldsUsage count="2">
        <fieldUsage x="-1"/>
        <fieldUsage x="0"/>
      </fieldsUsage>
    </cacheHierarchy>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2" memberValueDatatype="130" unbalanced="0">
      <fieldsUsage count="2">
        <fieldUsage x="-1"/>
        <fieldUsage x="1"/>
      </fieldsUsage>
    </cacheHierarchy>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173611" backgroundQuery="1" createdVersion="8" refreshedVersion="8" minRefreshableVersion="3" recordCount="0" supportSubquery="1" supportAdvancedDrill="1" xr:uid="{F7B28F42-BFF9-4DA6-817D-92E231554AC5}">
  <cacheSource type="external" connectionId="4"/>
  <cacheFields count="2">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1"/>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1851848" backgroundQuery="1" createdVersion="8" refreshedVersion="8" minRefreshableVersion="3" recordCount="0" supportSubquery="1" supportAdvancedDrill="1" xr:uid="{55EBBC34-AD5E-410A-9A31-6BD2DDCC9980}">
  <cacheSource type="external" connectionId="4"/>
  <cacheFields count="2">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1"/>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2314818" backgroundQuery="1" createdVersion="8" refreshedVersion="8" minRefreshableVersion="3" recordCount="0" supportSubquery="1" supportAdvancedDrill="1" xr:uid="{0CAA190C-573C-443E-ADE4-1DF6C8F5FD3D}">
  <cacheSource type="external" connectionId="4"/>
  <cacheFields count="3">
    <cacheField name="[Measures].[Sum of Total Rec Prncp]" caption="Sum of Total Rec Prncp" numFmtId="0" hierarchy="82" level="32767"/>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2"/>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oneField="1" hidden="1">
      <fieldsUsage count="1">
        <fieldUsage x="0"/>
      </fieldsUsage>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2546295" backgroundQuery="1" createdVersion="8" refreshedVersion="8" minRefreshableVersion="3" recordCount="0" supportSubquery="1" supportAdvancedDrill="1" xr:uid="{D23A7946-9CE6-4629-AC46-3DD23670EF81}">
  <cacheSource type="external" connectionId="4"/>
  <cacheFields count="2">
    <cacheField name="[Measures].[Sum of Total Rrec int]" caption="Sum of Total Rrec int" numFmtId="0" hierarchy="83"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1"/>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oneField="1" hidden="1">
      <fieldsUsage count="1">
        <fieldUsage x="0"/>
      </fieldsUsage>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277778" backgroundQuery="1" createdVersion="8" refreshedVersion="8" minRefreshableVersion="3" recordCount="0" supportSubquery="1" supportAdvancedDrill="1" xr:uid="{439F9852-0D4B-4788-B60C-F8A1FE848662}">
  <cacheSource type="external" connectionId="4"/>
  <cacheFields count="2">
    <cacheField name="[Measures].[Average of Loan Amount]" caption="Average of Loan Amount" numFmtId="0" hierarchy="80"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1"/>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2893518" backgroundQuery="1" createdVersion="8" refreshedVersion="8" minRefreshableVersion="3" recordCount="0" supportSubquery="1" supportAdvancedDrill="1" xr:uid="{360354DA-895D-41F9-A630-62BF833BCE04}">
  <cacheSource type="external" connectionId="4"/>
  <cacheFields count="2">
    <cacheField name="[Measures].[Sum of Total Pymnt]" caption="Sum of Total Pymnt" numFmtId="0" hierarchy="81" level="32767"/>
    <cacheField name="[Final_Fact].[Is Default Loan].[Is Default Loan]" caption="Is Default Loan" numFmtId="0" hierarchy="58" level="1">
      <sharedItems containsSemiMixedTypes="0" containsNonDate="0" containsString="0"/>
    </cacheField>
  </cacheFields>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1"/>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oneField="1" hidden="1">
      <fieldsUsage count="1">
        <fieldUsage x="0"/>
      </fieldsUsage>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6001.511203240741" backgroundQuery="1" createdVersion="8" refreshedVersion="8" minRefreshableVersion="3" recordCount="0" supportSubquery="1" supportAdvancedDrill="1" xr:uid="{65625F71-7471-4A0C-97B5-7A683ADDA314}">
  <cacheSource type="external" connectionId="4"/>
  <cacheFields count="7">
    <cacheField name="[Final_Fact].[Disbursement Date (Month)].[Disbursement Date (Month)]" caption="Disbursement Date (Month)" numFmtId="0" hierarchy="63" level="1">
      <sharedItems count="6">
        <s v="Jan"/>
        <s v="Feb"/>
        <s v="Mar"/>
        <s v="Oct"/>
        <s v="Nov"/>
        <s v="Dec"/>
      </sharedItems>
    </cacheField>
    <cacheField name="[Final_Fact].[Disbursement Date (Quarter)].[Disbursement Date (Quarter)]" caption="Disbursement Date (Quarter)" numFmtId="0" hierarchy="62" level="1">
      <sharedItems count="4">
        <s v="Qtr1"/>
        <s v="Qtr2"/>
        <s v="Qtr3"/>
        <s v="Qtr4"/>
      </sharedItems>
    </cacheField>
    <cacheField name="[Final_Fact].[Disbursement Date (Year)].[Disbursement Date (Year)]" caption="Disbursement Date (Year)" numFmtId="0" hierarchy="61" level="1">
      <sharedItems count="9">
        <s v="2015"/>
        <s v="2016"/>
        <s v="2017"/>
        <s v="2018"/>
        <s v="2019"/>
        <s v="2020"/>
        <s v="2021"/>
        <s v="2022"/>
        <s v="2023"/>
      </sharedItems>
    </cacheField>
    <cacheField name="[Measures].[Sum of Loan Amount]" caption="Sum of Loan Amount" numFmtId="0" hierarchy="76" level="32767"/>
    <cacheField name="[Final_Fact].[Is Default Loan].[Is Default Loan]" caption="Is Default Loan" numFmtId="0" hierarchy="58" level="1">
      <sharedItems containsSemiMixedTypes="0" containsNonDate="0" containsString="0"/>
    </cacheField>
    <cacheField name="Unsupported0" numFmtId="0" hierarchy="88" level="32767">
      <extLst>
        <ext xmlns:x14="http://schemas.microsoft.com/office/spreadsheetml/2009/9/main" uri="{63CAB8AC-B538-458d-9737-405883B0398D}">
          <x14:cacheField ignore="1"/>
        </ext>
      </extLst>
    </cacheField>
    <cacheField name="Unsupported1" numFmtId="0" hierarchy="89" level="32767">
      <extLst>
        <ext xmlns:x14="http://schemas.microsoft.com/office/spreadsheetml/2009/9/main" uri="{63CAB8AC-B538-458d-9737-405883B0398D}">
          <x14:cacheField ignore="1"/>
        </ext>
      </extLst>
    </cacheField>
  </cacheFields>
  <cacheHierarchies count="90">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fieldsUsage count="2">
        <fieldUsage x="-1"/>
        <fieldUsage x="4"/>
      </fieldsUsage>
    </cacheHierarchy>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2" memberValueDatatype="130" unbalanced="0">
      <fieldsUsage count="2">
        <fieldUsage x="-1"/>
        <fieldUsage x="2"/>
      </fieldsUsage>
    </cacheHierarchy>
    <cacheHierarchy uniqueName="[Final_Fact].[Disbursement Date (Quarter)]" caption="Disbursement Date (Quarter)" attribute="1" defaultMemberUniqueName="[Final_Fact].[Disbursement Date (Quarter)].[All]" allUniqueName="[Final_Fact].[Disbursement Date (Quarter)].[All]" dimensionUniqueName="[Final_Fact]" displayFolder="" count="2" memberValueDatatype="130" unbalanced="0">
      <fieldsUsage count="2">
        <fieldUsage x="-1"/>
        <fieldUsage x="1"/>
      </fieldsUsage>
    </cacheHierarchy>
    <cacheHierarchy uniqueName="[Final_Fact].[Disbursement Date (Month)]" caption="Disbursement Date (Month)" attribute="1" defaultMemberUniqueName="[Final_Fact].[Disbursement Date (Month)].[All]" allUniqueName="[Final_Fact].[Disbursement Date (Month)].[All]" dimensionUniqueName="[Final_Fact]" displayFolder="" count="2" memberValueDatatype="130" unbalanced="0">
      <fieldsUsage count="2">
        <fieldUsage x="-1"/>
        <fieldUsage x="0"/>
      </fieldsUsage>
    </cacheHierarchy>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y uniqueName="Unsupported0" caption="Customer ID" measure="1" count="0">
      <extLst>
        <ext xmlns:x14="http://schemas.microsoft.com/office/spreadsheetml/2009/9/main" uri="{8CF416AD-EC4C-4aba-99F5-12A058AE0983}">
          <x14:cacheHierarchy ignore="1"/>
        </ext>
      </extLst>
    </cacheHierarchy>
    <cacheHierarchy uniqueName="Unsupported1" caption="Customer ID" measure="1" count="0">
      <extLst>
        <ext xmlns:x14="http://schemas.microsoft.com/office/spreadsheetml/2009/9/main" uri="{8CF416AD-EC4C-4aba-99F5-12A058AE0983}">
          <x14:cacheHierarchy ignore="1"/>
        </ext>
      </extLst>
    </cacheHierarchy>
  </cacheHierarchies>
  <kpis count="0"/>
  <dimensions count="3">
    <dimension name="Debit___Credit" uniqueName="[Debit___Credit]" caption="Debit___Credit"/>
    <dimension name="Final_Fact" uniqueName="[Final_Fact]" caption="Final_Fact"/>
    <dimension measure="1" name="Measures" uniqueName="[Measures]" caption="Measures"/>
  </dimensions>
  <measureGroups count="2">
    <measureGroup name="Debit___Credit" caption="Debit___Credit"/>
    <measureGroup name="Final_Fact" caption="Final_Fac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5998.577648032406" backgroundQuery="1" createdVersion="3" refreshedVersion="8" minRefreshableVersion="3" recordCount="0" supportSubquery="1" supportAdvancedDrill="1" xr:uid="{076FEB3B-684C-4605-A4BA-6B2552ACFF77}">
  <cacheSource type="external" connectionId="4">
    <extLst>
      <ext xmlns:x14="http://schemas.microsoft.com/office/spreadsheetml/2009/9/main" uri="{F057638F-6D5F-4e77-A914-E7F072B9BCA8}">
        <x14:sourceConnection name="ThisWorkbookDataModel"/>
      </ext>
    </extLst>
  </cacheSource>
  <cacheFields count="0"/>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0"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2"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2"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2"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extLst>
    <ext xmlns:x14="http://schemas.microsoft.com/office/spreadsheetml/2009/9/main" uri="{725AE2AE-9491-48be-B2B4-4EB974FC3084}">
      <x14:pivotCacheDefinition slicerData="1" pivotCacheId="76392278"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s P S" refreshedDate="45998.987568402779" backgroundQuery="1" createdVersion="3" refreshedVersion="8" minRefreshableVersion="3" recordCount="0" supportSubquery="1" supportAdvancedDrill="1" xr:uid="{9287F6D1-C5E7-4B13-A9F6-3C55D5FF3091}">
  <cacheSource type="external" connectionId="4">
    <extLst>
      <ext xmlns:x14="http://schemas.microsoft.com/office/spreadsheetml/2009/9/main" uri="{F057638F-6D5F-4e77-A914-E7F072B9BCA8}">
        <x14:sourceConnection name="ThisWorkbookDataModel"/>
      </ext>
    </extLst>
  </cacheSource>
  <cacheFields count="0"/>
  <cacheHierarchies count="88">
    <cacheHierarchy uniqueName="[Debit___Credit].[Customer ID]" caption="Customer ID" attribute="1" defaultMemberUniqueName="[Debit___Credit].[Customer ID].[All]" allUniqueName="[Debit___Credit].[Customer ID].[All]" dimensionUniqueName="[Debit___Credit]" displayFolder="" count="0" memberValueDatatype="130" unbalanced="0"/>
    <cacheHierarchy uniqueName="[Debit___Credit].[Customer Name]" caption="Customer Name" attribute="1" defaultMemberUniqueName="[Debit___Credit].[Customer Name].[All]" allUniqueName="[Debit___Credit].[Customer Name].[All]" dimensionUniqueName="[Debit___Credit]" displayFolder="" count="0" memberValueDatatype="130" unbalanced="0"/>
    <cacheHierarchy uniqueName="[Debit___Credit].[Account Number]" caption="Account Number" attribute="1" defaultMemberUniqueName="[Debit___Credit].[Account Number].[All]" allUniqueName="[Debit___Credit].[Account Number].[All]" dimensionUniqueName="[Debit___Credit]" displayFolder="" count="0" memberValueDatatype="5" unbalanced="0"/>
    <cacheHierarchy uniqueName="[Debit___Credit].[Transaction Date]" caption="Transaction Date" attribute="1" time="1" defaultMemberUniqueName="[Debit___Credit].[Transaction Date].[All]" allUniqueName="[Debit___Credit].[Transaction Date].[All]" dimensionUniqueName="[Debit___Credit]" displayFolder="" count="0" memberValueDatatype="7" unbalanced="0"/>
    <cacheHierarchy uniqueName="[Debit___Credit].[Transaction Type]" caption="Transaction Type" attribute="1" defaultMemberUniqueName="[Debit___Credit].[Transaction Type].[All]" allUniqueName="[Debit___Credit].[Transaction Type].[All]" dimensionUniqueName="[Debit___Credit]" displayFolder="" count="0" memberValueDatatype="130" unbalanced="0"/>
    <cacheHierarchy uniqueName="[Debit___Credit].[Amount]" caption="Amount" attribute="1" defaultMemberUniqueName="[Debit___Credit].[Amount].[All]" allUniqueName="[Debit___Credit].[Amount].[All]" dimensionUniqueName="[Debit___Credit]" displayFolder="" count="0" memberValueDatatype="5" unbalanced="0"/>
    <cacheHierarchy uniqueName="[Debit___Credit].[Balance]" caption="Balance" attribute="1" defaultMemberUniqueName="[Debit___Credit].[Balance].[All]" allUniqueName="[Debit___Credit].[Balance].[All]" dimensionUniqueName="[Debit___Credit]" displayFolder="" count="0" memberValueDatatype="5" unbalanced="0"/>
    <cacheHierarchy uniqueName="[Debit___Credit].[Description]" caption="Description" attribute="1" defaultMemberUniqueName="[Debit___Credit].[Description].[All]" allUniqueName="[Debit___Credit].[Description].[All]" dimensionUniqueName="[Debit___Credit]" displayFolder="" count="0" memberValueDatatype="130" unbalanced="0"/>
    <cacheHierarchy uniqueName="[Debit___Credit].[Branch]" caption="Branch" attribute="1" defaultMemberUniqueName="[Debit___Credit].[Branch].[All]" allUniqueName="[Debit___Credit].[Branch].[All]" dimensionUniqueName="[Debit___Credit]" displayFolder="" count="0" memberValueDatatype="130" unbalanced="0"/>
    <cacheHierarchy uniqueName="[Debit___Credit].[Transaction Method]" caption="Transaction Method" attribute="1" defaultMemberUniqueName="[Debit___Credit].[Transaction Method].[All]" allUniqueName="[Debit___Credit].[Transaction Method].[All]" dimensionUniqueName="[Debit___Credit]" displayFolder="" count="0" memberValueDatatype="130" unbalanced="0"/>
    <cacheHierarchy uniqueName="[Debit___Credit].[Currency]" caption="Currency" attribute="1" defaultMemberUniqueName="[Debit___Credit].[Currency].[All]" allUniqueName="[Debit___Credit].[Currency].[All]" dimensionUniqueName="[Debit___Credit]" displayFolder="" count="0" memberValueDatatype="130" unbalanced="0"/>
    <cacheHierarchy uniqueName="[Debit___Credit].[Bank Name]" caption="Bank Name" attribute="1" defaultMemberUniqueName="[Debit___Credit].[Bank Name].[All]" allUniqueName="[Debit___Credit].[Bank Name].[All]" dimensionUniqueName="[Debit___Credit]" displayFolder="" count="0" memberValueDatatype="130" unbalanced="0"/>
    <cacheHierarchy uniqueName="[Debit___Credit].[Transaction Date (Month)]" caption="Transaction Date (Month)" attribute="1" defaultMemberUniqueName="[Debit___Credit].[Transaction Date (Month)].[All]" allUniqueName="[Debit___Credit].[Transaction Date (Month)].[All]" dimensionUniqueName="[Debit___Credit]" displayFolder="" count="0" memberValueDatatype="130" unbalanced="0"/>
    <cacheHierarchy uniqueName="[Final_Fact].[Account ID]" caption="Account ID" attribute="1" defaultMemberUniqueName="[Final_Fact].[Account ID].[All]" allUniqueName="[Final_Fact].[Account ID].[All]" dimensionUniqueName="[Final_Fact]" displayFolder="" count="0" memberValueDatatype="130" unbalanced="0"/>
    <cacheHierarchy uniqueName="[Final_Fact].[Client id]" caption="Client id" attribute="1" defaultMemberUniqueName="[Final_Fact].[Client id].[All]" allUniqueName="[Final_Fact].[Client id].[All]" dimensionUniqueName="[Final_Fact]" displayFolder="" count="0" memberValueDatatype="20" unbalanced="0"/>
    <cacheHierarchy uniqueName="[Final_Fact].[Branch Name_x]" caption="Branch Name_x" attribute="1" defaultMemberUniqueName="[Final_Fact].[Branch Name_x].[All]" allUniqueName="[Final_Fact].[Branch Name_x].[All]" dimensionUniqueName="[Final_Fact]" displayFolder="" count="0" memberValueDatatype="130" unbalanced="0"/>
    <cacheHierarchy uniqueName="[Final_Fact].[Product Id]" caption="Product Id" attribute="1" defaultMemberUniqueName="[Final_Fact].[Product Id].[All]" allUniqueName="[Final_Fact].[Product Id].[All]" dimensionUniqueName="[Final_Fact]" displayFolder="" count="0" memberValueDatatype="130" unbalanced="0"/>
    <cacheHierarchy uniqueName="[Final_Fact].[Loan Amount]" caption="Loan Amount" attribute="1" defaultMemberUniqueName="[Final_Fact].[Loan Amount].[All]" allUniqueName="[Final_Fact].[Loan Amount].[All]" dimensionUniqueName="[Final_Fact]" displayFolder="" count="0" memberValueDatatype="20" unbalanced="0"/>
    <cacheHierarchy uniqueName="[Final_Fact].[Funded Amount]" caption="Funded Amount" attribute="1" defaultMemberUniqueName="[Final_Fact].[Funded Amount].[All]" allUniqueName="[Final_Fact].[Funded Amount].[All]" dimensionUniqueName="[Final_Fact]" displayFolder="" count="0" memberValueDatatype="20" unbalanced="0"/>
    <cacheHierarchy uniqueName="[Final_Fact].[Funded Amount Inv]" caption="Funded Amount Inv" attribute="1" defaultMemberUniqueName="[Final_Fact].[Funded Amount Inv].[All]" allUniqueName="[Final_Fact].[Funded Amount Inv].[All]" dimensionUniqueName="[Final_Fact]" displayFolder="" count="0" memberValueDatatype="20" unbalanced="0"/>
    <cacheHierarchy uniqueName="[Final_Fact].[Disbursement Date]" caption="Disbursement Date" attribute="1" time="1" defaultMemberUniqueName="[Final_Fact].[Disbursement Date].[All]" allUniqueName="[Final_Fact].[Disbursement Date].[All]" dimensionUniqueName="[Final_Fact]" displayFolder="" count="2" memberValueDatatype="7" unbalanced="0"/>
    <cacheHierarchy uniqueName="[Final_Fact].[Loan Status]" caption="Loan Status" attribute="1" defaultMemberUniqueName="[Final_Fact].[Loan Status].[All]" allUniqueName="[Final_Fact].[Loan Status].[All]" dimensionUniqueName="[Final_Fact]" displayFolder="" count="0" memberValueDatatype="130" unbalanced="0"/>
    <cacheHierarchy uniqueName="[Final_Fact].[Repayment Type]" caption="Repayment Type" attribute="1" defaultMemberUniqueName="[Final_Fact].[Repayment Type].[All]" allUniqueName="[Final_Fact].[Repayment Type].[All]" dimensionUniqueName="[Final_Fact]" displayFolder="" count="0" memberValueDatatype="130" unbalanced="0"/>
    <cacheHierarchy uniqueName="[Final_Fact].[Center Id_x]" caption="Center Id_x" attribute="1" defaultMemberUniqueName="[Final_Fact].[Center Id_x].[All]" allUniqueName="[Final_Fact].[Center Id_x].[All]" dimensionUniqueName="[Final_Fact]" displayFolder="" count="0" memberValueDatatype="20" unbalanced="0"/>
    <cacheHierarchy uniqueName="[Final_Fact].[BranchID]" caption="BranchID" attribute="1" defaultMemberUniqueName="[Final_Fact].[BranchID].[All]" allUniqueName="[Final_Fact].[BranchID].[All]" dimensionUniqueName="[Final_Fact]" displayFolder="" count="0" memberValueDatatype="130" unbalanced="0"/>
    <cacheHierarchy uniqueName="[Final_Fact].[Client Name]" caption="Client Name" attribute="1" defaultMemberUniqueName="[Final_Fact].[Client Name].[All]" allUniqueName="[Final_Fact].[Client Name].[All]" dimensionUniqueName="[Final_Fact]" displayFolder="" count="0" memberValueDatatype="130" unbalanced="0"/>
    <cacheHierarchy uniqueName="[Final_Fact].[Gender ID]" caption="Gender ID" attribute="1" defaultMemberUniqueName="[Final_Fact].[Gender ID].[All]" allUniqueName="[Final_Fact].[Gender ID].[All]" dimensionUniqueName="[Final_Fact]" displayFolder="" count="0" memberValueDatatype="130" unbalanced="0"/>
    <cacheHierarchy uniqueName="[Final_Fact].[Age]" caption="Age" attribute="1" defaultMemberUniqueName="[Final_Fact].[Age].[All]" allUniqueName="[Final_Fact].[Age].[All]" dimensionUniqueName="[Final_Fact]" displayFolder="" count="0" memberValueDatatype="130" unbalanced="0"/>
    <cacheHierarchy uniqueName="[Final_Fact].[Age _T]" caption="Age _T" attribute="1" defaultMemberUniqueName="[Final_Fact].[Age _T].[All]" allUniqueName="[Final_Fact].[Age _T].[All]" dimensionUniqueName="[Final_Fact]" displayFolder="" count="0" memberValueDatatype="20" unbalanced="0"/>
    <cacheHierarchy uniqueName="[Final_Fact].[Dateof Birth]" caption="Dateof Birth" attribute="1" time="1" defaultMemberUniqueName="[Final_Fact].[Dateof Birth].[All]" allUniqueName="[Final_Fact].[Dateof Birth].[All]" dimensionUniqueName="[Final_Fact]" displayFolder="" count="0" memberValueDatatype="7" unbalanced="0"/>
    <cacheHierarchy uniqueName="[Final_Fact].[Caste]" caption="Caste" attribute="1" defaultMemberUniqueName="[Final_Fact].[Caste].[All]" allUniqueName="[Final_Fact].[Caste].[All]" dimensionUniqueName="[Final_Fact]" displayFolder="" count="0" memberValueDatatype="130" unbalanced="0"/>
    <cacheHierarchy uniqueName="[Final_Fact].[Religion]" caption="Religion" attribute="1" defaultMemberUniqueName="[Final_Fact].[Religion].[All]" allUniqueName="[Final_Fact].[Religion].[All]" dimensionUniqueName="[Final_Fact]" displayFolder="" count="0" memberValueDatatype="130" unbalanced="0"/>
    <cacheHierarchy uniqueName="[Final_Fact].[Home Ownership]" caption="Home Ownership" attribute="1" defaultMemberUniqueName="[Final_Fact].[Home Ownership].[All]" allUniqueName="[Final_Fact].[Home Ownership].[All]" dimensionUniqueName="[Final_Fact]" displayFolder="" count="0" memberValueDatatype="130" unbalanced="0"/>
    <cacheHierarchy uniqueName="[Final_Fact].[Client Income Range]" caption="Client Income Range" attribute="1" defaultMemberUniqueName="[Final_Fact].[Client Income Range].[All]" allUniqueName="[Final_Fact].[Client Income Range].[All]" dimensionUniqueName="[Final_Fact]" displayFolder="" count="0" memberValueDatatype="130" unbalanced="0"/>
    <cacheHierarchy uniqueName="[Final_Fact].[Employment Type]" caption="Employment Type" attribute="1" defaultMemberUniqueName="[Final_Fact].[Employment Type].[All]" allUniqueName="[Final_Fact].[Employment Type].[All]" dimensionUniqueName="[Final_Fact]" displayFolder="" count="0" memberValueDatatype="130" unbalanced="0"/>
    <cacheHierarchy uniqueName="[Final_Fact].[Credit Score]" caption="Credit Score" attribute="1" defaultMemberUniqueName="[Final_Fact].[Credit Score].[All]" allUniqueName="[Final_Fact].[Credit Score].[All]" dimensionUniqueName="[Final_Fact]" displayFolder="" count="0" memberValueDatatype="20" unbalanced="0"/>
    <cacheHierarchy uniqueName="[Final_Fact].[Product Code]" caption="Product Code" attribute="1" defaultMemberUniqueName="[Final_Fact].[Product Code].[All]" allUniqueName="[Final_Fact].[Product Code].[All]" dimensionUniqueName="[Final_Fact]" displayFolder="" count="0" memberValueDatatype="130" unbalanced="0"/>
    <cacheHierarchy uniqueName="[Final_Fact].[Purpose Category]" caption="Purpose Category" attribute="1" defaultMemberUniqueName="[Final_Fact].[Purpose Category].[All]" allUniqueName="[Final_Fact].[Purpose Category].[All]" dimensionUniqueName="[Final_Fact]" displayFolder="" count="0" memberValueDatatype="130" unbalanced="0"/>
    <cacheHierarchy uniqueName="[Final_Fact].[Term]" caption="Term" attribute="1" defaultMemberUniqueName="[Final_Fact].[Term].[All]" allUniqueName="[Final_Fact].[Term].[All]" dimensionUniqueName="[Final_Fact]" displayFolder="" count="0" memberValueDatatype="130" unbalanced="0"/>
    <cacheHierarchy uniqueName="[Final_Fact].[Int Rate]" caption="Int Rate" attribute="1" defaultMemberUniqueName="[Final_Fact].[Int Rate].[All]" allUniqueName="[Final_Fact].[Int Rate].[All]" dimensionUniqueName="[Final_Fact]" displayFolder="" count="0" memberValueDatatype="5" unbalanced="0"/>
    <cacheHierarchy uniqueName="[Final_Fact].[Grade]" caption="Grade" attribute="1" defaultMemberUniqueName="[Final_Fact].[Grade].[All]" allUniqueName="[Final_Fact].[Grade].[All]" dimensionUniqueName="[Final_Fact]" displayFolder="" count="0" memberValueDatatype="130" unbalanced="0"/>
    <cacheHierarchy uniqueName="[Final_Fact].[Sub Grade]" caption="Sub Grade" attribute="1" defaultMemberUniqueName="[Final_Fact].[Sub Grade].[All]" allUniqueName="[Final_Fact].[Sub Grade].[All]" dimensionUniqueName="[Final_Fact]" displayFolder="" count="0" memberValueDatatype="130" unbalanced="0"/>
    <cacheHierarchy uniqueName="[Final_Fact].[Branch Name_y]" caption="Branch Name_y" attribute="1" defaultMemberUniqueName="[Final_Fact].[Branch Name_y].[All]" allUniqueName="[Final_Fact].[Branch Name_y].[All]" dimensionUniqueName="[Final_Fact]" displayFolder="" count="0" memberValueDatatype="130" unbalanced="0"/>
    <cacheHierarchy uniqueName="[Final_Fact].[Bank Name]" caption="Bank Name" attribute="1" defaultMemberUniqueName="[Final_Fact].[Bank Name].[All]" allUniqueName="[Final_Fact].[Bank Name].[All]" dimensionUniqueName="[Final_Fact]" displayFolder="" count="0" memberValueDatatype="130" unbalanced="0"/>
    <cacheHierarchy uniqueName="[Final_Fact].[Region Name]" caption="Region Name" attribute="1" defaultMemberUniqueName="[Final_Fact].[Region Name].[All]" allUniqueName="[Final_Fact].[Region Name].[All]" dimensionUniqueName="[Final_Fact]" displayFolder="" count="0" memberValueDatatype="130" unbalanced="0"/>
    <cacheHierarchy uniqueName="[Final_Fact].[State Abbr]" caption="State Abbr" attribute="1" defaultMemberUniqueName="[Final_Fact].[State Abbr].[All]" allUniqueName="[Final_Fact].[State Abbr].[All]" dimensionUniqueName="[Final_Fact]" displayFolder="" count="0" memberValueDatatype="130" unbalanced="0"/>
    <cacheHierarchy uniqueName="[Final_Fact].[State Abbr.1]" caption="State Abbr.1" attribute="1" defaultMemberUniqueName="[Final_Fact].[State Abbr.1].[All]" allUniqueName="[Final_Fact].[State Abbr.1].[All]" dimensionUniqueName="[Final_Fact]" displayFolder="" count="0" memberValueDatatype="130" unbalanced="0"/>
    <cacheHierarchy uniqueName="[Final_Fact].[State Name]" caption="State Name" attribute="1" defaultMemberUniqueName="[Final_Fact].[State Name].[All]" allUniqueName="[Final_Fact].[State Name].[All]" dimensionUniqueName="[Final_Fact]" displayFolder="" count="0" memberValueDatatype="130" unbalanced="0"/>
    <cacheHierarchy uniqueName="[Final_Fact].[City]" caption="City" attribute="1" defaultMemberUniqueName="[Final_Fact].[City].[All]" allUniqueName="[Final_Fact].[City].[All]" dimensionUniqueName="[Final_Fact]" displayFolder="" count="0" memberValueDatatype="130" unbalanced="0"/>
    <cacheHierarchy uniqueName="[Final_Fact].[Center Id_y]" caption="Center Id_y" attribute="1" defaultMemberUniqueName="[Final_Fact].[Center Id_y].[All]" allUniqueName="[Final_Fact].[Center Id_y].[All]" dimensionUniqueName="[Final_Fact]" displayFolder="" count="0" memberValueDatatype="20" unbalanced="0"/>
    <cacheHierarchy uniqueName="[Final_Fact].[BH Name]" caption="BH Name" attribute="1" defaultMemberUniqueName="[Final_Fact].[BH Name].[All]" allUniqueName="[Final_Fact].[BH Name].[All]" dimensionUniqueName="[Final_Fact]" displayFolder="" count="0" memberValueDatatype="130" unbalanced="0"/>
    <cacheHierarchy uniqueName="[Final_Fact].[Branch Performance Category]" caption="Branch Performance Category" attribute="1" defaultMemberUniqueName="[Final_Fact].[Branch Performance Category].[All]" allUniqueName="[Final_Fact].[Branch Performance Category].[All]" dimensionUniqueName="[Final_Fact]" displayFolder="" count="0" memberValueDatatype="130" unbalanced="0"/>
    <cacheHierarchy uniqueName="[Final_Fact].[Total Pymnt]" caption="Total Pymnt" attribute="1" defaultMemberUniqueName="[Final_Fact].[Total Pymnt].[All]" allUniqueName="[Final_Fact].[Total Pymnt].[All]" dimensionUniqueName="[Final_Fact]" displayFolder="" count="0" memberValueDatatype="20" unbalanced="0"/>
    <cacheHierarchy uniqueName="[Final_Fact].[Total Pymnt inv]" caption="Total Pymnt inv" attribute="1" defaultMemberUniqueName="[Final_Fact].[Total Pymnt inv].[All]" allUniqueName="[Final_Fact].[Total Pymnt inv].[All]" dimensionUniqueName="[Final_Fact]" displayFolder="" count="0" memberValueDatatype="20" unbalanced="0"/>
    <cacheHierarchy uniqueName="[Final_Fact].[Total Rec Prncp]" caption="Total Rec Prncp" attribute="1" defaultMemberUniqueName="[Final_Fact].[Total Rec Prncp].[All]" allUniqueName="[Final_Fact].[Total Rec Prncp].[All]" dimensionUniqueName="[Final_Fact]" displayFolder="" count="0" memberValueDatatype="20" unbalanced="0"/>
    <cacheHierarchy uniqueName="[Final_Fact].[Total Fees]" caption="Total Fees" attribute="1" defaultMemberUniqueName="[Final_Fact].[Total Fees].[All]" allUniqueName="[Final_Fact].[Total Fees].[All]" dimensionUniqueName="[Final_Fact]" displayFolder="" count="0" memberValueDatatype="5" unbalanced="0"/>
    <cacheHierarchy uniqueName="[Final_Fact].[Total Rrec int]" caption="Total Rrec int" attribute="1" defaultMemberUniqueName="[Final_Fact].[Total Rrec int].[All]" allUniqueName="[Final_Fact].[Total Rrec int].[All]" dimensionUniqueName="[Final_Fact]" displayFolder="" count="0" memberValueDatatype="5" unbalanced="0"/>
    <cacheHierarchy uniqueName="[Final_Fact].[Is Delinquent Loan]" caption="Is Delinquent Loan" attribute="1" defaultMemberUniqueName="[Final_Fact].[Is Delinquent Loan].[All]" allUniqueName="[Final_Fact].[Is Delinquent Loan].[All]" dimensionUniqueName="[Final_Fact]" displayFolder="" count="0" memberValueDatatype="130" unbalanced="0"/>
    <cacheHierarchy uniqueName="[Final_Fact].[Is Default Loan]" caption="Is Default Loan" attribute="1" defaultMemberUniqueName="[Final_Fact].[Is Default Loan].[All]" allUniqueName="[Final_Fact].[Is Default Loan].[All]" dimensionUniqueName="[Final_Fact]" displayFolder="" count="0" memberValueDatatype="130" unbalanced="0"/>
    <cacheHierarchy uniqueName="[Final_Fact].[Delinq 2 Yrs]" caption="Delinq 2 Yrs" attribute="1" defaultMemberUniqueName="[Final_Fact].[Delinq 2 Yrs].[All]" allUniqueName="[Final_Fact].[Delinq 2 Yrs].[All]" dimensionUniqueName="[Final_Fact]" displayFolder="" count="0" memberValueDatatype="20" unbalanced="0"/>
    <cacheHierarchy uniqueName="[Final_Fact].[Repayment Behavior]" caption="Repayment Behavior" attribute="1" defaultMemberUniqueName="[Final_Fact].[Repayment Behavior].[All]" allUniqueName="[Final_Fact].[Repayment Behavior].[All]" dimensionUniqueName="[Final_Fact]" displayFolder="" count="0" memberValueDatatype="130" unbalanced="0"/>
    <cacheHierarchy uniqueName="[Final_Fact].[Disbursement Date (Year)]" caption="Disbursement Date (Year)" attribute="1" defaultMemberUniqueName="[Final_Fact].[Disbursement Date (Year)].[All]" allUniqueName="[Final_Fact].[Disbursement Date (Year)].[All]" dimensionUniqueName="[Final_Fact]" displayFolder="" count="0" memberValueDatatype="130" unbalanced="0"/>
    <cacheHierarchy uniqueName="[Final_Fact].[Disbursement Date (Quarter)]" caption="Disbursement Date (Quarter)" attribute="1" defaultMemberUniqueName="[Final_Fact].[Disbursement Date (Quarter)].[All]" allUniqueName="[Final_Fact].[Disbursement Date (Quarter)].[All]" dimensionUniqueName="[Final_Fact]" displayFolder="" count="0" memberValueDatatype="130" unbalanced="0"/>
    <cacheHierarchy uniqueName="[Final_Fact].[Disbursement Date (Month)]" caption="Disbursement Date (Month)" attribute="1" defaultMemberUniqueName="[Final_Fact].[Disbursement Date (Month)].[All]" allUniqueName="[Final_Fact].[Disbursement Date (Month)].[All]" dimensionUniqueName="[Final_Fact]" displayFolder="" count="0" memberValueDatatype="130" unbalanced="0"/>
    <cacheHierarchy uniqueName="[Final_Fact].[New / Old client]" caption="New / Old client" attribute="1" defaultMemberUniqueName="[Final_Fact].[New / Old client].[All]" allUniqueName="[Final_Fact].[New / Old client].[All]" dimensionUniqueName="[Final_Fact]" displayFolder="" count="0" memberValueDatatype="130" unbalanced="0"/>
    <cacheHierarchy uniqueName="[Final_Fact].[Loan count]" caption="Loan count" attribute="1" defaultMemberUniqueName="[Final_Fact].[Loan count].[All]" allUniqueName="[Final_Fact].[Loan count].[All]" dimensionUniqueName="[Final_Fact]" displayFolder="" count="0" memberValueDatatype="20" unbalanced="0"/>
    <cacheHierarchy uniqueName="[Final_Fact].[Column1]" caption="Column1" attribute="1" defaultMemberUniqueName="[Final_Fact].[Column1].[All]" allUniqueName="[Final_Fact].[Column1].[All]" dimensionUniqueName="[Final_Fact]" displayFolder="" count="0" memberValueDatatype="130" unbalanced="0"/>
    <cacheHierarchy uniqueName="[Debit___Credit].[Transaction Date (Month Index)]" caption="Transaction Date (Month Index)" attribute="1" defaultMemberUniqueName="[Debit___Credit].[Transaction Date (Month Index)].[All]" allUniqueName="[Debit___Credit].[Transaction Date (Month Index)].[All]" dimensionUniqueName="[Debit___Credit]" displayFolder="" count="0" memberValueDatatype="20" unbalanced="0" hidden="1"/>
    <cacheHierarchy uniqueName="[Final_Fact].[Disbursement Date (Month Index)]" caption="Disbursement Date (Month Index)" attribute="1" defaultMemberUniqueName="[Final_Fact].[Disbursement Date (Month Index)].[All]" allUniqueName="[Final_Fact].[Disbursement Date (Month Index)].[All]" dimensionUniqueName="[Final_Fact]" displayFolder="" count="0" memberValueDatatype="20" unbalanced="0" hidden="1"/>
    <cacheHierarchy uniqueName="[Measures].[__XL_Count Final_Fact]" caption="__XL_Count Final_Fact" measure="1" displayFolder="" measureGroup="Final_Fact" count="0" hidden="1"/>
    <cacheHierarchy uniqueName="[Measures].[__XL_Count Debit___Credit]" caption="__XL_Count Debit___Credit" measure="1" displayFolder="" measureGroup="Debit___Credit" count="0" hidden="1"/>
    <cacheHierarchy uniqueName="[Measures].[__No measures defined]" caption="__No measures defined" measure="1" displayFolder="" count="0" hidden="1"/>
    <cacheHierarchy uniqueName="[Measures].[Sum of Client id]" caption="Sum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Client id]" caption="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Count of Disbursement Date]" caption="Count of Disbursement Date" measure="1" displayFolder="" measureGroup="Final_Fact" count="0" hidden="1">
      <extLst>
        <ext xmlns:x15="http://schemas.microsoft.com/office/spreadsheetml/2010/11/main" uri="{B97F6D7D-B522-45F9-BDA1-12C45D357490}">
          <x15:cacheHierarchy aggregatedColumn="20"/>
        </ext>
      </extLst>
    </cacheHierarchy>
    <cacheHierarchy uniqueName="[Measures].[Count of Disbursement Date (Year)]" caption="Count of Disbursement Date (Year)" measure="1" displayFolder="" measureGroup="Final_Fact" count="0" hidden="1">
      <extLst>
        <ext xmlns:x15="http://schemas.microsoft.com/office/spreadsheetml/2010/11/main" uri="{B97F6D7D-B522-45F9-BDA1-12C45D357490}">
          <x15:cacheHierarchy aggregatedColumn="61"/>
        </ext>
      </extLst>
    </cacheHierarchy>
    <cacheHierarchy uniqueName="[Measures].[Sum of Loan Amount]" caption="Sum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Disbursement Date (Month)]" caption="Count of Disbursement Date (Month)" measure="1" displayFolder="" measureGroup="Final_Fact" count="0" hidden="1">
      <extLst>
        <ext xmlns:x15="http://schemas.microsoft.com/office/spreadsheetml/2010/11/main" uri="{B97F6D7D-B522-45F9-BDA1-12C45D357490}">
          <x15:cacheHierarchy aggregatedColumn="63"/>
        </ext>
      </extLst>
    </cacheHierarchy>
    <cacheHierarchy uniqueName="[Measures].[Count of New / Old client]" caption="Count of New / Old client" measure="1" displayFolder="" measureGroup="Final_Fact" count="0" hidden="1">
      <extLst>
        <ext xmlns:x15="http://schemas.microsoft.com/office/spreadsheetml/2010/11/main" uri="{B97F6D7D-B522-45F9-BDA1-12C45D357490}">
          <x15:cacheHierarchy aggregatedColumn="64"/>
        </ext>
      </extLst>
    </cacheHierarchy>
    <cacheHierarchy uniqueName="[Measures].[Distinct Count of Client id]" caption="Distinct Count of Client id" measure="1" displayFolder="" measureGroup="Final_Fact" count="0" hidden="1">
      <extLst>
        <ext xmlns:x15="http://schemas.microsoft.com/office/spreadsheetml/2010/11/main" uri="{B97F6D7D-B522-45F9-BDA1-12C45D357490}">
          <x15:cacheHierarchy aggregatedColumn="14"/>
        </ext>
      </extLst>
    </cacheHierarchy>
    <cacheHierarchy uniqueName="[Measures].[Average of Loan Amount]" caption="Average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Sum of Total Pymnt]" caption="Sum of Total Pymnt" measure="1" displayFolder="" measureGroup="Final_Fact" count="0" hidden="1">
      <extLst>
        <ext xmlns:x15="http://schemas.microsoft.com/office/spreadsheetml/2010/11/main" uri="{B97F6D7D-B522-45F9-BDA1-12C45D357490}">
          <x15:cacheHierarchy aggregatedColumn="52"/>
        </ext>
      </extLst>
    </cacheHierarchy>
    <cacheHierarchy uniqueName="[Measures].[Sum of Total Rec Prncp]" caption="Sum of Total Rec Prncp" measure="1" displayFolder="" measureGroup="Final_Fact" count="0" hidden="1">
      <extLst>
        <ext xmlns:x15="http://schemas.microsoft.com/office/spreadsheetml/2010/11/main" uri="{B97F6D7D-B522-45F9-BDA1-12C45D357490}">
          <x15:cacheHierarchy aggregatedColumn="54"/>
        </ext>
      </extLst>
    </cacheHierarchy>
    <cacheHierarchy uniqueName="[Measures].[Sum of Total Rrec int]" caption="Sum of Total Rrec int" measure="1" displayFolder="" measureGroup="Final_Fact" count="0" hidden="1">
      <extLst>
        <ext xmlns:x15="http://schemas.microsoft.com/office/spreadsheetml/2010/11/main" uri="{B97F6D7D-B522-45F9-BDA1-12C45D357490}">
          <x15:cacheHierarchy aggregatedColumn="56"/>
        </ext>
      </extLst>
    </cacheHierarchy>
    <cacheHierarchy uniqueName="[Measures].[Count of Loan Amount]" caption="Count of Loan Amount" measure="1" displayFolder="" measureGroup="Final_Fact" count="0" hidden="1">
      <extLst>
        <ext xmlns:x15="http://schemas.microsoft.com/office/spreadsheetml/2010/11/main" uri="{B97F6D7D-B522-45F9-BDA1-12C45D357490}">
          <x15:cacheHierarchy aggregatedColumn="17"/>
        </ext>
      </extLst>
    </cacheHierarchy>
    <cacheHierarchy uniqueName="[Measures].[Count of Repayment Behavior]" caption="Count of Repayment Behavior" measure="1" displayFolder="" measureGroup="Final_Fact" count="0" hidden="1">
      <extLst>
        <ext xmlns:x15="http://schemas.microsoft.com/office/spreadsheetml/2010/11/main" uri="{B97F6D7D-B522-45F9-BDA1-12C45D357490}">
          <x15:cacheHierarchy aggregatedColumn="60"/>
        </ext>
      </extLst>
    </cacheHierarchy>
    <cacheHierarchy uniqueName="[Measures].[Sum of Funded Amount]" caption="Sum of Funded Amount" measure="1" displayFolder="" measureGroup="Final_Fact" count="0" hidden="1">
      <extLst>
        <ext xmlns:x15="http://schemas.microsoft.com/office/spreadsheetml/2010/11/main" uri="{B97F6D7D-B522-45F9-BDA1-12C45D357490}">
          <x15:cacheHierarchy aggregatedColumn="18"/>
        </ext>
      </extLst>
    </cacheHierarchy>
    <cacheHierarchy uniqueName="[Measures].[Count of Purpose Category]" caption="Count of Purpose Category" measure="1" displayFolder="" measureGroup="Final_Fact" count="0" hidden="1">
      <extLst>
        <ext xmlns:x15="http://schemas.microsoft.com/office/spreadsheetml/2010/11/main" uri="{B97F6D7D-B522-45F9-BDA1-12C45D357490}">
          <x15:cacheHierarchy aggregatedColumn="37"/>
        </ext>
      </extLst>
    </cacheHierarchy>
  </cacheHierarchies>
  <kpis count="0"/>
  <extLst>
    <ext xmlns:x14="http://schemas.microsoft.com/office/spreadsheetml/2009/9/main" uri="{725AE2AE-9491-48be-B2B4-4EB974FC3084}">
      <x14:pivotCacheDefinition pivotCacheId="5906934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2"/>
    <s v="Meera Chopra"/>
    <s v="Female"/>
    <s v="36-45"/>
    <n v="36"/>
    <d v="1981-01-01T00:00:00"/>
    <s v="OBC"/>
    <s v="Christian"/>
    <s v="RENT"/>
    <s v="75K-100K"/>
    <s v="Self-Employed"/>
    <n v="419"/>
  </r>
  <r>
    <n v="3"/>
    <s v="Laksh Joshi"/>
    <s v="Female"/>
    <s v="36-45"/>
    <n v="36"/>
    <d v="1981-01-01T00:00:00"/>
    <s v="OBC"/>
    <s v="Christian"/>
    <s v="RENT"/>
    <s v="100K+"/>
    <s v="Self-Employed"/>
    <n v="357"/>
  </r>
  <r>
    <n v="4"/>
    <s v="Diya Joshi"/>
    <s v="Female"/>
    <s v="36-45"/>
    <n v="43"/>
    <d v="1974-01-01T00:00:00"/>
    <s v="SC"/>
    <s v="Christian"/>
    <s v="RENT"/>
    <s v="50K-75K"/>
    <s v="Self-Employed"/>
    <n v="645"/>
  </r>
  <r>
    <n v="5"/>
    <s v="Meera Gupta"/>
    <s v="Female"/>
    <s v="46-55"/>
    <n v="55"/>
    <d v="1962-01-01T00:00:00"/>
    <s v="ST"/>
    <s v="Christian"/>
    <s v="RENT"/>
    <s v="100K+"/>
    <s v="Business"/>
    <n v="773"/>
  </r>
  <r>
    <n v="6"/>
    <s v="Ishaan Mehta"/>
    <s v="Female"/>
    <s v="18-25"/>
    <n v="23"/>
    <d v="1994-01-01T00:00:00"/>
    <s v="OBC"/>
    <s v="Hindu"/>
    <s v="RENT"/>
    <s v="100K+"/>
    <s v="Business"/>
    <n v="416"/>
  </r>
  <r>
    <n v="7"/>
    <s v="Vivaan Reddy"/>
    <s v="Female"/>
    <s v="36-45"/>
    <n v="37"/>
    <d v="1980-01-01T00:00:00"/>
    <s v="OBC"/>
    <s v="Hindu"/>
    <s v="RENT"/>
    <s v="25K-50K"/>
    <s v="Salaried"/>
    <n v="426"/>
  </r>
  <r>
    <n v="8"/>
    <s v="Kavya Gupta"/>
    <s v="Female"/>
    <s v="36-45"/>
    <n v="39"/>
    <d v="1978-01-01T00:00:00"/>
    <s v="OBC"/>
    <s v="Hindu"/>
    <s v="RENT"/>
    <s v="50K-75K"/>
    <s v="Salaried"/>
    <n v="692"/>
  </r>
  <r>
    <n v="9"/>
    <s v="Aditya Joshi"/>
    <s v="Female"/>
    <s v="46-55"/>
    <n v="54"/>
    <d v="1963-01-01T00:00:00"/>
    <s v="OBC"/>
    <s v="Hindu"/>
    <s v="RENT"/>
    <s v="50K-75K"/>
    <s v="Business"/>
    <n v="357"/>
  </r>
  <r>
    <n v="10"/>
    <s v="Ishaan Mehta"/>
    <s v="Female"/>
    <s v="36-45"/>
    <n v="39"/>
    <d v="1978-01-01T00:00:00"/>
    <s v="OBC"/>
    <s v="Hindu"/>
    <s v="OWN"/>
    <s v="50K-75K"/>
    <s v="Self-Employed"/>
    <n v="812"/>
  </r>
  <r>
    <n v="11"/>
    <s v="Vivaan Patel"/>
    <s v="Female"/>
    <s v="26-35"/>
    <n v="29"/>
    <d v="1988-01-01T00:00:00"/>
    <s v="OBC"/>
    <s v="Hindu"/>
    <s v="RENT"/>
    <s v="100K+"/>
    <s v="Salaried"/>
    <n v="395"/>
  </r>
  <r>
    <n v="12"/>
    <s v="Meera Sharma"/>
    <s v="Female"/>
    <s v="36-45"/>
    <n v="45"/>
    <d v="1972-01-01T00:00:00"/>
    <s v="OBC"/>
    <s v="Hindu"/>
    <s v="OWN"/>
    <s v="75K-100K"/>
    <s v="Business"/>
    <n v="417"/>
  </r>
  <r>
    <n v="13"/>
    <s v="Laksh Reddy"/>
    <s v="Female"/>
    <s v="36-45"/>
    <n v="36"/>
    <d v="1981-06-10T00:00:00"/>
    <s v="OBC"/>
    <s v="Hindu"/>
    <s v="OWN"/>
    <s v="50K-75K"/>
    <s v="Business"/>
    <n v="787"/>
  </r>
  <r>
    <n v="14"/>
    <s v="Ishaan Gupta"/>
    <s v="Female"/>
    <s v="26-35"/>
    <n v="28"/>
    <d v="1989-01-01T00:00:00"/>
    <s v="SC"/>
    <s v="Hindu"/>
    <s v="RENT"/>
    <s v="100K+"/>
    <s v="Business"/>
    <n v="536"/>
  </r>
  <r>
    <n v="15"/>
    <s v="Ananya Reddy"/>
    <s v="Female"/>
    <s v="36-45"/>
    <n v="39"/>
    <d v="1978-05-18T00:00:00"/>
    <s v="SC"/>
    <s v="Hindu"/>
    <s v="RENT"/>
    <s v="25K-50K"/>
    <s v="Self-Employed"/>
    <n v="571"/>
  </r>
  <r>
    <n v="16"/>
    <s v="Vivaan Malhotra"/>
    <s v="Female"/>
    <s v="46-55"/>
    <n v="53"/>
    <d v="1964-01-01T00:00:00"/>
    <s v="SC"/>
    <s v="Hindu"/>
    <s v="RENT"/>
    <s v="75K-100K"/>
    <s v="Business"/>
    <n v="488"/>
  </r>
  <r>
    <n v="17"/>
    <s v="Ananya Gupta"/>
    <s v="Female"/>
    <s v="36-45"/>
    <n v="44"/>
    <d v="1973-01-01T00:00:00"/>
    <s v="SC"/>
    <s v="Hindu"/>
    <s v="RENT"/>
    <s v="25K-50K"/>
    <s v="Business"/>
    <n v="746"/>
  </r>
  <r>
    <n v="18"/>
    <s v="Meera Verma"/>
    <s v="Female"/>
    <s v="46-55"/>
    <n v="47"/>
    <d v="1970-01-01T00:00:00"/>
    <s v="SC"/>
    <s v="Hindu"/>
    <s v="RENT"/>
    <s v="75K-100K"/>
    <s v="Business"/>
    <n v="546"/>
  </r>
  <r>
    <n v="19"/>
    <s v="Vivaan Patel"/>
    <s v="Female"/>
    <s v="46-55"/>
    <n v="51"/>
    <d v="1966-01-01T00:00:00"/>
    <s v="SC"/>
    <s v="Hindu"/>
    <s v="MORTGAGE"/>
    <s v="100K+"/>
    <s v="Business"/>
    <n v="375"/>
  </r>
  <r>
    <n v="20"/>
    <s v="Meera Nair"/>
    <s v="Female"/>
    <s v="36-45"/>
    <n v="43"/>
    <d v="1974-01-01T00:00:00"/>
    <s v="SC"/>
    <s v="Hindu"/>
    <s v="MORTGAGE"/>
    <s v="&lt;25K"/>
    <s v="Salaried"/>
    <n v="453"/>
  </r>
  <r>
    <n v="21"/>
    <s v="Nisha Patel"/>
    <s v="Female"/>
    <s v="26-35"/>
    <n v="34"/>
    <d v="1983-01-01T00:00:00"/>
    <s v="SC"/>
    <s v="Hindu"/>
    <s v="RENT"/>
    <s v="75K-100K"/>
    <s v="Salaried"/>
    <n v="734"/>
  </r>
  <r>
    <n v="22"/>
    <s v="Meera Patel"/>
    <s v="Female"/>
    <s v="26-35"/>
    <n v="28"/>
    <d v="1989-12-04T00:00:00"/>
    <s v="SC"/>
    <s v="Hindu"/>
    <s v="RENT"/>
    <s v="25K-50K"/>
    <s v="Business"/>
    <n v="385"/>
  </r>
  <r>
    <n v="23"/>
    <s v="Ananya Sharma"/>
    <s v="Female"/>
    <s v="26-35"/>
    <n v="32"/>
    <d v="1985-01-01T00:00:00"/>
    <s v="OBC"/>
    <s v="Hindu"/>
    <s v="RENT"/>
    <s v="100K+"/>
    <s v="Self-Employed"/>
    <n v="584"/>
  </r>
  <r>
    <n v="24"/>
    <s v="Vivaan Chopra"/>
    <s v="Female"/>
    <s v="46-55"/>
    <n v="47"/>
    <d v="1970-03-12T00:00:00"/>
    <s v="General"/>
    <s v="Hindu"/>
    <s v="OWN"/>
    <s v="75K-100K"/>
    <s v="Salaried"/>
    <n v="519"/>
  </r>
  <r>
    <n v="25"/>
    <s v="Aarav Sharma"/>
    <s v="Female"/>
    <s v="26-35"/>
    <n v="30"/>
    <d v="1987-02-18T00:00:00"/>
    <s v="SC"/>
    <s v="Hindu"/>
    <s v="RENT"/>
    <s v="&lt;25K"/>
    <s v="Business"/>
    <n v="368"/>
  </r>
  <r>
    <n v="26"/>
    <s v="Meera Sharma"/>
    <s v="Female"/>
    <s v="18-25"/>
    <n v="22"/>
    <d v="1995-12-14T00:00:00"/>
    <s v="General"/>
    <s v="Hindu"/>
    <s v="RENT"/>
    <s v="&lt;25K"/>
    <s v="Salaried"/>
    <n v="346"/>
  </r>
  <r>
    <n v="27"/>
    <s v="Kavya Sharma"/>
    <s v="Female"/>
    <s v="36-45"/>
    <n v="42"/>
    <d v="1975-08-16T00:00:00"/>
    <s v="General"/>
    <s v="Hindu"/>
    <s v="MORTGAGE"/>
    <s v="50K-75K"/>
    <s v="Salaried"/>
    <n v="393"/>
  </r>
  <r>
    <n v="28"/>
    <s v="Diya Nair"/>
    <s v="Female"/>
    <s v="18-25"/>
    <n v="25"/>
    <d v="1992-01-01T00:00:00"/>
    <s v="General"/>
    <s v="Hindu"/>
    <s v="RENT"/>
    <s v="50K-75K"/>
    <s v="Self-Employed"/>
    <n v="752"/>
  </r>
  <r>
    <n v="29"/>
    <s v="Kavya Reddy"/>
    <s v="Female"/>
    <s v="18-25"/>
    <n v="23"/>
    <d v="1994-02-02T00:00:00"/>
    <s v="General"/>
    <s v="Hindu"/>
    <s v="RENT"/>
    <s v="25K-50K"/>
    <s v="Business"/>
    <n v="503"/>
  </r>
  <r>
    <n v="30"/>
    <s v="Vivaan Gupta"/>
    <s v="Female"/>
    <s v="36-45"/>
    <n v="38"/>
    <d v="1979-01-01T00:00:00"/>
    <s v="General"/>
    <s v="Hindu"/>
    <s v="MORTGAGE"/>
    <s v="75K-100K"/>
    <s v="Business"/>
    <n v="517"/>
  </r>
  <r>
    <n v="31"/>
    <s v="Kavya Gupta"/>
    <s v="Female"/>
    <s v="36-45"/>
    <n v="45"/>
    <d v="1972-01-01T00:00:00"/>
    <s v="General"/>
    <s v="Hindu"/>
    <s v="RENT"/>
    <s v="75K-100K"/>
    <s v="Self-Employed"/>
    <n v="773"/>
  </r>
  <r>
    <n v="32"/>
    <s v="Nisha Joshi"/>
    <s v="Female"/>
    <s v="26-35"/>
    <n v="33"/>
    <d v="1984-01-01T00:00:00"/>
    <s v="General"/>
    <s v="Hindu"/>
    <s v="MORTGAGE"/>
    <s v="50K-75K"/>
    <s v="Self-Employed"/>
    <n v="731"/>
  </r>
  <r>
    <n v="33"/>
    <s v="Ananya Reddy"/>
    <s v="Female"/>
    <s v="18-25"/>
    <n v="22"/>
    <d v="1995-01-01T00:00:00"/>
    <s v="General"/>
    <s v="Hindu"/>
    <s v="MORTGAGE"/>
    <s v="75K-100K"/>
    <s v="Business"/>
    <n v="640"/>
  </r>
  <r>
    <n v="34"/>
    <s v="Kavya Chopra"/>
    <s v="Female"/>
    <s v="18-25"/>
    <n v="23"/>
    <d v="1994-01-01T00:00:00"/>
    <s v="General"/>
    <s v="Hindu"/>
    <s v="RENT"/>
    <s v="75K-100K"/>
    <s v="Business"/>
    <n v="588"/>
  </r>
  <r>
    <n v="35"/>
    <s v="Nisha Chopra"/>
    <s v="Female"/>
    <s v="26-35"/>
    <n v="28"/>
    <d v="1989-01-01T00:00:00"/>
    <s v="General"/>
    <s v="Hindu"/>
    <s v="RENT"/>
    <s v="&lt;25K"/>
    <s v="Self-Employed"/>
    <n v="553"/>
  </r>
  <r>
    <n v="36"/>
    <s v="Kavya Reddy"/>
    <s v="Female"/>
    <s v="26-35"/>
    <n v="35"/>
    <d v="1982-01-01T00:00:00"/>
    <s v="General"/>
    <s v="Hindu"/>
    <s v="RENT"/>
    <s v="50K-75K"/>
    <s v="Salaried"/>
    <n v="656"/>
  </r>
  <r>
    <n v="37"/>
    <s v="Nisha Chopra"/>
    <s v="Female"/>
    <s v="46-55"/>
    <n v="52"/>
    <d v="1965-01-01T00:00:00"/>
    <s v="General"/>
    <s v="Hindu"/>
    <s v="RENT"/>
    <s v="100K+"/>
    <s v="Salaried"/>
    <n v="322"/>
  </r>
  <r>
    <n v="38"/>
    <s v="Aditya Sharma"/>
    <s v="Female"/>
    <s v="26-35"/>
    <n v="32"/>
    <d v="1985-01-01T00:00:00"/>
    <s v="General"/>
    <s v="Hindu"/>
    <s v="RENT"/>
    <s v="50K-75K"/>
    <s v="Self-Employed"/>
    <n v="821"/>
  </r>
  <r>
    <n v="39"/>
    <s v="Nisha Patel"/>
    <s v="Female"/>
    <s v="36-45"/>
    <n v="41"/>
    <d v="1976-01-01T00:00:00"/>
    <s v="General"/>
    <s v="Hindu"/>
    <s v="RENT"/>
    <s v="100K+"/>
    <s v="Salaried"/>
    <n v="399"/>
  </r>
  <r>
    <n v="40"/>
    <s v="Kavya Verma"/>
    <s v="Female"/>
    <s v="36-45"/>
    <n v="37"/>
    <d v="1980-01-01T00:00:00"/>
    <s v="General"/>
    <s v="Hindu"/>
    <s v="RENT"/>
    <s v="&lt;25K"/>
    <s v="Self-Employed"/>
    <n v="479"/>
  </r>
  <r>
    <n v="41"/>
    <s v="Ishaan Sharma"/>
    <s v="Female"/>
    <s v="26-35"/>
    <n v="26"/>
    <d v="1991-01-01T00:00:00"/>
    <s v="General"/>
    <s v="Hindu"/>
    <s v="RENT"/>
    <s v="25K-50K"/>
    <s v="Salaried"/>
    <n v="522"/>
  </r>
  <r>
    <n v="42"/>
    <s v="Ananya Malhotra"/>
    <s v="Female"/>
    <s v="46-55"/>
    <n v="47"/>
    <d v="1973-01-01T00:00:00"/>
    <s v="OBC"/>
    <s v="Hindu"/>
    <s v="RENT"/>
    <s v="75K-100K"/>
    <s v="Salaried"/>
    <n v="741"/>
  </r>
  <r>
    <n v="43"/>
    <s v="Aditya Joshi"/>
    <s v="Female"/>
    <s v="26-35"/>
    <n v="35"/>
    <d v="1984-01-01T00:00:00"/>
    <s v="General"/>
    <s v="Hindu"/>
    <s v="RENT"/>
    <s v="&lt;25K"/>
    <s v="Business"/>
    <n v="624"/>
  </r>
  <r>
    <n v="44"/>
    <s v="Nisha Reddy"/>
    <s v="Female"/>
    <s v="36-45"/>
    <n v="44"/>
    <d v="1975-01-01T00:00:00"/>
    <s v="OBC"/>
    <s v="Hindu"/>
    <s v="MORTGAGE"/>
    <s v="75K-100K"/>
    <s v="Business"/>
    <n v="815"/>
  </r>
  <r>
    <n v="45"/>
    <s v="Laksh Reddy"/>
    <s v="Female"/>
    <s v="26-35"/>
    <n v="31"/>
    <d v="1988-01-11T00:00:00"/>
    <s v="SC"/>
    <s v="Hindu"/>
    <s v="RENT"/>
    <s v="25K-50K"/>
    <s v="Salaried"/>
    <n v="315"/>
  </r>
  <r>
    <n v="46"/>
    <s v="Aditya Reddy"/>
    <s v="Female"/>
    <s v="36-45"/>
    <n v="38"/>
    <d v="1982-01-01T00:00:00"/>
    <s v="OBC"/>
    <s v="Hindu"/>
    <s v="MORTGAGE"/>
    <s v="25K-50K"/>
    <s v="Salaried"/>
    <n v="635"/>
  </r>
  <r>
    <n v="47"/>
    <s v="Ananya Sharma"/>
    <s v="Female"/>
    <s v="46-55"/>
    <n v="52"/>
    <d v="1967-01-01T00:00:00"/>
    <s v="Minority"/>
    <s v="Muslim"/>
    <s v="RENT"/>
    <s v="&lt;25K"/>
    <s v="Business"/>
    <n v="557"/>
  </r>
  <r>
    <n v="48"/>
    <s v="Diya Reddy"/>
    <s v="Female"/>
    <s v="36-45"/>
    <n v="36"/>
    <d v="1983-01-01T00:00:00"/>
    <s v="SC"/>
    <s v="Hindu"/>
    <s v="MORTGAGE"/>
    <s v="25K-50K"/>
    <s v="Business"/>
    <n v="796"/>
  </r>
  <r>
    <n v="49"/>
    <s v="Aarav Sharma"/>
    <s v="Female"/>
    <s v="46-55"/>
    <n v="46"/>
    <d v="1973-04-05T00:00:00"/>
    <s v="SC"/>
    <s v="Hindu"/>
    <s v="RENT"/>
    <s v="100K+"/>
    <s v="Business"/>
    <n v="459"/>
  </r>
  <r>
    <n v="50"/>
    <s v="Nisha Mehta"/>
    <s v="Female"/>
    <s v="36-45"/>
    <n v="38"/>
    <d v="1981-11-01T00:00:00"/>
    <s v="SC"/>
    <s v="Muslim"/>
    <s v="RENT"/>
    <s v="25K-50K"/>
    <s v="Self-Employed"/>
    <n v="774"/>
  </r>
  <r>
    <n v="51"/>
    <s v="Ishaan Malhotra"/>
    <s v="Female"/>
    <s v="18-25"/>
    <n v="22"/>
    <d v="1997-01-01T00:00:00"/>
    <s v="OBC"/>
    <s v="Hindu"/>
    <s v="RENT"/>
    <s v="75K-100K"/>
    <s v="Salaried"/>
    <n v="679"/>
  </r>
  <r>
    <n v="52"/>
    <s v="Laksh Patel"/>
    <s v="Female"/>
    <s v="26-35"/>
    <n v="28"/>
    <d v="1991-01-01T00:00:00"/>
    <s v="SC"/>
    <s v="Hindu"/>
    <s v="MORTGAGE"/>
    <s v="75K-100K"/>
    <s v="Business"/>
    <n v="844"/>
  </r>
  <r>
    <n v="53"/>
    <s v="Meera Chopra"/>
    <s v="Female"/>
    <s v="46-55"/>
    <n v="50"/>
    <d v="1968-01-01T00:00:00"/>
    <s v="SC"/>
    <s v="Hindu"/>
    <s v="RENT"/>
    <s v="75K-100K"/>
    <s v="Salaried"/>
    <n v="726"/>
  </r>
  <r>
    <n v="54"/>
    <s v="Diya Chopra"/>
    <s v="Female"/>
    <s v="26-35"/>
    <n v="35"/>
    <d v="1984-03-20T00:00:00"/>
    <s v="SC"/>
    <s v="Hindu"/>
    <s v="RENT"/>
    <s v="75K-100K"/>
    <s v="Self-Employed"/>
    <n v="567"/>
  </r>
  <r>
    <n v="55"/>
    <s v="Kavya Malhotra"/>
    <s v="Female"/>
    <s v="26-35"/>
    <n v="33"/>
    <d v="1985-05-30T00:00:00"/>
    <s v="General"/>
    <s v="Hindu"/>
    <s v="RENT"/>
    <s v="100K+"/>
    <s v="Self-Employed"/>
    <n v="716"/>
  </r>
  <r>
    <n v="56"/>
    <s v="Laksh Patel"/>
    <s v="Female"/>
    <s v="46-55"/>
    <n v="46"/>
    <d v="1973-01-01T00:00:00"/>
    <s v="General"/>
    <s v="Hindu"/>
    <s v="RENT"/>
    <s v="50K-75K"/>
    <s v="Business"/>
    <n v="467"/>
  </r>
  <r>
    <n v="57"/>
    <s v="Laksh Patel"/>
    <s v="Female"/>
    <s v="36-45"/>
    <n v="44"/>
    <d v="1974-05-25T00:00:00"/>
    <s v="ST"/>
    <s v="Hindu"/>
    <s v="RENT"/>
    <s v="&lt;25K"/>
    <s v="Self-Employed"/>
    <n v="342"/>
  </r>
  <r>
    <n v="58"/>
    <s v="Laksh Gupta"/>
    <s v="Female"/>
    <s v="46-55"/>
    <n v="52"/>
    <d v="1968-01-01T00:00:00"/>
    <s v="SC"/>
    <s v="Hindu"/>
    <s v="RENT"/>
    <s v="75K-100K"/>
    <s v="Salaried"/>
    <n v="584"/>
  </r>
  <r>
    <n v="59"/>
    <s v="Aditya Mehta"/>
    <s v="Female"/>
    <s v="36-45"/>
    <n v="38"/>
    <d v="1980-01-01T00:00:00"/>
    <s v="SC"/>
    <s v="Hindu"/>
    <s v="OWN"/>
    <s v="25K-50K"/>
    <s v="Business"/>
    <n v="696"/>
  </r>
  <r>
    <n v="60"/>
    <s v="Ananya Chopra"/>
    <s v="Female"/>
    <s v="36-45"/>
    <n v="45"/>
    <d v="1974-01-01T00:00:00"/>
    <s v="SC"/>
    <s v="Hindu"/>
    <s v="RENT"/>
    <s v="75K-100K"/>
    <s v="Salaried"/>
    <n v="311"/>
  </r>
  <r>
    <n v="61"/>
    <s v="Diya Patel"/>
    <s v="Female"/>
    <s v="36-45"/>
    <n v="44"/>
    <d v="1975-09-08T00:00:00"/>
    <s v="General"/>
    <s v="Hindu"/>
    <s v="MORTGAGE"/>
    <s v="25K-50K"/>
    <s v="Salaried"/>
    <n v="601"/>
  </r>
  <r>
    <n v="62"/>
    <s v="Ishaan Nair"/>
    <s v="Female"/>
    <s v="36-45"/>
    <n v="36"/>
    <d v="1983-03-26T00:00:00"/>
    <s v="OBC"/>
    <s v="Hindu"/>
    <s v="MORTGAGE"/>
    <s v="25K-50K"/>
    <s v="Self-Employed"/>
    <n v="552"/>
  </r>
  <r>
    <n v="63"/>
    <s v="Nisha Patel"/>
    <s v="Female"/>
    <s v="36-45"/>
    <n v="43"/>
    <d v="1976-01-01T00:00:00"/>
    <s v="OBC"/>
    <s v="Hindu"/>
    <s v="RENT"/>
    <s v="75K-100K"/>
    <s v="Self-Employed"/>
    <n v="798"/>
  </r>
  <r>
    <n v="64"/>
    <s v="Meera Mehta"/>
    <s v="Female"/>
    <s v="46-55"/>
    <n v="50"/>
    <d v="1970-01-01T00:00:00"/>
    <s v="OBC"/>
    <s v="Hindu"/>
    <s v="RENT"/>
    <s v="100K+"/>
    <s v="Self-Employed"/>
    <n v="334"/>
  </r>
  <r>
    <n v="65"/>
    <s v="Aditya Malhotra"/>
    <s v="Female"/>
    <s v="46-55"/>
    <n v="51"/>
    <d v="1968-01-01T00:00:00"/>
    <s v="OBC"/>
    <s v="Hindu"/>
    <s v="RENT"/>
    <s v="25K-50K"/>
    <s v="Self-Employed"/>
    <n v="389"/>
  </r>
  <r>
    <n v="66"/>
    <s v="Nisha Malhotra"/>
    <s v="Female"/>
    <s v="36-45"/>
    <n v="42"/>
    <d v="1977-01-01T00:00:00"/>
    <s v="SC"/>
    <s v="Hindu"/>
    <s v="RENT"/>
    <s v="25K-50K"/>
    <s v="Self-Employed"/>
    <n v="717"/>
  </r>
  <r>
    <n v="67"/>
    <s v="Kavya Mehta"/>
    <s v="Female"/>
    <s v="36-45"/>
    <n v="37"/>
    <d v="1982-01-12T00:00:00"/>
    <s v="ST"/>
    <s v="Hindu"/>
    <s v="MORTGAGE"/>
    <s v="75K-100K"/>
    <s v="Business"/>
    <n v="414"/>
  </r>
  <r>
    <n v="68"/>
    <s v="Kavya Malhotra"/>
    <s v="Female"/>
    <s v="36-45"/>
    <n v="41"/>
    <d v="1978-01-01T00:00:00"/>
    <s v="OBC"/>
    <s v="Hindu"/>
    <s v="RENT"/>
    <s v="25K-50K"/>
    <s v="Salaried"/>
    <n v="495"/>
  </r>
  <r>
    <n v="69"/>
    <s v="Nisha Patel"/>
    <s v="Female"/>
    <s v="18-25"/>
    <n v="21"/>
    <d v="1998-01-01T00:00:00"/>
    <s v="General"/>
    <s v="Hindu"/>
    <s v="RENT"/>
    <s v="25K-50K"/>
    <s v="Salaried"/>
    <n v="800"/>
  </r>
  <r>
    <n v="70"/>
    <s v="Nisha Verma"/>
    <s v="Female"/>
    <s v="26-35"/>
    <n v="35"/>
    <d v="1984-01-01T00:00:00"/>
    <s v="SC"/>
    <s v="Hindu"/>
    <s v="RENT"/>
    <s v="75K-100K"/>
    <s v="Salaried"/>
    <n v="792"/>
  </r>
  <r>
    <n v="71"/>
    <s v="Meera Reddy"/>
    <s v="Female"/>
    <s v="46-55"/>
    <n v="49"/>
    <d v="1970-01-01T00:00:00"/>
    <s v="ST"/>
    <s v="Hindu"/>
    <s v="OWN"/>
    <s v="75K-100K"/>
    <s v="Salaried"/>
    <n v="374"/>
  </r>
  <r>
    <n v="72"/>
    <s v="Ananya Sharma"/>
    <s v="Female"/>
    <s v="26-35"/>
    <n v="29"/>
    <d v="1990-11-10T00:00:00"/>
    <s v="General"/>
    <s v="Hindu"/>
    <s v="MORTGAGE"/>
    <s v="&lt;25K"/>
    <s v="Self-Employed"/>
    <n v="712"/>
  </r>
  <r>
    <n v="73"/>
    <s v="Ishaan Joshi"/>
    <s v="Female"/>
    <s v="36-45"/>
    <n v="43"/>
    <d v="1976-04-02T00:00:00"/>
    <s v="General"/>
    <s v="Hindu"/>
    <s v="RENT"/>
    <s v="100K+"/>
    <s v="Salaried"/>
    <n v="675"/>
  </r>
  <r>
    <n v="74"/>
    <s v="Meera Reddy"/>
    <s v="Female"/>
    <s v="26-35"/>
    <n v="32"/>
    <d v="1988-01-01T00:00:00"/>
    <s v="Minority"/>
    <s v="Muslim"/>
    <s v="RENT"/>
    <s v="100K+"/>
    <s v="Business"/>
    <n v="719"/>
  </r>
  <r>
    <n v="75"/>
    <s v="Vivaan Patel"/>
    <s v="Female"/>
    <s v="36-45"/>
    <n v="39"/>
    <d v="1980-03-25T00:00:00"/>
    <s v="General"/>
    <s v="Hindu"/>
    <s v="RENT"/>
    <s v="25K-50K"/>
    <s v="Business"/>
    <n v="576"/>
  </r>
  <r>
    <n v="76"/>
    <s v="Aarav Gupta"/>
    <s v="Female"/>
    <s v="26-35"/>
    <n v="27"/>
    <d v="1992-03-12T00:00:00"/>
    <s v="SC"/>
    <s v="Hindu"/>
    <s v="OWN"/>
    <s v="100K+"/>
    <s v="Salaried"/>
    <n v="693"/>
  </r>
  <r>
    <n v="77"/>
    <s v="Diya Joshi"/>
    <s v="Female"/>
    <s v="26-35"/>
    <n v="34"/>
    <d v="1984-01-01T00:00:00"/>
    <s v="OBC"/>
    <s v="Hindu"/>
    <s v="RENT"/>
    <s v="25K-50K"/>
    <s v="Salaried"/>
    <n v="756"/>
  </r>
  <r>
    <n v="78"/>
    <s v="Ishaan Nair"/>
    <s v="Female"/>
    <s v="18-25"/>
    <n v="24"/>
    <d v="1995-08-10T00:00:00"/>
    <s v="SC"/>
    <s v="Hindu"/>
    <s v="MORTGAGE"/>
    <s v="&lt;25K"/>
    <s v="Business"/>
    <n v="491"/>
  </r>
  <r>
    <n v="79"/>
    <s v="Kavya Sharma"/>
    <s v="Female"/>
    <s v="26-35"/>
    <n v="26"/>
    <d v="1993-01-01T00:00:00"/>
    <s v="SC"/>
    <s v="Hindu"/>
    <s v="RENT"/>
    <s v="75K-100K"/>
    <s v="Business"/>
    <n v="398"/>
  </r>
  <r>
    <n v="80"/>
    <s v="Vivaan Joshi"/>
    <s v="Female"/>
    <s v="26-35"/>
    <n v="33"/>
    <d v="1986-06-15T00:00:00"/>
    <s v="SC"/>
    <s v="Sikh"/>
    <s v="MORTGAGE"/>
    <s v="75K-100K"/>
    <s v="Self-Employed"/>
    <n v="847"/>
  </r>
  <r>
    <n v="81"/>
    <s v="Vivaan Joshi"/>
    <s v="Female"/>
    <s v="26-35"/>
    <n v="29"/>
    <d v="1990-01-01T00:00:00"/>
    <s v="Minority"/>
    <s v="Hindu"/>
    <s v="MORTGAGE"/>
    <s v="75K-100K"/>
    <s v="Business"/>
    <n v="395"/>
  </r>
  <r>
    <n v="82"/>
    <s v="Nisha Malhotra"/>
    <s v="Female"/>
    <s v="36-45"/>
    <n v="36"/>
    <d v="1983-01-01T00:00:00"/>
    <s v="SC"/>
    <s v="Hindu"/>
    <s v="MORTGAGE"/>
    <s v="100K+"/>
    <s v="Self-Employed"/>
    <n v="489"/>
  </r>
  <r>
    <n v="83"/>
    <s v="Ishaan Reddy"/>
    <s v="Female"/>
    <s v="26-35"/>
    <n v="33"/>
    <d v="1986-02-08T00:00:00"/>
    <s v="General"/>
    <s v="Muslim"/>
    <s v="RENT"/>
    <s v="&lt;25K"/>
    <s v="Self-Employed"/>
    <n v="336"/>
  </r>
  <r>
    <n v="84"/>
    <s v="Nisha Reddy"/>
    <s v="Female"/>
    <s v="36-45"/>
    <n v="42"/>
    <d v="1977-01-01T00:00:00"/>
    <s v="SC"/>
    <s v="Hindu"/>
    <s v="RENT"/>
    <s v="100K+"/>
    <s v="Self-Employed"/>
    <n v="668"/>
  </r>
  <r>
    <n v="85"/>
    <s v="Nisha Verma"/>
    <s v="Female"/>
    <s v="26-35"/>
    <n v="26"/>
    <d v="1993-01-01T00:00:00"/>
    <s v="OBC"/>
    <s v="Hindu"/>
    <s v="RENT"/>
    <s v="100K+"/>
    <s v="Self-Employed"/>
    <n v="824"/>
  </r>
  <r>
    <n v="86"/>
    <s v="Laksh Nair"/>
    <s v="Female"/>
    <s v="36-45"/>
    <n v="38"/>
    <d v="1980-01-01T00:00:00"/>
    <s v="Minority"/>
    <s v="Muslim"/>
    <s v="RENT"/>
    <s v="&lt;25K"/>
    <s v="Self-Employed"/>
    <n v="578"/>
  </r>
  <r>
    <n v="87"/>
    <s v="Aarav Joshi"/>
    <s v="Female"/>
    <s v="18-25"/>
    <n v="22"/>
    <d v="1997-10-27T00:00:00"/>
    <s v="General"/>
    <s v="Hindu"/>
    <s v="RENT"/>
    <s v="&lt;25K"/>
    <s v="Salaried"/>
    <n v="516"/>
  </r>
  <r>
    <n v="88"/>
    <s v="Diya Chopra"/>
    <s v="Female"/>
    <s v="46-55"/>
    <n v="49"/>
    <d v="1970-01-01T00:00:00"/>
    <s v="General"/>
    <s v="Hindu"/>
    <s v="RENT"/>
    <s v="&lt;25K"/>
    <s v="Business"/>
    <n v="572"/>
  </r>
  <r>
    <n v="89"/>
    <s v="Ananya Malhotra"/>
    <s v="Female"/>
    <s v="36-45"/>
    <n v="44"/>
    <d v="1975-01-01T00:00:00"/>
    <s v="SC"/>
    <s v="Hindu"/>
    <s v="MORTGAGE"/>
    <s v="&lt;25K"/>
    <s v="Self-Employed"/>
    <n v="361"/>
  </r>
  <r>
    <n v="90"/>
    <s v="Nisha Chopra"/>
    <s v="Female"/>
    <s v="46-55"/>
    <n v="49"/>
    <d v="1970-11-10T00:00:00"/>
    <s v="SC"/>
    <s v="Hindu"/>
    <s v="RENT"/>
    <s v="75K-100K"/>
    <s v="Business"/>
    <n v="641"/>
  </r>
  <r>
    <n v="91"/>
    <s v="Ishaan Mehta"/>
    <s v="Female"/>
    <s v="26-35"/>
    <n v="31"/>
    <d v="1988-01-01T00:00:00"/>
    <s v="ST"/>
    <s v="Sikh"/>
    <s v="RENT"/>
    <s v="50K-75K"/>
    <s v="Business"/>
    <n v="696"/>
  </r>
  <r>
    <n v="92"/>
    <s v="Laksh Mehta"/>
    <s v="Female"/>
    <s v="36-45"/>
    <n v="40"/>
    <d v="1979-01-01T00:00:00"/>
    <s v="ST"/>
    <s v="Sikh"/>
    <s v="RENT"/>
    <s v="50K-75K"/>
    <s v="Self-Employed"/>
    <n v="318"/>
  </r>
  <r>
    <n v="93"/>
    <s v="Diya Patel"/>
    <s v="Female"/>
    <s v="18-25"/>
    <m/>
    <m/>
    <s v="ST"/>
    <s v="Sikh"/>
    <s v="MORTGAGE"/>
    <s v="&lt;25K"/>
    <s v="Salaried"/>
    <n v="476"/>
  </r>
  <r>
    <n v="94"/>
    <s v="Aditya Verma"/>
    <s v="Female"/>
    <s v="46-55"/>
    <n v="49"/>
    <d v="1970-07-03T00:00:00"/>
    <s v="ST"/>
    <s v="Sikh"/>
    <s v="RENT"/>
    <s v="50K-75K"/>
    <s v="Self-Employed"/>
    <n v="695"/>
  </r>
  <r>
    <n v="95"/>
    <s v="Aarav Joshi"/>
    <s v="Female"/>
    <s v="36-45"/>
    <n v="38"/>
    <d v="1981-01-01T00:00:00"/>
    <s v="ST"/>
    <s v="Sikh"/>
    <s v="RENT"/>
    <s v="50K-75K"/>
    <s v="Salaried"/>
    <n v="744"/>
  </r>
  <r>
    <n v="96"/>
    <s v="Meera Joshi"/>
    <s v="Female"/>
    <s v="26-35"/>
    <n v="31"/>
    <d v="1988-05-24T00:00:00"/>
    <s v="ST"/>
    <s v="Sikh"/>
    <s v="OWN"/>
    <s v="&lt;25K"/>
    <s v="Business"/>
    <n v="532"/>
  </r>
  <r>
    <n v="97"/>
    <s v="Vivaan Mehta"/>
    <s v="Female"/>
    <s v="26-35"/>
    <n v="28"/>
    <d v="1990-01-01T00:00:00"/>
    <s v="ST"/>
    <s v="Sikh"/>
    <s v="RENT"/>
    <s v="50K-75K"/>
    <s v="Salaried"/>
    <n v="375"/>
  </r>
  <r>
    <n v="98"/>
    <s v="Nisha Verma"/>
    <s v="Female"/>
    <s v="18-25"/>
    <n v="22"/>
    <d v="1996-10-10T00:00:00"/>
    <s v="ST"/>
    <s v="Sikh"/>
    <s v="MORTGAGE"/>
    <s v="100K+"/>
    <s v="Salaried"/>
    <n v="564"/>
  </r>
  <r>
    <n v="99"/>
    <s v="Aarav Verma"/>
    <s v="Female"/>
    <s v="26-35"/>
    <n v="33"/>
    <d v="1985-06-02T00:00:00"/>
    <s v="ST"/>
    <s v="Sikh"/>
    <s v="MORTGAGE"/>
    <s v="25K-50K"/>
    <s v="Salaried"/>
    <n v="754"/>
  </r>
  <r>
    <n v="100"/>
    <s v="Kavya Patel"/>
    <s v="Female"/>
    <s v="36-45"/>
    <n v="38"/>
    <d v="1980-01-01T00:00:00"/>
    <s v="ST"/>
    <s v="Sikh"/>
    <s v="MORTGAGE"/>
    <s v="25K-50K"/>
    <s v="Business"/>
    <n v="683"/>
  </r>
  <r>
    <n v="101"/>
    <s v="Meera Gupta"/>
    <s v="Female"/>
    <s v="46-55"/>
    <n v="52"/>
    <d v="1967-01-01T00:00:00"/>
    <s v="ST"/>
    <s v="Sikh"/>
    <s v="RENT"/>
    <s v="&lt;25K"/>
    <s v="Business"/>
    <n v="805"/>
  </r>
  <r>
    <n v="102"/>
    <s v="Aditya Mehta"/>
    <s v="Female"/>
    <s v="26-35"/>
    <n v="32"/>
    <d v="1986-01-01T00:00:00"/>
    <s v="ST"/>
    <s v="Sikh"/>
    <s v="RENT"/>
    <s v="75K-100K"/>
    <s v="Salaried"/>
    <n v="666"/>
  </r>
  <r>
    <n v="103"/>
    <s v="Nisha Verma"/>
    <s v="Female"/>
    <s v="18-25"/>
    <n v="24"/>
    <d v="1994-01-01T00:00:00"/>
    <s v="ST"/>
    <s v="Sikh"/>
    <s v="RENT"/>
    <s v="&lt;25K"/>
    <s v="Salaried"/>
    <n v="443"/>
  </r>
  <r>
    <n v="104"/>
    <s v="Meera Nair"/>
    <s v="Female"/>
    <s v="36-45"/>
    <n v="38"/>
    <d v="1980-01-01T00:00:00"/>
    <s v="ST"/>
    <s v="Sikh"/>
    <s v="OWN"/>
    <s v="75K-100K"/>
    <s v="Self-Employed"/>
    <n v="368"/>
  </r>
  <r>
    <n v="105"/>
    <s v="Ananya Mehta"/>
    <s v="Female"/>
    <s v="36-45"/>
    <n v="38"/>
    <d v="1980-01-01T00:00:00"/>
    <s v="ST"/>
    <s v="Sikh"/>
    <s v="RENT"/>
    <s v="25K-50K"/>
    <s v="Salaried"/>
    <n v="398"/>
  </r>
  <r>
    <n v="106"/>
    <s v="Laksh Sharma"/>
    <s v="Female"/>
    <s v="26-35"/>
    <n v="29"/>
    <d v="1989-01-01T00:00:00"/>
    <s v="ST"/>
    <s v="Sikh"/>
    <s v="MORTGAGE"/>
    <s v="&lt;25K"/>
    <s v="Self-Employed"/>
    <n v="695"/>
  </r>
  <r>
    <n v="107"/>
    <s v="Ananya Reddy"/>
    <s v="Female"/>
    <s v="26-35"/>
    <n v="29"/>
    <d v="1989-01-01T00:00:00"/>
    <s v="ST"/>
    <s v="Sikh"/>
    <s v="RENT"/>
    <s v="100K+"/>
    <s v="Salaried"/>
    <n v="324"/>
  </r>
  <r>
    <n v="108"/>
    <s v="Vivaan Gupta"/>
    <s v="Female"/>
    <s v="46-55"/>
    <n v="50"/>
    <d v="1968-01-01T00:00:00"/>
    <s v="ST"/>
    <s v="Sikh"/>
    <s v="RENT"/>
    <s v="50K-75K"/>
    <s v="Self-Employed"/>
    <n v="768"/>
  </r>
  <r>
    <n v="109"/>
    <s v="Ananya Mehta"/>
    <s v="Female"/>
    <s v="26-35"/>
    <n v="30"/>
    <d v="1988-01-01T00:00:00"/>
    <s v="ST"/>
    <s v="Sikh"/>
    <s v="RENT"/>
    <s v="75K-100K"/>
    <s v="Business"/>
    <n v="783"/>
  </r>
  <r>
    <n v="110"/>
    <s v="Ananya Gupta"/>
    <s v="Female"/>
    <s v="36-45"/>
    <n v="38"/>
    <d v="1981-01-01T00:00:00"/>
    <s v="ST"/>
    <s v="Sikh"/>
    <s v="RENT"/>
    <s v="50K-75K"/>
    <s v="Salaried"/>
    <n v="450"/>
  </r>
  <r>
    <n v="111"/>
    <s v="Kavya Mehta"/>
    <s v="Female"/>
    <s v="18-25"/>
    <n v="23"/>
    <d v="1996-12-12T00:00:00"/>
    <s v="ST"/>
    <s v="Sikh"/>
    <s v="MORTGAGE"/>
    <s v="50K-75K"/>
    <s v="Salaried"/>
    <n v="443"/>
  </r>
  <r>
    <n v="112"/>
    <s v="Ishaan Nair"/>
    <s v="Female"/>
    <s v="36-45"/>
    <n v="41"/>
    <d v="1977-01-01T00:00:00"/>
    <s v="ST"/>
    <s v="Sikh"/>
    <s v="MORTGAGE"/>
    <s v="&lt;25K"/>
    <s v="Salaried"/>
    <n v="338"/>
  </r>
  <r>
    <n v="113"/>
    <s v="Meera Nair"/>
    <s v="Female"/>
    <s v="46-55"/>
    <n v="49"/>
    <d v="1969-01-01T00:00:00"/>
    <s v="ST"/>
    <s v="Sikh"/>
    <s v="OWN"/>
    <s v="50K-75K"/>
    <s v="Salaried"/>
    <n v="408"/>
  </r>
  <r>
    <n v="114"/>
    <s v="Diya Sharma"/>
    <s v="Female"/>
    <s v="26-35"/>
    <n v="34"/>
    <d v="1984-01-01T00:00:00"/>
    <s v="ST"/>
    <s v="Sikh"/>
    <s v="MORTGAGE"/>
    <s v="100K+"/>
    <s v="Self-Employed"/>
    <n v="341"/>
  </r>
  <r>
    <n v="115"/>
    <s v="Laksh Malhotra"/>
    <s v="Female"/>
    <s v="36-45"/>
    <n v="38"/>
    <d v="1981-01-01T00:00:00"/>
    <s v="ST"/>
    <s v="Sikh"/>
    <s v="MORTGAGE"/>
    <s v="50K-75K"/>
    <s v="Salaried"/>
    <n v="485"/>
  </r>
  <r>
    <n v="116"/>
    <s v="Nisha Joshi"/>
    <s v="Female"/>
    <s v="26-35"/>
    <n v="35"/>
    <d v="1984-01-01T00:00:00"/>
    <s v="ST"/>
    <s v="Sikh"/>
    <s v="RENT"/>
    <s v="&lt;25K"/>
    <s v="Business"/>
    <n v="697"/>
  </r>
  <r>
    <n v="117"/>
    <s v="Ishaan Sharma"/>
    <s v="Female"/>
    <s v="46-55"/>
    <n v="46"/>
    <d v="1973-01-01T00:00:00"/>
    <s v="ST"/>
    <s v="Sikh"/>
    <s v="MORTGAGE"/>
    <s v="100K+"/>
    <s v="Business"/>
    <n v="522"/>
  </r>
  <r>
    <n v="118"/>
    <s v="Meera Patel"/>
    <s v="Female"/>
    <s v="26-35"/>
    <n v="28"/>
    <d v="1991-03-29T00:00:00"/>
    <s v="ST"/>
    <s v="Sikh"/>
    <s v="RENT"/>
    <s v="25K-50K"/>
    <s v="Salaried"/>
    <n v="432"/>
  </r>
  <r>
    <n v="119"/>
    <s v="Aarav Patel"/>
    <s v="Female"/>
    <s v="26-35"/>
    <n v="31"/>
    <d v="1988-01-01T00:00:00"/>
    <s v="ST"/>
    <s v="Sikh"/>
    <s v="MORTGAGE"/>
    <s v="50K-75K"/>
    <s v="Business"/>
    <n v="462"/>
  </r>
  <r>
    <n v="120"/>
    <s v="Kavya Malhotra"/>
    <s v="Female"/>
    <s v="36-45"/>
    <n v="36"/>
    <d v="1983-01-01T00:00:00"/>
    <s v="ST"/>
    <s v="Sikh"/>
    <s v="RENT"/>
    <s v="&lt;25K"/>
    <s v="Salaried"/>
    <n v="514"/>
  </r>
  <r>
    <n v="121"/>
    <s v="Meera Joshi"/>
    <s v="Female"/>
    <s v="36-45"/>
    <n v="42"/>
    <d v="1977-01-01T00:00:00"/>
    <s v="ST"/>
    <s v="Sikh"/>
    <s v="RENT"/>
    <s v="25K-50K"/>
    <s v="Salaried"/>
    <n v="534"/>
  </r>
  <r>
    <n v="122"/>
    <s v="Diya Mehta"/>
    <s v="Female"/>
    <s v="36-45"/>
    <n v="38"/>
    <d v="1981-01-01T00:00:00"/>
    <s v="ST"/>
    <s v="Sikh"/>
    <s v="MORTGAGE"/>
    <s v="25K-50K"/>
    <s v="Business"/>
    <n v="308"/>
  </r>
  <r>
    <n v="123"/>
    <s v="Meera Chopra"/>
    <s v="Female"/>
    <s v="36-45"/>
    <n v="37"/>
    <d v="1983-01-01T00:00:00"/>
    <s v="ST"/>
    <s v="Sikh"/>
    <s v="RENT"/>
    <s v="75K-100K"/>
    <s v="Salaried"/>
    <n v="373"/>
  </r>
  <r>
    <n v="124"/>
    <s v="Kavya Verma"/>
    <s v="Female"/>
    <s v="36-45"/>
    <n v="39"/>
    <d v="1980-01-01T00:00:00"/>
    <s v="ST"/>
    <s v="Sikh"/>
    <s v="RENT"/>
    <s v="100K+"/>
    <s v="Business"/>
    <n v="791"/>
  </r>
  <r>
    <n v="125"/>
    <s v="Nisha Reddy"/>
    <s v="Female"/>
    <s v="36-45"/>
    <n v="38"/>
    <d v="1981-01-01T00:00:00"/>
    <s v="ST"/>
    <s v="Sikh"/>
    <s v="RENT"/>
    <s v="50K-75K"/>
    <s v="Self-Employed"/>
    <n v="552"/>
  </r>
  <r>
    <n v="126"/>
    <s v="Meera Joshi"/>
    <s v="Female"/>
    <s v="46-55"/>
    <n v="53"/>
    <d v="1966-01-01T00:00:00"/>
    <s v="ST"/>
    <s v="Sikh"/>
    <s v="RENT"/>
    <s v="&lt;25K"/>
    <s v="Salaried"/>
    <n v="529"/>
  </r>
  <r>
    <n v="127"/>
    <s v="Diya Nair"/>
    <s v="Female"/>
    <s v="26-35"/>
    <n v="34"/>
    <d v="1984-05-12T00:00:00"/>
    <s v="ST"/>
    <s v="Sikh"/>
    <s v="RENT"/>
    <s v="75K-100K"/>
    <s v="Self-Employed"/>
    <n v="818"/>
  </r>
  <r>
    <n v="128"/>
    <s v="Nisha Reddy"/>
    <s v="Female"/>
    <s v="26-35"/>
    <n v="33"/>
    <d v="1987-01-01T00:00:00"/>
    <s v="ST"/>
    <s v="Sikh"/>
    <s v="RENT"/>
    <s v="100K+"/>
    <s v="Business"/>
    <n v="473"/>
  </r>
  <r>
    <n v="129"/>
    <s v="Aditya Reddy"/>
    <s v="Female"/>
    <s v="36-45"/>
    <n v="38"/>
    <d v="1982-01-01T00:00:00"/>
    <s v="ST"/>
    <s v="Sikh"/>
    <s v="RENT"/>
    <s v="75K-100K"/>
    <s v="Self-Employed"/>
    <n v="467"/>
  </r>
  <r>
    <n v="130"/>
    <s v="Vivaan Verma"/>
    <s v="Female"/>
    <s v="26-35"/>
    <n v="34"/>
    <d v="1985-09-29T00:00:00"/>
    <s v="ST"/>
    <s v="Sikh"/>
    <s v="MORTGAGE"/>
    <s v="100K+"/>
    <s v="Self-Employed"/>
    <n v="469"/>
  </r>
  <r>
    <n v="131"/>
    <s v="Kavya Patel"/>
    <s v="Female"/>
    <s v="36-45"/>
    <n v="36"/>
    <d v="1983-01-01T00:00:00"/>
    <s v="ST"/>
    <s v="Sikh"/>
    <s v="RENT"/>
    <s v="100K+"/>
    <s v="Business"/>
    <n v="692"/>
  </r>
  <r>
    <n v="132"/>
    <s v="Diya Malhotra"/>
    <s v="Female"/>
    <s v="18-25"/>
    <n v="21"/>
    <d v="1998-01-03T00:00:00"/>
    <s v="ST"/>
    <s v="Sikh"/>
    <s v="RENT"/>
    <s v="50K-75K"/>
    <s v="Self-Employed"/>
    <n v="493"/>
  </r>
  <r>
    <n v="133"/>
    <s v="Aditya Nair"/>
    <s v="Female"/>
    <s v="26-35"/>
    <n v="28"/>
    <d v="1991-08-08T00:00:00"/>
    <s v="ST"/>
    <s v="Sikh"/>
    <s v="MORTGAGE"/>
    <s v="100K+"/>
    <s v="Self-Employed"/>
    <n v="816"/>
  </r>
  <r>
    <n v="134"/>
    <s v="Kavya Malhotra"/>
    <s v="Female"/>
    <s v="26-35"/>
    <n v="34"/>
    <d v="1985-01-01T00:00:00"/>
    <s v="ST"/>
    <s v="Sikh"/>
    <s v="MORTGAGE"/>
    <s v="75K-100K"/>
    <s v="Business"/>
    <n v="328"/>
  </r>
  <r>
    <n v="135"/>
    <s v="Meera Verma"/>
    <s v="Female"/>
    <s v="26-35"/>
    <n v="34"/>
    <d v="1984-01-01T00:00:00"/>
    <s v="ST"/>
    <s v="Sikh"/>
    <s v="RENT"/>
    <s v="100K+"/>
    <s v="Self-Employed"/>
    <n v="464"/>
  </r>
  <r>
    <n v="136"/>
    <s v="Kavya Gupta"/>
    <s v="Female"/>
    <s v="26-35"/>
    <n v="35"/>
    <d v="1984-01-01T00:00:00"/>
    <s v="ST"/>
    <s v="Sikh"/>
    <s v="RENT"/>
    <s v="50K-75K"/>
    <s v="Business"/>
    <n v="721"/>
  </r>
  <r>
    <n v="137"/>
    <s v="Ananya Nair"/>
    <s v="Female"/>
    <s v="36-45"/>
    <n v="44"/>
    <d v="1975-01-01T00:00:00"/>
    <s v="ST"/>
    <s v="Sikh"/>
    <s v="RENT"/>
    <s v="50K-75K"/>
    <s v="Self-Employed"/>
    <n v="638"/>
  </r>
  <r>
    <n v="138"/>
    <s v="Ananya Nair"/>
    <s v="Female"/>
    <s v="36-45"/>
    <n v="39"/>
    <d v="1981-01-01T00:00:00"/>
    <s v="ST"/>
    <s v="Sikh"/>
    <s v="RENT"/>
    <s v="75K-100K"/>
    <s v="Business"/>
    <n v="795"/>
  </r>
  <r>
    <n v="139"/>
    <s v="Meera Nair"/>
    <s v="Female"/>
    <s v="46-55"/>
    <n v="50"/>
    <d v="1970-01-01T00:00:00"/>
    <s v="ST"/>
    <s v="Sikh"/>
    <s v="RENT"/>
    <s v="25K-50K"/>
    <s v="Business"/>
    <n v="664"/>
  </r>
  <r>
    <n v="140"/>
    <s v="Nisha Nair"/>
    <s v="Female"/>
    <s v="26-35"/>
    <n v="28"/>
    <d v="1991-11-08T00:00:00"/>
    <s v="ST"/>
    <s v="Sikh"/>
    <s v="MORTGAGE"/>
    <s v="25K-50K"/>
    <s v="Self-Employed"/>
    <n v="641"/>
  </r>
  <r>
    <n v="141"/>
    <s v="Nisha Malhotra"/>
    <s v="Female"/>
    <s v="26-35"/>
    <n v="29"/>
    <d v="1991-01-01T00:00:00"/>
    <s v="ST"/>
    <s v="Sikh"/>
    <s v="MORTGAGE"/>
    <s v="100K+"/>
    <s v="Self-Employed"/>
    <n v="799"/>
  </r>
  <r>
    <n v="142"/>
    <s v="Diya Reddy"/>
    <s v="Female"/>
    <s v="36-45"/>
    <n v="40"/>
    <d v="1979-12-28T00:00:00"/>
    <s v="ST"/>
    <s v="Sikh"/>
    <s v="RENT"/>
    <s v="&lt;25K"/>
    <s v="Self-Employed"/>
    <n v="810"/>
  </r>
  <r>
    <n v="143"/>
    <s v="Vivaan Verma"/>
    <s v="Female"/>
    <s v="46-55"/>
    <n v="52"/>
    <d v="1967-01-01T00:00:00"/>
    <s v="ST"/>
    <s v="Sikh"/>
    <s v="RENT"/>
    <s v="100K+"/>
    <s v="Salaried"/>
    <n v="626"/>
  </r>
  <r>
    <n v="144"/>
    <s v="Kavya Verma"/>
    <s v="Female"/>
    <s v="26-35"/>
    <n v="35"/>
    <d v="1984-01-05T00:00:00"/>
    <s v="ST"/>
    <s v="Sikh"/>
    <s v="RENT"/>
    <s v="75K-100K"/>
    <s v="Salaried"/>
    <n v="516"/>
  </r>
  <r>
    <n v="145"/>
    <s v="Aditya Patel"/>
    <s v="Female"/>
    <s v="26-35"/>
    <n v="27"/>
    <d v="1992-04-11T00:00:00"/>
    <s v="ST"/>
    <s v="Sikh"/>
    <s v="MORTGAGE"/>
    <s v="75K-100K"/>
    <s v="Salaried"/>
    <n v="600"/>
  </r>
  <r>
    <n v="146"/>
    <s v="Vivaan Mehta"/>
    <s v="Female"/>
    <s v="18-25"/>
    <n v="24"/>
    <d v="1994-03-01T00:00:00"/>
    <s v="ST"/>
    <s v="Sikh"/>
    <s v="RENT"/>
    <s v="75K-100K"/>
    <s v="Business"/>
    <n v="431"/>
  </r>
  <r>
    <n v="147"/>
    <s v="Meera Gupta"/>
    <s v="Female"/>
    <s v="26-35"/>
    <n v="29"/>
    <d v="1989-01-01T00:00:00"/>
    <s v="ST"/>
    <s v="Sikh"/>
    <s v="RENT"/>
    <s v="75K-100K"/>
    <s v="Self-Employed"/>
    <n v="369"/>
  </r>
  <r>
    <n v="148"/>
    <s v="Meera Chopra"/>
    <s v="Female"/>
    <s v="46-55"/>
    <n v="53"/>
    <d v="1966-07-05T00:00:00"/>
    <s v="ST"/>
    <s v="Sikh"/>
    <s v="RENT"/>
    <s v="75K-100K"/>
    <s v="Business"/>
    <n v="551"/>
  </r>
  <r>
    <n v="149"/>
    <s v="Ishaan Chopra"/>
    <s v="Female"/>
    <s v="18-25"/>
    <n v="22"/>
    <d v="1997-10-16T00:00:00"/>
    <s v="ST"/>
    <s v="Sikh"/>
    <s v="MORTGAGE"/>
    <s v="50K-75K"/>
    <s v="Salaried"/>
    <n v="714"/>
  </r>
  <r>
    <n v="150"/>
    <s v="Diya Verma"/>
    <s v="Female"/>
    <s v="26-35"/>
    <n v="35"/>
    <d v="1984-01-01T00:00:00"/>
    <s v="ST"/>
    <s v="Sikh"/>
    <s v="MORTGAGE"/>
    <s v="25K-50K"/>
    <s v="Self-Employed"/>
    <n v="744"/>
  </r>
  <r>
    <n v="151"/>
    <s v="Vivaan Gupta"/>
    <s v="Female"/>
    <s v="46-55"/>
    <n v="46"/>
    <d v="1973-01-01T00:00:00"/>
    <s v="ST"/>
    <s v="Sikh"/>
    <s v="OWN"/>
    <s v="75K-100K"/>
    <s v="Business"/>
    <n v="481"/>
  </r>
  <r>
    <n v="152"/>
    <s v="Kavya Mehta"/>
    <s v="Female"/>
    <s v="26-35"/>
    <n v="31"/>
    <d v="1987-01-01T00:00:00"/>
    <s v="ST"/>
    <s v="Muslim"/>
    <s v="RENT"/>
    <s v="&lt;25K"/>
    <s v="Self-Employed"/>
    <n v="466"/>
  </r>
  <r>
    <n v="153"/>
    <s v="Kavya Mehta"/>
    <s v="Female"/>
    <s v="46-55"/>
    <n v="52"/>
    <d v="1967-01-01T00:00:00"/>
    <s v="General"/>
    <s v="Muslim"/>
    <s v="RENT"/>
    <s v="&lt;25K"/>
    <s v="Business"/>
    <n v="390"/>
  </r>
  <r>
    <n v="154"/>
    <s v="Meera Reddy"/>
    <s v="Female"/>
    <s v="36-45"/>
    <n v="45"/>
    <d v="1974-03-01T00:00:00"/>
    <s v="General"/>
    <s v="Muslim"/>
    <s v="MORTGAGE"/>
    <s v="&lt;25K"/>
    <s v="Self-Employed"/>
    <n v="830"/>
  </r>
  <r>
    <n v="155"/>
    <s v="Laksh Nair"/>
    <s v="Female"/>
    <s v="46-55"/>
    <n v="51"/>
    <d v="1967-10-01T00:00:00"/>
    <s v="General"/>
    <s v="Muslim"/>
    <s v="RENT"/>
    <s v="&lt;25K"/>
    <s v="Salaried"/>
    <n v="338"/>
  </r>
  <r>
    <n v="156"/>
    <s v="Laksh Mehta"/>
    <s v="Female"/>
    <s v="36-45"/>
    <n v="44"/>
    <d v="1975-07-28T00:00:00"/>
    <s v="General"/>
    <s v="Muslim"/>
    <s v="RENT"/>
    <s v="50K-75K"/>
    <s v="Salaried"/>
    <n v="425"/>
  </r>
  <r>
    <n v="157"/>
    <s v="Aarav Reddy"/>
    <s v="Female"/>
    <s v="46-55"/>
    <n v="55"/>
    <d v="1963-01-01T00:00:00"/>
    <s v="General"/>
    <s v="Muslim"/>
    <s v="MORTGAGE"/>
    <s v="&lt;25K"/>
    <s v="Self-Employed"/>
    <n v="750"/>
  </r>
  <r>
    <n v="158"/>
    <s v="Vivaan Gupta"/>
    <s v="Female"/>
    <s v="56-63"/>
    <n v="57"/>
    <d v="1962-08-11T00:00:00"/>
    <s v="General"/>
    <s v="Muslim"/>
    <s v="RENT"/>
    <s v="75K-100K"/>
    <s v="Business"/>
    <n v="472"/>
  </r>
  <r>
    <n v="159"/>
    <s v="Vivaan Nair"/>
    <s v="Female"/>
    <s v="46-55"/>
    <n v="49"/>
    <d v="1970-01-03T00:00:00"/>
    <s v="General"/>
    <s v="Muslim"/>
    <s v="RENT"/>
    <s v="100K+"/>
    <s v="Salaried"/>
    <n v="519"/>
  </r>
  <r>
    <n v="160"/>
    <s v="Vivaan Chopra"/>
    <s v="Female"/>
    <s v="46-55"/>
    <n v="49"/>
    <d v="1969-01-01T00:00:00"/>
    <s v="General"/>
    <s v="Muslim"/>
    <s v="RENT"/>
    <s v="&lt;25K"/>
    <s v="Salaried"/>
    <n v="357"/>
  </r>
  <r>
    <n v="161"/>
    <s v="Kavya Reddy"/>
    <s v="Female"/>
    <s v="56-63"/>
    <n v="59"/>
    <d v="1960-01-01T00:00:00"/>
    <s v="General"/>
    <s v="Muslim"/>
    <s v="RENT"/>
    <s v="50K-75K"/>
    <s v="Salaried"/>
    <n v="775"/>
  </r>
  <r>
    <n v="162"/>
    <s v="Nisha Reddy"/>
    <s v="Female"/>
    <s v="36-45"/>
    <n v="38"/>
    <d v="1980-11-05T00:00:00"/>
    <s v="General"/>
    <s v="Muslim"/>
    <s v="RENT"/>
    <s v="50K-75K"/>
    <s v="Self-Employed"/>
    <n v="755"/>
  </r>
  <r>
    <n v="163"/>
    <s v="Ananya Reddy"/>
    <s v="Female"/>
    <s v="18-25"/>
    <m/>
    <m/>
    <s v="General"/>
    <s v="Muslim"/>
    <s v="MORTGAGE"/>
    <s v="&lt;25K"/>
    <s v="Self-Employed"/>
    <n v="660"/>
  </r>
  <r>
    <n v="164"/>
    <s v="Kavya Chopra"/>
    <s v="Female"/>
    <s v="36-45"/>
    <n v="43"/>
    <d v="1975-03-10T00:00:00"/>
    <s v="General"/>
    <s v="Muslim"/>
    <s v="OWN"/>
    <s v="100K+"/>
    <s v="Business"/>
    <n v="300"/>
  </r>
  <r>
    <n v="165"/>
    <s v="Laksh Mehta"/>
    <s v="Female"/>
    <s v="36-45"/>
    <n v="44"/>
    <d v="1975-01-01T00:00:00"/>
    <s v="General"/>
    <s v="Muslim"/>
    <s v="MORTGAGE"/>
    <s v="&lt;25K"/>
    <s v="Business"/>
    <n v="686"/>
  </r>
  <r>
    <n v="166"/>
    <s v="Aditya Reddy"/>
    <s v="Female"/>
    <s v="26-35"/>
    <n v="29"/>
    <d v="1989-01-01T00:00:00"/>
    <s v="General"/>
    <s v="Muslim"/>
    <s v="RENT"/>
    <s v="50K-75K"/>
    <s v="Business"/>
    <n v="647"/>
  </r>
  <r>
    <n v="167"/>
    <s v="Vivaan Patel"/>
    <s v="Female"/>
    <s v="46-55"/>
    <n v="55"/>
    <d v="1964-01-01T00:00:00"/>
    <s v="General"/>
    <s v="Muslim"/>
    <s v="MORTGAGE"/>
    <s v="25K-50K"/>
    <s v="Self-Employed"/>
    <n v="489"/>
  </r>
  <r>
    <n v="168"/>
    <s v="Laksh Malhotra"/>
    <s v="Female"/>
    <s v="46-55"/>
    <n v="51"/>
    <d v="1968-01-01T00:00:00"/>
    <s v="General"/>
    <s v="Muslim"/>
    <s v="MORTGAGE"/>
    <s v="75K-100K"/>
    <s v="Self-Employed"/>
    <n v="804"/>
  </r>
  <r>
    <n v="169"/>
    <s v="Kavya Mehta"/>
    <s v="Female"/>
    <s v="36-45"/>
    <n v="45"/>
    <d v="1973-03-14T00:00:00"/>
    <s v="General"/>
    <s v="Muslim"/>
    <s v="OWN"/>
    <s v="50K-75K"/>
    <s v="Business"/>
    <n v="490"/>
  </r>
  <r>
    <n v="170"/>
    <s v="Laksh Gupta"/>
    <s v="Female"/>
    <s v="36-45"/>
    <n v="36"/>
    <d v="1983-09-08T00:00:00"/>
    <s v="General"/>
    <s v="Muslim"/>
    <s v="OWN"/>
    <s v="&lt;25K"/>
    <s v="Business"/>
    <n v="807"/>
  </r>
  <r>
    <n v="171"/>
    <s v="Diya Nair"/>
    <s v="Female"/>
    <s v="36-45"/>
    <n v="38"/>
    <d v="1980-10-12T00:00:00"/>
    <s v="General"/>
    <s v="Muslim"/>
    <s v="MORTGAGE"/>
    <s v="75K-100K"/>
    <s v="Self-Employed"/>
    <n v="668"/>
  </r>
  <r>
    <n v="172"/>
    <s v="Aditya Mehta"/>
    <s v="Female"/>
    <s v="46-55"/>
    <n v="46"/>
    <d v="1974-01-01T00:00:00"/>
    <s v="Minority"/>
    <s v="Muslim"/>
    <s v="RENT"/>
    <s v="&lt;25K"/>
    <s v="Business"/>
    <n v="708"/>
  </r>
  <r>
    <n v="173"/>
    <s v="Meera Malhotra"/>
    <s v="Female"/>
    <s v="46-55"/>
    <n v="50"/>
    <d v="1970-01-01T00:00:00"/>
    <s v="Minority"/>
    <s v="Muslim"/>
    <s v="RENT"/>
    <s v="&lt;25K"/>
    <s v="Salaried"/>
    <n v="416"/>
  </r>
  <r>
    <n v="174"/>
    <s v="Ananya Malhotra"/>
    <s v="Female"/>
    <s v="46-55"/>
    <n v="54"/>
    <d v="1965-01-01T00:00:00"/>
    <s v="Minority"/>
    <s v="Muslim"/>
    <s v="RENT"/>
    <s v="25K-50K"/>
    <s v="Self-Employed"/>
    <n v="433"/>
  </r>
  <r>
    <n v="175"/>
    <s v="Meera Mehta"/>
    <s v="Female"/>
    <s v="36-45"/>
    <n v="45"/>
    <d v="1974-01-01T00:00:00"/>
    <s v="Minority"/>
    <s v="Muslim"/>
    <s v="RENT"/>
    <s v="75K-100K"/>
    <s v="Business"/>
    <n v="357"/>
  </r>
  <r>
    <n v="176"/>
    <s v="Ishaan Patel"/>
    <s v="Female"/>
    <s v="36-45"/>
    <n v="39"/>
    <d v="1980-01-01T00:00:00"/>
    <s v="Minority"/>
    <s v="Muslim"/>
    <s v="RENT"/>
    <s v="75K-100K"/>
    <s v="Self-Employed"/>
    <n v="472"/>
  </r>
  <r>
    <n v="177"/>
    <s v="Meera Malhotra"/>
    <s v="Female"/>
    <s v="36-45"/>
    <n v="44"/>
    <d v="1975-01-01T00:00:00"/>
    <s v="Minority"/>
    <s v="Muslim"/>
    <s v="RENT"/>
    <s v="25K-50K"/>
    <s v="Salaried"/>
    <n v="448"/>
  </r>
  <r>
    <n v="178"/>
    <s v="Vivaan Nair"/>
    <s v="Female"/>
    <s v="46-55"/>
    <n v="50"/>
    <d v="1969-01-01T00:00:00"/>
    <s v="Minority"/>
    <s v="Muslim"/>
    <s v="RENT"/>
    <s v="50K-75K"/>
    <s v="Self-Employed"/>
    <n v="379"/>
  </r>
  <r>
    <n v="179"/>
    <s v="Laksh Sharma"/>
    <s v="Female"/>
    <s v="46-55"/>
    <n v="46"/>
    <d v="1973-01-01T00:00:00"/>
    <s v="Minority"/>
    <s v="Muslim"/>
    <s v="RENT"/>
    <s v="&lt;25K"/>
    <s v="Self-Employed"/>
    <n v="512"/>
  </r>
  <r>
    <n v="180"/>
    <s v="Laksh Chopra"/>
    <s v="Female"/>
    <s v="46-55"/>
    <n v="55"/>
    <d v="1964-04-22T00:00:00"/>
    <s v="Minority"/>
    <s v="Muslim"/>
    <s v="RENT"/>
    <s v="100K+"/>
    <s v="Self-Employed"/>
    <n v="502"/>
  </r>
  <r>
    <n v="181"/>
    <s v="Kavya Gupta"/>
    <s v="Female"/>
    <s v="36-45"/>
    <n v="43"/>
    <d v="1976-01-01T00:00:00"/>
    <s v="Minority"/>
    <s v="Muslim"/>
    <s v="RENT"/>
    <s v="&lt;25K"/>
    <s v="Self-Employed"/>
    <n v="528"/>
  </r>
  <r>
    <n v="182"/>
    <s v="Aarav Malhotra"/>
    <s v="Female"/>
    <s v="46-55"/>
    <n v="47"/>
    <d v="1972-01-01T00:00:00"/>
    <s v="Minority"/>
    <s v="Muslim"/>
    <s v="RENT"/>
    <s v="&lt;25K"/>
    <s v="Salaried"/>
    <n v="526"/>
  </r>
  <r>
    <n v="183"/>
    <s v="Vivaan Chopra"/>
    <s v="Female"/>
    <s v="36-45"/>
    <n v="39"/>
    <d v="1979-01-01T00:00:00"/>
    <s v="Minority"/>
    <s v="Muslim"/>
    <s v="RENT"/>
    <s v="50K-75K"/>
    <s v="Self-Employed"/>
    <n v="831"/>
  </r>
  <r>
    <n v="184"/>
    <s v="Laksh Sharma"/>
    <s v="Female"/>
    <s v="36-45"/>
    <n v="37"/>
    <d v="1982-01-01T00:00:00"/>
    <s v="Minority"/>
    <s v="Muslim"/>
    <s v="RENT"/>
    <s v="&lt;25K"/>
    <s v="Self-Employed"/>
    <n v="740"/>
  </r>
  <r>
    <n v="185"/>
    <s v="Ananya Gupta"/>
    <s v="Female"/>
    <s v="46-55"/>
    <n v="48"/>
    <d v="1972-01-01T00:00:00"/>
    <s v="Minority"/>
    <s v="Muslim"/>
    <s v="RENT"/>
    <s v="25K-50K"/>
    <s v="Business"/>
    <n v="701"/>
  </r>
  <r>
    <n v="186"/>
    <s v="Meera Gupta"/>
    <s v="Female"/>
    <s v="46-55"/>
    <n v="47"/>
    <d v="1972-06-01T00:00:00"/>
    <s v="Minority"/>
    <s v="Muslim"/>
    <s v="MORTGAGE"/>
    <s v="25K-50K"/>
    <s v="Self-Employed"/>
    <n v="346"/>
  </r>
  <r>
    <n v="187"/>
    <s v="Laksh Sharma"/>
    <s v="Female"/>
    <s v="56-63"/>
    <n v="56"/>
    <d v="1962-01-01T00:00:00"/>
    <s v="Minority"/>
    <s v="Muslim"/>
    <s v="MORTGAGE"/>
    <s v="75K-100K"/>
    <s v="Business"/>
    <n v="532"/>
  </r>
  <r>
    <n v="188"/>
    <s v="Aarav Malhotra"/>
    <s v="Female"/>
    <s v="46-55"/>
    <n v="46"/>
    <d v="1973-08-01T00:00:00"/>
    <s v="Minority"/>
    <s v="Muslim"/>
    <s v="MORTGAGE"/>
    <s v="100K+"/>
    <s v="Salaried"/>
    <n v="604"/>
  </r>
  <r>
    <n v="189"/>
    <s v="Meera Mehta"/>
    <s v="Female"/>
    <s v="46-55"/>
    <n v="49"/>
    <d v="1970-10-05T00:00:00"/>
    <s v="Minority"/>
    <s v="Muslim"/>
    <s v="MORTGAGE"/>
    <s v="&lt;25K"/>
    <s v="Salaried"/>
    <n v="825"/>
  </r>
  <r>
    <n v="190"/>
    <s v="Kavya Reddy"/>
    <s v="Female"/>
    <s v="46-55"/>
    <n v="49"/>
    <d v="1970-06-08T00:00:00"/>
    <s v="Minority"/>
    <s v="Muslim"/>
    <s v="RENT"/>
    <s v="&lt;25K"/>
    <s v="Salaried"/>
    <n v="442"/>
  </r>
  <r>
    <n v="191"/>
    <s v="Aditya Verma"/>
    <s v="Female"/>
    <s v="36-45"/>
    <n v="40"/>
    <d v="1979-01-29T00:00:00"/>
    <s v="Minority"/>
    <s v="Muslim"/>
    <s v="RENT"/>
    <s v="50K-75K"/>
    <s v="Salaried"/>
    <n v="714"/>
  </r>
  <r>
    <n v="192"/>
    <s v="Aarav Malhotra"/>
    <s v="Female"/>
    <s v="46-55"/>
    <n v="53"/>
    <d v="1966-01-01T00:00:00"/>
    <s v="Minority"/>
    <s v="Muslim"/>
    <s v="RENT"/>
    <s v="25K-50K"/>
    <s v="Business"/>
    <n v="812"/>
  </r>
  <r>
    <n v="193"/>
    <s v="Meera Sharma"/>
    <s v="Female"/>
    <s v="36-45"/>
    <n v="43"/>
    <d v="1976-01-01T00:00:00"/>
    <s v="Minority"/>
    <s v="Muslim"/>
    <s v="RENT"/>
    <s v="100K+"/>
    <s v="Self-Employed"/>
    <n v="672"/>
  </r>
  <r>
    <n v="194"/>
    <s v="Ananya Patel"/>
    <s v="Female"/>
    <s v="36-45"/>
    <n v="43"/>
    <d v="1975-03-01T00:00:00"/>
    <s v="Minority"/>
    <s v="Muslim"/>
    <s v="RENT"/>
    <s v="75K-100K"/>
    <s v="Salaried"/>
    <n v="558"/>
  </r>
  <r>
    <n v="195"/>
    <s v="Ananya Verma"/>
    <s v="Female"/>
    <s v="46-55"/>
    <n v="51"/>
    <d v="1967-06-01T00:00:00"/>
    <s v="OBC"/>
    <s v="Hindu"/>
    <s v="MORTGAGE"/>
    <s v="25K-50K"/>
    <s v="Self-Employed"/>
    <n v="770"/>
  </r>
  <r>
    <n v="196"/>
    <s v="Laksh Reddy"/>
    <s v="Female"/>
    <s v="26-35"/>
    <n v="29"/>
    <d v="1990-01-01T00:00:00"/>
    <s v="OBC"/>
    <s v="Hindu"/>
    <s v="RENT"/>
    <s v="75K-100K"/>
    <s v="Business"/>
    <n v="311"/>
  </r>
  <r>
    <n v="197"/>
    <s v="Ishaan Mehta"/>
    <s v="Female"/>
    <s v="46-55"/>
    <n v="54"/>
    <d v="1965-10-10T00:00:00"/>
    <s v="General"/>
    <s v="Hindu"/>
    <s v="MORTGAGE"/>
    <s v="50K-75K"/>
    <s v="Business"/>
    <n v="629"/>
  </r>
  <r>
    <n v="198"/>
    <s v="Nisha Joshi"/>
    <s v="Female"/>
    <s v="46-55"/>
    <n v="48"/>
    <d v="1971-09-04T00:00:00"/>
    <s v="General"/>
    <s v="Hindu"/>
    <s v="MORTGAGE"/>
    <s v="50K-75K"/>
    <s v="Business"/>
    <n v="657"/>
  </r>
  <r>
    <n v="199"/>
    <s v="Laksh Reddy"/>
    <s v="Female"/>
    <s v="26-35"/>
    <n v="34"/>
    <d v="1985-01-01T00:00:00"/>
    <s v="OBC"/>
    <s v="Hindu"/>
    <s v="RENT"/>
    <s v="&lt;25K"/>
    <s v="Salaried"/>
    <n v="707"/>
  </r>
  <r>
    <n v="200"/>
    <s v="Laksh Sharma"/>
    <s v="Female"/>
    <s v="26-35"/>
    <n v="31"/>
    <d v="1988-01-01T00:00:00"/>
    <s v="SC"/>
    <s v="Hindu"/>
    <s v="RENT"/>
    <s v="100K+"/>
    <s v="Self-Employed"/>
    <n v="672"/>
  </r>
  <r>
    <n v="201"/>
    <s v="Kavya Chopra"/>
    <s v="Female"/>
    <s v="36-45"/>
    <n v="36"/>
    <d v="1984-01-01T00:00:00"/>
    <s v="Minority"/>
    <s v="Muslim"/>
    <s v="RENT"/>
    <s v="75K-100K"/>
    <s v="Self-Employed"/>
    <n v="307"/>
  </r>
  <r>
    <n v="202"/>
    <s v="Ishaan Reddy"/>
    <s v="Female"/>
    <s v="26-35"/>
    <n v="33"/>
    <d v="1986-02-08T00:00:00"/>
    <s v="General"/>
    <s v="Muslim"/>
    <s v="RENT"/>
    <s v="&lt;25K"/>
    <s v="Self-Employed"/>
    <n v="336"/>
  </r>
  <r>
    <n v="203"/>
    <s v="Aarav Malhotra"/>
    <s v="Female"/>
    <s v="46-55"/>
    <n v="53"/>
    <d v="1966-01-01T00:00:00"/>
    <s v="Minority"/>
    <s v="Muslim"/>
    <s v="RENT"/>
    <s v="25K-50K"/>
    <s v="Business"/>
    <n v="812"/>
  </r>
  <r>
    <n v="204"/>
    <s v="Nisha Malhotra"/>
    <s v="Female"/>
    <s v="36-45"/>
    <n v="36"/>
    <d v="1983-01-01T00:00:00"/>
    <s v="SC"/>
    <s v="Hindu"/>
    <s v="MORTGAGE"/>
    <s v="100K+"/>
    <s v="Self-Employed"/>
    <n v="489"/>
  </r>
  <r>
    <n v="205"/>
    <s v="Meera Mehta"/>
    <s v="Female"/>
    <s v="46-55"/>
    <n v="49"/>
    <d v="1970-10-05T00:00:00"/>
    <s v="Minority"/>
    <s v="Muslim"/>
    <s v="MORTGAGE"/>
    <s v="&lt;25K"/>
    <s v="Salaried"/>
    <n v="825"/>
  </r>
  <r>
    <n v="206"/>
    <s v="Kavya Malhotra"/>
    <s v="Female"/>
    <s v="36-45"/>
    <n v="41"/>
    <d v="1978-01-01T00:00:00"/>
    <s v="OBC"/>
    <s v="Hindu"/>
    <s v="RENT"/>
    <s v="25K-50K"/>
    <s v="Salaried"/>
    <n v="495"/>
  </r>
  <r>
    <n v="207"/>
    <s v="Nisha Reddy"/>
    <s v="Female"/>
    <s v="36-45"/>
    <n v="44"/>
    <d v="1975-01-01T00:00:00"/>
    <s v="OBC"/>
    <s v="Hindu"/>
    <s v="MORTGAGE"/>
    <s v="75K-100K"/>
    <s v="Business"/>
    <n v="815"/>
  </r>
  <r>
    <n v="208"/>
    <s v="Nisha Joshi"/>
    <s v="Female"/>
    <s v="26-35"/>
    <n v="33"/>
    <d v="1984-01-01T00:00:00"/>
    <s v="General"/>
    <s v="Hindu"/>
    <s v="MORTGAGE"/>
    <s v="50K-75K"/>
    <s v="Self-Employed"/>
    <n v="731"/>
  </r>
  <r>
    <n v="209"/>
    <s v="Aditya Nair"/>
    <s v="Female"/>
    <s v="26-35"/>
    <n v="28"/>
    <d v="1991-08-08T00:00:00"/>
    <s v="ST"/>
    <s v="Sikh"/>
    <s v="MORTGAGE"/>
    <s v="100K+"/>
    <s v="Self-Employed"/>
    <n v="816"/>
  </r>
  <r>
    <n v="210"/>
    <s v="Vivaan Joshi"/>
    <s v="Female"/>
    <s v="26-35"/>
    <n v="29"/>
    <d v="1990-01-01T00:00:00"/>
    <s v="Minority"/>
    <s v="Hindu"/>
    <s v="MORTGAGE"/>
    <s v="75K-100K"/>
    <s v="Business"/>
    <n v="395"/>
  </r>
  <r>
    <n v="211"/>
    <s v="Aditya Mehta"/>
    <s v="Female"/>
    <s v="26-35"/>
    <n v="32"/>
    <d v="1986-01-01T00:00:00"/>
    <s v="ST"/>
    <s v="Sikh"/>
    <s v="RENT"/>
    <s v="75K-100K"/>
    <s v="Salaried"/>
    <n v="666"/>
  </r>
  <r>
    <n v="212"/>
    <s v="Vivaan Gupta"/>
    <s v="Female"/>
    <s v="46-55"/>
    <n v="50"/>
    <d v="1968-01-01T00:00:00"/>
    <s v="ST"/>
    <s v="Sikh"/>
    <s v="RENT"/>
    <s v="50K-75K"/>
    <s v="Self-Employed"/>
    <n v="768"/>
  </r>
  <r>
    <n v="213"/>
    <s v="Kavya Verma"/>
    <s v="Female"/>
    <s v="36-45"/>
    <n v="39"/>
    <d v="1980-01-01T00:00:00"/>
    <s v="ST"/>
    <s v="Sikh"/>
    <s v="RENT"/>
    <s v="100K+"/>
    <s v="Business"/>
    <n v="791"/>
  </r>
  <r>
    <n v="214"/>
    <s v="Aarav Patel"/>
    <s v="Female"/>
    <s v="26-35"/>
    <n v="31"/>
    <d v="1988-01-01T00:00:00"/>
    <s v="ST"/>
    <s v="Sikh"/>
    <s v="MORTGAGE"/>
    <s v="50K-75K"/>
    <s v="Business"/>
    <n v="462"/>
  </r>
  <r>
    <n v="215"/>
    <s v="Kavya Gupta"/>
    <s v="Female"/>
    <s v="36-45"/>
    <n v="43"/>
    <d v="1976-01-01T00:00:00"/>
    <s v="Minority"/>
    <s v="Muslim"/>
    <s v="RENT"/>
    <s v="&lt;25K"/>
    <s v="Self-Employed"/>
    <n v="528"/>
  </r>
  <r>
    <n v="216"/>
    <s v="Kavya Reddy"/>
    <s v="Female"/>
    <s v="46-55"/>
    <n v="49"/>
    <d v="1970-06-08T00:00:00"/>
    <s v="Minority"/>
    <s v="Muslim"/>
    <s v="RENT"/>
    <s v="&lt;25K"/>
    <s v="Salaried"/>
    <n v="442"/>
  </r>
  <r>
    <n v="217"/>
    <s v="Meera Gupta"/>
    <s v="Female"/>
    <s v="46-55"/>
    <n v="55"/>
    <d v="1962-01-01T00:00:00"/>
    <s v="ST"/>
    <s v="Christian"/>
    <s v="RENT"/>
    <s v="100K+"/>
    <s v="Business"/>
    <n v="773"/>
  </r>
  <r>
    <n v="218"/>
    <s v="Meera Reddy"/>
    <s v="Female"/>
    <s v="46-55"/>
    <n v="49"/>
    <d v="1970-01-01T00:00:00"/>
    <s v="ST"/>
    <s v="Hindu"/>
    <s v="OWN"/>
    <s v="75K-100K"/>
    <s v="Salaried"/>
    <n v="374"/>
  </r>
  <r>
    <n v="219"/>
    <s v="Vivaan Patel"/>
    <s v="Female"/>
    <s v="46-55"/>
    <n v="51"/>
    <d v="1966-01-01T00:00:00"/>
    <s v="SC"/>
    <s v="Hindu"/>
    <s v="MORTGAGE"/>
    <s v="100K+"/>
    <s v="Business"/>
    <n v="375"/>
  </r>
  <r>
    <n v="220"/>
    <s v="Diya Nair"/>
    <s v="Female"/>
    <s v="18-25"/>
    <n v="25"/>
    <d v="1992-01-01T00:00:00"/>
    <s v="General"/>
    <s v="Hindu"/>
    <s v="RENT"/>
    <s v="50K-75K"/>
    <s v="Self-Employed"/>
    <n v="752"/>
  </r>
  <r>
    <n v="221"/>
    <s v="Aarav Verma"/>
    <s v="Female"/>
    <s v="26-35"/>
    <n v="33"/>
    <d v="1985-06-02T00:00:00"/>
    <s v="ST"/>
    <s v="Sikh"/>
    <s v="MORTGAGE"/>
    <s v="25K-50K"/>
    <s v="Salaried"/>
    <n v="754"/>
  </r>
  <r>
    <n v="222"/>
    <s v="Ananya Sharma"/>
    <s v="Female"/>
    <s v="26-35"/>
    <n v="29"/>
    <d v="1990-11-10T00:00:00"/>
    <s v="General"/>
    <s v="Hindu"/>
    <s v="MORTGAGE"/>
    <s v="&lt;25K"/>
    <s v="Self-Employed"/>
    <n v="712"/>
  </r>
  <r>
    <n v="223"/>
    <s v="Nisha Patel"/>
    <s v="Female"/>
    <s v="36-45"/>
    <n v="43"/>
    <d v="1976-01-01T00:00:00"/>
    <s v="OBC"/>
    <s v="Hindu"/>
    <s v="RENT"/>
    <s v="75K-100K"/>
    <s v="Self-Employed"/>
    <n v="798"/>
  </r>
  <r>
    <n v="224"/>
    <s v="Ishaan Malhotra"/>
    <s v="Female"/>
    <s v="18-25"/>
    <n v="22"/>
    <d v="1997-01-01T00:00:00"/>
    <s v="OBC"/>
    <s v="Hindu"/>
    <s v="RENT"/>
    <s v="75K-100K"/>
    <s v="Salaried"/>
    <n v="679"/>
  </r>
  <r>
    <n v="225"/>
    <s v="Meera Verma"/>
    <s v="Female"/>
    <s v="26-35"/>
    <n v="34"/>
    <d v="1984-01-01T00:00:00"/>
    <s v="ST"/>
    <s v="Sikh"/>
    <s v="RENT"/>
    <s v="100K+"/>
    <s v="Self-Employed"/>
    <n v="464"/>
  </r>
  <r>
    <n v="226"/>
    <s v="Vivaan Verma"/>
    <s v="Female"/>
    <s v="46-55"/>
    <n v="52"/>
    <d v="1967-01-01T00:00:00"/>
    <s v="ST"/>
    <s v="Sikh"/>
    <s v="RENT"/>
    <s v="100K+"/>
    <s v="Salaried"/>
    <n v="626"/>
  </r>
  <r>
    <n v="227"/>
    <s v="Vivaan Chopra"/>
    <s v="Female"/>
    <s v="46-55"/>
    <n v="49"/>
    <d v="1969-01-01T00:00:00"/>
    <s v="General"/>
    <s v="Muslim"/>
    <s v="RENT"/>
    <s v="&lt;25K"/>
    <s v="Salaried"/>
    <n v="357"/>
  </r>
  <r>
    <n v="228"/>
    <s v="Kavya Gupta"/>
    <s v="Female"/>
    <s v="36-45"/>
    <n v="39"/>
    <d v="1978-01-01T00:00:00"/>
    <s v="OBC"/>
    <s v="Hindu"/>
    <s v="RENT"/>
    <s v="50K-75K"/>
    <s v="Salaried"/>
    <n v="692"/>
  </r>
  <r>
    <n v="229"/>
    <s v="Vivaan Reddy"/>
    <s v="Female"/>
    <s v="36-45"/>
    <n v="37"/>
    <d v="1980-01-01T00:00:00"/>
    <s v="OBC"/>
    <s v="Hindu"/>
    <s v="RENT"/>
    <s v="25K-50K"/>
    <s v="Salaried"/>
    <n v="426"/>
  </r>
  <r>
    <n v="230"/>
    <s v="Meera Chopra"/>
    <s v="Female"/>
    <s v="46-55"/>
    <n v="53"/>
    <d v="1966-07-05T00:00:00"/>
    <s v="ST"/>
    <s v="Sikh"/>
    <s v="RENT"/>
    <s v="75K-100K"/>
    <s v="Business"/>
    <n v="551"/>
  </r>
  <r>
    <n v="231"/>
    <s v="Ishaan Nair"/>
    <s v="Female"/>
    <s v="18-25"/>
    <n v="24"/>
    <d v="1995-08-10T00:00:00"/>
    <s v="SC"/>
    <s v="Hindu"/>
    <s v="MORTGAGE"/>
    <s v="&lt;25K"/>
    <s v="Business"/>
    <n v="491"/>
  </r>
  <r>
    <n v="232"/>
    <s v="Ananya Sharma"/>
    <s v="Female"/>
    <s v="26-35"/>
    <n v="29"/>
    <d v="1990-11-10T00:00:00"/>
    <s v="General"/>
    <s v="Hindu"/>
    <s v="MORTGAGE"/>
    <s v="&lt;25K"/>
    <s v="Self-Employed"/>
    <n v="712"/>
  </r>
  <r>
    <n v="233"/>
    <s v="Laksh Reddy"/>
    <s v="Female"/>
    <s v="26-35"/>
    <n v="29"/>
    <d v="1990-01-01T00:00:00"/>
    <s v="OBC"/>
    <s v="Hindu"/>
    <s v="RENT"/>
    <s v="75K-100K"/>
    <s v="Business"/>
    <n v="311"/>
  </r>
  <r>
    <n v="234"/>
    <s v="Diya Mehta"/>
    <s v="Female"/>
    <s v="36-45"/>
    <n v="38"/>
    <d v="1981-01-01T00:00:00"/>
    <s v="ST"/>
    <s v="Sikh"/>
    <s v="MORTGAGE"/>
    <s v="25K-50K"/>
    <s v="Business"/>
    <n v="308"/>
  </r>
  <r>
    <n v="235"/>
    <s v="Meera Nair"/>
    <s v="Female"/>
    <s v="36-45"/>
    <n v="38"/>
    <d v="1980-01-01T00:00:00"/>
    <s v="ST"/>
    <s v="Sikh"/>
    <s v="OWN"/>
    <s v="75K-100K"/>
    <s v="Self-Employed"/>
    <n v="368"/>
  </r>
  <r>
    <n v="236"/>
    <s v="Nisha Chopra"/>
    <s v="Female"/>
    <s v="46-55"/>
    <n v="49"/>
    <d v="1970-11-10T00:00:00"/>
    <s v="SC"/>
    <s v="Hindu"/>
    <s v="RENT"/>
    <s v="75K-100K"/>
    <s v="Business"/>
    <n v="641"/>
  </r>
  <r>
    <n v="237"/>
    <s v="Kavya Malhotra"/>
    <s v="Female"/>
    <s v="26-35"/>
    <n v="33"/>
    <d v="1985-05-30T00:00:00"/>
    <s v="General"/>
    <s v="Hindu"/>
    <s v="RENT"/>
    <s v="100K+"/>
    <s v="Self-Employed"/>
    <n v="716"/>
  </r>
  <r>
    <n v="238"/>
    <s v="Laksh Sharma"/>
    <s v="Female"/>
    <s v="26-35"/>
    <n v="31"/>
    <d v="1988-01-01T00:00:00"/>
    <s v="SC"/>
    <s v="Hindu"/>
    <s v="RENT"/>
    <s v="100K+"/>
    <s v="Self-Employed"/>
    <n v="672"/>
  </r>
  <r>
    <n v="239"/>
    <s v="Kavya Malhotra"/>
    <s v="Female"/>
    <s v="26-35"/>
    <n v="33"/>
    <d v="1985-05-30T00:00:00"/>
    <s v="General"/>
    <s v="Hindu"/>
    <s v="RENT"/>
    <s v="100K+"/>
    <s v="Self-Employed"/>
    <n v="716"/>
  </r>
  <r>
    <n v="240"/>
    <s v="Meera Mehta"/>
    <s v="Female"/>
    <s v="46-55"/>
    <n v="49"/>
    <d v="1970-10-05T00:00:00"/>
    <s v="Minority"/>
    <s v="Muslim"/>
    <s v="MORTGAGE"/>
    <s v="&lt;25K"/>
    <s v="Salaried"/>
    <n v="825"/>
  </r>
  <r>
    <n v="241"/>
    <s v="Kavya Gupta"/>
    <s v="Female"/>
    <s v="26-35"/>
    <n v="35"/>
    <d v="1984-01-01T00:00:00"/>
    <s v="ST"/>
    <s v="Sikh"/>
    <s v="RENT"/>
    <s v="50K-75K"/>
    <s v="Business"/>
    <n v="721"/>
  </r>
  <r>
    <n v="242"/>
    <s v="Kavya Verma"/>
    <s v="Female"/>
    <s v="36-45"/>
    <n v="37"/>
    <d v="1980-01-01T00:00:00"/>
    <s v="General"/>
    <s v="Hindu"/>
    <s v="RENT"/>
    <s v="&lt;25K"/>
    <s v="Self-Employed"/>
    <n v="479"/>
  </r>
  <r>
    <n v="243"/>
    <s v="Meera Patel"/>
    <s v="Female"/>
    <s v="26-35"/>
    <n v="28"/>
    <d v="1989-12-04T00:00:00"/>
    <s v="SC"/>
    <s v="Hindu"/>
    <s v="RENT"/>
    <s v="25K-50K"/>
    <s v="Business"/>
    <n v="385"/>
  </r>
  <r>
    <n v="244"/>
    <s v="Vivaan Malhotra"/>
    <s v="Female"/>
    <s v="46-55"/>
    <n v="53"/>
    <d v="1964-01-01T00:00:00"/>
    <s v="SC"/>
    <s v="Hindu"/>
    <s v="RENT"/>
    <s v="75K-100K"/>
    <s v="Business"/>
    <n v="488"/>
  </r>
  <r>
    <n v="245"/>
    <s v="Nisha Chopra"/>
    <s v="Female"/>
    <s v="46-55"/>
    <n v="52"/>
    <d v="1965-01-01T00:00:00"/>
    <s v="General"/>
    <s v="Hindu"/>
    <s v="RENT"/>
    <s v="100K+"/>
    <s v="Salaried"/>
    <n v="322"/>
  </r>
  <r>
    <n v="246"/>
    <s v="Diya Joshi"/>
    <s v="Female"/>
    <s v="36-45"/>
    <n v="43"/>
    <d v="1974-01-01T00:00:00"/>
    <s v="SC"/>
    <s v="Christian"/>
    <s v="RENT"/>
    <s v="50K-75K"/>
    <s v="Self-Employed"/>
    <n v="645"/>
  </r>
  <r>
    <n v="247"/>
    <s v="Laksh Mehta"/>
    <s v="Female"/>
    <s v="36-45"/>
    <n v="44"/>
    <d v="1975-01-01T00:00:00"/>
    <s v="General"/>
    <s v="Muslim"/>
    <s v="MORTGAGE"/>
    <s v="&lt;25K"/>
    <s v="Business"/>
    <n v="686"/>
  </r>
  <r>
    <n v="248"/>
    <s v="Aditya Mehta"/>
    <s v="Female"/>
    <s v="36-45"/>
    <n v="38"/>
    <d v="1980-01-01T00:00:00"/>
    <s v="SC"/>
    <s v="Hindu"/>
    <s v="OWN"/>
    <s v="25K-50K"/>
    <s v="Business"/>
    <n v="696"/>
  </r>
  <r>
    <n v="249"/>
    <s v="Meera Chopra"/>
    <s v="Female"/>
    <s v="46-55"/>
    <n v="50"/>
    <d v="1968-01-01T00:00:00"/>
    <s v="SC"/>
    <s v="Hindu"/>
    <s v="RENT"/>
    <s v="75K-100K"/>
    <s v="Salaried"/>
    <n v="726"/>
  </r>
  <r>
    <n v="250"/>
    <s v="Meera Joshi"/>
    <s v="Female"/>
    <s v="36-45"/>
    <n v="42"/>
    <d v="1977-01-01T00:00:00"/>
    <s v="ST"/>
    <s v="Sikh"/>
    <s v="RENT"/>
    <s v="25K-50K"/>
    <s v="Salaried"/>
    <n v="534"/>
  </r>
  <r>
    <n v="251"/>
    <s v="Diya Patel"/>
    <s v="Female"/>
    <s v="18-25"/>
    <m/>
    <m/>
    <s v="ST"/>
    <s v="Sikh"/>
    <s v="MORTGAGE"/>
    <s v="&lt;25K"/>
    <s v="Salaried"/>
    <n v="476"/>
  </r>
  <r>
    <n v="252"/>
    <s v="Ishaan Patel"/>
    <s v="Female"/>
    <s v="36-45"/>
    <n v="39"/>
    <d v="1980-01-01T00:00:00"/>
    <s v="Minority"/>
    <s v="Muslim"/>
    <s v="RENT"/>
    <s v="75K-100K"/>
    <s v="Self-Employed"/>
    <n v="472"/>
  </r>
  <r>
    <n v="253"/>
    <s v="Laksh Nair"/>
    <s v="Female"/>
    <s v="46-55"/>
    <n v="51"/>
    <d v="1967-10-01T00:00:00"/>
    <s v="General"/>
    <s v="Muslim"/>
    <s v="RENT"/>
    <s v="&lt;25K"/>
    <s v="Salaried"/>
    <n v="338"/>
  </r>
  <r>
    <n v="254"/>
    <s v="Laksh Patel"/>
    <s v="Female"/>
    <s v="26-35"/>
    <n v="28"/>
    <d v="1991-01-01T00:00:00"/>
    <s v="SC"/>
    <s v="Hindu"/>
    <s v="MORTGAGE"/>
    <s v="75K-100K"/>
    <s v="Business"/>
    <n v="844"/>
  </r>
  <r>
    <n v="255"/>
    <s v="Kavya Gupta"/>
    <s v="Female"/>
    <s v="36-45"/>
    <n v="45"/>
    <d v="1972-01-01T00:00:00"/>
    <s v="General"/>
    <s v="Hindu"/>
    <s v="RENT"/>
    <s v="75K-100K"/>
    <s v="Self-Employed"/>
    <n v="773"/>
  </r>
  <r>
    <n v="256"/>
    <s v="Meera Gupta"/>
    <s v="Female"/>
    <s v="46-55"/>
    <n v="52"/>
    <d v="1967-01-01T00:00:00"/>
    <s v="ST"/>
    <s v="Sikh"/>
    <s v="RENT"/>
    <s v="&lt;25K"/>
    <s v="Business"/>
    <n v="805"/>
  </r>
  <r>
    <n v="257"/>
    <s v="Kavya Sharma"/>
    <s v="Female"/>
    <s v="26-35"/>
    <n v="26"/>
    <d v="1993-01-01T00:00:00"/>
    <s v="SC"/>
    <s v="Hindu"/>
    <s v="RENT"/>
    <s v="75K-100K"/>
    <s v="Business"/>
    <n v="398"/>
  </r>
  <r>
    <n v="258"/>
    <s v="Vivaan Verma"/>
    <s v="Female"/>
    <s v="46-55"/>
    <n v="52"/>
    <d v="1967-01-01T00:00:00"/>
    <s v="ST"/>
    <s v="Sikh"/>
    <s v="RENT"/>
    <s v="100K+"/>
    <s v="Salaried"/>
    <n v="626"/>
  </r>
  <r>
    <n v="259"/>
    <s v="Diya Joshi"/>
    <s v="Female"/>
    <s v="26-35"/>
    <n v="34"/>
    <d v="1984-01-01T00:00:00"/>
    <s v="OBC"/>
    <s v="Hindu"/>
    <s v="RENT"/>
    <s v="25K-50K"/>
    <s v="Salaried"/>
    <n v="756"/>
  </r>
  <r>
    <n v="260"/>
    <s v="Nisha Reddy"/>
    <s v="Female"/>
    <s v="36-45"/>
    <n v="38"/>
    <d v="1981-01-01T00:00:00"/>
    <s v="ST"/>
    <s v="Sikh"/>
    <s v="RENT"/>
    <s v="50K-75K"/>
    <s v="Self-Employed"/>
    <n v="552"/>
  </r>
  <r>
    <n v="261"/>
    <s v="Kavya Gupta"/>
    <s v="Female"/>
    <s v="36-45"/>
    <n v="39"/>
    <d v="1978-01-01T00:00:00"/>
    <s v="OBC"/>
    <s v="Hindu"/>
    <s v="RENT"/>
    <s v="50K-75K"/>
    <s v="Salaried"/>
    <n v="692"/>
  </r>
  <r>
    <n v="262"/>
    <s v="Nisha Patel"/>
    <s v="Female"/>
    <s v="18-25"/>
    <n v="21"/>
    <d v="1998-01-01T00:00:00"/>
    <s v="General"/>
    <s v="Hindu"/>
    <s v="RENT"/>
    <s v="25K-50K"/>
    <s v="Salaried"/>
    <n v="800"/>
  </r>
  <r>
    <n v="263"/>
    <s v="Diya Sharma"/>
    <s v="Female"/>
    <s v="26-35"/>
    <n v="34"/>
    <d v="1984-01-01T00:00:00"/>
    <s v="ST"/>
    <s v="Sikh"/>
    <s v="MORTGAGE"/>
    <s v="100K+"/>
    <s v="Self-Employed"/>
    <n v="341"/>
  </r>
  <r>
    <n v="264"/>
    <s v="Kavya Sharma"/>
    <s v="Female"/>
    <s v="36-45"/>
    <n v="42"/>
    <d v="1975-08-16T00:00:00"/>
    <s v="General"/>
    <s v="Hindu"/>
    <s v="MORTGAGE"/>
    <s v="50K-75K"/>
    <s v="Salaried"/>
    <n v="393"/>
  </r>
  <r>
    <n v="265"/>
    <s v="Meera Joshi"/>
    <s v="Female"/>
    <s v="46-55"/>
    <n v="53"/>
    <d v="1966-01-01T00:00:00"/>
    <s v="ST"/>
    <s v="Sikh"/>
    <s v="RENT"/>
    <s v="&lt;25K"/>
    <s v="Salaried"/>
    <n v="529"/>
  </r>
  <r>
    <n v="266"/>
    <s v="Meera Reddy"/>
    <s v="Female"/>
    <s v="36-45"/>
    <n v="45"/>
    <d v="1974-03-01T00:00:00"/>
    <s v="General"/>
    <s v="Muslim"/>
    <s v="MORTGAGE"/>
    <s v="&lt;25K"/>
    <s v="Self-Employed"/>
    <n v="830"/>
  </r>
  <r>
    <n v="267"/>
    <s v="Vivaan Gupta"/>
    <s v="Female"/>
    <s v="46-55"/>
    <n v="50"/>
    <d v="1968-01-01T00:00:00"/>
    <s v="ST"/>
    <s v="Sikh"/>
    <s v="RENT"/>
    <s v="50K-75K"/>
    <s v="Self-Employed"/>
    <n v="768"/>
  </r>
  <r>
    <n v="268"/>
    <s v="Aditya Patel"/>
    <s v="Female"/>
    <s v="26-35"/>
    <n v="27"/>
    <d v="1992-04-11T00:00:00"/>
    <s v="ST"/>
    <s v="Sikh"/>
    <s v="MORTGAGE"/>
    <s v="75K-100K"/>
    <s v="Salaried"/>
    <n v="600"/>
  </r>
  <r>
    <n v="269"/>
    <s v="Vivaan Patel"/>
    <s v="Female"/>
    <s v="46-55"/>
    <n v="51"/>
    <d v="1966-01-01T00:00:00"/>
    <s v="SC"/>
    <s v="Hindu"/>
    <s v="MORTGAGE"/>
    <s v="100K+"/>
    <s v="Business"/>
    <n v="375"/>
  </r>
  <r>
    <n v="270"/>
    <s v="Laksh Mehta"/>
    <s v="Female"/>
    <s v="36-45"/>
    <n v="44"/>
    <d v="1975-07-28T00:00:00"/>
    <s v="General"/>
    <s v="Muslim"/>
    <s v="RENT"/>
    <s v="50K-75K"/>
    <s v="Salaried"/>
    <n v="425"/>
  </r>
  <r>
    <n v="271"/>
    <s v="Meera Mehta"/>
    <s v="Female"/>
    <s v="36-45"/>
    <n v="45"/>
    <d v="1974-01-01T00:00:00"/>
    <s v="Minority"/>
    <s v="Muslim"/>
    <s v="RENT"/>
    <s v="75K-100K"/>
    <s v="Business"/>
    <n v="357"/>
  </r>
  <r>
    <n v="272"/>
    <s v="Ananya Sharma"/>
    <s v="Female"/>
    <s v="26-35"/>
    <n v="29"/>
    <d v="1990-11-10T00:00:00"/>
    <s v="General"/>
    <s v="Hindu"/>
    <s v="MORTGAGE"/>
    <s v="&lt;25K"/>
    <s v="Self-Employed"/>
    <n v="712"/>
  </r>
  <r>
    <n v="273"/>
    <s v="Aditya Mehta"/>
    <s v="Female"/>
    <s v="26-35"/>
    <n v="32"/>
    <d v="1986-01-01T00:00:00"/>
    <s v="ST"/>
    <s v="Sikh"/>
    <s v="RENT"/>
    <s v="75K-100K"/>
    <s v="Salaried"/>
    <n v="666"/>
  </r>
  <r>
    <n v="274"/>
    <s v="Laksh Malhotra"/>
    <s v="Female"/>
    <s v="46-55"/>
    <n v="51"/>
    <d v="1968-01-01T00:00:00"/>
    <s v="General"/>
    <s v="Muslim"/>
    <s v="MORTGAGE"/>
    <s v="75K-100K"/>
    <s v="Self-Employed"/>
    <n v="804"/>
  </r>
  <r>
    <n v="275"/>
    <s v="Nisha Reddy"/>
    <s v="Female"/>
    <s v="36-45"/>
    <n v="38"/>
    <d v="1980-11-05T00:00:00"/>
    <s v="General"/>
    <s v="Muslim"/>
    <s v="RENT"/>
    <s v="50K-75K"/>
    <s v="Self-Employed"/>
    <n v="755"/>
  </r>
  <r>
    <n v="276"/>
    <s v="Laksh Patel"/>
    <s v="Female"/>
    <s v="26-35"/>
    <n v="28"/>
    <d v="1991-01-01T00:00:00"/>
    <s v="SC"/>
    <s v="Hindu"/>
    <s v="MORTGAGE"/>
    <s v="75K-100K"/>
    <s v="Business"/>
    <n v="844"/>
  </r>
  <r>
    <n v="277"/>
    <s v="Meera Joshi"/>
    <s v="Female"/>
    <s v="36-45"/>
    <n v="42"/>
    <d v="1977-01-01T00:00:00"/>
    <s v="ST"/>
    <s v="Sikh"/>
    <s v="RENT"/>
    <s v="25K-50K"/>
    <s v="Salaried"/>
    <n v="534"/>
  </r>
  <r>
    <n v="278"/>
    <s v="Laksh Sharma"/>
    <s v="Female"/>
    <s v="26-35"/>
    <n v="31"/>
    <d v="1988-01-01T00:00:00"/>
    <s v="SC"/>
    <s v="Hindu"/>
    <s v="RENT"/>
    <s v="100K+"/>
    <s v="Self-Employed"/>
    <n v="672"/>
  </r>
  <r>
    <n v="279"/>
    <s v="Aditya Joshi"/>
    <s v="Female"/>
    <s v="46-55"/>
    <n v="54"/>
    <d v="1963-01-01T00:00:00"/>
    <s v="OBC"/>
    <s v="Hindu"/>
    <s v="RENT"/>
    <s v="50K-75K"/>
    <s v="Business"/>
    <n v="357"/>
  </r>
  <r>
    <n v="280"/>
    <s v="Laksh Reddy"/>
    <s v="Female"/>
    <s v="26-35"/>
    <n v="34"/>
    <d v="1985-01-01T00:00:00"/>
    <s v="OBC"/>
    <s v="Hindu"/>
    <s v="RENT"/>
    <s v="&lt;25K"/>
    <s v="Salaried"/>
    <n v="707"/>
  </r>
  <r>
    <n v="281"/>
    <s v="Aditya Mehta"/>
    <s v="Female"/>
    <s v="46-55"/>
    <n v="46"/>
    <d v="1974-01-01T00:00:00"/>
    <s v="Minority"/>
    <s v="Muslim"/>
    <s v="RENT"/>
    <s v="&lt;25K"/>
    <s v="Business"/>
    <n v="708"/>
  </r>
  <r>
    <n v="282"/>
    <s v="Aditya Joshi"/>
    <s v="Female"/>
    <s v="26-35"/>
    <n v="35"/>
    <d v="1984-01-01T00:00:00"/>
    <s v="General"/>
    <s v="Hindu"/>
    <s v="RENT"/>
    <s v="&lt;25K"/>
    <s v="Business"/>
    <n v="624"/>
  </r>
  <r>
    <n v="283"/>
    <s v="Ishaan Reddy"/>
    <s v="Female"/>
    <s v="26-35"/>
    <n v="33"/>
    <d v="1986-02-08T00:00:00"/>
    <s v="General"/>
    <s v="Muslim"/>
    <s v="RENT"/>
    <s v="&lt;25K"/>
    <s v="Self-Employed"/>
    <n v="336"/>
  </r>
  <r>
    <n v="284"/>
    <s v="Meera Verma"/>
    <s v="Female"/>
    <s v="26-35"/>
    <n v="34"/>
    <d v="1984-01-01T00:00:00"/>
    <s v="ST"/>
    <s v="Sikh"/>
    <s v="RENT"/>
    <s v="100K+"/>
    <s v="Self-Employed"/>
    <n v="464"/>
  </r>
  <r>
    <n v="285"/>
    <s v="Aditya Mehta"/>
    <s v="Female"/>
    <s v="26-35"/>
    <n v="32"/>
    <d v="1986-01-01T00:00:00"/>
    <s v="ST"/>
    <s v="Sikh"/>
    <s v="RENT"/>
    <s v="75K-100K"/>
    <s v="Salaried"/>
    <n v="666"/>
  </r>
  <r>
    <n v="286"/>
    <s v="Kavya Verma"/>
    <s v="Female"/>
    <s v="36-45"/>
    <n v="37"/>
    <d v="1980-01-01T00:00:00"/>
    <s v="General"/>
    <s v="Hindu"/>
    <s v="RENT"/>
    <s v="&lt;25K"/>
    <s v="Self-Employed"/>
    <n v="479"/>
  </r>
  <r>
    <n v="287"/>
    <s v="Kavya Reddy"/>
    <s v="Female"/>
    <s v="56-63"/>
    <n v="59"/>
    <d v="1960-01-01T00:00:00"/>
    <s v="General"/>
    <s v="Muslim"/>
    <s v="RENT"/>
    <s v="50K-75K"/>
    <s v="Salaried"/>
    <n v="775"/>
  </r>
  <r>
    <n v="288"/>
    <s v="Meera Patel"/>
    <s v="Female"/>
    <s v="26-35"/>
    <n v="28"/>
    <d v="1991-03-29T00:00:00"/>
    <s v="ST"/>
    <s v="Sikh"/>
    <s v="RENT"/>
    <s v="25K-50K"/>
    <s v="Salaried"/>
    <n v="432"/>
  </r>
  <r>
    <n v="289"/>
    <s v="Diya Sharma"/>
    <s v="Female"/>
    <s v="26-35"/>
    <n v="34"/>
    <d v="1984-01-01T00:00:00"/>
    <s v="ST"/>
    <s v="Sikh"/>
    <s v="MORTGAGE"/>
    <s v="100K+"/>
    <s v="Self-Employed"/>
    <n v="341"/>
  </r>
  <r>
    <n v="290"/>
    <s v="Kavya Chopra"/>
    <s v="Female"/>
    <s v="36-45"/>
    <n v="43"/>
    <d v="1975-03-10T00:00:00"/>
    <s v="General"/>
    <s v="Muslim"/>
    <s v="OWN"/>
    <s v="100K+"/>
    <s v="Business"/>
    <n v="300"/>
  </r>
  <r>
    <n v="291"/>
    <s v="Nisha Joshi"/>
    <s v="Female"/>
    <s v="46-55"/>
    <n v="48"/>
    <d v="1971-09-04T00:00:00"/>
    <s v="General"/>
    <s v="Hindu"/>
    <s v="MORTGAGE"/>
    <s v="50K-75K"/>
    <s v="Business"/>
    <n v="657"/>
  </r>
  <r>
    <n v="292"/>
    <s v="Kavya Chopra"/>
    <s v="Female"/>
    <s v="36-45"/>
    <n v="43"/>
    <d v="1975-03-10T00:00:00"/>
    <s v="General"/>
    <s v="Muslim"/>
    <s v="OWN"/>
    <s v="100K+"/>
    <s v="Business"/>
    <n v="300"/>
  </r>
  <r>
    <n v="293"/>
    <s v="Laksh Reddy"/>
    <s v="Female"/>
    <s v="26-35"/>
    <n v="31"/>
    <d v="1988-01-11T00:00:00"/>
    <s v="SC"/>
    <s v="Hindu"/>
    <s v="RENT"/>
    <s v="25K-50K"/>
    <s v="Salaried"/>
    <n v="315"/>
  </r>
  <r>
    <n v="294"/>
    <s v="Kavya Chopra"/>
    <s v="Female"/>
    <s v="18-25"/>
    <n v="23"/>
    <d v="1994-01-01T00:00:00"/>
    <s v="General"/>
    <s v="Hindu"/>
    <s v="RENT"/>
    <s v="75K-100K"/>
    <s v="Business"/>
    <n v="588"/>
  </r>
  <r>
    <n v="295"/>
    <s v="Vivaan Joshi"/>
    <s v="Female"/>
    <s v="26-35"/>
    <n v="29"/>
    <d v="1990-01-01T00:00:00"/>
    <s v="Minority"/>
    <s v="Hindu"/>
    <s v="MORTGAGE"/>
    <s v="75K-100K"/>
    <s v="Business"/>
    <n v="395"/>
  </r>
  <r>
    <n v="296"/>
    <s v="Diya Mehta"/>
    <s v="Female"/>
    <s v="36-45"/>
    <n v="38"/>
    <d v="1981-01-01T00:00:00"/>
    <s v="ST"/>
    <s v="Sikh"/>
    <s v="MORTGAGE"/>
    <s v="25K-50K"/>
    <s v="Business"/>
    <n v="308"/>
  </r>
  <r>
    <n v="297"/>
    <s v="Meera Verma"/>
    <s v="Female"/>
    <s v="46-55"/>
    <n v="47"/>
    <d v="1970-01-01T00:00:00"/>
    <s v="SC"/>
    <s v="Hindu"/>
    <s v="RENT"/>
    <s v="75K-100K"/>
    <s v="Business"/>
    <n v="546"/>
  </r>
  <r>
    <n v="298"/>
    <s v="Ananya Nair"/>
    <s v="Female"/>
    <s v="36-45"/>
    <n v="44"/>
    <d v="1975-01-01T00:00:00"/>
    <s v="ST"/>
    <s v="Sikh"/>
    <s v="RENT"/>
    <s v="50K-75K"/>
    <s v="Self-Employed"/>
    <n v="638"/>
  </r>
  <r>
    <n v="299"/>
    <s v="Meera Verma"/>
    <s v="Female"/>
    <s v="46-55"/>
    <n v="47"/>
    <d v="1970-01-01T00:00:00"/>
    <s v="SC"/>
    <s v="Hindu"/>
    <s v="RENT"/>
    <s v="75K-100K"/>
    <s v="Business"/>
    <n v="546"/>
  </r>
  <r>
    <n v="300"/>
    <s v="Vivaan Patel"/>
    <s v="Female"/>
    <s v="26-35"/>
    <n v="29"/>
    <d v="1988-01-01T00:00:00"/>
    <s v="OBC"/>
    <s v="Hindu"/>
    <s v="RENT"/>
    <s v="100K+"/>
    <s v="Salaried"/>
    <n v="395"/>
  </r>
  <r>
    <n v="301"/>
    <s v="Aditya Reddy"/>
    <s v="Female"/>
    <s v="26-35"/>
    <n v="29"/>
    <d v="1989-01-01T00:00:00"/>
    <s v="General"/>
    <s v="Muslim"/>
    <s v="RENT"/>
    <s v="50K-75K"/>
    <s v="Business"/>
    <n v="647"/>
  </r>
  <r>
    <n v="302"/>
    <s v="Meera Joshi"/>
    <s v="Female"/>
    <s v="26-35"/>
    <n v="31"/>
    <d v="1988-05-24T00:00:00"/>
    <s v="ST"/>
    <s v="Sikh"/>
    <s v="OWN"/>
    <s v="&lt;25K"/>
    <s v="Business"/>
    <n v="532"/>
  </r>
  <r>
    <n v="303"/>
    <s v="Ananya Reddy"/>
    <s v="Female"/>
    <s v="18-25"/>
    <m/>
    <m/>
    <s v="General"/>
    <s v="Muslim"/>
    <s v="MORTGAGE"/>
    <s v="&lt;25K"/>
    <s v="Self-Employed"/>
    <n v="660"/>
  </r>
  <r>
    <n v="304"/>
    <s v="Ishaan Mehta"/>
    <s v="Female"/>
    <s v="26-35"/>
    <n v="31"/>
    <d v="1988-01-01T00:00:00"/>
    <s v="ST"/>
    <s v="Sikh"/>
    <s v="RENT"/>
    <s v="50K-75K"/>
    <s v="Business"/>
    <n v="696"/>
  </r>
  <r>
    <n v="305"/>
    <s v="Aditya Mehta"/>
    <s v="Female"/>
    <s v="26-35"/>
    <n v="32"/>
    <d v="1986-01-01T00:00:00"/>
    <s v="ST"/>
    <s v="Sikh"/>
    <s v="RENT"/>
    <s v="75K-100K"/>
    <s v="Salaried"/>
    <n v="666"/>
  </r>
  <r>
    <n v="306"/>
    <s v="Vivaan Gupta"/>
    <s v="Female"/>
    <s v="36-45"/>
    <n v="38"/>
    <d v="1979-01-01T00:00:00"/>
    <s v="General"/>
    <s v="Hindu"/>
    <s v="MORTGAGE"/>
    <s v="75K-100K"/>
    <s v="Business"/>
    <n v="517"/>
  </r>
  <r>
    <n v="307"/>
    <s v="Aditya Nair"/>
    <s v="Female"/>
    <s v="26-35"/>
    <n v="28"/>
    <d v="1991-08-08T00:00:00"/>
    <s v="ST"/>
    <s v="Sikh"/>
    <s v="MORTGAGE"/>
    <s v="100K+"/>
    <s v="Self-Employed"/>
    <n v="816"/>
  </r>
  <r>
    <n v="308"/>
    <s v="Vivaan Joshi"/>
    <s v="Female"/>
    <s v="26-35"/>
    <n v="33"/>
    <d v="1986-06-15T00:00:00"/>
    <s v="SC"/>
    <s v="Sikh"/>
    <s v="MORTGAGE"/>
    <s v="75K-100K"/>
    <s v="Self-Employed"/>
    <n v="847"/>
  </r>
  <r>
    <n v="309"/>
    <s v="Ananya Reddy"/>
    <s v="Female"/>
    <s v="36-45"/>
    <n v="39"/>
    <d v="1978-05-18T00:00:00"/>
    <s v="SC"/>
    <s v="Hindu"/>
    <s v="RENT"/>
    <s v="25K-50K"/>
    <s v="Self-Employed"/>
    <n v="571"/>
  </r>
  <r>
    <n v="310"/>
    <s v="Kavya Gupta"/>
    <s v="Female"/>
    <s v="26-35"/>
    <n v="35"/>
    <d v="1984-01-01T00:00:00"/>
    <s v="ST"/>
    <s v="Sikh"/>
    <s v="RENT"/>
    <s v="50K-75K"/>
    <s v="Business"/>
    <n v="721"/>
  </r>
  <r>
    <n v="311"/>
    <s v="Diya Reddy"/>
    <s v="Female"/>
    <s v="36-45"/>
    <n v="40"/>
    <d v="1979-12-28T00:00:00"/>
    <s v="ST"/>
    <s v="Sikh"/>
    <s v="RENT"/>
    <s v="&lt;25K"/>
    <s v="Self-Employed"/>
    <n v="810"/>
  </r>
  <r>
    <n v="312"/>
    <s v="Vivaan Chopra"/>
    <s v="Female"/>
    <s v="46-55"/>
    <n v="49"/>
    <d v="1969-01-01T00:00:00"/>
    <s v="General"/>
    <s v="Muslim"/>
    <s v="RENT"/>
    <s v="&lt;25K"/>
    <s v="Salaried"/>
    <n v="357"/>
  </r>
  <r>
    <n v="313"/>
    <s v="Vivaan Mehta"/>
    <s v="Female"/>
    <s v="18-25"/>
    <n v="24"/>
    <d v="1994-03-01T00:00:00"/>
    <s v="ST"/>
    <s v="Sikh"/>
    <s v="RENT"/>
    <s v="75K-100K"/>
    <s v="Business"/>
    <n v="431"/>
  </r>
  <r>
    <n v="314"/>
    <s v="Nisha Verma"/>
    <s v="Female"/>
    <s v="26-35"/>
    <n v="26"/>
    <d v="1993-01-01T00:00:00"/>
    <s v="OBC"/>
    <s v="Hindu"/>
    <s v="RENT"/>
    <s v="100K+"/>
    <s v="Self-Employed"/>
    <n v="824"/>
  </r>
  <r>
    <n v="315"/>
    <s v="Aarav Reddy"/>
    <s v="Female"/>
    <s v="46-55"/>
    <n v="55"/>
    <d v="1963-01-01T00:00:00"/>
    <s v="General"/>
    <s v="Muslim"/>
    <s v="MORTGAGE"/>
    <s v="&lt;25K"/>
    <s v="Self-Employed"/>
    <n v="750"/>
  </r>
  <r>
    <n v="316"/>
    <s v="Ishaan Malhotra"/>
    <s v="Female"/>
    <s v="18-25"/>
    <n v="22"/>
    <d v="1997-01-01T00:00:00"/>
    <s v="OBC"/>
    <s v="Hindu"/>
    <s v="RENT"/>
    <s v="75K-100K"/>
    <s v="Salaried"/>
    <n v="679"/>
  </r>
  <r>
    <n v="317"/>
    <s v="Vivaan Joshi"/>
    <s v="Female"/>
    <s v="26-35"/>
    <n v="33"/>
    <d v="1986-06-15T00:00:00"/>
    <s v="SC"/>
    <s v="Sikh"/>
    <s v="MORTGAGE"/>
    <s v="75K-100K"/>
    <s v="Self-Employed"/>
    <n v="847"/>
  </r>
  <r>
    <n v="318"/>
    <s v="Laksh Sharma"/>
    <s v="Female"/>
    <s v="26-35"/>
    <n v="31"/>
    <d v="1988-01-01T00:00:00"/>
    <s v="SC"/>
    <s v="Hindu"/>
    <s v="RENT"/>
    <s v="100K+"/>
    <s v="Self-Employed"/>
    <n v="672"/>
  </r>
  <r>
    <n v="319"/>
    <s v="Kavya Malhotra"/>
    <s v="Female"/>
    <s v="36-45"/>
    <n v="36"/>
    <d v="1983-01-01T00:00:00"/>
    <s v="ST"/>
    <s v="Sikh"/>
    <s v="RENT"/>
    <s v="&lt;25K"/>
    <s v="Salaried"/>
    <n v="514"/>
  </r>
  <r>
    <n v="320"/>
    <s v="Kavya Malhotra"/>
    <s v="Female"/>
    <s v="26-35"/>
    <n v="33"/>
    <d v="1985-05-30T00:00:00"/>
    <s v="General"/>
    <s v="Hindu"/>
    <s v="RENT"/>
    <s v="100K+"/>
    <s v="Self-Employed"/>
    <n v="716"/>
  </r>
  <r>
    <n v="321"/>
    <s v="Kavya Chopra"/>
    <s v="Female"/>
    <s v="18-25"/>
    <n v="23"/>
    <d v="1994-01-01T00:00:00"/>
    <s v="General"/>
    <s v="Hindu"/>
    <s v="RENT"/>
    <s v="75K-100K"/>
    <s v="Business"/>
    <n v="588"/>
  </r>
  <r>
    <n v="322"/>
    <s v="Meera Gupta"/>
    <s v="Female"/>
    <s v="26-35"/>
    <n v="29"/>
    <d v="1989-01-01T00:00:00"/>
    <s v="ST"/>
    <s v="Sikh"/>
    <s v="RENT"/>
    <s v="75K-100K"/>
    <s v="Self-Employed"/>
    <n v="369"/>
  </r>
  <r>
    <n v="323"/>
    <s v="Nisha Patel"/>
    <s v="Female"/>
    <s v="36-45"/>
    <n v="41"/>
    <d v="1976-01-01T00:00:00"/>
    <s v="General"/>
    <s v="Hindu"/>
    <s v="RENT"/>
    <s v="100K+"/>
    <s v="Salaried"/>
    <n v="399"/>
  </r>
  <r>
    <n v="324"/>
    <s v="Meera Gupta"/>
    <s v="Female"/>
    <s v="46-55"/>
    <n v="55"/>
    <d v="1962-01-01T00:00:00"/>
    <s v="ST"/>
    <s v="Christian"/>
    <s v="RENT"/>
    <s v="100K+"/>
    <s v="Business"/>
    <n v="773"/>
  </r>
  <r>
    <n v="325"/>
    <s v="Meera Reddy"/>
    <s v="Female"/>
    <s v="36-45"/>
    <n v="45"/>
    <d v="1974-03-01T00:00:00"/>
    <s v="General"/>
    <s v="Muslim"/>
    <s v="MORTGAGE"/>
    <s v="&lt;25K"/>
    <s v="Self-Employed"/>
    <n v="830"/>
  </r>
  <r>
    <n v="326"/>
    <s v="Ananya Nair"/>
    <s v="Female"/>
    <s v="36-45"/>
    <n v="44"/>
    <d v="1975-01-01T00:00:00"/>
    <s v="ST"/>
    <s v="Sikh"/>
    <s v="RENT"/>
    <s v="50K-75K"/>
    <s v="Self-Employed"/>
    <n v="638"/>
  </r>
  <r>
    <n v="327"/>
    <s v="Meera Chopra"/>
    <s v="Female"/>
    <s v="36-45"/>
    <n v="37"/>
    <d v="1983-01-01T00:00:00"/>
    <s v="ST"/>
    <s v="Sikh"/>
    <s v="RENT"/>
    <s v="75K-100K"/>
    <s v="Salaried"/>
    <n v="373"/>
  </r>
  <r>
    <n v="328"/>
    <s v="Nisha Joshi"/>
    <s v="Female"/>
    <s v="26-35"/>
    <n v="35"/>
    <d v="1984-01-01T00:00:00"/>
    <s v="ST"/>
    <s v="Sikh"/>
    <s v="RENT"/>
    <s v="&lt;25K"/>
    <s v="Business"/>
    <n v="697"/>
  </r>
  <r>
    <n v="329"/>
    <s v="Meera Mehta"/>
    <s v="Female"/>
    <s v="36-45"/>
    <n v="45"/>
    <d v="1974-01-01T00:00:00"/>
    <s v="Minority"/>
    <s v="Muslim"/>
    <s v="RENT"/>
    <s v="75K-100K"/>
    <s v="Business"/>
    <n v="357"/>
  </r>
  <r>
    <n v="330"/>
    <s v="Vivaan Gupta"/>
    <s v="Female"/>
    <s v="36-45"/>
    <n v="38"/>
    <d v="1979-01-01T00:00:00"/>
    <s v="General"/>
    <s v="Hindu"/>
    <s v="MORTGAGE"/>
    <s v="75K-100K"/>
    <s v="Business"/>
    <n v="517"/>
  </r>
  <r>
    <n v="331"/>
    <s v="Nisha Patel"/>
    <s v="Female"/>
    <s v="36-45"/>
    <n v="43"/>
    <d v="1976-01-01T00:00:00"/>
    <s v="OBC"/>
    <s v="Hindu"/>
    <s v="RENT"/>
    <s v="75K-100K"/>
    <s v="Self-Employed"/>
    <n v="798"/>
  </r>
  <r>
    <n v="332"/>
    <s v="Kavya Patel"/>
    <s v="Female"/>
    <s v="36-45"/>
    <n v="38"/>
    <d v="1980-01-01T00:00:00"/>
    <s v="ST"/>
    <s v="Sikh"/>
    <s v="MORTGAGE"/>
    <s v="25K-50K"/>
    <s v="Business"/>
    <n v="683"/>
  </r>
  <r>
    <n v="333"/>
    <s v="Diya Reddy"/>
    <s v="Female"/>
    <s v="36-45"/>
    <n v="36"/>
    <d v="1983-01-01T00:00:00"/>
    <s v="SC"/>
    <s v="Hindu"/>
    <s v="MORTGAGE"/>
    <s v="25K-50K"/>
    <s v="Business"/>
    <n v="796"/>
  </r>
  <r>
    <n v="334"/>
    <s v="Nisha Mehta"/>
    <s v="Female"/>
    <s v="36-45"/>
    <n v="38"/>
    <d v="1981-11-01T00:00:00"/>
    <s v="SC"/>
    <s v="Muslim"/>
    <s v="RENT"/>
    <s v="25K-50K"/>
    <s v="Self-Employed"/>
    <n v="774"/>
  </r>
  <r>
    <n v="335"/>
    <s v="Nisha Patel"/>
    <s v="Female"/>
    <s v="36-45"/>
    <n v="41"/>
    <d v="1976-01-01T00:00:00"/>
    <s v="General"/>
    <s v="Hindu"/>
    <s v="RENT"/>
    <s v="100K+"/>
    <s v="Salaried"/>
    <n v="399"/>
  </r>
  <r>
    <n v="336"/>
    <s v="Laksh Mehta"/>
    <s v="Female"/>
    <s v="36-45"/>
    <n v="44"/>
    <d v="1975-01-01T00:00:00"/>
    <s v="General"/>
    <s v="Muslim"/>
    <s v="MORTGAGE"/>
    <s v="&lt;25K"/>
    <s v="Business"/>
    <n v="686"/>
  </r>
  <r>
    <n v="337"/>
    <s v="Meera Chopra"/>
    <s v="Female"/>
    <s v="36-45"/>
    <n v="36"/>
    <d v="1981-01-01T00:00:00"/>
    <s v="OBC"/>
    <s v="Christian"/>
    <s v="RENT"/>
    <s v="75K-100K"/>
    <s v="Self-Employed"/>
    <n v="419"/>
  </r>
  <r>
    <n v="338"/>
    <s v="Laksh Reddy"/>
    <s v="Female"/>
    <s v="36-45"/>
    <n v="36"/>
    <d v="1981-06-10T00:00:00"/>
    <s v="OBC"/>
    <s v="Hindu"/>
    <s v="OWN"/>
    <s v="50K-75K"/>
    <s v="Business"/>
    <n v="787"/>
  </r>
  <r>
    <n v="339"/>
    <s v="Ananya Patel"/>
    <s v="Female"/>
    <s v="36-45"/>
    <n v="43"/>
    <d v="1975-03-01T00:00:00"/>
    <s v="Minority"/>
    <s v="Muslim"/>
    <s v="RENT"/>
    <s v="75K-100K"/>
    <s v="Salaried"/>
    <n v="558"/>
  </r>
  <r>
    <n v="340"/>
    <s v="Kavya Gupta"/>
    <s v="Female"/>
    <s v="36-45"/>
    <n v="43"/>
    <d v="1976-01-01T00:00:00"/>
    <s v="Minority"/>
    <s v="Muslim"/>
    <s v="RENT"/>
    <s v="&lt;25K"/>
    <s v="Self-Employed"/>
    <n v="528"/>
  </r>
  <r>
    <n v="341"/>
    <s v="Ishaan Malhotra"/>
    <s v="Female"/>
    <s v="18-25"/>
    <n v="22"/>
    <d v="1997-01-01T00:00:00"/>
    <s v="OBC"/>
    <s v="Hindu"/>
    <s v="RENT"/>
    <s v="75K-100K"/>
    <s v="Salaried"/>
    <n v="679"/>
  </r>
  <r>
    <n v="342"/>
    <s v="Diya Patel"/>
    <s v="Female"/>
    <s v="18-25"/>
    <m/>
    <m/>
    <s v="ST"/>
    <s v="Sikh"/>
    <s v="MORTGAGE"/>
    <s v="&lt;25K"/>
    <s v="Salaried"/>
    <n v="476"/>
  </r>
  <r>
    <n v="343"/>
    <s v="Aarav Joshi"/>
    <s v="Female"/>
    <s v="36-45"/>
    <n v="38"/>
    <d v="1981-01-01T00:00:00"/>
    <s v="ST"/>
    <s v="Sikh"/>
    <s v="RENT"/>
    <s v="50K-75K"/>
    <s v="Salaried"/>
    <n v="744"/>
  </r>
  <r>
    <n v="344"/>
    <s v="Nisha Reddy"/>
    <s v="Female"/>
    <s v="36-45"/>
    <n v="38"/>
    <d v="1981-01-01T00:00:00"/>
    <s v="ST"/>
    <s v="Sikh"/>
    <s v="RENT"/>
    <s v="50K-75K"/>
    <s v="Self-Employed"/>
    <n v="552"/>
  </r>
  <r>
    <n v="345"/>
    <s v="Diya Verma"/>
    <s v="Female"/>
    <s v="26-35"/>
    <n v="35"/>
    <d v="1984-01-01T00:00:00"/>
    <s v="ST"/>
    <s v="Sikh"/>
    <s v="MORTGAGE"/>
    <s v="25K-50K"/>
    <s v="Self-Employed"/>
    <n v="744"/>
  </r>
  <r>
    <n v="346"/>
    <s v="Nisha Joshi"/>
    <s v="Female"/>
    <s v="46-55"/>
    <n v="48"/>
    <d v="1971-09-04T00:00:00"/>
    <s v="General"/>
    <s v="Hindu"/>
    <s v="MORTGAGE"/>
    <s v="50K-75K"/>
    <s v="Business"/>
    <n v="657"/>
  </r>
  <r>
    <n v="347"/>
    <s v="Laksh Gupta"/>
    <s v="Female"/>
    <s v="46-55"/>
    <n v="52"/>
    <d v="1968-01-01T00:00:00"/>
    <s v="SC"/>
    <s v="Hindu"/>
    <s v="RENT"/>
    <s v="75K-100K"/>
    <s v="Salaried"/>
    <n v="584"/>
  </r>
  <r>
    <n v="348"/>
    <s v="Laksh Sharma"/>
    <s v="Female"/>
    <s v="56-63"/>
    <n v="56"/>
    <d v="1962-01-01T00:00:00"/>
    <s v="Minority"/>
    <s v="Muslim"/>
    <s v="MORTGAGE"/>
    <s v="75K-100K"/>
    <s v="Business"/>
    <n v="532"/>
  </r>
  <r>
    <n v="349"/>
    <s v="Kavya Reddy"/>
    <s v="Female"/>
    <s v="18-25"/>
    <n v="23"/>
    <d v="1994-02-02T00:00:00"/>
    <s v="General"/>
    <s v="Hindu"/>
    <s v="RENT"/>
    <s v="25K-50K"/>
    <s v="Business"/>
    <n v="503"/>
  </r>
  <r>
    <n v="350"/>
    <s v="Nisha Malhotra"/>
    <s v="Female"/>
    <s v="36-45"/>
    <n v="36"/>
    <d v="1983-01-01T00:00:00"/>
    <s v="SC"/>
    <s v="Hindu"/>
    <s v="MORTGAGE"/>
    <s v="100K+"/>
    <s v="Self-Employed"/>
    <n v="489"/>
  </r>
  <r>
    <n v="351"/>
    <s v="Ananya Reddy"/>
    <s v="Female"/>
    <s v="26-35"/>
    <n v="29"/>
    <d v="1989-01-01T00:00:00"/>
    <s v="ST"/>
    <s v="Sikh"/>
    <s v="RENT"/>
    <s v="100K+"/>
    <s v="Salaried"/>
    <n v="324"/>
  </r>
  <r>
    <n v="352"/>
    <s v="Ishaan Mehta"/>
    <s v="Female"/>
    <s v="18-25"/>
    <n v="23"/>
    <d v="1994-01-01T00:00:00"/>
    <s v="OBC"/>
    <s v="Hindu"/>
    <s v="RENT"/>
    <s v="100K+"/>
    <s v="Business"/>
    <n v="416"/>
  </r>
  <r>
    <n v="353"/>
    <s v="Meera Chopra"/>
    <s v="Female"/>
    <s v="46-55"/>
    <n v="50"/>
    <d v="1968-01-01T00:00:00"/>
    <s v="SC"/>
    <s v="Hindu"/>
    <s v="RENT"/>
    <s v="75K-100K"/>
    <s v="Salaried"/>
    <n v="726"/>
  </r>
  <r>
    <n v="354"/>
    <s v="Nisha Malhotra"/>
    <s v="Female"/>
    <s v="36-45"/>
    <n v="36"/>
    <d v="1983-01-01T00:00:00"/>
    <s v="SC"/>
    <s v="Hindu"/>
    <s v="MORTGAGE"/>
    <s v="100K+"/>
    <s v="Self-Employed"/>
    <n v="489"/>
  </r>
  <r>
    <n v="355"/>
    <s v="Ishaan Patel"/>
    <s v="Female"/>
    <s v="36-45"/>
    <n v="39"/>
    <d v="1980-01-01T00:00:00"/>
    <s v="Minority"/>
    <s v="Muslim"/>
    <s v="RENT"/>
    <s v="75K-100K"/>
    <s v="Self-Employed"/>
    <n v="472"/>
  </r>
  <r>
    <n v="356"/>
    <s v="Diya Patel"/>
    <s v="Female"/>
    <s v="36-45"/>
    <n v="44"/>
    <d v="1975-09-08T00:00:00"/>
    <s v="General"/>
    <s v="Hindu"/>
    <s v="MORTGAGE"/>
    <s v="25K-50K"/>
    <s v="Salaried"/>
    <n v="601"/>
  </r>
  <r>
    <n v="357"/>
    <s v="Nisha Patel"/>
    <s v="Female"/>
    <s v="36-45"/>
    <n v="41"/>
    <d v="1976-01-01T00:00:00"/>
    <s v="General"/>
    <s v="Hindu"/>
    <s v="RENT"/>
    <s v="100K+"/>
    <s v="Salaried"/>
    <n v="399"/>
  </r>
  <r>
    <n v="358"/>
    <s v="Meera Sharma"/>
    <s v="Female"/>
    <s v="18-25"/>
    <n v="22"/>
    <d v="1995-12-14T00:00:00"/>
    <s v="General"/>
    <s v="Hindu"/>
    <s v="RENT"/>
    <s v="&lt;25K"/>
    <s v="Salaried"/>
    <n v="346"/>
  </r>
  <r>
    <n v="359"/>
    <s v="Vivaan Verma"/>
    <s v="Female"/>
    <s v="46-55"/>
    <n v="52"/>
    <d v="1967-01-01T00:00:00"/>
    <s v="ST"/>
    <s v="Sikh"/>
    <s v="RENT"/>
    <s v="100K+"/>
    <s v="Salaried"/>
    <n v="626"/>
  </r>
  <r>
    <n v="360"/>
    <s v="Meera Nair"/>
    <s v="Female"/>
    <s v="46-55"/>
    <n v="49"/>
    <d v="1969-01-01T00:00:00"/>
    <s v="ST"/>
    <s v="Sikh"/>
    <s v="OWN"/>
    <s v="50K-75K"/>
    <s v="Salaried"/>
    <n v="408"/>
  </r>
  <r>
    <n v="361"/>
    <s v="Ananya Nair"/>
    <s v="Female"/>
    <s v="36-45"/>
    <n v="39"/>
    <d v="1981-01-01T00:00:00"/>
    <s v="ST"/>
    <s v="Sikh"/>
    <s v="RENT"/>
    <s v="75K-100K"/>
    <s v="Business"/>
    <n v="795"/>
  </r>
  <r>
    <n v="362"/>
    <s v="Ishaan Mehta"/>
    <s v="Female"/>
    <s v="36-45"/>
    <n v="39"/>
    <d v="1978-01-01T00:00:00"/>
    <s v="OBC"/>
    <s v="Hindu"/>
    <s v="OWN"/>
    <s v="50K-75K"/>
    <s v="Self-Employed"/>
    <n v="812"/>
  </r>
  <r>
    <n v="363"/>
    <s v="Diya Reddy"/>
    <s v="Female"/>
    <s v="36-45"/>
    <n v="40"/>
    <d v="1979-12-28T00:00:00"/>
    <s v="ST"/>
    <s v="Sikh"/>
    <s v="RENT"/>
    <s v="&lt;25K"/>
    <s v="Self-Employed"/>
    <n v="810"/>
  </r>
  <r>
    <n v="364"/>
    <s v="Meera Nair"/>
    <s v="Female"/>
    <s v="46-55"/>
    <n v="50"/>
    <d v="1970-01-01T00:00:00"/>
    <s v="ST"/>
    <s v="Sikh"/>
    <s v="RENT"/>
    <s v="25K-50K"/>
    <s v="Business"/>
    <n v="664"/>
  </r>
  <r>
    <n v="365"/>
    <s v="Ananya Reddy"/>
    <s v="Female"/>
    <s v="26-35"/>
    <n v="29"/>
    <d v="1989-01-01T00:00:00"/>
    <s v="ST"/>
    <s v="Sikh"/>
    <s v="RENT"/>
    <s v="100K+"/>
    <s v="Salaried"/>
    <n v="324"/>
  </r>
  <r>
    <n v="366"/>
    <s v="Meera Nair"/>
    <s v="Female"/>
    <s v="46-55"/>
    <n v="49"/>
    <d v="1969-01-01T00:00:00"/>
    <s v="ST"/>
    <s v="Sikh"/>
    <s v="OWN"/>
    <s v="50K-75K"/>
    <s v="Salaried"/>
    <n v="408"/>
  </r>
  <r>
    <n v="367"/>
    <s v="Ishaan Malhotra"/>
    <s v="Female"/>
    <s v="18-25"/>
    <n v="22"/>
    <d v="1997-01-01T00:00:00"/>
    <s v="OBC"/>
    <s v="Hindu"/>
    <s v="RENT"/>
    <s v="75K-100K"/>
    <s v="Salaried"/>
    <n v="679"/>
  </r>
  <r>
    <n v="368"/>
    <s v="Nisha Chopra"/>
    <s v="Female"/>
    <s v="26-35"/>
    <n v="28"/>
    <d v="1989-01-01T00:00:00"/>
    <s v="General"/>
    <s v="Hindu"/>
    <s v="RENT"/>
    <s v="&lt;25K"/>
    <s v="Self-Employed"/>
    <n v="553"/>
  </r>
  <r>
    <n v="369"/>
    <s v="Laksh Nair"/>
    <s v="Female"/>
    <s v="36-45"/>
    <n v="38"/>
    <d v="1980-01-01T00:00:00"/>
    <s v="Minority"/>
    <s v="Muslim"/>
    <s v="RENT"/>
    <s v="&lt;25K"/>
    <s v="Self-Employed"/>
    <n v="578"/>
  </r>
  <r>
    <n v="370"/>
    <s v="Vivaan Patel"/>
    <s v="Female"/>
    <s v="46-55"/>
    <n v="55"/>
    <d v="1964-01-01T00:00:00"/>
    <s v="General"/>
    <s v="Muslim"/>
    <s v="MORTGAGE"/>
    <s v="25K-50K"/>
    <s v="Self-Employed"/>
    <n v="489"/>
  </r>
  <r>
    <n v="371"/>
    <s v="Aditya Mehta"/>
    <s v="Female"/>
    <s v="36-45"/>
    <n v="38"/>
    <d v="1980-01-01T00:00:00"/>
    <s v="SC"/>
    <s v="Hindu"/>
    <s v="OWN"/>
    <s v="25K-50K"/>
    <s v="Business"/>
    <n v="696"/>
  </r>
  <r>
    <n v="372"/>
    <s v="Ananya Mehta"/>
    <s v="Female"/>
    <s v="26-35"/>
    <n v="30"/>
    <d v="1988-01-01T00:00:00"/>
    <s v="ST"/>
    <s v="Sikh"/>
    <s v="RENT"/>
    <s v="75K-100K"/>
    <s v="Business"/>
    <n v="783"/>
  </r>
  <r>
    <n v="373"/>
    <s v="Meera Gupta"/>
    <s v="Female"/>
    <s v="26-35"/>
    <n v="29"/>
    <d v="1989-01-01T00:00:00"/>
    <s v="ST"/>
    <s v="Sikh"/>
    <s v="RENT"/>
    <s v="75K-100K"/>
    <s v="Self-Employed"/>
    <n v="369"/>
  </r>
  <r>
    <n v="374"/>
    <s v="Ishaan Reddy"/>
    <s v="Female"/>
    <s v="26-35"/>
    <n v="33"/>
    <d v="1986-02-08T00:00:00"/>
    <s v="General"/>
    <s v="Muslim"/>
    <s v="RENT"/>
    <s v="&lt;25K"/>
    <s v="Self-Employed"/>
    <n v="336"/>
  </r>
  <r>
    <n v="375"/>
    <s v="Diya Chopra"/>
    <s v="Female"/>
    <s v="26-35"/>
    <n v="35"/>
    <d v="1984-03-20T00:00:00"/>
    <s v="SC"/>
    <s v="Hindu"/>
    <s v="RENT"/>
    <s v="75K-100K"/>
    <s v="Self-Employed"/>
    <n v="567"/>
  </r>
  <r>
    <n v="376"/>
    <s v="Ananya Verma"/>
    <s v="Female"/>
    <s v="46-55"/>
    <n v="51"/>
    <d v="1967-06-01T00:00:00"/>
    <s v="OBC"/>
    <s v="Hindu"/>
    <s v="MORTGAGE"/>
    <s v="25K-50K"/>
    <s v="Self-Employed"/>
    <n v="770"/>
  </r>
  <r>
    <n v="377"/>
    <s v="Ananya Nair"/>
    <s v="Female"/>
    <s v="36-45"/>
    <n v="44"/>
    <d v="1975-01-01T00:00:00"/>
    <s v="ST"/>
    <s v="Sikh"/>
    <s v="RENT"/>
    <s v="50K-75K"/>
    <s v="Self-Employed"/>
    <n v="638"/>
  </r>
  <r>
    <n v="378"/>
    <s v="Meera Nair"/>
    <s v="Female"/>
    <s v="36-45"/>
    <n v="38"/>
    <d v="1980-01-01T00:00:00"/>
    <s v="ST"/>
    <s v="Sikh"/>
    <s v="OWN"/>
    <s v="75K-100K"/>
    <s v="Self-Employed"/>
    <n v="368"/>
  </r>
  <r>
    <n v="379"/>
    <s v="Nisha Joshi"/>
    <s v="Female"/>
    <s v="26-35"/>
    <n v="35"/>
    <d v="1984-01-01T00:00:00"/>
    <s v="ST"/>
    <s v="Sikh"/>
    <s v="RENT"/>
    <s v="&lt;25K"/>
    <s v="Business"/>
    <n v="697"/>
  </r>
  <r>
    <n v="380"/>
    <s v="Meera Joshi"/>
    <s v="Female"/>
    <s v="46-55"/>
    <n v="53"/>
    <d v="1966-01-01T00:00:00"/>
    <s v="ST"/>
    <s v="Sikh"/>
    <s v="RENT"/>
    <s v="&lt;25K"/>
    <s v="Salaried"/>
    <n v="529"/>
  </r>
  <r>
    <n v="381"/>
    <s v="Aditya Verma"/>
    <s v="Female"/>
    <s v="36-45"/>
    <n v="40"/>
    <d v="1979-01-29T00:00:00"/>
    <s v="Minority"/>
    <s v="Muslim"/>
    <s v="RENT"/>
    <s v="50K-75K"/>
    <s v="Salaried"/>
    <n v="714"/>
  </r>
  <r>
    <n v="382"/>
    <s v="Aarav Malhotra"/>
    <s v="Female"/>
    <s v="46-55"/>
    <n v="47"/>
    <d v="1972-01-01T00:00:00"/>
    <s v="Minority"/>
    <s v="Muslim"/>
    <s v="RENT"/>
    <s v="&lt;25K"/>
    <s v="Salaried"/>
    <n v="526"/>
  </r>
  <r>
    <n v="383"/>
    <s v="Ishaan Mehta"/>
    <s v="Female"/>
    <s v="36-45"/>
    <n v="39"/>
    <d v="1978-01-01T00:00:00"/>
    <s v="OBC"/>
    <s v="Hindu"/>
    <s v="OWN"/>
    <s v="50K-75K"/>
    <s v="Self-Employed"/>
    <n v="812"/>
  </r>
  <r>
    <n v="384"/>
    <s v="Laksh Mehta"/>
    <s v="Female"/>
    <s v="36-45"/>
    <n v="40"/>
    <d v="1979-01-01T00:00:00"/>
    <s v="ST"/>
    <s v="Sikh"/>
    <s v="RENT"/>
    <s v="50K-75K"/>
    <s v="Self-Employed"/>
    <n v="318"/>
  </r>
  <r>
    <n v="385"/>
    <s v="Vivaan Nair"/>
    <s v="Female"/>
    <s v="46-55"/>
    <n v="49"/>
    <d v="1970-01-03T00:00:00"/>
    <s v="General"/>
    <s v="Muslim"/>
    <s v="RENT"/>
    <s v="100K+"/>
    <s v="Salaried"/>
    <n v="519"/>
  </r>
  <r>
    <n v="386"/>
    <s v="Nisha Verma"/>
    <s v="Female"/>
    <s v="18-25"/>
    <n v="22"/>
    <d v="1996-10-10T00:00:00"/>
    <s v="ST"/>
    <s v="Sikh"/>
    <s v="MORTGAGE"/>
    <s v="100K+"/>
    <s v="Salaried"/>
    <n v="564"/>
  </r>
  <r>
    <n v="387"/>
    <s v="Laksh Chopra"/>
    <s v="Female"/>
    <s v="46-55"/>
    <n v="55"/>
    <d v="1964-04-22T00:00:00"/>
    <s v="Minority"/>
    <s v="Muslim"/>
    <s v="RENT"/>
    <s v="100K+"/>
    <s v="Self-Employed"/>
    <n v="502"/>
  </r>
  <r>
    <n v="388"/>
    <s v="Aditya Reddy"/>
    <s v="Female"/>
    <s v="36-45"/>
    <n v="38"/>
    <d v="1982-01-01T00:00:00"/>
    <s v="OBC"/>
    <s v="Hindu"/>
    <s v="MORTGAGE"/>
    <s v="25K-50K"/>
    <s v="Salaried"/>
    <n v="635"/>
  </r>
  <r>
    <n v="389"/>
    <s v="Laksh Patel"/>
    <s v="Female"/>
    <s v="26-35"/>
    <n v="28"/>
    <d v="1991-01-01T00:00:00"/>
    <s v="SC"/>
    <s v="Hindu"/>
    <s v="MORTGAGE"/>
    <s v="75K-100K"/>
    <s v="Business"/>
    <n v="844"/>
  </r>
  <r>
    <n v="390"/>
    <s v="Meera Sharma"/>
    <s v="Female"/>
    <s v="36-45"/>
    <n v="43"/>
    <d v="1976-01-01T00:00:00"/>
    <s v="Minority"/>
    <s v="Muslim"/>
    <s v="RENT"/>
    <s v="100K+"/>
    <s v="Self-Employed"/>
    <n v="672"/>
  </r>
  <r>
    <n v="391"/>
    <s v="Kavya Patel"/>
    <s v="Female"/>
    <s v="36-45"/>
    <n v="36"/>
    <d v="1983-01-01T00:00:00"/>
    <s v="ST"/>
    <s v="Sikh"/>
    <s v="RENT"/>
    <s v="100K+"/>
    <s v="Business"/>
    <n v="692"/>
  </r>
  <r>
    <n v="392"/>
    <s v="Meera Malhotra"/>
    <s v="Female"/>
    <s v="36-45"/>
    <n v="44"/>
    <d v="1975-01-01T00:00:00"/>
    <s v="Minority"/>
    <s v="Muslim"/>
    <s v="RENT"/>
    <s v="25K-50K"/>
    <s v="Salaried"/>
    <n v="448"/>
  </r>
  <r>
    <n v="393"/>
    <s v="Nisha Patel"/>
    <s v="Female"/>
    <s v="36-45"/>
    <n v="41"/>
    <d v="1976-01-01T00:00:00"/>
    <s v="General"/>
    <s v="Hindu"/>
    <s v="RENT"/>
    <s v="100K+"/>
    <s v="Salaried"/>
    <n v="399"/>
  </r>
  <r>
    <n v="394"/>
    <s v="Aditya Patel"/>
    <s v="Female"/>
    <s v="26-35"/>
    <n v="27"/>
    <d v="1992-04-11T00:00:00"/>
    <s v="ST"/>
    <s v="Sikh"/>
    <s v="MORTGAGE"/>
    <s v="75K-100K"/>
    <s v="Salaried"/>
    <n v="600"/>
  </r>
  <r>
    <n v="395"/>
    <s v="Meera Chopra"/>
    <s v="Female"/>
    <s v="46-55"/>
    <n v="53"/>
    <d v="1966-07-05T00:00:00"/>
    <s v="ST"/>
    <s v="Sikh"/>
    <s v="RENT"/>
    <s v="75K-100K"/>
    <s v="Business"/>
    <n v="551"/>
  </r>
  <r>
    <n v="396"/>
    <s v="Nisha Malhotra"/>
    <s v="Female"/>
    <s v="36-45"/>
    <n v="36"/>
    <d v="1983-01-01T00:00:00"/>
    <s v="SC"/>
    <s v="Hindu"/>
    <s v="MORTGAGE"/>
    <s v="100K+"/>
    <s v="Self-Employed"/>
    <n v="489"/>
  </r>
  <r>
    <n v="397"/>
    <s v="Meera Nair"/>
    <s v="Female"/>
    <s v="46-55"/>
    <n v="50"/>
    <d v="1970-01-01T00:00:00"/>
    <s v="ST"/>
    <s v="Sikh"/>
    <s v="RENT"/>
    <s v="25K-50K"/>
    <s v="Business"/>
    <n v="664"/>
  </r>
  <r>
    <n v="398"/>
    <s v="Laksh Sharma"/>
    <s v="Female"/>
    <s v="26-35"/>
    <n v="29"/>
    <d v="1989-01-01T00:00:00"/>
    <s v="ST"/>
    <s v="Sikh"/>
    <s v="MORTGAGE"/>
    <s v="&lt;25K"/>
    <s v="Self-Employed"/>
    <n v="695"/>
  </r>
  <r>
    <n v="399"/>
    <s v="Laksh Mehta"/>
    <s v="Female"/>
    <s v="36-45"/>
    <n v="44"/>
    <d v="1975-07-28T00:00:00"/>
    <s v="General"/>
    <s v="Muslim"/>
    <s v="RENT"/>
    <s v="50K-75K"/>
    <s v="Salaried"/>
    <n v="425"/>
  </r>
  <r>
    <n v="400"/>
    <s v="Ananya Verma"/>
    <s v="Female"/>
    <s v="46-55"/>
    <n v="51"/>
    <d v="1967-06-01T00:00:00"/>
    <s v="OBC"/>
    <s v="Hindu"/>
    <s v="MORTGAGE"/>
    <s v="25K-50K"/>
    <s v="Self-Employed"/>
    <n v="770"/>
  </r>
  <r>
    <n v="401"/>
    <s v="Laksh Patel"/>
    <s v="Female"/>
    <s v="46-55"/>
    <n v="46"/>
    <d v="1973-01-01T00:00:00"/>
    <s v="General"/>
    <s v="Hindu"/>
    <s v="RENT"/>
    <s v="50K-75K"/>
    <s v="Business"/>
    <n v="467"/>
  </r>
  <r>
    <n v="402"/>
    <s v="Meera Sharma"/>
    <s v="Female"/>
    <s v="36-45"/>
    <n v="43"/>
    <d v="1976-01-01T00:00:00"/>
    <s v="Minority"/>
    <s v="Muslim"/>
    <s v="RENT"/>
    <s v="100K+"/>
    <s v="Self-Employed"/>
    <n v="672"/>
  </r>
  <r>
    <n v="403"/>
    <s v="Aarav Reddy"/>
    <s v="Female"/>
    <s v="46-55"/>
    <n v="55"/>
    <d v="1963-01-01T00:00:00"/>
    <s v="General"/>
    <s v="Muslim"/>
    <s v="MORTGAGE"/>
    <s v="&lt;25K"/>
    <s v="Self-Employed"/>
    <n v="750"/>
  </r>
  <r>
    <n v="404"/>
    <s v="Vivaan Joshi"/>
    <s v="Female"/>
    <s v="26-35"/>
    <n v="29"/>
    <d v="1990-01-01T00:00:00"/>
    <s v="Minority"/>
    <s v="Hindu"/>
    <s v="MORTGAGE"/>
    <s v="75K-100K"/>
    <s v="Business"/>
    <n v="395"/>
  </r>
  <r>
    <n v="405"/>
    <s v="Kavya Gupta"/>
    <s v="Female"/>
    <s v="36-45"/>
    <n v="43"/>
    <d v="1976-01-01T00:00:00"/>
    <s v="Minority"/>
    <s v="Muslim"/>
    <s v="RENT"/>
    <s v="&lt;25K"/>
    <s v="Self-Employed"/>
    <n v="528"/>
  </r>
  <r>
    <n v="406"/>
    <s v="Ananya Reddy"/>
    <s v="Female"/>
    <s v="18-25"/>
    <m/>
    <m/>
    <s v="General"/>
    <s v="Muslim"/>
    <s v="MORTGAGE"/>
    <s v="&lt;25K"/>
    <s v="Self-Employed"/>
    <n v="660"/>
  </r>
  <r>
    <n v="407"/>
    <s v="Ishaan Mehta"/>
    <s v="Female"/>
    <s v="18-25"/>
    <n v="23"/>
    <d v="1994-01-01T00:00:00"/>
    <s v="OBC"/>
    <s v="Hindu"/>
    <s v="RENT"/>
    <s v="100K+"/>
    <s v="Business"/>
    <n v="416"/>
  </r>
  <r>
    <n v="408"/>
    <s v="Kavya Malhotra"/>
    <s v="Female"/>
    <s v="36-45"/>
    <n v="36"/>
    <d v="1983-01-01T00:00:00"/>
    <s v="ST"/>
    <s v="Sikh"/>
    <s v="RENT"/>
    <s v="&lt;25K"/>
    <s v="Salaried"/>
    <n v="514"/>
  </r>
  <r>
    <n v="409"/>
    <s v="Kavya Sharma"/>
    <s v="Female"/>
    <s v="26-35"/>
    <n v="26"/>
    <d v="1993-01-01T00:00:00"/>
    <s v="SC"/>
    <s v="Hindu"/>
    <s v="RENT"/>
    <s v="75K-100K"/>
    <s v="Business"/>
    <n v="398"/>
  </r>
  <r>
    <n v="410"/>
    <s v="Ishaan Nair"/>
    <s v="Female"/>
    <s v="36-45"/>
    <n v="41"/>
    <d v="1977-01-01T00:00:00"/>
    <s v="ST"/>
    <s v="Sikh"/>
    <s v="MORTGAGE"/>
    <s v="&lt;25K"/>
    <s v="Salaried"/>
    <n v="338"/>
  </r>
  <r>
    <n v="411"/>
    <s v="Aarav Patel"/>
    <s v="Female"/>
    <s v="26-35"/>
    <n v="31"/>
    <d v="1988-01-01T00:00:00"/>
    <s v="ST"/>
    <s v="Sikh"/>
    <s v="MORTGAGE"/>
    <s v="50K-75K"/>
    <s v="Business"/>
    <n v="462"/>
  </r>
  <r>
    <n v="412"/>
    <s v="Meera Joshi"/>
    <s v="Female"/>
    <s v="36-45"/>
    <n v="42"/>
    <d v="1977-01-01T00:00:00"/>
    <s v="ST"/>
    <s v="Sikh"/>
    <s v="RENT"/>
    <s v="25K-50K"/>
    <s v="Salaried"/>
    <n v="534"/>
  </r>
  <r>
    <n v="413"/>
    <s v="Meera Reddy"/>
    <s v="Female"/>
    <s v="36-45"/>
    <n v="45"/>
    <d v="1974-03-01T00:00:00"/>
    <s v="General"/>
    <s v="Muslim"/>
    <s v="MORTGAGE"/>
    <s v="&lt;25K"/>
    <s v="Self-Employed"/>
    <n v="830"/>
  </r>
  <r>
    <n v="414"/>
    <s v="Meera Joshi"/>
    <s v="Female"/>
    <s v="46-55"/>
    <n v="53"/>
    <d v="1966-01-01T00:00:00"/>
    <s v="ST"/>
    <s v="Sikh"/>
    <s v="RENT"/>
    <s v="&lt;25K"/>
    <s v="Salaried"/>
    <n v="529"/>
  </r>
  <r>
    <n v="415"/>
    <s v="Meera Joshi"/>
    <s v="Female"/>
    <s v="36-45"/>
    <n v="42"/>
    <d v="1977-01-01T00:00:00"/>
    <s v="ST"/>
    <s v="Sikh"/>
    <s v="RENT"/>
    <s v="25K-50K"/>
    <s v="Salaried"/>
    <n v="534"/>
  </r>
  <r>
    <n v="416"/>
    <s v="Laksh Gupta"/>
    <s v="Female"/>
    <s v="46-55"/>
    <n v="52"/>
    <d v="1968-01-01T00:00:00"/>
    <s v="SC"/>
    <s v="Hindu"/>
    <s v="RENT"/>
    <s v="75K-100K"/>
    <s v="Salaried"/>
    <n v="584"/>
  </r>
  <r>
    <n v="417"/>
    <s v="Nisha Joshi"/>
    <s v="Female"/>
    <s v="26-35"/>
    <n v="35"/>
    <d v="1984-01-01T00:00:00"/>
    <s v="ST"/>
    <s v="Sikh"/>
    <s v="RENT"/>
    <s v="&lt;25K"/>
    <s v="Business"/>
    <n v="697"/>
  </r>
  <r>
    <n v="418"/>
    <s v="Ananya Verma"/>
    <s v="Female"/>
    <s v="46-55"/>
    <n v="51"/>
    <d v="1967-06-01T00:00:00"/>
    <s v="OBC"/>
    <s v="Hindu"/>
    <s v="MORTGAGE"/>
    <s v="25K-50K"/>
    <s v="Self-Employed"/>
    <n v="770"/>
  </r>
  <r>
    <n v="419"/>
    <s v="Diya Patel"/>
    <s v="Female"/>
    <s v="18-25"/>
    <m/>
    <m/>
    <s v="ST"/>
    <s v="Sikh"/>
    <s v="MORTGAGE"/>
    <s v="&lt;25K"/>
    <s v="Salaried"/>
    <n v="476"/>
  </r>
  <r>
    <n v="420"/>
    <s v="Vivaan Reddy"/>
    <s v="Female"/>
    <s v="36-45"/>
    <n v="37"/>
    <d v="1980-01-01T00:00:00"/>
    <s v="OBC"/>
    <s v="Hindu"/>
    <s v="RENT"/>
    <s v="25K-50K"/>
    <s v="Salaried"/>
    <n v="426"/>
  </r>
  <r>
    <n v="421"/>
    <s v="Diya Sharma"/>
    <s v="Female"/>
    <s v="26-35"/>
    <n v="34"/>
    <d v="1984-01-01T00:00:00"/>
    <s v="ST"/>
    <s v="Sikh"/>
    <s v="MORTGAGE"/>
    <s v="100K+"/>
    <s v="Self-Employed"/>
    <n v="341"/>
  </r>
  <r>
    <n v="422"/>
    <s v="Laksh Chopra"/>
    <s v="Female"/>
    <s v="46-55"/>
    <n v="55"/>
    <d v="1964-04-22T00:00:00"/>
    <s v="Minority"/>
    <s v="Muslim"/>
    <s v="RENT"/>
    <s v="100K+"/>
    <s v="Self-Employed"/>
    <n v="502"/>
  </r>
  <r>
    <n v="423"/>
    <s v="Meera Patel"/>
    <s v="Female"/>
    <s v="26-35"/>
    <n v="28"/>
    <d v="1991-03-29T00:00:00"/>
    <s v="ST"/>
    <s v="Sikh"/>
    <s v="RENT"/>
    <s v="25K-50K"/>
    <s v="Salaried"/>
    <n v="432"/>
  </r>
  <r>
    <n v="424"/>
    <s v="Vivaan Gupta"/>
    <s v="Female"/>
    <s v="36-45"/>
    <n v="38"/>
    <d v="1979-01-01T00:00:00"/>
    <s v="General"/>
    <s v="Hindu"/>
    <s v="MORTGAGE"/>
    <s v="75K-100K"/>
    <s v="Business"/>
    <n v="517"/>
  </r>
  <r>
    <n v="425"/>
    <s v="Laksh Patel"/>
    <s v="Female"/>
    <s v="26-35"/>
    <n v="28"/>
    <d v="1991-01-01T00:00:00"/>
    <s v="SC"/>
    <s v="Hindu"/>
    <s v="MORTGAGE"/>
    <s v="75K-100K"/>
    <s v="Business"/>
    <n v="844"/>
  </r>
  <r>
    <n v="426"/>
    <s v="Aarav Malhotra"/>
    <s v="Female"/>
    <s v="46-55"/>
    <n v="53"/>
    <d v="1966-01-01T00:00:00"/>
    <s v="Minority"/>
    <s v="Muslim"/>
    <s v="RENT"/>
    <s v="25K-50K"/>
    <s v="Business"/>
    <n v="812"/>
  </r>
  <r>
    <n v="427"/>
    <s v="Ishaan Sharma"/>
    <s v="Female"/>
    <s v="46-55"/>
    <n v="46"/>
    <d v="1973-01-01T00:00:00"/>
    <s v="ST"/>
    <s v="Sikh"/>
    <s v="MORTGAGE"/>
    <s v="100K+"/>
    <s v="Business"/>
    <n v="522"/>
  </r>
  <r>
    <n v="428"/>
    <s v="Laksh Sharma"/>
    <s v="Female"/>
    <s v="26-35"/>
    <n v="31"/>
    <d v="1988-01-01T00:00:00"/>
    <s v="SC"/>
    <s v="Hindu"/>
    <s v="RENT"/>
    <s v="100K+"/>
    <s v="Self-Employed"/>
    <n v="672"/>
  </r>
  <r>
    <n v="429"/>
    <s v="Ishaan Gupta"/>
    <s v="Female"/>
    <s v="26-35"/>
    <n v="28"/>
    <d v="1989-01-01T00:00:00"/>
    <s v="SC"/>
    <s v="Hindu"/>
    <s v="RENT"/>
    <s v="100K+"/>
    <s v="Business"/>
    <n v="536"/>
  </r>
  <r>
    <n v="430"/>
    <s v="Ananya Mehta"/>
    <s v="Female"/>
    <s v="26-35"/>
    <n v="30"/>
    <d v="1988-01-01T00:00:00"/>
    <s v="ST"/>
    <s v="Sikh"/>
    <s v="RENT"/>
    <s v="75K-100K"/>
    <s v="Business"/>
    <n v="783"/>
  </r>
  <r>
    <n v="431"/>
    <s v="Nisha Joshi"/>
    <s v="Female"/>
    <s v="26-35"/>
    <n v="33"/>
    <d v="1984-01-01T00:00:00"/>
    <s v="General"/>
    <s v="Hindu"/>
    <s v="MORTGAGE"/>
    <s v="50K-75K"/>
    <s v="Self-Employed"/>
    <n v="731"/>
  </r>
  <r>
    <n v="432"/>
    <s v="Ananya Gupta"/>
    <s v="Female"/>
    <s v="46-55"/>
    <n v="48"/>
    <d v="1972-01-01T00:00:00"/>
    <s v="Minority"/>
    <s v="Muslim"/>
    <s v="RENT"/>
    <s v="25K-50K"/>
    <s v="Business"/>
    <n v="701"/>
  </r>
  <r>
    <n v="433"/>
    <s v="Vivaan Reddy"/>
    <s v="Female"/>
    <s v="36-45"/>
    <n v="37"/>
    <d v="1980-01-01T00:00:00"/>
    <s v="OBC"/>
    <s v="Hindu"/>
    <s v="RENT"/>
    <s v="25K-50K"/>
    <s v="Salaried"/>
    <n v="426"/>
  </r>
  <r>
    <n v="434"/>
    <s v="Ananya Verma"/>
    <s v="Female"/>
    <s v="46-55"/>
    <n v="51"/>
    <d v="1967-06-01T00:00:00"/>
    <s v="OBC"/>
    <s v="Hindu"/>
    <s v="MORTGAGE"/>
    <s v="25K-50K"/>
    <s v="Self-Employed"/>
    <n v="770"/>
  </r>
  <r>
    <n v="435"/>
    <s v="Nisha Chopra"/>
    <s v="Female"/>
    <s v="46-55"/>
    <n v="52"/>
    <d v="1965-01-01T00:00:00"/>
    <s v="General"/>
    <s v="Hindu"/>
    <s v="RENT"/>
    <s v="100K+"/>
    <s v="Salaried"/>
    <n v="322"/>
  </r>
  <r>
    <n v="436"/>
    <s v="Aditya Verma"/>
    <s v="Female"/>
    <s v="46-55"/>
    <n v="49"/>
    <d v="1970-07-03T00:00:00"/>
    <s v="ST"/>
    <s v="Sikh"/>
    <s v="RENT"/>
    <s v="50K-75K"/>
    <s v="Self-Employed"/>
    <n v="695"/>
  </r>
  <r>
    <n v="437"/>
    <s v="Aarav Sharma"/>
    <s v="Female"/>
    <s v="26-35"/>
    <n v="30"/>
    <d v="1987-02-18T00:00:00"/>
    <s v="SC"/>
    <s v="Hindu"/>
    <s v="RENT"/>
    <s v="&lt;25K"/>
    <s v="Business"/>
    <n v="368"/>
  </r>
  <r>
    <n v="438"/>
    <s v="Laksh Mehta"/>
    <s v="Female"/>
    <s v="36-45"/>
    <n v="44"/>
    <d v="1975-07-28T00:00:00"/>
    <s v="General"/>
    <s v="Muslim"/>
    <s v="RENT"/>
    <s v="50K-75K"/>
    <s v="Salaried"/>
    <n v="425"/>
  </r>
  <r>
    <n v="439"/>
    <s v="Vivaan Gupta"/>
    <s v="Female"/>
    <s v="36-45"/>
    <n v="38"/>
    <d v="1979-01-01T00:00:00"/>
    <s v="General"/>
    <s v="Hindu"/>
    <s v="MORTGAGE"/>
    <s v="75K-100K"/>
    <s v="Business"/>
    <n v="517"/>
  </r>
  <r>
    <n v="440"/>
    <s v="Kavya Chopra"/>
    <s v="Female"/>
    <s v="18-25"/>
    <n v="23"/>
    <d v="1994-01-01T00:00:00"/>
    <s v="General"/>
    <s v="Hindu"/>
    <s v="RENT"/>
    <s v="75K-100K"/>
    <s v="Business"/>
    <n v="588"/>
  </r>
  <r>
    <n v="441"/>
    <s v="Diya Sharma"/>
    <s v="Female"/>
    <s v="26-35"/>
    <n v="34"/>
    <d v="1984-01-01T00:00:00"/>
    <s v="ST"/>
    <s v="Sikh"/>
    <s v="MORTGAGE"/>
    <s v="100K+"/>
    <s v="Self-Employed"/>
    <n v="341"/>
  </r>
  <r>
    <n v="442"/>
    <s v="Aditya Verma"/>
    <s v="Female"/>
    <s v="36-45"/>
    <n v="40"/>
    <d v="1979-01-29T00:00:00"/>
    <s v="Minority"/>
    <s v="Muslim"/>
    <s v="RENT"/>
    <s v="50K-75K"/>
    <s v="Salaried"/>
    <n v="714"/>
  </r>
  <r>
    <n v="443"/>
    <s v="Nisha Chopra"/>
    <s v="Female"/>
    <s v="46-55"/>
    <n v="52"/>
    <d v="1965-01-01T00:00:00"/>
    <s v="General"/>
    <s v="Hindu"/>
    <s v="RENT"/>
    <s v="100K+"/>
    <s v="Salaried"/>
    <n v="322"/>
  </r>
  <r>
    <n v="444"/>
    <s v="Aditya Patel"/>
    <s v="Female"/>
    <s v="26-35"/>
    <n v="27"/>
    <d v="1992-04-11T00:00:00"/>
    <s v="ST"/>
    <s v="Sikh"/>
    <s v="MORTGAGE"/>
    <s v="75K-100K"/>
    <s v="Salaried"/>
    <n v="600"/>
  </r>
  <r>
    <n v="445"/>
    <s v="Nisha Verma"/>
    <s v="Female"/>
    <s v="18-25"/>
    <n v="22"/>
    <d v="1996-10-10T00:00:00"/>
    <s v="ST"/>
    <s v="Sikh"/>
    <s v="MORTGAGE"/>
    <s v="100K+"/>
    <s v="Salaried"/>
    <n v="564"/>
  </r>
  <r>
    <n v="446"/>
    <s v="Ananya Malhotra"/>
    <s v="Female"/>
    <s v="36-45"/>
    <n v="44"/>
    <d v="1975-01-01T00:00:00"/>
    <s v="SC"/>
    <s v="Hindu"/>
    <s v="MORTGAGE"/>
    <s v="&lt;25K"/>
    <s v="Self-Employed"/>
    <n v="361"/>
  </r>
  <r>
    <n v="447"/>
    <s v="Aditya Verma"/>
    <s v="Female"/>
    <s v="36-45"/>
    <n v="40"/>
    <d v="1979-01-29T00:00:00"/>
    <s v="Minority"/>
    <s v="Muslim"/>
    <s v="RENT"/>
    <s v="50K-75K"/>
    <s v="Salaried"/>
    <n v="714"/>
  </r>
  <r>
    <n v="448"/>
    <s v="Kavya Verma"/>
    <s v="Female"/>
    <s v="36-45"/>
    <n v="39"/>
    <d v="1980-01-01T00:00:00"/>
    <s v="ST"/>
    <s v="Sikh"/>
    <s v="RENT"/>
    <s v="100K+"/>
    <s v="Business"/>
    <n v="791"/>
  </r>
  <r>
    <n v="449"/>
    <s v="Vivaan Patel"/>
    <s v="Female"/>
    <s v="46-55"/>
    <n v="51"/>
    <d v="1966-01-01T00:00:00"/>
    <s v="SC"/>
    <s v="Hindu"/>
    <s v="MORTGAGE"/>
    <s v="100K+"/>
    <s v="Business"/>
    <n v="375"/>
  </r>
  <r>
    <n v="450"/>
    <s v="Laksh Sharma"/>
    <s v="Female"/>
    <s v="36-45"/>
    <n v="37"/>
    <d v="1982-01-01T00:00:00"/>
    <s v="Minority"/>
    <s v="Muslim"/>
    <s v="RENT"/>
    <s v="&lt;25K"/>
    <s v="Self-Employed"/>
    <n v="740"/>
  </r>
  <r>
    <n v="451"/>
    <s v="Kavya Mehta"/>
    <s v="Female"/>
    <s v="36-45"/>
    <n v="45"/>
    <d v="1973-03-14T00:00:00"/>
    <s v="General"/>
    <s v="Muslim"/>
    <s v="OWN"/>
    <s v="50K-75K"/>
    <s v="Business"/>
    <n v="490"/>
  </r>
  <r>
    <n v="452"/>
    <s v="Meera Malhotra"/>
    <s v="Female"/>
    <s v="46-55"/>
    <n v="50"/>
    <d v="1970-01-01T00:00:00"/>
    <s v="Minority"/>
    <s v="Muslim"/>
    <s v="RENT"/>
    <s v="&lt;25K"/>
    <s v="Salaried"/>
    <n v="416"/>
  </r>
  <r>
    <n v="453"/>
    <s v="Meera Nair"/>
    <s v="Female"/>
    <s v="46-55"/>
    <n v="49"/>
    <d v="1969-01-01T00:00:00"/>
    <s v="ST"/>
    <s v="Sikh"/>
    <s v="OWN"/>
    <s v="50K-75K"/>
    <s v="Salaried"/>
    <n v="408"/>
  </r>
  <r>
    <n v="454"/>
    <s v="Diya Joshi"/>
    <s v="Female"/>
    <s v="36-45"/>
    <n v="43"/>
    <d v="1974-01-01T00:00:00"/>
    <s v="SC"/>
    <s v="Christian"/>
    <s v="RENT"/>
    <s v="50K-75K"/>
    <s v="Self-Employed"/>
    <n v="645"/>
  </r>
  <r>
    <n v="455"/>
    <s v="Aditya Mehta"/>
    <s v="Female"/>
    <s v="46-55"/>
    <n v="46"/>
    <d v="1974-01-01T00:00:00"/>
    <s v="Minority"/>
    <s v="Muslim"/>
    <s v="RENT"/>
    <s v="&lt;25K"/>
    <s v="Business"/>
    <n v="708"/>
  </r>
  <r>
    <n v="456"/>
    <s v="Kavya Malhotra"/>
    <s v="Female"/>
    <s v="36-45"/>
    <n v="41"/>
    <d v="1978-01-01T00:00:00"/>
    <s v="OBC"/>
    <s v="Hindu"/>
    <s v="RENT"/>
    <s v="25K-50K"/>
    <s v="Salaried"/>
    <n v="495"/>
  </r>
  <r>
    <n v="457"/>
    <s v="Laksh Patel"/>
    <s v="Female"/>
    <s v="36-45"/>
    <n v="44"/>
    <d v="1974-05-25T00:00:00"/>
    <s v="ST"/>
    <s v="Hindu"/>
    <s v="RENT"/>
    <s v="&lt;25K"/>
    <s v="Self-Employed"/>
    <n v="342"/>
  </r>
  <r>
    <n v="458"/>
    <s v="Aditya Verma"/>
    <s v="Female"/>
    <s v="36-45"/>
    <n v="40"/>
    <d v="1979-01-29T00:00:00"/>
    <s v="Minority"/>
    <s v="Muslim"/>
    <s v="RENT"/>
    <s v="50K-75K"/>
    <s v="Salaried"/>
    <n v="714"/>
  </r>
  <r>
    <n v="459"/>
    <s v="Nisha Verma"/>
    <s v="Female"/>
    <s v="26-35"/>
    <n v="35"/>
    <d v="1984-01-01T00:00:00"/>
    <s v="SC"/>
    <s v="Hindu"/>
    <s v="RENT"/>
    <s v="75K-100K"/>
    <s v="Salaried"/>
    <n v="792"/>
  </r>
  <r>
    <n v="460"/>
    <s v="Meera Mehta"/>
    <s v="Female"/>
    <s v="46-55"/>
    <n v="49"/>
    <d v="1970-10-05T00:00:00"/>
    <s v="Minority"/>
    <s v="Muslim"/>
    <s v="MORTGAGE"/>
    <s v="&lt;25K"/>
    <s v="Salaried"/>
    <n v="825"/>
  </r>
  <r>
    <n v="461"/>
    <s v="Aditya Verma"/>
    <s v="Female"/>
    <s v="46-55"/>
    <n v="49"/>
    <d v="1970-07-03T00:00:00"/>
    <s v="ST"/>
    <s v="Sikh"/>
    <s v="RENT"/>
    <s v="50K-75K"/>
    <s v="Self-Employed"/>
    <n v="695"/>
  </r>
  <r>
    <n v="462"/>
    <s v="Meera Sharma"/>
    <s v="Female"/>
    <s v="18-25"/>
    <n v="22"/>
    <d v="1995-12-14T00:00:00"/>
    <s v="General"/>
    <s v="Hindu"/>
    <s v="RENT"/>
    <s v="&lt;25K"/>
    <s v="Salaried"/>
    <n v="346"/>
  </r>
  <r>
    <n v="463"/>
    <s v="Nisha Mehta"/>
    <s v="Female"/>
    <s v="36-45"/>
    <n v="38"/>
    <d v="1981-11-01T00:00:00"/>
    <s v="SC"/>
    <s v="Muslim"/>
    <s v="RENT"/>
    <s v="25K-50K"/>
    <s v="Self-Employed"/>
    <n v="774"/>
  </r>
  <r>
    <n v="464"/>
    <s v="Vivaan Nair"/>
    <s v="Female"/>
    <s v="46-55"/>
    <n v="49"/>
    <d v="1970-01-03T00:00:00"/>
    <s v="General"/>
    <s v="Muslim"/>
    <s v="RENT"/>
    <s v="100K+"/>
    <s v="Salaried"/>
    <n v="519"/>
  </r>
  <r>
    <n v="465"/>
    <s v="Meera Joshi"/>
    <s v="Female"/>
    <s v="36-45"/>
    <n v="42"/>
    <d v="1977-01-01T00:00:00"/>
    <s v="ST"/>
    <s v="Sikh"/>
    <s v="RENT"/>
    <s v="25K-50K"/>
    <s v="Salaried"/>
    <n v="534"/>
  </r>
  <r>
    <n v="466"/>
    <s v="Laksh Patel"/>
    <s v="Female"/>
    <s v="46-55"/>
    <n v="46"/>
    <d v="1973-01-01T00:00:00"/>
    <s v="General"/>
    <s v="Hindu"/>
    <s v="RENT"/>
    <s v="50K-75K"/>
    <s v="Business"/>
    <n v="467"/>
  </r>
  <r>
    <n v="467"/>
    <s v="Nisha Verma"/>
    <s v="Female"/>
    <s v="18-25"/>
    <n v="24"/>
    <d v="1994-01-01T00:00:00"/>
    <s v="ST"/>
    <s v="Sikh"/>
    <s v="RENT"/>
    <s v="&lt;25K"/>
    <s v="Salaried"/>
    <n v="443"/>
  </r>
  <r>
    <n v="468"/>
    <s v="Laksh Mehta"/>
    <s v="Female"/>
    <s v="36-45"/>
    <n v="44"/>
    <d v="1975-07-28T00:00:00"/>
    <s v="General"/>
    <s v="Muslim"/>
    <s v="RENT"/>
    <s v="50K-75K"/>
    <s v="Salaried"/>
    <n v="425"/>
  </r>
  <r>
    <n v="469"/>
    <s v="Ananya Malhotra"/>
    <s v="Female"/>
    <s v="46-55"/>
    <n v="54"/>
    <d v="1965-01-01T00:00:00"/>
    <s v="Minority"/>
    <s v="Muslim"/>
    <s v="RENT"/>
    <s v="25K-50K"/>
    <s v="Self-Employed"/>
    <n v="433"/>
  </r>
  <r>
    <n v="470"/>
    <s v="Nisha Nair"/>
    <s v="Female"/>
    <s v="26-35"/>
    <n v="28"/>
    <d v="1991-11-08T00:00:00"/>
    <s v="ST"/>
    <s v="Sikh"/>
    <s v="MORTGAGE"/>
    <s v="25K-50K"/>
    <s v="Self-Employed"/>
    <n v="641"/>
  </r>
  <r>
    <n v="471"/>
    <s v="Meera Gupta"/>
    <s v="Female"/>
    <s v="46-55"/>
    <n v="52"/>
    <d v="1967-01-01T00:00:00"/>
    <s v="ST"/>
    <s v="Sikh"/>
    <s v="RENT"/>
    <s v="&lt;25K"/>
    <s v="Business"/>
    <n v="805"/>
  </r>
  <r>
    <n v="472"/>
    <s v="Laksh Reddy"/>
    <s v="Female"/>
    <s v="26-35"/>
    <n v="31"/>
    <d v="1988-01-11T00:00:00"/>
    <s v="SC"/>
    <s v="Hindu"/>
    <s v="RENT"/>
    <s v="25K-50K"/>
    <s v="Salaried"/>
    <n v="315"/>
  </r>
  <r>
    <n v="473"/>
    <s v="Nisha Chopra"/>
    <s v="Female"/>
    <s v="26-35"/>
    <n v="28"/>
    <d v="1989-01-01T00:00:00"/>
    <s v="General"/>
    <s v="Hindu"/>
    <s v="RENT"/>
    <s v="&lt;25K"/>
    <s v="Self-Employed"/>
    <n v="553"/>
  </r>
  <r>
    <n v="474"/>
    <s v="Ananya Sharma"/>
    <s v="Female"/>
    <s v="46-55"/>
    <n v="52"/>
    <d v="1967-01-01T00:00:00"/>
    <s v="Minority"/>
    <s v="Muslim"/>
    <s v="RENT"/>
    <s v="&lt;25K"/>
    <s v="Business"/>
    <n v="557"/>
  </r>
  <r>
    <n v="475"/>
    <s v="Aarav Patel"/>
    <s v="Female"/>
    <s v="26-35"/>
    <n v="31"/>
    <d v="1988-01-01T00:00:00"/>
    <s v="ST"/>
    <s v="Sikh"/>
    <s v="MORTGAGE"/>
    <s v="50K-75K"/>
    <s v="Business"/>
    <n v="462"/>
  </r>
  <r>
    <n v="476"/>
    <s v="Nisha Reddy"/>
    <s v="Female"/>
    <s v="36-45"/>
    <n v="44"/>
    <d v="1975-01-01T00:00:00"/>
    <s v="OBC"/>
    <s v="Hindu"/>
    <s v="MORTGAGE"/>
    <s v="75K-100K"/>
    <s v="Business"/>
    <n v="815"/>
  </r>
  <r>
    <n v="477"/>
    <s v="Nisha Verma"/>
    <s v="Female"/>
    <s v="26-35"/>
    <n v="35"/>
    <d v="1984-01-01T00:00:00"/>
    <s v="SC"/>
    <s v="Hindu"/>
    <s v="RENT"/>
    <s v="75K-100K"/>
    <s v="Salaried"/>
    <n v="792"/>
  </r>
  <r>
    <n v="478"/>
    <s v="Laksh Gupta"/>
    <s v="Female"/>
    <s v="36-45"/>
    <n v="36"/>
    <d v="1983-09-08T00:00:00"/>
    <s v="General"/>
    <s v="Muslim"/>
    <s v="OWN"/>
    <s v="&lt;25K"/>
    <s v="Business"/>
    <n v="807"/>
  </r>
  <r>
    <n v="479"/>
    <s v="Kavya Mehta"/>
    <s v="Female"/>
    <s v="18-25"/>
    <n v="23"/>
    <d v="1996-12-12T00:00:00"/>
    <s v="ST"/>
    <s v="Sikh"/>
    <s v="MORTGAGE"/>
    <s v="50K-75K"/>
    <s v="Salaried"/>
    <n v="443"/>
  </r>
  <r>
    <n v="480"/>
    <s v="Diya Joshi"/>
    <s v="Female"/>
    <s v="26-35"/>
    <n v="34"/>
    <d v="1984-01-01T00:00:00"/>
    <s v="OBC"/>
    <s v="Hindu"/>
    <s v="RENT"/>
    <s v="25K-50K"/>
    <s v="Salaried"/>
    <n v="756"/>
  </r>
  <r>
    <n v="481"/>
    <s v="Vivaan Joshi"/>
    <s v="Female"/>
    <s v="26-35"/>
    <n v="29"/>
    <d v="1990-01-01T00:00:00"/>
    <s v="Minority"/>
    <s v="Hindu"/>
    <s v="MORTGAGE"/>
    <s v="75K-100K"/>
    <s v="Business"/>
    <n v="395"/>
  </r>
  <r>
    <n v="482"/>
    <s v="Aditya Verma"/>
    <s v="Female"/>
    <s v="46-55"/>
    <n v="49"/>
    <d v="1970-07-03T00:00:00"/>
    <s v="ST"/>
    <s v="Sikh"/>
    <s v="RENT"/>
    <s v="50K-75K"/>
    <s v="Self-Employed"/>
    <n v="695"/>
  </r>
  <r>
    <n v="483"/>
    <s v="Laksh Gupta"/>
    <s v="Female"/>
    <s v="46-55"/>
    <n v="52"/>
    <d v="1968-01-01T00:00:00"/>
    <s v="SC"/>
    <s v="Hindu"/>
    <s v="RENT"/>
    <s v="75K-100K"/>
    <s v="Salaried"/>
    <n v="584"/>
  </r>
  <r>
    <n v="484"/>
    <s v="Laksh Mehta"/>
    <s v="Female"/>
    <s v="36-45"/>
    <n v="44"/>
    <d v="1975-01-01T00:00:00"/>
    <s v="General"/>
    <s v="Muslim"/>
    <s v="MORTGAGE"/>
    <s v="&lt;25K"/>
    <s v="Business"/>
    <n v="686"/>
  </r>
  <r>
    <n v="485"/>
    <s v="Laksh Gupta"/>
    <s v="Female"/>
    <s v="36-45"/>
    <n v="36"/>
    <d v="1983-09-08T00:00:00"/>
    <s v="General"/>
    <s v="Muslim"/>
    <s v="OWN"/>
    <s v="&lt;25K"/>
    <s v="Business"/>
    <n v="807"/>
  </r>
  <r>
    <n v="486"/>
    <s v="Aditya Malhotra"/>
    <s v="Female"/>
    <s v="46-55"/>
    <n v="51"/>
    <d v="1968-01-01T00:00:00"/>
    <s v="OBC"/>
    <s v="Hindu"/>
    <s v="RENT"/>
    <s v="25K-50K"/>
    <s v="Self-Employed"/>
    <n v="389"/>
  </r>
  <r>
    <n v="487"/>
    <s v="Kavya Gupta"/>
    <s v="Female"/>
    <s v="26-35"/>
    <n v="35"/>
    <d v="1984-01-01T00:00:00"/>
    <s v="ST"/>
    <s v="Sikh"/>
    <s v="RENT"/>
    <s v="50K-75K"/>
    <s v="Business"/>
    <n v="721"/>
  </r>
  <r>
    <n v="488"/>
    <s v="Aditya Joshi"/>
    <s v="Female"/>
    <s v="26-35"/>
    <n v="35"/>
    <d v="1984-01-01T00:00:00"/>
    <s v="General"/>
    <s v="Hindu"/>
    <s v="RENT"/>
    <s v="&lt;25K"/>
    <s v="Business"/>
    <n v="624"/>
  </r>
  <r>
    <n v="489"/>
    <s v="Vivaan Reddy"/>
    <s v="Female"/>
    <s v="36-45"/>
    <n v="37"/>
    <d v="1980-01-01T00:00:00"/>
    <s v="OBC"/>
    <s v="Hindu"/>
    <s v="RENT"/>
    <s v="25K-50K"/>
    <s v="Salaried"/>
    <n v="426"/>
  </r>
  <r>
    <n v="490"/>
    <s v="Diya Reddy"/>
    <s v="Female"/>
    <s v="36-45"/>
    <n v="40"/>
    <d v="1979-12-28T00:00:00"/>
    <s v="ST"/>
    <s v="Sikh"/>
    <s v="RENT"/>
    <s v="&lt;25K"/>
    <s v="Self-Employed"/>
    <n v="810"/>
  </r>
  <r>
    <n v="491"/>
    <s v="Nisha Reddy"/>
    <s v="Female"/>
    <s v="36-45"/>
    <n v="38"/>
    <d v="1981-01-01T00:00:00"/>
    <s v="ST"/>
    <s v="Sikh"/>
    <s v="RENT"/>
    <s v="50K-75K"/>
    <s v="Self-Employed"/>
    <n v="552"/>
  </r>
  <r>
    <n v="492"/>
    <s v="Vivaan Patel"/>
    <s v="Female"/>
    <s v="46-55"/>
    <n v="55"/>
    <d v="1964-01-01T00:00:00"/>
    <s v="General"/>
    <s v="Muslim"/>
    <s v="MORTGAGE"/>
    <s v="25K-50K"/>
    <s v="Self-Employed"/>
    <n v="489"/>
  </r>
  <r>
    <n v="493"/>
    <s v="Vivaan Mehta"/>
    <s v="Female"/>
    <s v="26-35"/>
    <n v="28"/>
    <d v="1990-01-01T00:00:00"/>
    <s v="ST"/>
    <s v="Sikh"/>
    <s v="RENT"/>
    <s v="50K-75K"/>
    <s v="Salaried"/>
    <n v="375"/>
  </r>
  <r>
    <n v="494"/>
    <s v="Ananya Malhotra"/>
    <s v="Female"/>
    <s v="46-55"/>
    <n v="54"/>
    <d v="1965-01-01T00:00:00"/>
    <s v="Minority"/>
    <s v="Muslim"/>
    <s v="RENT"/>
    <s v="25K-50K"/>
    <s v="Self-Employed"/>
    <n v="433"/>
  </r>
  <r>
    <n v="495"/>
    <s v="Laksh Mehta"/>
    <s v="Female"/>
    <s v="36-45"/>
    <n v="44"/>
    <d v="1975-01-01T00:00:00"/>
    <s v="General"/>
    <s v="Muslim"/>
    <s v="MORTGAGE"/>
    <s v="&lt;25K"/>
    <s v="Business"/>
    <n v="686"/>
  </r>
  <r>
    <n v="496"/>
    <s v="Kavya Verma"/>
    <s v="Female"/>
    <s v="36-45"/>
    <n v="37"/>
    <d v="1980-01-01T00:00:00"/>
    <s v="General"/>
    <s v="Hindu"/>
    <s v="RENT"/>
    <s v="&lt;25K"/>
    <s v="Self-Employed"/>
    <n v="479"/>
  </r>
  <r>
    <n v="497"/>
    <s v="Vivaan Gupta"/>
    <s v="Female"/>
    <s v="46-55"/>
    <n v="46"/>
    <d v="1973-01-01T00:00:00"/>
    <s v="ST"/>
    <s v="Sikh"/>
    <s v="OWN"/>
    <s v="75K-100K"/>
    <s v="Business"/>
    <n v="481"/>
  </r>
  <r>
    <n v="498"/>
    <s v="Meera Patel"/>
    <s v="Female"/>
    <s v="26-35"/>
    <n v="28"/>
    <d v="1989-12-04T00:00:00"/>
    <s v="SC"/>
    <s v="Hindu"/>
    <s v="RENT"/>
    <s v="25K-50K"/>
    <s v="Business"/>
    <n v="385"/>
  </r>
  <r>
    <n v="499"/>
    <s v="Meera Chopra"/>
    <s v="Female"/>
    <s v="46-55"/>
    <n v="53"/>
    <d v="1966-07-05T00:00:00"/>
    <s v="ST"/>
    <s v="Sikh"/>
    <s v="RENT"/>
    <s v="75K-100K"/>
    <s v="Business"/>
    <n v="551"/>
  </r>
  <r>
    <n v="500"/>
    <s v="Aditya Mehta"/>
    <s v="Female"/>
    <s v="36-45"/>
    <n v="38"/>
    <d v="1980-01-01T00:00:00"/>
    <s v="SC"/>
    <s v="Hindu"/>
    <s v="OWN"/>
    <s v="25K-50K"/>
    <s v="Business"/>
    <n v="696"/>
  </r>
  <r>
    <n v="501"/>
    <s v="Vivaan Gupta"/>
    <s v="Female"/>
    <s v="46-55"/>
    <n v="46"/>
    <d v="1973-01-01T00:00:00"/>
    <s v="ST"/>
    <s v="Sikh"/>
    <s v="OWN"/>
    <s v="75K-100K"/>
    <s v="Business"/>
    <n v="481"/>
  </r>
  <r>
    <n v="502"/>
    <s v="Aditya Malhotra"/>
    <s v="Female"/>
    <s v="46-55"/>
    <n v="51"/>
    <d v="1968-01-01T00:00:00"/>
    <s v="OBC"/>
    <s v="Hindu"/>
    <s v="RENT"/>
    <s v="25K-50K"/>
    <s v="Self-Employed"/>
    <n v="389"/>
  </r>
  <r>
    <n v="503"/>
    <s v="Kavya Reddy"/>
    <s v="Female"/>
    <s v="46-55"/>
    <n v="49"/>
    <d v="1970-06-08T00:00:00"/>
    <s v="Minority"/>
    <s v="Muslim"/>
    <s v="RENT"/>
    <s v="&lt;25K"/>
    <s v="Salaried"/>
    <n v="442"/>
  </r>
  <r>
    <n v="504"/>
    <s v="Aarav Gupta"/>
    <s v="Female"/>
    <s v="26-35"/>
    <n v="27"/>
    <d v="1992-03-12T00:00:00"/>
    <s v="SC"/>
    <s v="Hindu"/>
    <s v="OWN"/>
    <s v="100K+"/>
    <s v="Salaried"/>
    <n v="693"/>
  </r>
  <r>
    <n v="505"/>
    <s v="Kavya Reddy"/>
    <s v="Female"/>
    <s v="46-55"/>
    <n v="49"/>
    <d v="1970-06-08T00:00:00"/>
    <s v="Minority"/>
    <s v="Muslim"/>
    <s v="RENT"/>
    <s v="&lt;25K"/>
    <s v="Salaried"/>
    <n v="442"/>
  </r>
  <r>
    <n v="506"/>
    <s v="Aarav Malhotra"/>
    <s v="Female"/>
    <s v="46-55"/>
    <n v="53"/>
    <d v="1966-01-01T00:00:00"/>
    <s v="Minority"/>
    <s v="Muslim"/>
    <s v="RENT"/>
    <s v="25K-50K"/>
    <s v="Business"/>
    <n v="812"/>
  </r>
  <r>
    <n v="507"/>
    <s v="Aditya Malhotra"/>
    <s v="Female"/>
    <s v="46-55"/>
    <n v="51"/>
    <d v="1968-01-01T00:00:00"/>
    <s v="OBC"/>
    <s v="Hindu"/>
    <s v="RENT"/>
    <s v="25K-50K"/>
    <s v="Self-Employed"/>
    <n v="389"/>
  </r>
  <r>
    <n v="508"/>
    <s v="Aditya Verma"/>
    <s v="Female"/>
    <s v="46-55"/>
    <n v="49"/>
    <d v="1970-07-03T00:00:00"/>
    <s v="ST"/>
    <s v="Sikh"/>
    <s v="RENT"/>
    <s v="50K-75K"/>
    <s v="Self-Employed"/>
    <n v="695"/>
  </r>
  <r>
    <n v="509"/>
    <s v="Vivaan Gupta"/>
    <s v="Female"/>
    <s v="56-63"/>
    <n v="57"/>
    <d v="1962-08-11T00:00:00"/>
    <s v="General"/>
    <s v="Muslim"/>
    <s v="RENT"/>
    <s v="75K-100K"/>
    <s v="Business"/>
    <n v="472"/>
  </r>
  <r>
    <n v="510"/>
    <s v="Diya Sharma"/>
    <s v="Female"/>
    <s v="26-35"/>
    <n v="34"/>
    <d v="1984-01-01T00:00:00"/>
    <s v="ST"/>
    <s v="Sikh"/>
    <s v="MORTGAGE"/>
    <s v="100K+"/>
    <s v="Self-Employed"/>
    <n v="341"/>
  </r>
  <r>
    <n v="511"/>
    <s v="Laksh Sharma"/>
    <s v="Female"/>
    <s v="46-55"/>
    <n v="46"/>
    <d v="1973-01-01T00:00:00"/>
    <s v="Minority"/>
    <s v="Muslim"/>
    <s v="RENT"/>
    <s v="&lt;25K"/>
    <s v="Self-Employed"/>
    <n v="512"/>
  </r>
  <r>
    <n v="512"/>
    <s v="Laksh Chopra"/>
    <s v="Female"/>
    <s v="46-55"/>
    <n v="55"/>
    <d v="1964-04-22T00:00:00"/>
    <s v="Minority"/>
    <s v="Muslim"/>
    <s v="RENT"/>
    <s v="100K+"/>
    <s v="Self-Employed"/>
    <n v="502"/>
  </r>
  <r>
    <n v="513"/>
    <s v="Kavya Reddy"/>
    <s v="Female"/>
    <s v="56-63"/>
    <n v="59"/>
    <d v="1960-01-01T00:00:00"/>
    <s v="General"/>
    <s v="Muslim"/>
    <s v="RENT"/>
    <s v="50K-75K"/>
    <s v="Salaried"/>
    <n v="775"/>
  </r>
  <r>
    <n v="514"/>
    <s v="Ananya Reddy"/>
    <s v="Female"/>
    <s v="26-35"/>
    <n v="29"/>
    <d v="1989-01-01T00:00:00"/>
    <s v="ST"/>
    <s v="Sikh"/>
    <s v="RENT"/>
    <s v="100K+"/>
    <s v="Salaried"/>
    <n v="324"/>
  </r>
  <r>
    <n v="515"/>
    <s v="Diya Nair"/>
    <s v="Female"/>
    <s v="18-25"/>
    <n v="25"/>
    <d v="1992-01-01T00:00:00"/>
    <s v="General"/>
    <s v="Hindu"/>
    <s v="RENT"/>
    <s v="50K-75K"/>
    <s v="Self-Employed"/>
    <n v="752"/>
  </r>
  <r>
    <n v="516"/>
    <s v="Kavya Sharma"/>
    <s v="Female"/>
    <s v="26-35"/>
    <n v="26"/>
    <d v="1993-01-01T00:00:00"/>
    <s v="SC"/>
    <s v="Hindu"/>
    <s v="RENT"/>
    <s v="75K-100K"/>
    <s v="Business"/>
    <n v="398"/>
  </r>
  <r>
    <n v="517"/>
    <s v="Kavya Sharma"/>
    <s v="Female"/>
    <s v="26-35"/>
    <n v="26"/>
    <d v="1993-01-01T00:00:00"/>
    <s v="SC"/>
    <s v="Hindu"/>
    <s v="RENT"/>
    <s v="75K-100K"/>
    <s v="Business"/>
    <n v="398"/>
  </r>
  <r>
    <n v="518"/>
    <s v="Vivaan Verma"/>
    <s v="Female"/>
    <s v="26-35"/>
    <n v="34"/>
    <d v="1985-09-29T00:00:00"/>
    <s v="ST"/>
    <s v="Sikh"/>
    <s v="MORTGAGE"/>
    <s v="100K+"/>
    <s v="Self-Employed"/>
    <n v="469"/>
  </r>
  <r>
    <n v="519"/>
    <s v="Ananya Patel"/>
    <s v="Female"/>
    <s v="36-45"/>
    <n v="43"/>
    <d v="1975-03-01T00:00:00"/>
    <s v="Minority"/>
    <s v="Muslim"/>
    <s v="RENT"/>
    <s v="75K-100K"/>
    <s v="Salaried"/>
    <n v="558"/>
  </r>
  <r>
    <n v="520"/>
    <s v="Kavya Sharma"/>
    <s v="Female"/>
    <s v="26-35"/>
    <n v="26"/>
    <d v="1993-01-01T00:00:00"/>
    <s v="SC"/>
    <s v="Hindu"/>
    <s v="RENT"/>
    <s v="75K-100K"/>
    <s v="Business"/>
    <n v="398"/>
  </r>
  <r>
    <n v="521"/>
    <s v="Aarav Malhotra"/>
    <s v="Female"/>
    <s v="46-55"/>
    <n v="47"/>
    <d v="1972-01-01T00:00:00"/>
    <s v="Minority"/>
    <s v="Muslim"/>
    <s v="RENT"/>
    <s v="&lt;25K"/>
    <s v="Salaried"/>
    <n v="526"/>
  </r>
  <r>
    <n v="522"/>
    <s v="Kavya Verma"/>
    <s v="Female"/>
    <s v="36-45"/>
    <n v="37"/>
    <d v="1980-01-01T00:00:00"/>
    <s v="General"/>
    <s v="Hindu"/>
    <s v="RENT"/>
    <s v="&lt;25K"/>
    <s v="Self-Employed"/>
    <n v="479"/>
  </r>
  <r>
    <n v="523"/>
    <s v="Meera Patel"/>
    <s v="Female"/>
    <s v="26-35"/>
    <n v="28"/>
    <d v="1991-03-29T00:00:00"/>
    <s v="ST"/>
    <s v="Sikh"/>
    <s v="RENT"/>
    <s v="25K-50K"/>
    <s v="Salaried"/>
    <n v="432"/>
  </r>
  <r>
    <n v="524"/>
    <s v="Meera Sharma"/>
    <s v="Female"/>
    <s v="18-25"/>
    <n v="22"/>
    <d v="1995-12-14T00:00:00"/>
    <s v="General"/>
    <s v="Hindu"/>
    <s v="RENT"/>
    <s v="&lt;25K"/>
    <s v="Salaried"/>
    <n v="346"/>
  </r>
  <r>
    <n v="525"/>
    <s v="Kavya Gupta"/>
    <s v="Female"/>
    <s v="26-35"/>
    <n v="35"/>
    <d v="1984-01-01T00:00:00"/>
    <s v="ST"/>
    <s v="Sikh"/>
    <s v="RENT"/>
    <s v="50K-75K"/>
    <s v="Business"/>
    <n v="721"/>
  </r>
  <r>
    <n v="526"/>
    <s v="Kavya Malhotra"/>
    <s v="Female"/>
    <s v="26-35"/>
    <n v="34"/>
    <d v="1985-01-01T00:00:00"/>
    <s v="ST"/>
    <s v="Sikh"/>
    <s v="MORTGAGE"/>
    <s v="75K-100K"/>
    <s v="Business"/>
    <n v="328"/>
  </r>
  <r>
    <n v="527"/>
    <s v="Ananya Gupta"/>
    <s v="Female"/>
    <s v="36-45"/>
    <n v="44"/>
    <d v="1973-01-01T00:00:00"/>
    <s v="SC"/>
    <s v="Hindu"/>
    <s v="RENT"/>
    <s v="25K-50K"/>
    <s v="Business"/>
    <n v="746"/>
  </r>
  <r>
    <n v="528"/>
    <s v="Vivaan Patel"/>
    <s v="Female"/>
    <s v="26-35"/>
    <n v="29"/>
    <d v="1988-01-01T00:00:00"/>
    <s v="OBC"/>
    <s v="Hindu"/>
    <s v="RENT"/>
    <s v="100K+"/>
    <s v="Salaried"/>
    <n v="395"/>
  </r>
  <r>
    <n v="529"/>
    <s v="Ananya Sharma"/>
    <s v="Female"/>
    <s v="46-55"/>
    <n v="52"/>
    <d v="1967-01-01T00:00:00"/>
    <s v="Minority"/>
    <s v="Muslim"/>
    <s v="RENT"/>
    <s v="&lt;25K"/>
    <s v="Business"/>
    <n v="557"/>
  </r>
  <r>
    <n v="530"/>
    <s v="Kavya Mehta"/>
    <s v="Female"/>
    <s v="36-45"/>
    <n v="45"/>
    <d v="1973-03-14T00:00:00"/>
    <s v="General"/>
    <s v="Muslim"/>
    <s v="OWN"/>
    <s v="50K-75K"/>
    <s v="Business"/>
    <n v="490"/>
  </r>
  <r>
    <n v="531"/>
    <s v="Ananya Nair"/>
    <s v="Female"/>
    <s v="36-45"/>
    <n v="39"/>
    <d v="1981-01-01T00:00:00"/>
    <s v="ST"/>
    <s v="Sikh"/>
    <s v="RENT"/>
    <s v="75K-100K"/>
    <s v="Business"/>
    <n v="795"/>
  </r>
  <r>
    <n v="532"/>
    <s v="Diya Verma"/>
    <s v="Female"/>
    <s v="26-35"/>
    <n v="35"/>
    <d v="1984-01-01T00:00:00"/>
    <s v="ST"/>
    <s v="Sikh"/>
    <s v="MORTGAGE"/>
    <s v="25K-50K"/>
    <s v="Self-Employed"/>
    <n v="744"/>
  </r>
  <r>
    <n v="533"/>
    <s v="Vivaan Verma"/>
    <s v="Female"/>
    <s v="46-55"/>
    <n v="52"/>
    <d v="1967-01-01T00:00:00"/>
    <s v="ST"/>
    <s v="Sikh"/>
    <s v="RENT"/>
    <s v="100K+"/>
    <s v="Salaried"/>
    <n v="626"/>
  </r>
  <r>
    <n v="534"/>
    <s v="Nisha Reddy"/>
    <s v="Female"/>
    <s v="36-45"/>
    <n v="38"/>
    <d v="1980-11-05T00:00:00"/>
    <s v="General"/>
    <s v="Muslim"/>
    <s v="RENT"/>
    <s v="50K-75K"/>
    <s v="Self-Employed"/>
    <n v="755"/>
  </r>
  <r>
    <n v="535"/>
    <s v="Nisha Joshi"/>
    <s v="Female"/>
    <s v="46-55"/>
    <n v="48"/>
    <d v="1971-09-04T00:00:00"/>
    <s v="General"/>
    <s v="Hindu"/>
    <s v="MORTGAGE"/>
    <s v="50K-75K"/>
    <s v="Business"/>
    <n v="657"/>
  </r>
  <r>
    <n v="536"/>
    <s v="Meera Nair"/>
    <s v="Female"/>
    <s v="36-45"/>
    <n v="38"/>
    <d v="1980-01-01T00:00:00"/>
    <s v="ST"/>
    <s v="Sikh"/>
    <s v="OWN"/>
    <s v="75K-100K"/>
    <s v="Self-Employed"/>
    <n v="368"/>
  </r>
  <r>
    <n v="537"/>
    <s v="Kavya Mehta"/>
    <s v="Female"/>
    <s v="36-45"/>
    <n v="37"/>
    <d v="1982-01-12T00:00:00"/>
    <s v="ST"/>
    <s v="Hindu"/>
    <s v="MORTGAGE"/>
    <s v="75K-100K"/>
    <s v="Business"/>
    <n v="414"/>
  </r>
  <r>
    <n v="538"/>
    <s v="Aarav Sharma"/>
    <s v="Female"/>
    <s v="26-35"/>
    <n v="30"/>
    <d v="1987-02-18T00:00:00"/>
    <s v="SC"/>
    <s v="Hindu"/>
    <s v="RENT"/>
    <s v="&lt;25K"/>
    <s v="Business"/>
    <n v="368"/>
  </r>
  <r>
    <n v="539"/>
    <s v="Meera Sharma"/>
    <s v="Female"/>
    <s v="36-45"/>
    <n v="43"/>
    <d v="1976-01-01T00:00:00"/>
    <s v="Minority"/>
    <s v="Muslim"/>
    <s v="RENT"/>
    <s v="100K+"/>
    <s v="Self-Employed"/>
    <n v="672"/>
  </r>
  <r>
    <n v="540"/>
    <s v="Laksh Reddy"/>
    <s v="Female"/>
    <s v="26-35"/>
    <n v="31"/>
    <d v="1988-01-11T00:00:00"/>
    <s v="SC"/>
    <s v="Hindu"/>
    <s v="RENT"/>
    <s v="25K-50K"/>
    <s v="Salaried"/>
    <n v="315"/>
  </r>
  <r>
    <n v="541"/>
    <s v="Ishaan Sharma"/>
    <s v="Female"/>
    <s v="26-35"/>
    <n v="26"/>
    <d v="1991-01-01T00:00:00"/>
    <s v="General"/>
    <s v="Hindu"/>
    <s v="RENT"/>
    <s v="25K-50K"/>
    <s v="Salaried"/>
    <n v="522"/>
  </r>
  <r>
    <n v="542"/>
    <s v="Aditya Verma"/>
    <s v="Female"/>
    <s v="36-45"/>
    <n v="40"/>
    <d v="1979-01-29T00:00:00"/>
    <s v="Minority"/>
    <s v="Muslim"/>
    <s v="RENT"/>
    <s v="50K-75K"/>
    <s v="Salaried"/>
    <n v="714"/>
  </r>
  <r>
    <n v="543"/>
    <s v="Laksh Mehta"/>
    <s v="Female"/>
    <s v="36-45"/>
    <n v="44"/>
    <d v="1975-01-01T00:00:00"/>
    <s v="General"/>
    <s v="Muslim"/>
    <s v="MORTGAGE"/>
    <s v="&lt;25K"/>
    <s v="Business"/>
    <n v="686"/>
  </r>
  <r>
    <n v="544"/>
    <s v="Ananya Sharma"/>
    <s v="Female"/>
    <s v="46-55"/>
    <n v="52"/>
    <d v="1967-01-01T00:00:00"/>
    <s v="Minority"/>
    <s v="Muslim"/>
    <s v="RENT"/>
    <s v="&lt;25K"/>
    <s v="Business"/>
    <n v="557"/>
  </r>
  <r>
    <n v="545"/>
    <s v="Ananya Mehta"/>
    <s v="Female"/>
    <s v="26-35"/>
    <n v="30"/>
    <d v="1988-01-01T00:00:00"/>
    <s v="ST"/>
    <s v="Sikh"/>
    <s v="RENT"/>
    <s v="75K-100K"/>
    <s v="Business"/>
    <n v="783"/>
  </r>
  <r>
    <n v="546"/>
    <s v="Kavya Gupta"/>
    <s v="Female"/>
    <s v="36-45"/>
    <n v="39"/>
    <d v="1978-01-01T00:00:00"/>
    <s v="OBC"/>
    <s v="Hindu"/>
    <s v="RENT"/>
    <s v="50K-75K"/>
    <s v="Salaried"/>
    <n v="692"/>
  </r>
  <r>
    <n v="547"/>
    <s v="Ishaan Malhotra"/>
    <s v="Female"/>
    <s v="18-25"/>
    <n v="22"/>
    <d v="1997-01-01T00:00:00"/>
    <s v="OBC"/>
    <s v="Hindu"/>
    <s v="RENT"/>
    <s v="75K-100K"/>
    <s v="Salaried"/>
    <n v="679"/>
  </r>
  <r>
    <n v="548"/>
    <s v="Nisha Reddy"/>
    <s v="Female"/>
    <s v="36-45"/>
    <n v="42"/>
    <d v="1977-01-01T00:00:00"/>
    <s v="SC"/>
    <s v="Hindu"/>
    <s v="RENT"/>
    <s v="100K+"/>
    <s v="Self-Employed"/>
    <n v="668"/>
  </r>
  <r>
    <n v="549"/>
    <s v="Aarav Patel"/>
    <s v="Female"/>
    <s v="26-35"/>
    <n v="31"/>
    <d v="1988-01-01T00:00:00"/>
    <s v="ST"/>
    <s v="Sikh"/>
    <s v="MORTGAGE"/>
    <s v="50K-75K"/>
    <s v="Business"/>
    <n v="462"/>
  </r>
  <r>
    <n v="550"/>
    <s v="Laksh Patel"/>
    <s v="Female"/>
    <s v="46-55"/>
    <n v="46"/>
    <d v="1973-01-01T00:00:00"/>
    <s v="General"/>
    <s v="Hindu"/>
    <s v="RENT"/>
    <s v="50K-75K"/>
    <s v="Business"/>
    <n v="467"/>
  </r>
  <r>
    <n v="551"/>
    <s v="Nisha Chopra"/>
    <s v="Female"/>
    <s v="46-55"/>
    <n v="49"/>
    <d v="1970-11-10T00:00:00"/>
    <s v="SC"/>
    <s v="Hindu"/>
    <s v="RENT"/>
    <s v="75K-100K"/>
    <s v="Business"/>
    <n v="641"/>
  </r>
  <r>
    <n v="552"/>
    <s v="Aarav Joshi"/>
    <s v="Female"/>
    <s v="18-25"/>
    <n v="22"/>
    <d v="1997-10-27T00:00:00"/>
    <s v="General"/>
    <s v="Hindu"/>
    <s v="RENT"/>
    <s v="&lt;25K"/>
    <s v="Salaried"/>
    <n v="516"/>
  </r>
  <r>
    <n v="553"/>
    <s v="Kavya Mehta"/>
    <s v="Female"/>
    <s v="46-55"/>
    <n v="52"/>
    <d v="1967-01-01T00:00:00"/>
    <s v="General"/>
    <s v="Muslim"/>
    <s v="RENT"/>
    <s v="&lt;25K"/>
    <s v="Business"/>
    <n v="390"/>
  </r>
  <r>
    <n v="554"/>
    <s v="Ananya Reddy"/>
    <s v="Female"/>
    <s v="18-25"/>
    <n v="22"/>
    <d v="1995-01-01T00:00:00"/>
    <s v="General"/>
    <s v="Hindu"/>
    <s v="MORTGAGE"/>
    <s v="75K-100K"/>
    <s v="Business"/>
    <n v="640"/>
  </r>
  <r>
    <n v="555"/>
    <s v="Aditya Malhotra"/>
    <s v="Female"/>
    <s v="46-55"/>
    <n v="51"/>
    <d v="1968-01-01T00:00:00"/>
    <s v="OBC"/>
    <s v="Hindu"/>
    <s v="RENT"/>
    <s v="25K-50K"/>
    <s v="Self-Employed"/>
    <n v="389"/>
  </r>
  <r>
    <n v="556"/>
    <s v="Meera Mehta"/>
    <s v="Female"/>
    <s v="46-55"/>
    <n v="49"/>
    <d v="1970-10-05T00:00:00"/>
    <s v="Minority"/>
    <s v="Muslim"/>
    <s v="MORTGAGE"/>
    <s v="&lt;25K"/>
    <s v="Salaried"/>
    <n v="825"/>
  </r>
  <r>
    <n v="557"/>
    <s v="Diya Malhotra"/>
    <s v="Female"/>
    <s v="18-25"/>
    <n v="21"/>
    <d v="1998-01-03T00:00:00"/>
    <s v="ST"/>
    <s v="Sikh"/>
    <s v="RENT"/>
    <s v="50K-75K"/>
    <s v="Self-Employed"/>
    <n v="493"/>
  </r>
  <r>
    <n v="558"/>
    <s v="Aditya Mehta"/>
    <s v="Female"/>
    <s v="46-55"/>
    <n v="46"/>
    <d v="1974-01-01T00:00:00"/>
    <s v="Minority"/>
    <s v="Muslim"/>
    <s v="RENT"/>
    <s v="&lt;25K"/>
    <s v="Business"/>
    <n v="708"/>
  </r>
  <r>
    <n v="559"/>
    <s v="Ishaan Joshi"/>
    <s v="Female"/>
    <s v="36-45"/>
    <n v="43"/>
    <d v="1976-04-02T00:00:00"/>
    <s v="General"/>
    <s v="Hindu"/>
    <s v="RENT"/>
    <s v="100K+"/>
    <s v="Salaried"/>
    <n v="675"/>
  </r>
  <r>
    <n v="560"/>
    <s v="Ananya Gupta"/>
    <s v="Female"/>
    <s v="36-45"/>
    <n v="38"/>
    <d v="1981-01-01T00:00:00"/>
    <s v="ST"/>
    <s v="Sikh"/>
    <s v="RENT"/>
    <s v="50K-75K"/>
    <s v="Salaried"/>
    <n v="450"/>
  </r>
  <r>
    <n v="561"/>
    <s v="Ananya Patel"/>
    <s v="Female"/>
    <s v="36-45"/>
    <n v="43"/>
    <d v="1975-03-01T00:00:00"/>
    <s v="Minority"/>
    <s v="Muslim"/>
    <s v="RENT"/>
    <s v="75K-100K"/>
    <s v="Salaried"/>
    <n v="558"/>
  </r>
  <r>
    <n v="562"/>
    <s v="Kavya Malhotra"/>
    <s v="Female"/>
    <s v="26-35"/>
    <n v="34"/>
    <d v="1985-01-01T00:00:00"/>
    <s v="ST"/>
    <s v="Sikh"/>
    <s v="MORTGAGE"/>
    <s v="75K-100K"/>
    <s v="Business"/>
    <n v="328"/>
  </r>
  <r>
    <n v="563"/>
    <s v="Ishaan Gupta"/>
    <s v="Female"/>
    <s v="26-35"/>
    <n v="28"/>
    <d v="1989-01-01T00:00:00"/>
    <s v="SC"/>
    <s v="Hindu"/>
    <s v="RENT"/>
    <s v="100K+"/>
    <s v="Business"/>
    <n v="536"/>
  </r>
  <r>
    <n v="564"/>
    <s v="Kavya Mehta"/>
    <s v="Female"/>
    <s v="46-55"/>
    <n v="52"/>
    <d v="1967-01-01T00:00:00"/>
    <s v="General"/>
    <s v="Muslim"/>
    <s v="RENT"/>
    <s v="&lt;25K"/>
    <s v="Business"/>
    <n v="390"/>
  </r>
  <r>
    <n v="565"/>
    <s v="Vivaan Nair"/>
    <s v="Female"/>
    <s v="46-55"/>
    <n v="49"/>
    <d v="1970-01-03T00:00:00"/>
    <s v="General"/>
    <s v="Muslim"/>
    <s v="RENT"/>
    <s v="100K+"/>
    <s v="Salaried"/>
    <n v="519"/>
  </r>
  <r>
    <n v="566"/>
    <s v="Meera Chopra"/>
    <s v="Female"/>
    <s v="46-55"/>
    <n v="53"/>
    <d v="1966-07-05T00:00:00"/>
    <s v="ST"/>
    <s v="Sikh"/>
    <s v="RENT"/>
    <s v="75K-100K"/>
    <s v="Business"/>
    <n v="551"/>
  </r>
  <r>
    <n v="567"/>
    <s v="Laksh Patel"/>
    <s v="Female"/>
    <s v="36-45"/>
    <n v="44"/>
    <d v="1974-05-25T00:00:00"/>
    <s v="ST"/>
    <s v="Hindu"/>
    <s v="RENT"/>
    <s v="&lt;25K"/>
    <s v="Self-Employed"/>
    <n v="342"/>
  </r>
  <r>
    <n v="568"/>
    <s v="Nisha Joshi"/>
    <s v="Female"/>
    <s v="46-55"/>
    <n v="48"/>
    <d v="1971-09-04T00:00:00"/>
    <s v="General"/>
    <s v="Hindu"/>
    <s v="MORTGAGE"/>
    <s v="50K-75K"/>
    <s v="Business"/>
    <n v="657"/>
  </r>
  <r>
    <n v="569"/>
    <s v="Diya Reddy"/>
    <s v="Female"/>
    <s v="36-45"/>
    <n v="36"/>
    <d v="1983-01-01T00:00:00"/>
    <s v="SC"/>
    <s v="Hindu"/>
    <s v="MORTGAGE"/>
    <s v="25K-50K"/>
    <s v="Business"/>
    <n v="796"/>
  </r>
  <r>
    <n v="570"/>
    <s v="Diya Patel"/>
    <s v="Female"/>
    <s v="36-45"/>
    <n v="44"/>
    <d v="1975-09-08T00:00:00"/>
    <s v="General"/>
    <s v="Hindu"/>
    <s v="MORTGAGE"/>
    <s v="25K-50K"/>
    <s v="Salaried"/>
    <n v="601"/>
  </r>
  <r>
    <n v="571"/>
    <s v="Nisha Malhotra"/>
    <s v="Female"/>
    <s v="36-45"/>
    <n v="36"/>
    <d v="1983-01-01T00:00:00"/>
    <s v="SC"/>
    <s v="Hindu"/>
    <s v="MORTGAGE"/>
    <s v="100K+"/>
    <s v="Self-Employed"/>
    <n v="489"/>
  </r>
  <r>
    <n v="572"/>
    <s v="Laksh Gupta"/>
    <s v="Female"/>
    <s v="46-55"/>
    <n v="52"/>
    <d v="1968-01-01T00:00:00"/>
    <s v="SC"/>
    <s v="Hindu"/>
    <s v="RENT"/>
    <s v="75K-100K"/>
    <s v="Salaried"/>
    <n v="584"/>
  </r>
  <r>
    <n v="573"/>
    <s v="Kavya Gupta"/>
    <s v="Female"/>
    <s v="36-45"/>
    <n v="43"/>
    <d v="1976-01-01T00:00:00"/>
    <s v="Minority"/>
    <s v="Muslim"/>
    <s v="RENT"/>
    <s v="&lt;25K"/>
    <s v="Self-Employed"/>
    <n v="528"/>
  </r>
  <r>
    <n v="574"/>
    <s v="Nisha Chopra"/>
    <s v="Female"/>
    <s v="46-55"/>
    <n v="52"/>
    <d v="1965-01-01T00:00:00"/>
    <s v="General"/>
    <s v="Hindu"/>
    <s v="RENT"/>
    <s v="100K+"/>
    <s v="Salaried"/>
    <n v="322"/>
  </r>
  <r>
    <n v="575"/>
    <s v="Meera Sharma"/>
    <s v="Female"/>
    <s v="36-45"/>
    <n v="45"/>
    <d v="1972-01-01T00:00:00"/>
    <s v="OBC"/>
    <s v="Hindu"/>
    <s v="OWN"/>
    <s v="75K-100K"/>
    <s v="Business"/>
    <n v="417"/>
  </r>
  <r>
    <n v="576"/>
    <s v="Kavya Chopra"/>
    <s v="Female"/>
    <s v="18-25"/>
    <n v="23"/>
    <d v="1994-01-01T00:00:00"/>
    <s v="General"/>
    <s v="Hindu"/>
    <s v="RENT"/>
    <s v="75K-100K"/>
    <s v="Business"/>
    <n v="588"/>
  </r>
  <r>
    <n v="577"/>
    <s v="Nisha Reddy"/>
    <s v="Female"/>
    <s v="36-45"/>
    <n v="44"/>
    <d v="1975-01-01T00:00:00"/>
    <s v="OBC"/>
    <s v="Hindu"/>
    <s v="MORTGAGE"/>
    <s v="75K-100K"/>
    <s v="Business"/>
    <n v="815"/>
  </r>
  <r>
    <n v="578"/>
    <s v="Ishaan Patel"/>
    <s v="Female"/>
    <s v="36-45"/>
    <n v="39"/>
    <d v="1980-01-01T00:00:00"/>
    <s v="Minority"/>
    <s v="Muslim"/>
    <s v="RENT"/>
    <s v="75K-100K"/>
    <s v="Self-Employed"/>
    <n v="472"/>
  </r>
  <r>
    <n v="579"/>
    <s v="Nisha Joshi"/>
    <s v="Female"/>
    <s v="26-35"/>
    <n v="33"/>
    <d v="1984-01-01T00:00:00"/>
    <s v="General"/>
    <s v="Hindu"/>
    <s v="MORTGAGE"/>
    <s v="50K-75K"/>
    <s v="Self-Employed"/>
    <n v="731"/>
  </r>
  <r>
    <n v="580"/>
    <s v="Aditya Sharma"/>
    <s v="Female"/>
    <s v="26-35"/>
    <n v="32"/>
    <d v="1985-01-01T00:00:00"/>
    <s v="General"/>
    <s v="Hindu"/>
    <s v="RENT"/>
    <s v="50K-75K"/>
    <s v="Self-Employed"/>
    <n v="821"/>
  </r>
  <r>
    <n v="581"/>
    <s v="Vivaan Gupta"/>
    <s v="Female"/>
    <s v="56-63"/>
    <n v="57"/>
    <d v="1962-08-11T00:00:00"/>
    <s v="General"/>
    <s v="Muslim"/>
    <s v="RENT"/>
    <s v="75K-100K"/>
    <s v="Business"/>
    <n v="472"/>
  </r>
  <r>
    <n v="582"/>
    <s v="Kavya Gupta"/>
    <s v="Female"/>
    <s v="36-45"/>
    <n v="39"/>
    <d v="1978-01-01T00:00:00"/>
    <s v="OBC"/>
    <s v="Hindu"/>
    <s v="RENT"/>
    <s v="50K-75K"/>
    <s v="Salaried"/>
    <n v="692"/>
  </r>
  <r>
    <n v="583"/>
    <s v="Nisha Malhotra"/>
    <s v="Female"/>
    <s v="36-45"/>
    <n v="42"/>
    <d v="1977-01-01T00:00:00"/>
    <s v="SC"/>
    <s v="Hindu"/>
    <s v="RENT"/>
    <s v="25K-50K"/>
    <s v="Self-Employed"/>
    <n v="717"/>
  </r>
  <r>
    <n v="584"/>
    <s v="Ishaan Mehta"/>
    <s v="Female"/>
    <s v="18-25"/>
    <n v="23"/>
    <d v="1994-01-01T00:00:00"/>
    <s v="OBC"/>
    <s v="Hindu"/>
    <s v="RENT"/>
    <s v="100K+"/>
    <s v="Business"/>
    <n v="416"/>
  </r>
  <r>
    <n v="585"/>
    <s v="Nisha Patel"/>
    <s v="Female"/>
    <s v="18-25"/>
    <n v="21"/>
    <d v="1998-01-01T00:00:00"/>
    <s v="General"/>
    <s v="Hindu"/>
    <s v="RENT"/>
    <s v="25K-50K"/>
    <s v="Salaried"/>
    <n v="800"/>
  </r>
  <r>
    <n v="586"/>
    <s v="Aarav Joshi"/>
    <s v="Female"/>
    <s v="36-45"/>
    <n v="38"/>
    <d v="1981-01-01T00:00:00"/>
    <s v="ST"/>
    <s v="Sikh"/>
    <s v="RENT"/>
    <s v="50K-75K"/>
    <s v="Salaried"/>
    <n v="744"/>
  </r>
  <r>
    <n v="587"/>
    <s v="Kavya Reddy"/>
    <s v="Female"/>
    <s v="56-63"/>
    <n v="59"/>
    <d v="1960-01-01T00:00:00"/>
    <s v="General"/>
    <s v="Muslim"/>
    <s v="RENT"/>
    <s v="50K-75K"/>
    <s v="Salaried"/>
    <n v="775"/>
  </r>
  <r>
    <n v="588"/>
    <s v="Meera Reddy"/>
    <s v="Female"/>
    <s v="36-45"/>
    <n v="45"/>
    <d v="1974-03-01T00:00:00"/>
    <s v="General"/>
    <s v="Muslim"/>
    <s v="MORTGAGE"/>
    <s v="&lt;25K"/>
    <s v="Self-Employed"/>
    <n v="830"/>
  </r>
  <r>
    <n v="589"/>
    <s v="Vivaan Mehta"/>
    <s v="Female"/>
    <s v="18-25"/>
    <n v="24"/>
    <d v="1994-03-01T00:00:00"/>
    <s v="ST"/>
    <s v="Sikh"/>
    <s v="RENT"/>
    <s v="75K-100K"/>
    <s v="Business"/>
    <n v="431"/>
  </r>
  <r>
    <n v="590"/>
    <s v="Diya Chopra"/>
    <s v="Female"/>
    <s v="26-35"/>
    <n v="35"/>
    <d v="1984-03-20T00:00:00"/>
    <s v="SC"/>
    <s v="Hindu"/>
    <s v="RENT"/>
    <s v="75K-100K"/>
    <s v="Self-Employed"/>
    <n v="567"/>
  </r>
  <r>
    <n v="591"/>
    <s v="Aarav Malhotra"/>
    <s v="Female"/>
    <s v="46-55"/>
    <n v="53"/>
    <d v="1966-01-01T00:00:00"/>
    <s v="Minority"/>
    <s v="Muslim"/>
    <s v="RENT"/>
    <s v="25K-50K"/>
    <s v="Business"/>
    <n v="812"/>
  </r>
  <r>
    <n v="592"/>
    <s v="Nisha Verma"/>
    <s v="Female"/>
    <s v="26-35"/>
    <n v="35"/>
    <d v="1984-01-01T00:00:00"/>
    <s v="SC"/>
    <s v="Hindu"/>
    <s v="RENT"/>
    <s v="75K-100K"/>
    <s v="Salaried"/>
    <n v="792"/>
  </r>
  <r>
    <n v="593"/>
    <s v="Vivaan Gupta"/>
    <s v="Female"/>
    <s v="56-63"/>
    <n v="57"/>
    <d v="1962-08-11T00:00:00"/>
    <s v="General"/>
    <s v="Muslim"/>
    <s v="RENT"/>
    <s v="75K-100K"/>
    <s v="Business"/>
    <n v="472"/>
  </r>
  <r>
    <n v="594"/>
    <s v="Meera Chopra"/>
    <s v="Female"/>
    <s v="36-45"/>
    <n v="37"/>
    <d v="1983-01-01T00:00:00"/>
    <s v="ST"/>
    <s v="Sikh"/>
    <s v="RENT"/>
    <s v="75K-100K"/>
    <s v="Salaried"/>
    <n v="373"/>
  </r>
  <r>
    <n v="595"/>
    <s v="Kavya Malhotra"/>
    <s v="Female"/>
    <s v="36-45"/>
    <n v="41"/>
    <d v="1978-01-01T00:00:00"/>
    <s v="OBC"/>
    <s v="Hindu"/>
    <s v="RENT"/>
    <s v="25K-50K"/>
    <s v="Salaried"/>
    <n v="495"/>
  </r>
  <r>
    <n v="596"/>
    <s v="Vivaan Patel"/>
    <s v="Female"/>
    <s v="46-55"/>
    <n v="51"/>
    <d v="1966-01-01T00:00:00"/>
    <s v="SC"/>
    <s v="Hindu"/>
    <s v="MORTGAGE"/>
    <s v="100K+"/>
    <s v="Business"/>
    <n v="375"/>
  </r>
  <r>
    <n v="597"/>
    <s v="Meera Mehta"/>
    <s v="Female"/>
    <s v="46-55"/>
    <n v="49"/>
    <d v="1970-10-05T00:00:00"/>
    <s v="Minority"/>
    <s v="Muslim"/>
    <s v="MORTGAGE"/>
    <s v="&lt;25K"/>
    <s v="Salaried"/>
    <n v="825"/>
  </r>
  <r>
    <n v="598"/>
    <s v="Nisha Patel"/>
    <s v="Female"/>
    <s v="36-45"/>
    <n v="41"/>
    <d v="1976-01-01T00:00:00"/>
    <s v="General"/>
    <s v="Hindu"/>
    <s v="RENT"/>
    <s v="100K+"/>
    <s v="Salaried"/>
    <n v="399"/>
  </r>
  <r>
    <n v="599"/>
    <s v="Meera Joshi"/>
    <s v="Female"/>
    <s v="46-55"/>
    <n v="53"/>
    <d v="1966-01-01T00:00:00"/>
    <s v="ST"/>
    <s v="Sikh"/>
    <s v="RENT"/>
    <s v="&lt;25K"/>
    <s v="Salaried"/>
    <n v="529"/>
  </r>
  <r>
    <n v="600"/>
    <s v="Laksh Reddy"/>
    <s v="Female"/>
    <s v="26-35"/>
    <n v="31"/>
    <d v="1988-01-11T00:00:00"/>
    <s v="SC"/>
    <s v="Hindu"/>
    <s v="RENT"/>
    <s v="25K-50K"/>
    <s v="Salaried"/>
    <n v="315"/>
  </r>
  <r>
    <n v="601"/>
    <s v="Ishaan Mehta"/>
    <s v="Female"/>
    <s v="18-25"/>
    <n v="23"/>
    <d v="1994-01-01T00:00:00"/>
    <s v="OBC"/>
    <s v="Hindu"/>
    <s v="RENT"/>
    <s v="100K+"/>
    <s v="Business"/>
    <n v="416"/>
  </r>
  <r>
    <n v="602"/>
    <s v="Vivaan Gupta"/>
    <s v="Female"/>
    <s v="46-55"/>
    <n v="50"/>
    <d v="1968-01-01T00:00:00"/>
    <s v="ST"/>
    <s v="Sikh"/>
    <s v="RENT"/>
    <s v="50K-75K"/>
    <s v="Self-Employed"/>
    <n v="768"/>
  </r>
  <r>
    <n v="603"/>
    <s v="Laksh Patel"/>
    <s v="Female"/>
    <s v="46-55"/>
    <n v="46"/>
    <d v="1973-01-01T00:00:00"/>
    <s v="General"/>
    <s v="Hindu"/>
    <s v="RENT"/>
    <s v="50K-75K"/>
    <s v="Business"/>
    <n v="467"/>
  </r>
  <r>
    <n v="604"/>
    <s v="Meera Sharma"/>
    <s v="Female"/>
    <s v="18-25"/>
    <n v="22"/>
    <d v="1995-12-14T00:00:00"/>
    <s v="General"/>
    <s v="Hindu"/>
    <s v="RENT"/>
    <s v="&lt;25K"/>
    <s v="Salaried"/>
    <n v="346"/>
  </r>
  <r>
    <n v="605"/>
    <s v="Aarav Malhotra"/>
    <s v="Female"/>
    <s v="46-55"/>
    <n v="47"/>
    <d v="1972-01-01T00:00:00"/>
    <s v="Minority"/>
    <s v="Muslim"/>
    <s v="RENT"/>
    <s v="&lt;25K"/>
    <s v="Salaried"/>
    <n v="526"/>
  </r>
  <r>
    <n v="606"/>
    <s v="Diya Reddy"/>
    <s v="Female"/>
    <s v="36-45"/>
    <n v="40"/>
    <d v="1979-12-28T00:00:00"/>
    <s v="ST"/>
    <s v="Sikh"/>
    <s v="RENT"/>
    <s v="&lt;25K"/>
    <s v="Self-Employed"/>
    <n v="810"/>
  </r>
  <r>
    <n v="607"/>
    <s v="Meera Joshi"/>
    <s v="Female"/>
    <s v="46-55"/>
    <n v="53"/>
    <d v="1966-01-01T00:00:00"/>
    <s v="ST"/>
    <s v="Sikh"/>
    <s v="RENT"/>
    <s v="&lt;25K"/>
    <s v="Salaried"/>
    <n v="529"/>
  </r>
  <r>
    <n v="608"/>
    <s v="Aditya Joshi"/>
    <s v="Female"/>
    <s v="46-55"/>
    <n v="54"/>
    <d v="1963-01-01T00:00:00"/>
    <s v="OBC"/>
    <s v="Hindu"/>
    <s v="RENT"/>
    <s v="50K-75K"/>
    <s v="Business"/>
    <n v="357"/>
  </r>
  <r>
    <n v="609"/>
    <s v="Kavya Reddy"/>
    <s v="Female"/>
    <s v="46-55"/>
    <n v="49"/>
    <d v="1970-06-08T00:00:00"/>
    <s v="Minority"/>
    <s v="Muslim"/>
    <s v="RENT"/>
    <s v="&lt;25K"/>
    <s v="Salaried"/>
    <n v="442"/>
  </r>
  <r>
    <n v="610"/>
    <s v="Vivaan Gupta"/>
    <s v="Female"/>
    <s v="56-63"/>
    <n v="57"/>
    <d v="1962-08-11T00:00:00"/>
    <s v="General"/>
    <s v="Muslim"/>
    <s v="RENT"/>
    <s v="75K-100K"/>
    <s v="Business"/>
    <n v="472"/>
  </r>
  <r>
    <n v="611"/>
    <s v="Vivaan Nair"/>
    <s v="Female"/>
    <s v="46-55"/>
    <n v="49"/>
    <d v="1970-01-03T00:00:00"/>
    <s v="General"/>
    <s v="Muslim"/>
    <s v="RENT"/>
    <s v="100K+"/>
    <s v="Salaried"/>
    <n v="519"/>
  </r>
  <r>
    <n v="612"/>
    <s v="Meera Verma"/>
    <s v="Female"/>
    <s v="26-35"/>
    <n v="34"/>
    <d v="1984-01-01T00:00:00"/>
    <s v="ST"/>
    <s v="Sikh"/>
    <s v="RENT"/>
    <s v="100K+"/>
    <s v="Self-Employed"/>
    <n v="464"/>
  </r>
  <r>
    <n v="613"/>
    <s v="Nisha Patel"/>
    <s v="Female"/>
    <s v="36-45"/>
    <n v="41"/>
    <d v="1976-01-01T00:00:00"/>
    <s v="General"/>
    <s v="Hindu"/>
    <s v="RENT"/>
    <s v="100K+"/>
    <s v="Salaried"/>
    <n v="399"/>
  </r>
  <r>
    <n v="614"/>
    <s v="Meera Chopra"/>
    <s v="Female"/>
    <s v="36-45"/>
    <n v="37"/>
    <d v="1983-01-01T00:00:00"/>
    <s v="ST"/>
    <s v="Sikh"/>
    <s v="RENT"/>
    <s v="75K-100K"/>
    <s v="Salaried"/>
    <n v="373"/>
  </r>
  <r>
    <n v="615"/>
    <s v="Vivaan Patel"/>
    <s v="Female"/>
    <s v="46-55"/>
    <n v="55"/>
    <d v="1964-01-01T00:00:00"/>
    <s v="General"/>
    <s v="Muslim"/>
    <s v="MORTGAGE"/>
    <s v="25K-50K"/>
    <s v="Self-Employed"/>
    <n v="489"/>
  </r>
  <r>
    <n v="616"/>
    <s v="Nisha Joshi"/>
    <s v="Female"/>
    <s v="26-35"/>
    <n v="33"/>
    <d v="1984-01-01T00:00:00"/>
    <s v="General"/>
    <s v="Hindu"/>
    <s v="MORTGAGE"/>
    <s v="50K-75K"/>
    <s v="Self-Employed"/>
    <n v="731"/>
  </r>
  <r>
    <n v="617"/>
    <s v="Kavya Gupta"/>
    <s v="Female"/>
    <s v="36-45"/>
    <n v="39"/>
    <d v="1978-01-01T00:00:00"/>
    <s v="OBC"/>
    <s v="Hindu"/>
    <s v="RENT"/>
    <s v="50K-75K"/>
    <s v="Salaried"/>
    <n v="692"/>
  </r>
  <r>
    <n v="618"/>
    <s v="Laksh Sharma"/>
    <s v="Female"/>
    <s v="26-35"/>
    <n v="31"/>
    <d v="1988-01-01T00:00:00"/>
    <s v="SC"/>
    <s v="Hindu"/>
    <s v="RENT"/>
    <s v="100K+"/>
    <s v="Self-Employed"/>
    <n v="672"/>
  </r>
  <r>
    <n v="619"/>
    <s v="Nisha Reddy"/>
    <s v="Female"/>
    <s v="36-45"/>
    <n v="44"/>
    <d v="1975-01-01T00:00:00"/>
    <s v="OBC"/>
    <s v="Hindu"/>
    <s v="MORTGAGE"/>
    <s v="75K-100K"/>
    <s v="Business"/>
    <n v="815"/>
  </r>
  <r>
    <n v="620"/>
    <s v="Aditya Joshi"/>
    <s v="Female"/>
    <s v="26-35"/>
    <n v="35"/>
    <d v="1984-01-01T00:00:00"/>
    <s v="General"/>
    <s v="Hindu"/>
    <s v="RENT"/>
    <s v="&lt;25K"/>
    <s v="Business"/>
    <n v="624"/>
  </r>
  <r>
    <n v="621"/>
    <s v="Kavya Patel"/>
    <s v="Female"/>
    <s v="36-45"/>
    <n v="38"/>
    <d v="1980-01-01T00:00:00"/>
    <s v="ST"/>
    <s v="Sikh"/>
    <s v="MORTGAGE"/>
    <s v="25K-50K"/>
    <s v="Business"/>
    <n v="683"/>
  </r>
  <r>
    <n v="622"/>
    <s v="Kavya Mehta"/>
    <s v="Female"/>
    <s v="36-45"/>
    <n v="37"/>
    <d v="1982-01-12T00:00:00"/>
    <s v="ST"/>
    <s v="Hindu"/>
    <s v="MORTGAGE"/>
    <s v="75K-100K"/>
    <s v="Business"/>
    <n v="414"/>
  </r>
  <r>
    <n v="623"/>
    <s v="Vivaan Verma"/>
    <s v="Female"/>
    <s v="46-55"/>
    <n v="52"/>
    <d v="1967-01-01T00:00:00"/>
    <s v="ST"/>
    <s v="Sikh"/>
    <s v="RENT"/>
    <s v="100K+"/>
    <s v="Salaried"/>
    <n v="626"/>
  </r>
  <r>
    <n v="624"/>
    <s v="Laksh Reddy"/>
    <s v="Female"/>
    <s v="26-35"/>
    <n v="29"/>
    <d v="1990-01-01T00:00:00"/>
    <s v="OBC"/>
    <s v="Hindu"/>
    <s v="RENT"/>
    <s v="75K-100K"/>
    <s v="Business"/>
    <n v="311"/>
  </r>
  <r>
    <n v="625"/>
    <s v="Kavya Patel"/>
    <s v="Female"/>
    <s v="36-45"/>
    <n v="36"/>
    <d v="1983-01-01T00:00:00"/>
    <s v="ST"/>
    <s v="Sikh"/>
    <s v="RENT"/>
    <s v="100K+"/>
    <s v="Business"/>
    <n v="692"/>
  </r>
  <r>
    <n v="626"/>
    <s v="Nisha Reddy"/>
    <s v="Female"/>
    <s v="36-45"/>
    <n v="44"/>
    <d v="1975-01-01T00:00:00"/>
    <s v="OBC"/>
    <s v="Hindu"/>
    <s v="MORTGAGE"/>
    <s v="75K-100K"/>
    <s v="Business"/>
    <n v="815"/>
  </r>
  <r>
    <n v="627"/>
    <s v="Ananya Reddy"/>
    <s v="Female"/>
    <s v="18-25"/>
    <m/>
    <m/>
    <s v="General"/>
    <s v="Muslim"/>
    <s v="MORTGAGE"/>
    <s v="&lt;25K"/>
    <s v="Self-Employed"/>
    <n v="660"/>
  </r>
  <r>
    <n v="628"/>
    <s v="Meera Gupta"/>
    <s v="Female"/>
    <s v="46-55"/>
    <n v="47"/>
    <d v="1972-06-01T00:00:00"/>
    <s v="Minority"/>
    <s v="Muslim"/>
    <s v="MORTGAGE"/>
    <s v="25K-50K"/>
    <s v="Self-Employed"/>
    <n v="346"/>
  </r>
  <r>
    <n v="629"/>
    <s v="Nisha Chopra"/>
    <s v="Female"/>
    <s v="46-55"/>
    <n v="49"/>
    <d v="1970-11-10T00:00:00"/>
    <s v="SC"/>
    <s v="Hindu"/>
    <s v="RENT"/>
    <s v="75K-100K"/>
    <s v="Business"/>
    <n v="641"/>
  </r>
  <r>
    <n v="630"/>
    <s v="Meera Chopra"/>
    <s v="Female"/>
    <s v="46-55"/>
    <n v="53"/>
    <d v="1966-07-05T00:00:00"/>
    <s v="ST"/>
    <s v="Sikh"/>
    <s v="RENT"/>
    <s v="75K-100K"/>
    <s v="Business"/>
    <n v="551"/>
  </r>
  <r>
    <n v="631"/>
    <s v="Aarav Malhotra"/>
    <s v="Female"/>
    <s v="46-55"/>
    <n v="47"/>
    <d v="1972-01-01T00:00:00"/>
    <s v="Minority"/>
    <s v="Muslim"/>
    <s v="RENT"/>
    <s v="&lt;25K"/>
    <s v="Salaried"/>
    <n v="526"/>
  </r>
  <r>
    <n v="632"/>
    <s v="Diya Sharma"/>
    <s v="Female"/>
    <s v="26-35"/>
    <n v="34"/>
    <d v="1984-01-01T00:00:00"/>
    <s v="ST"/>
    <s v="Sikh"/>
    <s v="MORTGAGE"/>
    <s v="100K+"/>
    <s v="Self-Employed"/>
    <n v="341"/>
  </r>
  <r>
    <n v="633"/>
    <s v="Kavya Verma"/>
    <s v="Female"/>
    <s v="36-45"/>
    <n v="37"/>
    <d v="1980-01-01T00:00:00"/>
    <s v="General"/>
    <s v="Hindu"/>
    <s v="RENT"/>
    <s v="&lt;25K"/>
    <s v="Self-Employed"/>
    <n v="479"/>
  </r>
  <r>
    <n v="634"/>
    <s v="Kavya Chopra"/>
    <s v="Female"/>
    <s v="18-25"/>
    <n v="23"/>
    <d v="1994-01-01T00:00:00"/>
    <s v="General"/>
    <s v="Hindu"/>
    <s v="RENT"/>
    <s v="75K-100K"/>
    <s v="Business"/>
    <n v="588"/>
  </r>
  <r>
    <n v="635"/>
    <s v="Aarav Malhotra"/>
    <s v="Female"/>
    <s v="46-55"/>
    <n v="46"/>
    <d v="1973-08-01T00:00:00"/>
    <s v="Minority"/>
    <s v="Muslim"/>
    <s v="MORTGAGE"/>
    <s v="100K+"/>
    <s v="Salaried"/>
    <n v="604"/>
  </r>
  <r>
    <n v="636"/>
    <s v="Vivaan Patel"/>
    <s v="Female"/>
    <s v="46-55"/>
    <n v="51"/>
    <d v="1966-01-01T00:00:00"/>
    <s v="SC"/>
    <s v="Hindu"/>
    <s v="MORTGAGE"/>
    <s v="100K+"/>
    <s v="Business"/>
    <n v="375"/>
  </r>
  <r>
    <n v="637"/>
    <s v="Nisha Malhotra"/>
    <s v="Female"/>
    <s v="26-35"/>
    <n v="29"/>
    <d v="1991-01-01T00:00:00"/>
    <s v="ST"/>
    <s v="Sikh"/>
    <s v="MORTGAGE"/>
    <s v="100K+"/>
    <s v="Self-Employed"/>
    <n v="799"/>
  </r>
  <r>
    <n v="638"/>
    <s v="Vivaan Gupta"/>
    <s v="Female"/>
    <s v="56-63"/>
    <n v="57"/>
    <d v="1962-08-11T00:00:00"/>
    <s v="General"/>
    <s v="Muslim"/>
    <s v="RENT"/>
    <s v="75K-100K"/>
    <s v="Business"/>
    <n v="472"/>
  </r>
  <r>
    <n v="639"/>
    <s v="Diya Reddy"/>
    <s v="Female"/>
    <s v="36-45"/>
    <n v="36"/>
    <d v="1983-01-01T00:00:00"/>
    <s v="SC"/>
    <s v="Hindu"/>
    <s v="MORTGAGE"/>
    <s v="25K-50K"/>
    <s v="Business"/>
    <n v="796"/>
  </r>
  <r>
    <n v="640"/>
    <s v="Ishaan Sharma"/>
    <s v="Female"/>
    <s v="26-35"/>
    <n v="26"/>
    <d v="1991-01-01T00:00:00"/>
    <s v="General"/>
    <s v="Hindu"/>
    <s v="RENT"/>
    <s v="25K-50K"/>
    <s v="Salaried"/>
    <n v="522"/>
  </r>
  <r>
    <n v="641"/>
    <s v="Meera Patel"/>
    <s v="Female"/>
    <s v="26-35"/>
    <n v="28"/>
    <d v="1991-03-29T00:00:00"/>
    <s v="ST"/>
    <s v="Sikh"/>
    <s v="RENT"/>
    <s v="25K-50K"/>
    <s v="Salaried"/>
    <n v="432"/>
  </r>
  <r>
    <n v="642"/>
    <s v="Vivaan Nair"/>
    <s v="Female"/>
    <s v="46-55"/>
    <n v="49"/>
    <d v="1970-01-03T00:00:00"/>
    <s v="General"/>
    <s v="Muslim"/>
    <s v="RENT"/>
    <s v="100K+"/>
    <s v="Salaried"/>
    <n v="519"/>
  </r>
  <r>
    <n v="643"/>
    <s v="Ananya Sharma"/>
    <s v="Female"/>
    <s v="46-55"/>
    <n v="52"/>
    <d v="1967-01-01T00:00:00"/>
    <s v="Minority"/>
    <s v="Muslim"/>
    <s v="RENT"/>
    <s v="&lt;25K"/>
    <s v="Business"/>
    <n v="557"/>
  </r>
  <r>
    <n v="644"/>
    <s v="Meera Chopra"/>
    <s v="Female"/>
    <s v="36-45"/>
    <n v="36"/>
    <d v="1981-01-01T00:00:00"/>
    <s v="OBC"/>
    <s v="Christian"/>
    <s v="RENT"/>
    <s v="75K-100K"/>
    <s v="Self-Employed"/>
    <n v="419"/>
  </r>
  <r>
    <n v="645"/>
    <s v="Laksh Sharma"/>
    <s v="Female"/>
    <s v="26-35"/>
    <n v="29"/>
    <d v="1989-01-01T00:00:00"/>
    <s v="ST"/>
    <s v="Sikh"/>
    <s v="MORTGAGE"/>
    <s v="&lt;25K"/>
    <s v="Self-Employed"/>
    <n v="695"/>
  </r>
  <r>
    <n v="646"/>
    <s v="Kavya Verma"/>
    <s v="Female"/>
    <s v="36-45"/>
    <n v="37"/>
    <d v="1980-01-01T00:00:00"/>
    <s v="General"/>
    <s v="Hindu"/>
    <s v="RENT"/>
    <s v="&lt;25K"/>
    <s v="Self-Employed"/>
    <n v="479"/>
  </r>
  <r>
    <n v="647"/>
    <s v="Ananya Reddy"/>
    <s v="Female"/>
    <s v="18-25"/>
    <m/>
    <m/>
    <s v="General"/>
    <s v="Muslim"/>
    <s v="MORTGAGE"/>
    <s v="&lt;25K"/>
    <s v="Self-Employed"/>
    <n v="660"/>
  </r>
  <r>
    <n v="648"/>
    <s v="Diya Joshi"/>
    <s v="Female"/>
    <s v="26-35"/>
    <n v="34"/>
    <d v="1984-01-01T00:00:00"/>
    <s v="OBC"/>
    <s v="Hindu"/>
    <s v="RENT"/>
    <s v="25K-50K"/>
    <s v="Salaried"/>
    <n v="756"/>
  </r>
  <r>
    <n v="649"/>
    <s v="Kavya Malhotra"/>
    <s v="Female"/>
    <s v="36-45"/>
    <n v="36"/>
    <d v="1983-01-01T00:00:00"/>
    <s v="ST"/>
    <s v="Sikh"/>
    <s v="RENT"/>
    <s v="&lt;25K"/>
    <s v="Salaried"/>
    <n v="514"/>
  </r>
  <r>
    <n v="650"/>
    <s v="Diya Patel"/>
    <s v="Female"/>
    <s v="36-45"/>
    <n v="44"/>
    <d v="1975-09-08T00:00:00"/>
    <s v="General"/>
    <s v="Hindu"/>
    <s v="MORTGAGE"/>
    <s v="25K-50K"/>
    <s v="Salaried"/>
    <n v="601"/>
  </r>
  <r>
    <n v="651"/>
    <s v="Aditya Mehta"/>
    <s v="Female"/>
    <s v="36-45"/>
    <n v="38"/>
    <d v="1980-01-01T00:00:00"/>
    <s v="SC"/>
    <s v="Hindu"/>
    <s v="OWN"/>
    <s v="25K-50K"/>
    <s v="Business"/>
    <n v="696"/>
  </r>
  <r>
    <n v="652"/>
    <s v="Vivaan Gupta"/>
    <s v="Female"/>
    <s v="46-55"/>
    <n v="46"/>
    <d v="1973-01-01T00:00:00"/>
    <s v="ST"/>
    <s v="Sikh"/>
    <s v="OWN"/>
    <s v="75K-100K"/>
    <s v="Business"/>
    <n v="481"/>
  </r>
  <r>
    <n v="653"/>
    <s v="Diya Chopra"/>
    <s v="Female"/>
    <s v="46-55"/>
    <n v="49"/>
    <d v="1970-01-01T00:00:00"/>
    <s v="General"/>
    <s v="Hindu"/>
    <s v="RENT"/>
    <s v="&lt;25K"/>
    <s v="Business"/>
    <n v="572"/>
  </r>
  <r>
    <n v="654"/>
    <s v="Meera Patel"/>
    <s v="Female"/>
    <s v="26-35"/>
    <n v="28"/>
    <d v="1989-12-04T00:00:00"/>
    <s v="SC"/>
    <s v="Hindu"/>
    <s v="RENT"/>
    <s v="25K-50K"/>
    <s v="Business"/>
    <n v="385"/>
  </r>
  <r>
    <n v="655"/>
    <s v="Ananya Reddy"/>
    <s v="Female"/>
    <s v="26-35"/>
    <n v="29"/>
    <d v="1989-01-01T00:00:00"/>
    <s v="ST"/>
    <s v="Sikh"/>
    <s v="RENT"/>
    <s v="100K+"/>
    <s v="Salaried"/>
    <n v="324"/>
  </r>
  <r>
    <n v="656"/>
    <s v="Kavya Chopra"/>
    <s v="Female"/>
    <s v="36-45"/>
    <n v="43"/>
    <d v="1975-03-10T00:00:00"/>
    <s v="General"/>
    <s v="Muslim"/>
    <s v="OWN"/>
    <s v="100K+"/>
    <s v="Business"/>
    <n v="300"/>
  </r>
  <r>
    <n v="657"/>
    <s v="Meera Verma"/>
    <s v="Female"/>
    <s v="46-55"/>
    <n v="47"/>
    <d v="1970-01-01T00:00:00"/>
    <s v="SC"/>
    <s v="Hindu"/>
    <s v="RENT"/>
    <s v="75K-100K"/>
    <s v="Business"/>
    <n v="546"/>
  </r>
  <r>
    <n v="658"/>
    <s v="Nisha Malhotra"/>
    <s v="Female"/>
    <s v="36-45"/>
    <n v="36"/>
    <d v="1983-01-01T00:00:00"/>
    <s v="SC"/>
    <s v="Hindu"/>
    <s v="MORTGAGE"/>
    <s v="100K+"/>
    <s v="Self-Employed"/>
    <n v="489"/>
  </r>
  <r>
    <n v="659"/>
    <s v="Kavya Gupta"/>
    <s v="Female"/>
    <s v="36-45"/>
    <n v="39"/>
    <d v="1978-01-01T00:00:00"/>
    <s v="OBC"/>
    <s v="Hindu"/>
    <s v="RENT"/>
    <s v="50K-75K"/>
    <s v="Salaried"/>
    <n v="692"/>
  </r>
  <r>
    <n v="660"/>
    <s v="Aditya Sharma"/>
    <s v="Female"/>
    <s v="26-35"/>
    <n v="32"/>
    <d v="1985-01-01T00:00:00"/>
    <s v="General"/>
    <s v="Hindu"/>
    <s v="RENT"/>
    <s v="50K-75K"/>
    <s v="Self-Employed"/>
    <n v="821"/>
  </r>
  <r>
    <n v="661"/>
    <s v="Vivaan Malhotra"/>
    <s v="Female"/>
    <s v="46-55"/>
    <n v="53"/>
    <d v="1964-01-01T00:00:00"/>
    <s v="SC"/>
    <s v="Hindu"/>
    <s v="RENT"/>
    <s v="75K-100K"/>
    <s v="Business"/>
    <n v="488"/>
  </r>
  <r>
    <n v="662"/>
    <s v="Ananya Reddy"/>
    <s v="Female"/>
    <s v="36-45"/>
    <n v="39"/>
    <d v="1978-05-18T00:00:00"/>
    <s v="SC"/>
    <s v="Hindu"/>
    <s v="RENT"/>
    <s v="25K-50K"/>
    <s v="Self-Employed"/>
    <n v="571"/>
  </r>
  <r>
    <n v="663"/>
    <s v="Ananya Reddy"/>
    <s v="Female"/>
    <s v="18-25"/>
    <m/>
    <m/>
    <s v="General"/>
    <s v="Muslim"/>
    <s v="MORTGAGE"/>
    <s v="&lt;25K"/>
    <s v="Self-Employed"/>
    <n v="660"/>
  </r>
  <r>
    <n v="664"/>
    <s v="Kavya Reddy"/>
    <s v="Female"/>
    <s v="26-35"/>
    <n v="35"/>
    <d v="1982-01-01T00:00:00"/>
    <s v="General"/>
    <s v="Hindu"/>
    <s v="RENT"/>
    <s v="50K-75K"/>
    <s v="Salaried"/>
    <n v="656"/>
  </r>
  <r>
    <n v="665"/>
    <s v="Diya Joshi"/>
    <s v="Female"/>
    <s v="36-45"/>
    <n v="43"/>
    <d v="1974-01-01T00:00:00"/>
    <s v="SC"/>
    <s v="Christian"/>
    <s v="RENT"/>
    <s v="50K-75K"/>
    <s v="Self-Employed"/>
    <n v="645"/>
  </r>
  <r>
    <n v="666"/>
    <s v="Nisha Verma"/>
    <s v="Female"/>
    <s v="18-25"/>
    <n v="22"/>
    <d v="1996-10-10T00:00:00"/>
    <s v="ST"/>
    <s v="Sikh"/>
    <s v="MORTGAGE"/>
    <s v="100K+"/>
    <s v="Salaried"/>
    <n v="564"/>
  </r>
  <r>
    <n v="667"/>
    <s v="Ananya Reddy"/>
    <s v="Female"/>
    <s v="26-35"/>
    <n v="29"/>
    <d v="1989-01-01T00:00:00"/>
    <s v="ST"/>
    <s v="Sikh"/>
    <s v="RENT"/>
    <s v="100K+"/>
    <s v="Salaried"/>
    <n v="324"/>
  </r>
  <r>
    <n v="668"/>
    <s v="Ananya Chopra"/>
    <s v="Female"/>
    <s v="36-45"/>
    <n v="45"/>
    <d v="1974-01-01T00:00:00"/>
    <s v="SC"/>
    <s v="Hindu"/>
    <s v="RENT"/>
    <s v="75K-100K"/>
    <s v="Salaried"/>
    <n v="311"/>
  </r>
  <r>
    <n v="669"/>
    <s v="Vivaan Verma"/>
    <s v="Female"/>
    <s v="46-55"/>
    <n v="52"/>
    <d v="1967-01-01T00:00:00"/>
    <s v="ST"/>
    <s v="Sikh"/>
    <s v="RENT"/>
    <s v="100K+"/>
    <s v="Salaried"/>
    <n v="626"/>
  </r>
  <r>
    <n v="670"/>
    <s v="Laksh Patel"/>
    <s v="Female"/>
    <s v="36-45"/>
    <n v="44"/>
    <d v="1974-05-25T00:00:00"/>
    <s v="ST"/>
    <s v="Hindu"/>
    <s v="RENT"/>
    <s v="&lt;25K"/>
    <s v="Self-Employed"/>
    <n v="342"/>
  </r>
  <r>
    <n v="671"/>
    <s v="Ananya Mehta"/>
    <s v="Female"/>
    <s v="36-45"/>
    <n v="38"/>
    <d v="1980-01-01T00:00:00"/>
    <s v="ST"/>
    <s v="Sikh"/>
    <s v="RENT"/>
    <s v="25K-50K"/>
    <s v="Salaried"/>
    <n v="398"/>
  </r>
  <r>
    <n v="672"/>
    <s v="Laksh Mehta"/>
    <s v="Female"/>
    <s v="36-45"/>
    <n v="40"/>
    <d v="1979-01-01T00:00:00"/>
    <s v="ST"/>
    <s v="Sikh"/>
    <s v="RENT"/>
    <s v="50K-75K"/>
    <s v="Self-Employed"/>
    <n v="318"/>
  </r>
  <r>
    <n v="673"/>
    <s v="Kavya Malhotra"/>
    <s v="Female"/>
    <s v="36-45"/>
    <n v="36"/>
    <d v="1983-01-01T00:00:00"/>
    <s v="ST"/>
    <s v="Sikh"/>
    <s v="RENT"/>
    <s v="&lt;25K"/>
    <s v="Salaried"/>
    <n v="514"/>
  </r>
  <r>
    <n v="674"/>
    <s v="Meera Chopra"/>
    <s v="Female"/>
    <s v="46-55"/>
    <n v="53"/>
    <d v="1966-07-05T00:00:00"/>
    <s v="ST"/>
    <s v="Sikh"/>
    <s v="RENT"/>
    <s v="75K-100K"/>
    <s v="Business"/>
    <n v="551"/>
  </r>
  <r>
    <n v="675"/>
    <s v="Laksh Reddy"/>
    <s v="Female"/>
    <s v="26-35"/>
    <n v="29"/>
    <d v="1990-01-01T00:00:00"/>
    <s v="OBC"/>
    <s v="Hindu"/>
    <s v="RENT"/>
    <s v="75K-100K"/>
    <s v="Business"/>
    <n v="311"/>
  </r>
  <r>
    <n v="676"/>
    <s v="Meera Gupta"/>
    <s v="Female"/>
    <s v="46-55"/>
    <n v="47"/>
    <d v="1972-06-01T00:00:00"/>
    <s v="Minority"/>
    <s v="Muslim"/>
    <s v="MORTGAGE"/>
    <s v="25K-50K"/>
    <s v="Self-Employed"/>
    <n v="346"/>
  </r>
  <r>
    <n v="677"/>
    <s v="Laksh Patel"/>
    <s v="Female"/>
    <s v="26-35"/>
    <n v="28"/>
    <d v="1991-01-01T00:00:00"/>
    <s v="SC"/>
    <s v="Hindu"/>
    <s v="MORTGAGE"/>
    <s v="75K-100K"/>
    <s v="Business"/>
    <n v="844"/>
  </r>
  <r>
    <n v="678"/>
    <s v="Vivaan Chopra"/>
    <s v="Female"/>
    <s v="46-55"/>
    <n v="49"/>
    <d v="1969-01-01T00:00:00"/>
    <s v="General"/>
    <s v="Muslim"/>
    <s v="RENT"/>
    <s v="&lt;25K"/>
    <s v="Salaried"/>
    <n v="357"/>
  </r>
  <r>
    <n v="679"/>
    <s v="Aditya Reddy"/>
    <s v="Female"/>
    <s v="36-45"/>
    <n v="38"/>
    <d v="1982-01-01T00:00:00"/>
    <s v="ST"/>
    <s v="Sikh"/>
    <s v="RENT"/>
    <s v="75K-100K"/>
    <s v="Self-Employed"/>
    <n v="467"/>
  </r>
  <r>
    <n v="680"/>
    <s v="Diya Joshi"/>
    <s v="Female"/>
    <s v="26-35"/>
    <n v="34"/>
    <d v="1984-01-01T00:00:00"/>
    <s v="OBC"/>
    <s v="Hindu"/>
    <s v="RENT"/>
    <s v="25K-50K"/>
    <s v="Salaried"/>
    <n v="756"/>
  </r>
  <r>
    <n v="681"/>
    <s v="Kavya Malhotra"/>
    <s v="Female"/>
    <s v="26-35"/>
    <n v="34"/>
    <d v="1985-01-01T00:00:00"/>
    <s v="ST"/>
    <s v="Sikh"/>
    <s v="MORTGAGE"/>
    <s v="75K-100K"/>
    <s v="Business"/>
    <n v="328"/>
  </r>
  <r>
    <n v="682"/>
    <s v="Diya Patel"/>
    <s v="Female"/>
    <s v="18-25"/>
    <m/>
    <m/>
    <s v="ST"/>
    <s v="Sikh"/>
    <s v="MORTGAGE"/>
    <s v="&lt;25K"/>
    <s v="Salaried"/>
    <n v="476"/>
  </r>
  <r>
    <n v="683"/>
    <s v="Ananya Reddy"/>
    <s v="Female"/>
    <s v="26-35"/>
    <n v="29"/>
    <d v="1989-01-01T00:00:00"/>
    <s v="ST"/>
    <s v="Sikh"/>
    <s v="RENT"/>
    <s v="100K+"/>
    <s v="Salaried"/>
    <n v="324"/>
  </r>
  <r>
    <n v="684"/>
    <s v="Meera Nair"/>
    <s v="Female"/>
    <s v="36-45"/>
    <n v="38"/>
    <d v="1980-01-01T00:00:00"/>
    <s v="ST"/>
    <s v="Sikh"/>
    <s v="OWN"/>
    <s v="75K-100K"/>
    <s v="Self-Employed"/>
    <n v="368"/>
  </r>
  <r>
    <n v="685"/>
    <s v="Meera Sharma"/>
    <s v="Female"/>
    <s v="36-45"/>
    <n v="43"/>
    <d v="1976-01-01T00:00:00"/>
    <s v="Minority"/>
    <s v="Muslim"/>
    <s v="RENT"/>
    <s v="100K+"/>
    <s v="Self-Employed"/>
    <n v="672"/>
  </r>
  <r>
    <n v="686"/>
    <s v="Nisha Reddy"/>
    <s v="Female"/>
    <s v="26-35"/>
    <n v="33"/>
    <d v="1987-01-01T00:00:00"/>
    <s v="ST"/>
    <s v="Sikh"/>
    <s v="RENT"/>
    <s v="100K+"/>
    <s v="Business"/>
    <n v="473"/>
  </r>
  <r>
    <n v="687"/>
    <s v="Kavya Sharma"/>
    <s v="Female"/>
    <s v="26-35"/>
    <n v="26"/>
    <d v="1993-01-01T00:00:00"/>
    <s v="SC"/>
    <s v="Hindu"/>
    <s v="RENT"/>
    <s v="75K-100K"/>
    <s v="Business"/>
    <n v="398"/>
  </r>
  <r>
    <n v="688"/>
    <s v="Kavya Malhotra"/>
    <s v="Female"/>
    <s v="36-45"/>
    <n v="36"/>
    <d v="1983-01-01T00:00:00"/>
    <s v="ST"/>
    <s v="Sikh"/>
    <s v="RENT"/>
    <s v="&lt;25K"/>
    <s v="Salaried"/>
    <n v="514"/>
  </r>
  <r>
    <n v="689"/>
    <s v="Meera Joshi"/>
    <s v="Female"/>
    <s v="26-35"/>
    <n v="31"/>
    <d v="1988-05-24T00:00:00"/>
    <s v="ST"/>
    <s v="Sikh"/>
    <s v="OWN"/>
    <s v="&lt;25K"/>
    <s v="Business"/>
    <n v="532"/>
  </r>
  <r>
    <n v="690"/>
    <s v="Kavya Reddy"/>
    <s v="Female"/>
    <s v="18-25"/>
    <n v="23"/>
    <d v="1994-02-02T00:00:00"/>
    <s v="General"/>
    <s v="Hindu"/>
    <s v="RENT"/>
    <s v="25K-50K"/>
    <s v="Business"/>
    <n v="503"/>
  </r>
  <r>
    <n v="691"/>
    <s v="Ananya Malhotra"/>
    <s v="Female"/>
    <s v="36-45"/>
    <n v="44"/>
    <d v="1975-01-01T00:00:00"/>
    <s v="SC"/>
    <s v="Hindu"/>
    <s v="MORTGAGE"/>
    <s v="&lt;25K"/>
    <s v="Self-Employed"/>
    <n v="361"/>
  </r>
  <r>
    <n v="692"/>
    <s v="Laksh Reddy"/>
    <s v="Female"/>
    <s v="26-35"/>
    <n v="34"/>
    <d v="1985-01-01T00:00:00"/>
    <s v="OBC"/>
    <s v="Hindu"/>
    <s v="RENT"/>
    <s v="&lt;25K"/>
    <s v="Salaried"/>
    <n v="707"/>
  </r>
  <r>
    <n v="693"/>
    <s v="Kavya Gupta"/>
    <s v="Female"/>
    <s v="36-45"/>
    <n v="45"/>
    <d v="1972-01-01T00:00:00"/>
    <s v="General"/>
    <s v="Hindu"/>
    <s v="RENT"/>
    <s v="75K-100K"/>
    <s v="Self-Employed"/>
    <n v="773"/>
  </r>
  <r>
    <n v="694"/>
    <s v="Meera Gupta"/>
    <s v="Female"/>
    <s v="26-35"/>
    <n v="29"/>
    <d v="1989-01-01T00:00:00"/>
    <s v="ST"/>
    <s v="Sikh"/>
    <s v="RENT"/>
    <s v="75K-100K"/>
    <s v="Self-Employed"/>
    <n v="369"/>
  </r>
  <r>
    <n v="695"/>
    <s v="Meera Mehta"/>
    <s v="Female"/>
    <s v="36-45"/>
    <n v="45"/>
    <d v="1974-01-01T00:00:00"/>
    <s v="Minority"/>
    <s v="Muslim"/>
    <s v="RENT"/>
    <s v="75K-100K"/>
    <s v="Business"/>
    <n v="357"/>
  </r>
  <r>
    <n v="696"/>
    <s v="Meera Gupta"/>
    <s v="Female"/>
    <s v="46-55"/>
    <n v="47"/>
    <d v="1972-06-01T00:00:00"/>
    <s v="Minority"/>
    <s v="Muslim"/>
    <s v="MORTGAGE"/>
    <s v="25K-50K"/>
    <s v="Self-Employed"/>
    <n v="346"/>
  </r>
  <r>
    <n v="697"/>
    <s v="Kavya Mehta"/>
    <s v="Female"/>
    <s v="18-25"/>
    <n v="23"/>
    <d v="1996-12-12T00:00:00"/>
    <s v="ST"/>
    <s v="Sikh"/>
    <s v="MORTGAGE"/>
    <s v="50K-75K"/>
    <s v="Salaried"/>
    <n v="443"/>
  </r>
  <r>
    <n v="698"/>
    <s v="Aarav Joshi"/>
    <s v="Female"/>
    <s v="18-25"/>
    <n v="22"/>
    <d v="1997-10-27T00:00:00"/>
    <s v="General"/>
    <s v="Hindu"/>
    <s v="RENT"/>
    <s v="&lt;25K"/>
    <s v="Salaried"/>
    <n v="516"/>
  </r>
  <r>
    <n v="699"/>
    <s v="Nisha Chopra"/>
    <s v="Female"/>
    <s v="26-35"/>
    <n v="28"/>
    <d v="1989-01-01T00:00:00"/>
    <s v="General"/>
    <s v="Hindu"/>
    <s v="RENT"/>
    <s v="&lt;25K"/>
    <s v="Self-Employed"/>
    <n v="553"/>
  </r>
  <r>
    <n v="700"/>
    <s v="Kavya Mehta"/>
    <s v="Female"/>
    <s v="26-35"/>
    <n v="31"/>
    <d v="1987-01-01T00:00:00"/>
    <s v="ST"/>
    <s v="Muslim"/>
    <s v="RENT"/>
    <s v="&lt;25K"/>
    <s v="Self-Employed"/>
    <n v="466"/>
  </r>
  <r>
    <n v="701"/>
    <s v="Ananya Malhotra"/>
    <s v="Female"/>
    <s v="36-45"/>
    <n v="44"/>
    <d v="1975-01-01T00:00:00"/>
    <s v="SC"/>
    <s v="Hindu"/>
    <s v="MORTGAGE"/>
    <s v="&lt;25K"/>
    <s v="Self-Employed"/>
    <n v="361"/>
  </r>
  <r>
    <n v="702"/>
    <s v="Meera Patel"/>
    <s v="Female"/>
    <s v="26-35"/>
    <n v="28"/>
    <d v="1989-12-04T00:00:00"/>
    <s v="SC"/>
    <s v="Hindu"/>
    <s v="RENT"/>
    <s v="25K-50K"/>
    <s v="Business"/>
    <n v="385"/>
  </r>
  <r>
    <n v="703"/>
    <s v="Meera Patel"/>
    <s v="Female"/>
    <s v="26-35"/>
    <n v="28"/>
    <d v="1989-12-04T00:00:00"/>
    <s v="SC"/>
    <s v="Hindu"/>
    <s v="RENT"/>
    <s v="25K-50K"/>
    <s v="Business"/>
    <n v="385"/>
  </r>
  <r>
    <n v="704"/>
    <s v="Aarav Malhotra"/>
    <s v="Female"/>
    <s v="46-55"/>
    <n v="53"/>
    <d v="1966-01-01T00:00:00"/>
    <s v="Minority"/>
    <s v="Muslim"/>
    <s v="RENT"/>
    <s v="25K-50K"/>
    <s v="Business"/>
    <n v="812"/>
  </r>
  <r>
    <n v="705"/>
    <s v="Aditya Reddy"/>
    <s v="Female"/>
    <s v="36-45"/>
    <n v="38"/>
    <d v="1982-01-01T00:00:00"/>
    <s v="ST"/>
    <s v="Sikh"/>
    <s v="RENT"/>
    <s v="75K-100K"/>
    <s v="Self-Employed"/>
    <n v="467"/>
  </r>
  <r>
    <n v="706"/>
    <s v="Kavya Gupta"/>
    <s v="Female"/>
    <s v="36-45"/>
    <n v="45"/>
    <d v="1972-01-01T00:00:00"/>
    <s v="General"/>
    <s v="Hindu"/>
    <s v="RENT"/>
    <s v="75K-100K"/>
    <s v="Self-Employed"/>
    <n v="773"/>
  </r>
  <r>
    <n v="707"/>
    <s v="Vivaan Reddy"/>
    <s v="Female"/>
    <s v="36-45"/>
    <n v="37"/>
    <d v="1980-01-01T00:00:00"/>
    <s v="OBC"/>
    <s v="Hindu"/>
    <s v="RENT"/>
    <s v="25K-50K"/>
    <s v="Salaried"/>
    <n v="426"/>
  </r>
  <r>
    <n v="708"/>
    <s v="Nisha Reddy"/>
    <s v="Female"/>
    <s v="36-45"/>
    <n v="38"/>
    <d v="1980-11-05T00:00:00"/>
    <s v="General"/>
    <s v="Muslim"/>
    <s v="RENT"/>
    <s v="50K-75K"/>
    <s v="Self-Employed"/>
    <n v="755"/>
  </r>
  <r>
    <n v="709"/>
    <s v="Nisha Reddy"/>
    <s v="Female"/>
    <s v="36-45"/>
    <n v="42"/>
    <d v="1977-01-01T00:00:00"/>
    <s v="SC"/>
    <s v="Hindu"/>
    <s v="RENT"/>
    <s v="100K+"/>
    <s v="Self-Employed"/>
    <n v="668"/>
  </r>
  <r>
    <n v="710"/>
    <s v="Aditya Verma"/>
    <s v="Female"/>
    <s v="36-45"/>
    <n v="40"/>
    <d v="1979-01-29T00:00:00"/>
    <s v="Minority"/>
    <s v="Muslim"/>
    <s v="RENT"/>
    <s v="50K-75K"/>
    <s v="Salaried"/>
    <n v="714"/>
  </r>
  <r>
    <n v="711"/>
    <s v="Aditya Verma"/>
    <s v="Female"/>
    <s v="36-45"/>
    <n v="40"/>
    <d v="1979-01-29T00:00:00"/>
    <s v="Minority"/>
    <s v="Muslim"/>
    <s v="RENT"/>
    <s v="50K-75K"/>
    <s v="Salaried"/>
    <n v="714"/>
  </r>
  <r>
    <n v="712"/>
    <s v="Meera Nair"/>
    <s v="Female"/>
    <s v="46-55"/>
    <n v="50"/>
    <d v="1970-01-01T00:00:00"/>
    <s v="ST"/>
    <s v="Sikh"/>
    <s v="RENT"/>
    <s v="25K-50K"/>
    <s v="Business"/>
    <n v="664"/>
  </r>
  <r>
    <n v="713"/>
    <s v="Diya Chopra"/>
    <s v="Female"/>
    <s v="26-35"/>
    <n v="35"/>
    <d v="1984-03-20T00:00:00"/>
    <s v="SC"/>
    <s v="Hindu"/>
    <s v="RENT"/>
    <s v="75K-100K"/>
    <s v="Self-Employed"/>
    <n v="567"/>
  </r>
  <r>
    <n v="714"/>
    <s v="Vivaan Joshi"/>
    <s v="Female"/>
    <s v="26-35"/>
    <n v="33"/>
    <d v="1986-06-15T00:00:00"/>
    <s v="SC"/>
    <s v="Sikh"/>
    <s v="MORTGAGE"/>
    <s v="75K-100K"/>
    <s v="Self-Employed"/>
    <n v="847"/>
  </r>
  <r>
    <n v="715"/>
    <s v="Kavya Gupta"/>
    <s v="Female"/>
    <s v="26-35"/>
    <n v="35"/>
    <d v="1984-01-01T00:00:00"/>
    <s v="ST"/>
    <s v="Sikh"/>
    <s v="RENT"/>
    <s v="50K-75K"/>
    <s v="Business"/>
    <n v="721"/>
  </r>
  <r>
    <n v="716"/>
    <s v="Nisha Nair"/>
    <s v="Female"/>
    <s v="26-35"/>
    <n v="28"/>
    <d v="1991-11-08T00:00:00"/>
    <s v="ST"/>
    <s v="Sikh"/>
    <s v="MORTGAGE"/>
    <s v="25K-50K"/>
    <s v="Self-Employed"/>
    <n v="641"/>
  </r>
  <r>
    <n v="717"/>
    <s v="Kavya Verma"/>
    <s v="Female"/>
    <s v="36-45"/>
    <n v="37"/>
    <d v="1980-01-01T00:00:00"/>
    <s v="General"/>
    <s v="Hindu"/>
    <s v="RENT"/>
    <s v="&lt;25K"/>
    <s v="Self-Employed"/>
    <n v="479"/>
  </r>
  <r>
    <n v="718"/>
    <s v="Ananya Reddy"/>
    <s v="Female"/>
    <s v="36-45"/>
    <n v="39"/>
    <d v="1978-05-18T00:00:00"/>
    <s v="SC"/>
    <s v="Hindu"/>
    <s v="RENT"/>
    <s v="25K-50K"/>
    <s v="Self-Employed"/>
    <n v="571"/>
  </r>
  <r>
    <n v="719"/>
    <s v="Laksh Sharma"/>
    <s v="Female"/>
    <s v="46-55"/>
    <n v="46"/>
    <d v="1973-01-01T00:00:00"/>
    <s v="Minority"/>
    <s v="Muslim"/>
    <s v="RENT"/>
    <s v="&lt;25K"/>
    <s v="Self-Employed"/>
    <n v="512"/>
  </r>
  <r>
    <n v="720"/>
    <s v="Ananya Patel"/>
    <s v="Female"/>
    <s v="36-45"/>
    <n v="43"/>
    <d v="1975-03-01T00:00:00"/>
    <s v="Minority"/>
    <s v="Muslim"/>
    <s v="RENT"/>
    <s v="75K-100K"/>
    <s v="Salaried"/>
    <n v="558"/>
  </r>
  <r>
    <n v="721"/>
    <s v="Nisha Patel"/>
    <s v="Female"/>
    <s v="26-35"/>
    <n v="34"/>
    <d v="1983-01-01T00:00:00"/>
    <s v="SC"/>
    <s v="Hindu"/>
    <s v="RENT"/>
    <s v="75K-100K"/>
    <s v="Salaried"/>
    <n v="734"/>
  </r>
  <r>
    <n v="722"/>
    <s v="Meera Sharma"/>
    <s v="Female"/>
    <s v="36-45"/>
    <n v="43"/>
    <d v="1976-01-01T00:00:00"/>
    <s v="Minority"/>
    <s v="Muslim"/>
    <s v="RENT"/>
    <s v="100K+"/>
    <s v="Self-Employed"/>
    <n v="672"/>
  </r>
  <r>
    <n v="723"/>
    <s v="Ananya Nair"/>
    <s v="Female"/>
    <s v="36-45"/>
    <n v="44"/>
    <d v="1975-01-01T00:00:00"/>
    <s v="ST"/>
    <s v="Sikh"/>
    <s v="RENT"/>
    <s v="50K-75K"/>
    <s v="Self-Employed"/>
    <n v="638"/>
  </r>
  <r>
    <n v="724"/>
    <s v="Laksh Reddy"/>
    <s v="Female"/>
    <s v="26-35"/>
    <n v="29"/>
    <d v="1990-01-01T00:00:00"/>
    <s v="OBC"/>
    <s v="Hindu"/>
    <s v="RENT"/>
    <s v="75K-100K"/>
    <s v="Business"/>
    <n v="311"/>
  </r>
  <r>
    <n v="725"/>
    <s v="Nisha Chopra"/>
    <s v="Female"/>
    <s v="26-35"/>
    <n v="28"/>
    <d v="1989-01-01T00:00:00"/>
    <s v="General"/>
    <s v="Hindu"/>
    <s v="RENT"/>
    <s v="&lt;25K"/>
    <s v="Self-Employed"/>
    <n v="553"/>
  </r>
  <r>
    <n v="726"/>
    <s v="Ananya Sharma"/>
    <s v="Female"/>
    <s v="26-35"/>
    <n v="29"/>
    <d v="1990-11-10T00:00:00"/>
    <s v="General"/>
    <s v="Hindu"/>
    <s v="MORTGAGE"/>
    <s v="&lt;25K"/>
    <s v="Self-Employed"/>
    <n v="712"/>
  </r>
  <r>
    <n v="727"/>
    <s v="Kavya Chopra"/>
    <s v="Female"/>
    <s v="18-25"/>
    <n v="23"/>
    <d v="1994-01-01T00:00:00"/>
    <s v="General"/>
    <s v="Hindu"/>
    <s v="RENT"/>
    <s v="75K-100K"/>
    <s v="Business"/>
    <n v="588"/>
  </r>
  <r>
    <n v="728"/>
    <s v="Ananya Malhotra"/>
    <s v="Female"/>
    <s v="36-45"/>
    <n v="44"/>
    <d v="1975-01-01T00:00:00"/>
    <s v="SC"/>
    <s v="Hindu"/>
    <s v="MORTGAGE"/>
    <s v="&lt;25K"/>
    <s v="Self-Employed"/>
    <n v="361"/>
  </r>
  <r>
    <n v="729"/>
    <s v="Kavya Mehta"/>
    <s v="Female"/>
    <s v="36-45"/>
    <n v="45"/>
    <d v="1973-03-14T00:00:00"/>
    <s v="General"/>
    <s v="Muslim"/>
    <s v="OWN"/>
    <s v="50K-75K"/>
    <s v="Business"/>
    <n v="490"/>
  </r>
  <r>
    <n v="730"/>
    <s v="Aarav Verma"/>
    <s v="Female"/>
    <s v="26-35"/>
    <n v="33"/>
    <d v="1985-06-02T00:00:00"/>
    <s v="ST"/>
    <s v="Sikh"/>
    <s v="MORTGAGE"/>
    <s v="25K-50K"/>
    <s v="Salaried"/>
    <n v="754"/>
  </r>
  <r>
    <n v="731"/>
    <s v="Aarav Joshi"/>
    <s v="Female"/>
    <s v="18-25"/>
    <n v="22"/>
    <d v="1997-10-27T00:00:00"/>
    <s v="General"/>
    <s v="Hindu"/>
    <s v="RENT"/>
    <s v="&lt;25K"/>
    <s v="Salaried"/>
    <n v="516"/>
  </r>
  <r>
    <n v="732"/>
    <s v="Aditya Sharma"/>
    <s v="Female"/>
    <s v="26-35"/>
    <n v="32"/>
    <d v="1985-01-01T00:00:00"/>
    <s v="General"/>
    <s v="Hindu"/>
    <s v="RENT"/>
    <s v="50K-75K"/>
    <s v="Self-Employed"/>
    <n v="821"/>
  </r>
  <r>
    <n v="733"/>
    <s v="Aditya Joshi"/>
    <s v="Female"/>
    <s v="46-55"/>
    <n v="54"/>
    <d v="1963-01-01T00:00:00"/>
    <s v="OBC"/>
    <s v="Hindu"/>
    <s v="RENT"/>
    <s v="50K-75K"/>
    <s v="Business"/>
    <n v="357"/>
  </r>
  <r>
    <n v="734"/>
    <s v="Kavya Verma"/>
    <s v="Female"/>
    <s v="26-35"/>
    <n v="35"/>
    <d v="1984-01-05T00:00:00"/>
    <s v="ST"/>
    <s v="Sikh"/>
    <s v="RENT"/>
    <s v="75K-100K"/>
    <s v="Salaried"/>
    <n v="516"/>
  </r>
  <r>
    <n v="735"/>
    <s v="Kavya Gupta"/>
    <s v="Female"/>
    <s v="36-45"/>
    <n v="43"/>
    <d v="1976-01-01T00:00:00"/>
    <s v="Minority"/>
    <s v="Muslim"/>
    <s v="RENT"/>
    <s v="&lt;25K"/>
    <s v="Self-Employed"/>
    <n v="528"/>
  </r>
  <r>
    <n v="736"/>
    <s v="Meera Nair"/>
    <s v="Female"/>
    <s v="46-55"/>
    <n v="50"/>
    <d v="1970-01-01T00:00:00"/>
    <s v="ST"/>
    <s v="Sikh"/>
    <s v="RENT"/>
    <s v="25K-50K"/>
    <s v="Business"/>
    <n v="664"/>
  </r>
  <r>
    <n v="737"/>
    <s v="Ananya Sharma"/>
    <s v="Female"/>
    <s v="46-55"/>
    <n v="52"/>
    <d v="1967-01-01T00:00:00"/>
    <s v="Minority"/>
    <s v="Muslim"/>
    <s v="RENT"/>
    <s v="&lt;25K"/>
    <s v="Business"/>
    <n v="557"/>
  </r>
  <r>
    <n v="738"/>
    <s v="Laksh Patel"/>
    <s v="Female"/>
    <s v="46-55"/>
    <n v="46"/>
    <d v="1973-01-01T00:00:00"/>
    <s v="General"/>
    <s v="Hindu"/>
    <s v="RENT"/>
    <s v="50K-75K"/>
    <s v="Business"/>
    <n v="467"/>
  </r>
  <r>
    <n v="739"/>
    <s v="Meera Mehta"/>
    <s v="Female"/>
    <s v="46-55"/>
    <n v="49"/>
    <d v="1970-10-05T00:00:00"/>
    <s v="Minority"/>
    <s v="Muslim"/>
    <s v="MORTGAGE"/>
    <s v="&lt;25K"/>
    <s v="Salaried"/>
    <n v="825"/>
  </r>
  <r>
    <n v="740"/>
    <s v="Nisha Joshi"/>
    <s v="Female"/>
    <s v="26-35"/>
    <n v="35"/>
    <d v="1984-01-01T00:00:00"/>
    <s v="ST"/>
    <s v="Sikh"/>
    <s v="RENT"/>
    <s v="&lt;25K"/>
    <s v="Business"/>
    <n v="697"/>
  </r>
  <r>
    <n v="741"/>
    <s v="Kavya Gupta"/>
    <s v="Female"/>
    <s v="36-45"/>
    <n v="45"/>
    <d v="1972-01-01T00:00:00"/>
    <s v="General"/>
    <s v="Hindu"/>
    <s v="RENT"/>
    <s v="75K-100K"/>
    <s v="Self-Employed"/>
    <n v="773"/>
  </r>
  <r>
    <n v="742"/>
    <s v="Ananya Sharma"/>
    <s v="Female"/>
    <s v="26-35"/>
    <n v="29"/>
    <d v="1990-11-10T00:00:00"/>
    <s v="General"/>
    <s v="Hindu"/>
    <s v="MORTGAGE"/>
    <s v="&lt;25K"/>
    <s v="Self-Employed"/>
    <n v="712"/>
  </r>
  <r>
    <n v="743"/>
    <s v="Nisha Malhotra"/>
    <s v="Female"/>
    <s v="26-35"/>
    <n v="29"/>
    <d v="1991-01-01T00:00:00"/>
    <s v="ST"/>
    <s v="Sikh"/>
    <s v="MORTGAGE"/>
    <s v="100K+"/>
    <s v="Self-Employed"/>
    <n v="799"/>
  </r>
  <r>
    <n v="744"/>
    <s v="Ananya Patel"/>
    <s v="Female"/>
    <s v="36-45"/>
    <n v="43"/>
    <d v="1975-03-01T00:00:00"/>
    <s v="Minority"/>
    <s v="Muslim"/>
    <s v="RENT"/>
    <s v="75K-100K"/>
    <s v="Salaried"/>
    <n v="558"/>
  </r>
  <r>
    <n v="745"/>
    <s v="Laksh Patel"/>
    <s v="Female"/>
    <s v="46-55"/>
    <n v="46"/>
    <d v="1973-01-01T00:00:00"/>
    <s v="General"/>
    <s v="Hindu"/>
    <s v="RENT"/>
    <s v="50K-75K"/>
    <s v="Business"/>
    <n v="467"/>
  </r>
  <r>
    <n v="746"/>
    <s v="Kavya Chopra"/>
    <s v="Female"/>
    <s v="36-45"/>
    <n v="36"/>
    <d v="1984-01-01T00:00:00"/>
    <s v="Minority"/>
    <s v="Muslim"/>
    <s v="RENT"/>
    <s v="75K-100K"/>
    <s v="Self-Employed"/>
    <n v="307"/>
  </r>
  <r>
    <n v="747"/>
    <s v="Ishaan Sharma"/>
    <s v="Female"/>
    <s v="46-55"/>
    <n v="46"/>
    <d v="1973-01-01T00:00:00"/>
    <s v="ST"/>
    <s v="Sikh"/>
    <s v="MORTGAGE"/>
    <s v="100K+"/>
    <s v="Business"/>
    <n v="522"/>
  </r>
  <r>
    <n v="748"/>
    <s v="Ishaan Mehta"/>
    <s v="Female"/>
    <s v="46-55"/>
    <n v="54"/>
    <d v="1965-10-10T00:00:00"/>
    <s v="General"/>
    <s v="Hindu"/>
    <s v="MORTGAGE"/>
    <s v="50K-75K"/>
    <s v="Business"/>
    <n v="629"/>
  </r>
  <r>
    <n v="749"/>
    <s v="Ishaan Mehta"/>
    <s v="Female"/>
    <s v="46-55"/>
    <n v="54"/>
    <d v="1965-10-10T00:00:00"/>
    <s v="General"/>
    <s v="Hindu"/>
    <s v="MORTGAGE"/>
    <s v="50K-75K"/>
    <s v="Business"/>
    <n v="629"/>
  </r>
  <r>
    <n v="750"/>
    <s v="Ishaan Patel"/>
    <s v="Female"/>
    <s v="36-45"/>
    <n v="39"/>
    <d v="1980-01-01T00:00:00"/>
    <s v="Minority"/>
    <s v="Muslim"/>
    <s v="RENT"/>
    <s v="75K-100K"/>
    <s v="Self-Employed"/>
    <n v="472"/>
  </r>
  <r>
    <n v="751"/>
    <s v="Meera Gupta"/>
    <s v="Female"/>
    <s v="46-55"/>
    <n v="55"/>
    <d v="1962-01-01T00:00:00"/>
    <s v="ST"/>
    <s v="Christian"/>
    <s v="RENT"/>
    <s v="100K+"/>
    <s v="Business"/>
    <n v="773"/>
  </r>
  <r>
    <n v="752"/>
    <s v="Kavya Reddy"/>
    <s v="Female"/>
    <s v="18-25"/>
    <n v="23"/>
    <d v="1994-02-02T00:00:00"/>
    <s v="General"/>
    <s v="Hindu"/>
    <s v="RENT"/>
    <s v="25K-50K"/>
    <s v="Business"/>
    <n v="503"/>
  </r>
  <r>
    <n v="753"/>
    <s v="Meera Gupta"/>
    <s v="Female"/>
    <s v="46-55"/>
    <n v="52"/>
    <d v="1967-01-01T00:00:00"/>
    <s v="ST"/>
    <s v="Sikh"/>
    <s v="RENT"/>
    <s v="&lt;25K"/>
    <s v="Business"/>
    <n v="805"/>
  </r>
  <r>
    <n v="754"/>
    <s v="Meera Nair"/>
    <s v="Female"/>
    <s v="46-55"/>
    <n v="50"/>
    <d v="1970-01-01T00:00:00"/>
    <s v="ST"/>
    <s v="Sikh"/>
    <s v="RENT"/>
    <s v="25K-50K"/>
    <s v="Business"/>
    <n v="664"/>
  </r>
  <r>
    <n v="755"/>
    <s v="Ananya Reddy"/>
    <s v="Female"/>
    <s v="26-35"/>
    <n v="29"/>
    <d v="1989-01-01T00:00:00"/>
    <s v="ST"/>
    <s v="Sikh"/>
    <s v="RENT"/>
    <s v="100K+"/>
    <s v="Salaried"/>
    <n v="324"/>
  </r>
  <r>
    <n v="756"/>
    <s v="Kavya Patel"/>
    <s v="Female"/>
    <s v="36-45"/>
    <n v="38"/>
    <d v="1980-01-01T00:00:00"/>
    <s v="ST"/>
    <s v="Sikh"/>
    <s v="MORTGAGE"/>
    <s v="25K-50K"/>
    <s v="Business"/>
    <n v="683"/>
  </r>
  <r>
    <n v="757"/>
    <s v="Diya Joshi"/>
    <s v="Female"/>
    <s v="36-45"/>
    <n v="43"/>
    <d v="1974-01-01T00:00:00"/>
    <s v="SC"/>
    <s v="Christian"/>
    <s v="RENT"/>
    <s v="50K-75K"/>
    <s v="Self-Employed"/>
    <n v="645"/>
  </r>
  <r>
    <n v="758"/>
    <s v="Aditya Mehta"/>
    <s v="Female"/>
    <s v="46-55"/>
    <n v="46"/>
    <d v="1974-01-01T00:00:00"/>
    <s v="Minority"/>
    <s v="Muslim"/>
    <s v="RENT"/>
    <s v="&lt;25K"/>
    <s v="Business"/>
    <n v="708"/>
  </r>
  <r>
    <n v="759"/>
    <s v="Kavya Verma"/>
    <s v="Female"/>
    <s v="36-45"/>
    <n v="39"/>
    <d v="1980-01-01T00:00:00"/>
    <s v="ST"/>
    <s v="Sikh"/>
    <s v="RENT"/>
    <s v="100K+"/>
    <s v="Business"/>
    <n v="791"/>
  </r>
  <r>
    <n v="760"/>
    <s v="Nisha Reddy"/>
    <s v="Female"/>
    <s v="26-35"/>
    <n v="33"/>
    <d v="1987-01-01T00:00:00"/>
    <s v="ST"/>
    <s v="Sikh"/>
    <s v="RENT"/>
    <s v="100K+"/>
    <s v="Business"/>
    <n v="473"/>
  </r>
  <r>
    <n v="761"/>
    <s v="Kavya Chopra"/>
    <s v="Female"/>
    <s v="36-45"/>
    <n v="43"/>
    <d v="1975-03-10T00:00:00"/>
    <s v="General"/>
    <s v="Muslim"/>
    <s v="OWN"/>
    <s v="100K+"/>
    <s v="Business"/>
    <n v="300"/>
  </r>
  <r>
    <n v="762"/>
    <s v="Kavya Verma"/>
    <s v="Female"/>
    <s v="36-45"/>
    <n v="37"/>
    <d v="1980-01-01T00:00:00"/>
    <s v="General"/>
    <s v="Hindu"/>
    <s v="RENT"/>
    <s v="&lt;25K"/>
    <s v="Self-Employed"/>
    <n v="479"/>
  </r>
  <r>
    <n v="763"/>
    <s v="Kavya Patel"/>
    <s v="Female"/>
    <s v="36-45"/>
    <n v="38"/>
    <d v="1980-01-01T00:00:00"/>
    <s v="ST"/>
    <s v="Sikh"/>
    <s v="MORTGAGE"/>
    <s v="25K-50K"/>
    <s v="Business"/>
    <n v="683"/>
  </r>
  <r>
    <n v="764"/>
    <s v="Aditya Joshi"/>
    <s v="Female"/>
    <s v="46-55"/>
    <n v="54"/>
    <d v="1963-01-01T00:00:00"/>
    <s v="OBC"/>
    <s v="Hindu"/>
    <s v="RENT"/>
    <s v="50K-75K"/>
    <s v="Business"/>
    <n v="357"/>
  </r>
  <r>
    <n v="765"/>
    <s v="Meera Sharma"/>
    <s v="Female"/>
    <s v="36-45"/>
    <n v="45"/>
    <d v="1972-01-01T00:00:00"/>
    <s v="OBC"/>
    <s v="Hindu"/>
    <s v="OWN"/>
    <s v="75K-100K"/>
    <s v="Business"/>
    <n v="417"/>
  </r>
  <r>
    <n v="766"/>
    <s v="Kavya Chopra"/>
    <s v="Female"/>
    <s v="36-45"/>
    <n v="36"/>
    <d v="1984-01-01T00:00:00"/>
    <s v="Minority"/>
    <s v="Muslim"/>
    <s v="RENT"/>
    <s v="75K-100K"/>
    <s v="Self-Employed"/>
    <n v="307"/>
  </r>
  <r>
    <n v="767"/>
    <s v="Meera Verma"/>
    <s v="Female"/>
    <s v="26-35"/>
    <n v="34"/>
    <d v="1984-01-01T00:00:00"/>
    <s v="ST"/>
    <s v="Sikh"/>
    <s v="RENT"/>
    <s v="100K+"/>
    <s v="Self-Employed"/>
    <n v="464"/>
  </r>
  <r>
    <n v="768"/>
    <s v="Laksh Mehta"/>
    <s v="Female"/>
    <s v="36-45"/>
    <n v="40"/>
    <d v="1979-01-01T00:00:00"/>
    <s v="ST"/>
    <s v="Sikh"/>
    <s v="RENT"/>
    <s v="50K-75K"/>
    <s v="Self-Employed"/>
    <n v="318"/>
  </r>
  <r>
    <n v="769"/>
    <s v="Meera Chopra"/>
    <s v="Female"/>
    <s v="46-55"/>
    <n v="53"/>
    <d v="1966-07-05T00:00:00"/>
    <s v="ST"/>
    <s v="Sikh"/>
    <s v="RENT"/>
    <s v="75K-100K"/>
    <s v="Business"/>
    <n v="551"/>
  </r>
  <r>
    <n v="770"/>
    <s v="Vivaan Gupta"/>
    <s v="Female"/>
    <s v="46-55"/>
    <n v="46"/>
    <d v="1973-01-01T00:00:00"/>
    <s v="ST"/>
    <s v="Sikh"/>
    <s v="OWN"/>
    <s v="75K-100K"/>
    <s v="Business"/>
    <n v="481"/>
  </r>
  <r>
    <n v="771"/>
    <s v="Aarav Reddy"/>
    <s v="Female"/>
    <s v="46-55"/>
    <n v="55"/>
    <d v="1963-01-01T00:00:00"/>
    <s v="General"/>
    <s v="Muslim"/>
    <s v="MORTGAGE"/>
    <s v="&lt;25K"/>
    <s v="Self-Employed"/>
    <n v="750"/>
  </r>
  <r>
    <n v="772"/>
    <s v="Laksh Patel"/>
    <s v="Female"/>
    <s v="46-55"/>
    <n v="46"/>
    <d v="1973-01-01T00:00:00"/>
    <s v="General"/>
    <s v="Hindu"/>
    <s v="RENT"/>
    <s v="50K-75K"/>
    <s v="Business"/>
    <n v="467"/>
  </r>
  <r>
    <n v="773"/>
    <s v="Nisha Chopra"/>
    <s v="Female"/>
    <s v="46-55"/>
    <n v="52"/>
    <d v="1965-01-01T00:00:00"/>
    <s v="General"/>
    <s v="Hindu"/>
    <s v="RENT"/>
    <s v="100K+"/>
    <s v="Salaried"/>
    <n v="322"/>
  </r>
  <r>
    <n v="774"/>
    <s v="Ananya Reddy"/>
    <s v="Female"/>
    <s v="18-25"/>
    <n v="22"/>
    <d v="1995-01-01T00:00:00"/>
    <s v="General"/>
    <s v="Hindu"/>
    <s v="MORTGAGE"/>
    <s v="75K-100K"/>
    <s v="Business"/>
    <n v="640"/>
  </r>
  <r>
    <n v="775"/>
    <s v="Meera Gupta"/>
    <s v="Female"/>
    <s v="46-55"/>
    <n v="47"/>
    <d v="1972-06-01T00:00:00"/>
    <s v="Minority"/>
    <s v="Muslim"/>
    <s v="MORTGAGE"/>
    <s v="25K-50K"/>
    <s v="Self-Employed"/>
    <n v="346"/>
  </r>
  <r>
    <n v="776"/>
    <s v="Meera Nair"/>
    <s v="Female"/>
    <s v="36-45"/>
    <n v="43"/>
    <d v="1974-01-01T00:00:00"/>
    <s v="SC"/>
    <s v="Hindu"/>
    <s v="MORTGAGE"/>
    <s v="&lt;25K"/>
    <s v="Salaried"/>
    <n v="453"/>
  </r>
  <r>
    <n v="777"/>
    <s v="Meera Reddy"/>
    <s v="Female"/>
    <s v="46-55"/>
    <n v="49"/>
    <d v="1970-01-01T00:00:00"/>
    <s v="ST"/>
    <s v="Hindu"/>
    <s v="OWN"/>
    <s v="75K-100K"/>
    <s v="Salaried"/>
    <n v="374"/>
  </r>
  <r>
    <n v="778"/>
    <s v="Laksh Malhotra"/>
    <s v="Female"/>
    <s v="46-55"/>
    <n v="51"/>
    <d v="1968-01-01T00:00:00"/>
    <s v="General"/>
    <s v="Muslim"/>
    <s v="MORTGAGE"/>
    <s v="75K-100K"/>
    <s v="Self-Employed"/>
    <n v="804"/>
  </r>
  <r>
    <n v="779"/>
    <s v="Meera Gupta"/>
    <s v="Female"/>
    <s v="46-55"/>
    <n v="55"/>
    <d v="1962-01-01T00:00:00"/>
    <s v="ST"/>
    <s v="Christian"/>
    <s v="RENT"/>
    <s v="100K+"/>
    <s v="Business"/>
    <n v="773"/>
  </r>
  <r>
    <n v="780"/>
    <s v="Aditya Verma"/>
    <s v="Female"/>
    <s v="36-45"/>
    <n v="40"/>
    <d v="1979-01-29T00:00:00"/>
    <s v="Minority"/>
    <s v="Muslim"/>
    <s v="RENT"/>
    <s v="50K-75K"/>
    <s v="Salaried"/>
    <n v="714"/>
  </r>
  <r>
    <n v="781"/>
    <s v="Ananya Sharma"/>
    <s v="Female"/>
    <s v="26-35"/>
    <n v="32"/>
    <d v="1985-01-01T00:00:00"/>
    <s v="OBC"/>
    <s v="Hindu"/>
    <s v="RENT"/>
    <s v="100K+"/>
    <s v="Self-Employed"/>
    <n v="584"/>
  </r>
  <r>
    <n v="782"/>
    <s v="Nisha Malhotra"/>
    <s v="Female"/>
    <s v="26-35"/>
    <n v="29"/>
    <d v="1991-01-01T00:00:00"/>
    <s v="ST"/>
    <s v="Sikh"/>
    <s v="MORTGAGE"/>
    <s v="100K+"/>
    <s v="Self-Employed"/>
    <n v="799"/>
  </r>
  <r>
    <n v="783"/>
    <s v="Aditya Mehta"/>
    <s v="Female"/>
    <s v="36-45"/>
    <n v="38"/>
    <d v="1980-01-01T00:00:00"/>
    <s v="SC"/>
    <s v="Hindu"/>
    <s v="OWN"/>
    <s v="25K-50K"/>
    <s v="Business"/>
    <n v="696"/>
  </r>
  <r>
    <n v="784"/>
    <s v="Ananya Patel"/>
    <s v="Female"/>
    <s v="36-45"/>
    <n v="43"/>
    <d v="1975-03-01T00:00:00"/>
    <s v="Minority"/>
    <s v="Muslim"/>
    <s v="RENT"/>
    <s v="75K-100K"/>
    <s v="Salaried"/>
    <n v="558"/>
  </r>
  <r>
    <n v="785"/>
    <s v="Diya Sharma"/>
    <s v="Female"/>
    <s v="26-35"/>
    <n v="34"/>
    <d v="1984-01-01T00:00:00"/>
    <s v="ST"/>
    <s v="Sikh"/>
    <s v="MORTGAGE"/>
    <s v="100K+"/>
    <s v="Self-Employed"/>
    <n v="341"/>
  </r>
  <r>
    <n v="786"/>
    <s v="Diya Patel"/>
    <s v="Female"/>
    <s v="36-45"/>
    <n v="44"/>
    <d v="1975-09-08T00:00:00"/>
    <s v="General"/>
    <s v="Hindu"/>
    <s v="MORTGAGE"/>
    <s v="25K-50K"/>
    <s v="Salaried"/>
    <n v="601"/>
  </r>
  <r>
    <n v="787"/>
    <s v="Meera Gupta"/>
    <s v="Female"/>
    <s v="46-55"/>
    <n v="55"/>
    <d v="1962-01-01T00:00:00"/>
    <s v="ST"/>
    <s v="Christian"/>
    <s v="RENT"/>
    <s v="100K+"/>
    <s v="Business"/>
    <n v="773"/>
  </r>
  <r>
    <n v="788"/>
    <s v="Ishaan Joshi"/>
    <s v="Female"/>
    <s v="36-45"/>
    <n v="43"/>
    <d v="1976-04-02T00:00:00"/>
    <s v="General"/>
    <s v="Hindu"/>
    <s v="RENT"/>
    <s v="100K+"/>
    <s v="Salaried"/>
    <n v="675"/>
  </r>
  <r>
    <n v="789"/>
    <s v="Meera Chopra"/>
    <s v="Female"/>
    <s v="36-45"/>
    <n v="36"/>
    <d v="1981-01-01T00:00:00"/>
    <s v="OBC"/>
    <s v="Christian"/>
    <s v="RENT"/>
    <s v="75K-100K"/>
    <s v="Self-Employed"/>
    <n v="419"/>
  </r>
  <r>
    <n v="790"/>
    <s v="Diya Verma"/>
    <s v="Female"/>
    <s v="26-35"/>
    <n v="35"/>
    <d v="1984-01-01T00:00:00"/>
    <s v="ST"/>
    <s v="Sikh"/>
    <s v="MORTGAGE"/>
    <s v="25K-50K"/>
    <s v="Self-Employed"/>
    <n v="744"/>
  </r>
  <r>
    <n v="791"/>
    <s v="Ishaan Nair"/>
    <s v="Female"/>
    <s v="36-45"/>
    <n v="36"/>
    <d v="1983-03-26T00:00:00"/>
    <s v="OBC"/>
    <s v="Hindu"/>
    <s v="MORTGAGE"/>
    <s v="25K-50K"/>
    <s v="Self-Employed"/>
    <n v="552"/>
  </r>
  <r>
    <n v="792"/>
    <s v="Nisha Reddy"/>
    <s v="Female"/>
    <s v="36-45"/>
    <n v="42"/>
    <d v="1977-01-01T00:00:00"/>
    <s v="SC"/>
    <s v="Hindu"/>
    <s v="RENT"/>
    <s v="100K+"/>
    <s v="Self-Employed"/>
    <n v="668"/>
  </r>
  <r>
    <n v="793"/>
    <s v="Aditya Joshi"/>
    <s v="Female"/>
    <s v="46-55"/>
    <n v="54"/>
    <d v="1963-01-01T00:00:00"/>
    <s v="OBC"/>
    <s v="Hindu"/>
    <s v="RENT"/>
    <s v="50K-75K"/>
    <s v="Business"/>
    <n v="357"/>
  </r>
  <r>
    <n v="794"/>
    <s v="Kavya Gupta"/>
    <s v="Female"/>
    <s v="36-45"/>
    <n v="43"/>
    <d v="1976-01-01T00:00:00"/>
    <s v="Minority"/>
    <s v="Muslim"/>
    <s v="RENT"/>
    <s v="&lt;25K"/>
    <s v="Self-Employed"/>
    <n v="528"/>
  </r>
  <r>
    <n v="795"/>
    <s v="Aditya Malhotra"/>
    <s v="Female"/>
    <s v="46-55"/>
    <n v="51"/>
    <d v="1968-01-01T00:00:00"/>
    <s v="OBC"/>
    <s v="Hindu"/>
    <s v="RENT"/>
    <s v="25K-50K"/>
    <s v="Self-Employed"/>
    <n v="389"/>
  </r>
  <r>
    <n v="796"/>
    <s v="Nisha Patel"/>
    <s v="Female"/>
    <s v="36-45"/>
    <n v="41"/>
    <d v="1976-01-01T00:00:00"/>
    <s v="General"/>
    <s v="Hindu"/>
    <s v="RENT"/>
    <s v="100K+"/>
    <s v="Salaried"/>
    <n v="399"/>
  </r>
  <r>
    <n v="797"/>
    <s v="Ananya Reddy"/>
    <s v="Female"/>
    <s v="36-45"/>
    <n v="39"/>
    <d v="1978-05-18T00:00:00"/>
    <s v="SC"/>
    <s v="Hindu"/>
    <s v="RENT"/>
    <s v="25K-50K"/>
    <s v="Self-Employed"/>
    <n v="571"/>
  </r>
  <r>
    <n v="798"/>
    <s v="Ananya Reddy"/>
    <s v="Female"/>
    <s v="26-35"/>
    <n v="29"/>
    <d v="1989-01-01T00:00:00"/>
    <s v="ST"/>
    <s v="Sikh"/>
    <s v="RENT"/>
    <s v="100K+"/>
    <s v="Salaried"/>
    <n v="324"/>
  </r>
  <r>
    <n v="799"/>
    <s v="Aarav Malhotra"/>
    <s v="Female"/>
    <s v="46-55"/>
    <n v="46"/>
    <d v="1973-08-01T00:00:00"/>
    <s v="Minority"/>
    <s v="Muslim"/>
    <s v="MORTGAGE"/>
    <s v="100K+"/>
    <s v="Salaried"/>
    <n v="604"/>
  </r>
  <r>
    <n v="800"/>
    <s v="Ishaan Nair"/>
    <s v="Female"/>
    <s v="36-45"/>
    <n v="41"/>
    <d v="1977-01-01T00:00:00"/>
    <s v="ST"/>
    <s v="Sikh"/>
    <s v="MORTGAGE"/>
    <s v="&lt;25K"/>
    <s v="Salaried"/>
    <n v="338"/>
  </r>
  <r>
    <n v="801"/>
    <s v="Meera Nair"/>
    <s v="Female"/>
    <s v="46-55"/>
    <n v="50"/>
    <d v="1970-01-01T00:00:00"/>
    <s v="ST"/>
    <s v="Sikh"/>
    <s v="RENT"/>
    <s v="25K-50K"/>
    <s v="Business"/>
    <n v="664"/>
  </r>
  <r>
    <n v="802"/>
    <s v="Laksh Sharma"/>
    <s v="Female"/>
    <s v="46-55"/>
    <n v="46"/>
    <d v="1973-01-01T00:00:00"/>
    <s v="Minority"/>
    <s v="Muslim"/>
    <s v="RENT"/>
    <s v="&lt;25K"/>
    <s v="Self-Employed"/>
    <n v="512"/>
  </r>
  <r>
    <n v="803"/>
    <s v="Laksh Malhotra"/>
    <s v="Female"/>
    <s v="36-45"/>
    <n v="38"/>
    <d v="1981-01-01T00:00:00"/>
    <s v="ST"/>
    <s v="Sikh"/>
    <s v="MORTGAGE"/>
    <s v="50K-75K"/>
    <s v="Salaried"/>
    <n v="485"/>
  </r>
  <r>
    <n v="804"/>
    <s v="Vivaan Patel"/>
    <s v="Female"/>
    <s v="46-55"/>
    <n v="51"/>
    <d v="1966-01-01T00:00:00"/>
    <s v="SC"/>
    <s v="Hindu"/>
    <s v="MORTGAGE"/>
    <s v="100K+"/>
    <s v="Business"/>
    <n v="375"/>
  </r>
  <r>
    <n v="805"/>
    <s v="Laksh Sharma"/>
    <s v="Female"/>
    <s v="46-55"/>
    <n v="46"/>
    <d v="1973-01-01T00:00:00"/>
    <s v="Minority"/>
    <s v="Muslim"/>
    <s v="RENT"/>
    <s v="&lt;25K"/>
    <s v="Self-Employed"/>
    <n v="512"/>
  </r>
  <r>
    <n v="806"/>
    <s v="Laksh Reddy"/>
    <s v="Female"/>
    <s v="26-35"/>
    <n v="31"/>
    <d v="1988-01-11T00:00:00"/>
    <s v="SC"/>
    <s v="Hindu"/>
    <s v="RENT"/>
    <s v="25K-50K"/>
    <s v="Salaried"/>
    <n v="315"/>
  </r>
  <r>
    <n v="807"/>
    <s v="Laksh Mehta"/>
    <s v="Female"/>
    <s v="36-45"/>
    <n v="44"/>
    <d v="1975-07-28T00:00:00"/>
    <s v="General"/>
    <s v="Muslim"/>
    <s v="RENT"/>
    <s v="50K-75K"/>
    <s v="Salaried"/>
    <n v="425"/>
  </r>
  <r>
    <n v="808"/>
    <s v="Kavya Chopra"/>
    <s v="Female"/>
    <s v="36-45"/>
    <n v="43"/>
    <d v="1975-03-10T00:00:00"/>
    <s v="General"/>
    <s v="Muslim"/>
    <s v="OWN"/>
    <s v="100K+"/>
    <s v="Business"/>
    <n v="300"/>
  </r>
  <r>
    <n v="809"/>
    <s v="Aditya Mehta"/>
    <s v="Female"/>
    <s v="26-35"/>
    <n v="32"/>
    <d v="1986-01-01T00:00:00"/>
    <s v="ST"/>
    <s v="Sikh"/>
    <s v="RENT"/>
    <s v="75K-100K"/>
    <s v="Salaried"/>
    <n v="666"/>
  </r>
  <r>
    <n v="810"/>
    <s v="Aarav Malhotra"/>
    <s v="Female"/>
    <s v="46-55"/>
    <n v="53"/>
    <d v="1966-01-01T00:00:00"/>
    <s v="Minority"/>
    <s v="Muslim"/>
    <s v="RENT"/>
    <s v="25K-50K"/>
    <s v="Business"/>
    <n v="812"/>
  </r>
  <r>
    <n v="811"/>
    <s v="Aditya Malhotra"/>
    <s v="Female"/>
    <s v="46-55"/>
    <n v="51"/>
    <d v="1968-01-01T00:00:00"/>
    <s v="OBC"/>
    <s v="Hindu"/>
    <s v="RENT"/>
    <s v="25K-50K"/>
    <s v="Self-Employed"/>
    <n v="389"/>
  </r>
  <r>
    <n v="812"/>
    <s v="Kavya Gupta"/>
    <s v="Female"/>
    <s v="36-45"/>
    <n v="39"/>
    <d v="1978-01-01T00:00:00"/>
    <s v="OBC"/>
    <s v="Hindu"/>
    <s v="RENT"/>
    <s v="50K-75K"/>
    <s v="Salaried"/>
    <n v="692"/>
  </r>
  <r>
    <n v="813"/>
    <s v="Kavya Verma"/>
    <s v="Female"/>
    <s v="36-45"/>
    <n v="39"/>
    <d v="1980-01-01T00:00:00"/>
    <s v="ST"/>
    <s v="Sikh"/>
    <s v="RENT"/>
    <s v="100K+"/>
    <s v="Business"/>
    <n v="791"/>
  </r>
  <r>
    <n v="814"/>
    <s v="Ananya Malhotra"/>
    <s v="Female"/>
    <s v="46-55"/>
    <n v="54"/>
    <d v="1965-01-01T00:00:00"/>
    <s v="Minority"/>
    <s v="Muslim"/>
    <s v="RENT"/>
    <s v="25K-50K"/>
    <s v="Self-Employed"/>
    <n v="433"/>
  </r>
  <r>
    <n v="815"/>
    <s v="Vivaan Malhotra"/>
    <s v="Female"/>
    <s v="46-55"/>
    <n v="53"/>
    <d v="1964-01-01T00:00:00"/>
    <s v="SC"/>
    <s v="Hindu"/>
    <s v="RENT"/>
    <s v="75K-100K"/>
    <s v="Business"/>
    <n v="488"/>
  </r>
  <r>
    <n v="816"/>
    <s v="Ananya Nair"/>
    <s v="Female"/>
    <s v="36-45"/>
    <n v="44"/>
    <d v="1975-01-01T00:00:00"/>
    <s v="ST"/>
    <s v="Sikh"/>
    <s v="RENT"/>
    <s v="50K-75K"/>
    <s v="Self-Employed"/>
    <n v="638"/>
  </r>
  <r>
    <n v="817"/>
    <s v="Meera Malhotra"/>
    <s v="Female"/>
    <s v="46-55"/>
    <n v="50"/>
    <d v="1970-01-01T00:00:00"/>
    <s v="Minority"/>
    <s v="Muslim"/>
    <s v="RENT"/>
    <s v="&lt;25K"/>
    <s v="Salaried"/>
    <n v="416"/>
  </r>
  <r>
    <n v="818"/>
    <s v="Laksh Mehta"/>
    <s v="Female"/>
    <s v="36-45"/>
    <n v="40"/>
    <d v="1979-01-01T00:00:00"/>
    <s v="ST"/>
    <s v="Sikh"/>
    <s v="RENT"/>
    <s v="50K-75K"/>
    <s v="Self-Employed"/>
    <n v="318"/>
  </r>
  <r>
    <n v="819"/>
    <s v="Laksh Reddy"/>
    <s v="Female"/>
    <s v="26-35"/>
    <n v="34"/>
    <d v="1985-01-01T00:00:00"/>
    <s v="OBC"/>
    <s v="Hindu"/>
    <s v="RENT"/>
    <s v="&lt;25K"/>
    <s v="Salaried"/>
    <n v="707"/>
  </r>
  <r>
    <n v="820"/>
    <s v="Aditya Patel"/>
    <s v="Female"/>
    <s v="26-35"/>
    <n v="27"/>
    <d v="1992-04-11T00:00:00"/>
    <s v="ST"/>
    <s v="Sikh"/>
    <s v="MORTGAGE"/>
    <s v="75K-100K"/>
    <s v="Salaried"/>
    <n v="600"/>
  </r>
  <r>
    <n v="821"/>
    <s v="Kavya Patel"/>
    <s v="Female"/>
    <s v="36-45"/>
    <n v="38"/>
    <d v="1980-01-01T00:00:00"/>
    <s v="ST"/>
    <s v="Sikh"/>
    <s v="MORTGAGE"/>
    <s v="25K-50K"/>
    <s v="Business"/>
    <n v="683"/>
  </r>
  <r>
    <n v="822"/>
    <s v="Laksh Reddy"/>
    <s v="Female"/>
    <s v="26-35"/>
    <n v="29"/>
    <d v="1990-01-01T00:00:00"/>
    <s v="OBC"/>
    <s v="Hindu"/>
    <s v="RENT"/>
    <s v="75K-100K"/>
    <s v="Business"/>
    <n v="311"/>
  </r>
  <r>
    <n v="823"/>
    <s v="Aarav Verma"/>
    <s v="Female"/>
    <s v="26-35"/>
    <n v="33"/>
    <d v="1985-06-02T00:00:00"/>
    <s v="ST"/>
    <s v="Sikh"/>
    <s v="MORTGAGE"/>
    <s v="25K-50K"/>
    <s v="Salaried"/>
    <n v="754"/>
  </r>
  <r>
    <n v="824"/>
    <s v="Laksh Reddy"/>
    <s v="Female"/>
    <s v="26-35"/>
    <n v="31"/>
    <d v="1988-01-11T00:00:00"/>
    <s v="SC"/>
    <s v="Hindu"/>
    <s v="RENT"/>
    <s v="25K-50K"/>
    <s v="Salaried"/>
    <n v="315"/>
  </r>
  <r>
    <n v="825"/>
    <s v="Aditya Joshi"/>
    <s v="Female"/>
    <s v="46-55"/>
    <n v="54"/>
    <d v="1963-01-01T00:00:00"/>
    <s v="OBC"/>
    <s v="Hindu"/>
    <s v="RENT"/>
    <s v="50K-75K"/>
    <s v="Business"/>
    <n v="357"/>
  </r>
  <r>
    <n v="826"/>
    <s v="Vivaan Patel"/>
    <s v="Female"/>
    <s v="26-35"/>
    <n v="29"/>
    <d v="1988-01-01T00:00:00"/>
    <s v="OBC"/>
    <s v="Hindu"/>
    <s v="RENT"/>
    <s v="100K+"/>
    <s v="Salaried"/>
    <n v="395"/>
  </r>
  <r>
    <n v="827"/>
    <s v="Meera Joshi"/>
    <s v="Female"/>
    <s v="26-35"/>
    <n v="31"/>
    <d v="1988-05-24T00:00:00"/>
    <s v="ST"/>
    <s v="Sikh"/>
    <s v="OWN"/>
    <s v="&lt;25K"/>
    <s v="Business"/>
    <n v="532"/>
  </r>
  <r>
    <n v="828"/>
    <s v="Kavya Mehta"/>
    <s v="Female"/>
    <s v="46-55"/>
    <n v="52"/>
    <d v="1967-01-01T00:00:00"/>
    <s v="General"/>
    <s v="Muslim"/>
    <s v="RENT"/>
    <s v="&lt;25K"/>
    <s v="Business"/>
    <n v="390"/>
  </r>
  <r>
    <n v="829"/>
    <s v="Meera Nair"/>
    <s v="Female"/>
    <s v="36-45"/>
    <n v="43"/>
    <d v="1974-01-01T00:00:00"/>
    <s v="SC"/>
    <s v="Hindu"/>
    <s v="MORTGAGE"/>
    <s v="&lt;25K"/>
    <s v="Salaried"/>
    <n v="453"/>
  </r>
  <r>
    <n v="830"/>
    <s v="Ananya Sharma"/>
    <s v="Female"/>
    <s v="46-55"/>
    <n v="52"/>
    <d v="1967-01-01T00:00:00"/>
    <s v="Minority"/>
    <s v="Muslim"/>
    <s v="RENT"/>
    <s v="&lt;25K"/>
    <s v="Business"/>
    <n v="557"/>
  </r>
  <r>
    <n v="831"/>
    <s v="Aditya Joshi"/>
    <s v="Female"/>
    <s v="46-55"/>
    <n v="54"/>
    <d v="1963-01-01T00:00:00"/>
    <s v="OBC"/>
    <s v="Hindu"/>
    <s v="RENT"/>
    <s v="50K-75K"/>
    <s v="Business"/>
    <n v="357"/>
  </r>
  <r>
    <n v="832"/>
    <s v="Laksh Nair"/>
    <s v="Female"/>
    <s v="46-55"/>
    <n v="51"/>
    <d v="1967-10-01T00:00:00"/>
    <s v="General"/>
    <s v="Muslim"/>
    <s v="RENT"/>
    <s v="&lt;25K"/>
    <s v="Salaried"/>
    <n v="338"/>
  </r>
  <r>
    <n v="833"/>
    <s v="Nisha Verma"/>
    <s v="Female"/>
    <s v="18-25"/>
    <n v="22"/>
    <d v="1996-10-10T00:00:00"/>
    <s v="ST"/>
    <s v="Sikh"/>
    <s v="MORTGAGE"/>
    <s v="100K+"/>
    <s v="Salaried"/>
    <n v="564"/>
  </r>
  <r>
    <n v="834"/>
    <s v="Aditya Joshi"/>
    <s v="Female"/>
    <s v="26-35"/>
    <n v="35"/>
    <d v="1984-01-01T00:00:00"/>
    <s v="General"/>
    <s v="Hindu"/>
    <s v="RENT"/>
    <s v="&lt;25K"/>
    <s v="Business"/>
    <n v="624"/>
  </r>
  <r>
    <n v="835"/>
    <s v="Vivaan Gupta"/>
    <s v="Female"/>
    <s v="46-55"/>
    <n v="46"/>
    <d v="1973-01-01T00:00:00"/>
    <s v="ST"/>
    <s v="Sikh"/>
    <s v="OWN"/>
    <s v="75K-100K"/>
    <s v="Business"/>
    <n v="481"/>
  </r>
  <r>
    <n v="836"/>
    <s v="Ishaan Gupta"/>
    <s v="Female"/>
    <s v="26-35"/>
    <n v="28"/>
    <d v="1989-01-01T00:00:00"/>
    <s v="SC"/>
    <s v="Hindu"/>
    <s v="RENT"/>
    <s v="100K+"/>
    <s v="Business"/>
    <n v="536"/>
  </r>
  <r>
    <n v="837"/>
    <s v="Laksh Malhotra"/>
    <s v="Female"/>
    <s v="46-55"/>
    <n v="51"/>
    <d v="1968-01-01T00:00:00"/>
    <s v="General"/>
    <s v="Muslim"/>
    <s v="MORTGAGE"/>
    <s v="75K-100K"/>
    <s v="Self-Employed"/>
    <n v="804"/>
  </r>
  <r>
    <n v="838"/>
    <s v="Aarav Patel"/>
    <s v="Female"/>
    <s v="26-35"/>
    <n v="31"/>
    <d v="1988-01-01T00:00:00"/>
    <s v="ST"/>
    <s v="Sikh"/>
    <s v="MORTGAGE"/>
    <s v="50K-75K"/>
    <s v="Business"/>
    <n v="462"/>
  </r>
  <r>
    <n v="839"/>
    <s v="Aditya Malhotra"/>
    <s v="Female"/>
    <s v="46-55"/>
    <n v="51"/>
    <d v="1968-01-01T00:00:00"/>
    <s v="OBC"/>
    <s v="Hindu"/>
    <s v="RENT"/>
    <s v="25K-50K"/>
    <s v="Self-Employed"/>
    <n v="389"/>
  </r>
  <r>
    <n v="840"/>
    <s v="Diya Reddy"/>
    <s v="Female"/>
    <s v="36-45"/>
    <n v="36"/>
    <d v="1983-01-01T00:00:00"/>
    <s v="SC"/>
    <s v="Hindu"/>
    <s v="MORTGAGE"/>
    <s v="25K-50K"/>
    <s v="Business"/>
    <n v="796"/>
  </r>
  <r>
    <n v="841"/>
    <s v="Ishaan Joshi"/>
    <s v="Female"/>
    <s v="36-45"/>
    <n v="43"/>
    <d v="1976-04-02T00:00:00"/>
    <s v="General"/>
    <s v="Hindu"/>
    <s v="RENT"/>
    <s v="100K+"/>
    <s v="Salaried"/>
    <n v="675"/>
  </r>
  <r>
    <n v="842"/>
    <s v="Nisha Patel"/>
    <s v="Female"/>
    <s v="36-45"/>
    <n v="41"/>
    <d v="1976-01-01T00:00:00"/>
    <s v="General"/>
    <s v="Hindu"/>
    <s v="RENT"/>
    <s v="100K+"/>
    <s v="Salaried"/>
    <n v="399"/>
  </r>
  <r>
    <n v="843"/>
    <s v="Ishaan Mehta"/>
    <s v="Female"/>
    <s v="26-35"/>
    <n v="31"/>
    <d v="1988-01-01T00:00:00"/>
    <s v="ST"/>
    <s v="Sikh"/>
    <s v="RENT"/>
    <s v="50K-75K"/>
    <s v="Business"/>
    <n v="696"/>
  </r>
  <r>
    <n v="844"/>
    <s v="Ananya Patel"/>
    <s v="Female"/>
    <s v="36-45"/>
    <n v="43"/>
    <d v="1975-03-01T00:00:00"/>
    <s v="Minority"/>
    <s v="Muslim"/>
    <s v="RENT"/>
    <s v="75K-100K"/>
    <s v="Salaried"/>
    <n v="558"/>
  </r>
  <r>
    <n v="845"/>
    <s v="Meera Nair"/>
    <s v="Female"/>
    <s v="36-45"/>
    <n v="43"/>
    <d v="1974-01-01T00:00:00"/>
    <s v="SC"/>
    <s v="Hindu"/>
    <s v="MORTGAGE"/>
    <s v="&lt;25K"/>
    <s v="Salaried"/>
    <n v="453"/>
  </r>
  <r>
    <n v="846"/>
    <s v="Ananya Nair"/>
    <s v="Female"/>
    <s v="36-45"/>
    <n v="44"/>
    <d v="1975-01-01T00:00:00"/>
    <s v="ST"/>
    <s v="Sikh"/>
    <s v="RENT"/>
    <s v="50K-75K"/>
    <s v="Self-Employed"/>
    <n v="638"/>
  </r>
  <r>
    <n v="847"/>
    <s v="Kavya Gupta"/>
    <s v="Female"/>
    <s v="36-45"/>
    <n v="39"/>
    <d v="1978-01-01T00:00:00"/>
    <s v="OBC"/>
    <s v="Hindu"/>
    <s v="RENT"/>
    <s v="50K-75K"/>
    <s v="Salaried"/>
    <n v="692"/>
  </r>
  <r>
    <n v="848"/>
    <s v="Nisha Reddy"/>
    <s v="Female"/>
    <s v="36-45"/>
    <n v="38"/>
    <d v="1980-11-05T00:00:00"/>
    <s v="General"/>
    <s v="Muslim"/>
    <s v="RENT"/>
    <s v="50K-75K"/>
    <s v="Self-Employed"/>
    <n v="755"/>
  </r>
  <r>
    <n v="849"/>
    <s v="Kavya Malhotra"/>
    <s v="Female"/>
    <s v="36-45"/>
    <n v="36"/>
    <d v="1983-01-01T00:00:00"/>
    <s v="ST"/>
    <s v="Sikh"/>
    <s v="RENT"/>
    <s v="&lt;25K"/>
    <s v="Salaried"/>
    <n v="514"/>
  </r>
  <r>
    <n v="850"/>
    <s v="Ananya Chopra"/>
    <s v="Female"/>
    <s v="36-45"/>
    <n v="45"/>
    <d v="1974-01-01T00:00:00"/>
    <s v="SC"/>
    <s v="Hindu"/>
    <s v="RENT"/>
    <s v="75K-100K"/>
    <s v="Salaried"/>
    <n v="311"/>
  </r>
  <r>
    <n v="851"/>
    <s v="Aditya Joshi"/>
    <s v="Female"/>
    <s v="46-55"/>
    <n v="54"/>
    <d v="1963-01-01T00:00:00"/>
    <s v="OBC"/>
    <s v="Hindu"/>
    <s v="RENT"/>
    <s v="50K-75K"/>
    <s v="Business"/>
    <n v="357"/>
  </r>
  <r>
    <n v="852"/>
    <s v="Laksh Nair"/>
    <s v="Female"/>
    <s v="46-55"/>
    <n v="51"/>
    <d v="1967-10-01T00:00:00"/>
    <s v="General"/>
    <s v="Muslim"/>
    <s v="RENT"/>
    <s v="&lt;25K"/>
    <s v="Salaried"/>
    <n v="338"/>
  </r>
  <r>
    <n v="853"/>
    <s v="Aditya Joshi"/>
    <s v="Female"/>
    <s v="26-35"/>
    <n v="35"/>
    <d v="1984-01-01T00:00:00"/>
    <s v="General"/>
    <s v="Hindu"/>
    <s v="RENT"/>
    <s v="&lt;25K"/>
    <s v="Business"/>
    <n v="624"/>
  </r>
  <r>
    <n v="854"/>
    <s v="Meera Gupta"/>
    <s v="Female"/>
    <s v="26-35"/>
    <n v="29"/>
    <d v="1989-01-01T00:00:00"/>
    <s v="ST"/>
    <s v="Sikh"/>
    <s v="RENT"/>
    <s v="75K-100K"/>
    <s v="Self-Employed"/>
    <n v="369"/>
  </r>
  <r>
    <n v="855"/>
    <s v="Kavya Reddy"/>
    <s v="Female"/>
    <s v="18-25"/>
    <n v="23"/>
    <d v="1994-02-02T00:00:00"/>
    <s v="General"/>
    <s v="Hindu"/>
    <s v="RENT"/>
    <s v="25K-50K"/>
    <s v="Business"/>
    <n v="503"/>
  </r>
  <r>
    <n v="856"/>
    <s v="Aarav Sharma"/>
    <s v="Female"/>
    <s v="46-55"/>
    <n v="46"/>
    <d v="1973-04-05T00:00:00"/>
    <s v="SC"/>
    <s v="Hindu"/>
    <s v="RENT"/>
    <s v="100K+"/>
    <s v="Business"/>
    <n v="459"/>
  </r>
  <r>
    <n v="857"/>
    <s v="Diya Nair"/>
    <s v="Female"/>
    <s v="36-45"/>
    <n v="38"/>
    <d v="1980-10-12T00:00:00"/>
    <s v="General"/>
    <s v="Muslim"/>
    <s v="MORTGAGE"/>
    <s v="75K-100K"/>
    <s v="Self-Employed"/>
    <n v="668"/>
  </r>
  <r>
    <n v="858"/>
    <s v="Diya Mehta"/>
    <s v="Female"/>
    <s v="36-45"/>
    <n v="38"/>
    <d v="1981-01-01T00:00:00"/>
    <s v="ST"/>
    <s v="Sikh"/>
    <s v="MORTGAGE"/>
    <s v="25K-50K"/>
    <s v="Business"/>
    <n v="308"/>
  </r>
  <r>
    <n v="859"/>
    <s v="Kavya Malhotra"/>
    <s v="Female"/>
    <s v="26-35"/>
    <n v="33"/>
    <d v="1985-05-30T00:00:00"/>
    <s v="General"/>
    <s v="Hindu"/>
    <s v="RENT"/>
    <s v="100K+"/>
    <s v="Self-Employed"/>
    <n v="716"/>
  </r>
  <r>
    <n v="860"/>
    <s v="Kavya Reddy"/>
    <s v="Female"/>
    <s v="26-35"/>
    <n v="35"/>
    <d v="1982-01-01T00:00:00"/>
    <s v="General"/>
    <s v="Hindu"/>
    <s v="RENT"/>
    <s v="50K-75K"/>
    <s v="Salaried"/>
    <n v="656"/>
  </r>
  <r>
    <n v="861"/>
    <s v="Diya Joshi"/>
    <s v="Female"/>
    <s v="36-45"/>
    <n v="43"/>
    <d v="1974-01-01T00:00:00"/>
    <s v="SC"/>
    <s v="Christian"/>
    <s v="RENT"/>
    <s v="50K-75K"/>
    <s v="Self-Employed"/>
    <n v="645"/>
  </r>
  <r>
    <n v="862"/>
    <s v="Nisha Verma"/>
    <s v="Female"/>
    <s v="18-25"/>
    <n v="22"/>
    <d v="1996-10-10T00:00:00"/>
    <s v="ST"/>
    <s v="Sikh"/>
    <s v="MORTGAGE"/>
    <s v="100K+"/>
    <s v="Salaried"/>
    <n v="564"/>
  </r>
  <r>
    <n v="863"/>
    <s v="Aarav Malhotra"/>
    <s v="Female"/>
    <s v="46-55"/>
    <n v="46"/>
    <d v="1973-08-01T00:00:00"/>
    <s v="Minority"/>
    <s v="Muslim"/>
    <s v="MORTGAGE"/>
    <s v="100K+"/>
    <s v="Salaried"/>
    <n v="604"/>
  </r>
  <r>
    <n v="864"/>
    <s v="Aditya Patel"/>
    <s v="Female"/>
    <s v="26-35"/>
    <n v="27"/>
    <d v="1992-04-11T00:00:00"/>
    <s v="ST"/>
    <s v="Sikh"/>
    <s v="MORTGAGE"/>
    <s v="75K-100K"/>
    <s v="Salaried"/>
    <n v="600"/>
  </r>
  <r>
    <n v="865"/>
    <s v="Kavya Gupta"/>
    <s v="Female"/>
    <s v="36-45"/>
    <n v="39"/>
    <d v="1978-01-01T00:00:00"/>
    <s v="OBC"/>
    <s v="Hindu"/>
    <s v="RENT"/>
    <s v="50K-75K"/>
    <s v="Salaried"/>
    <n v="692"/>
  </r>
  <r>
    <n v="866"/>
    <s v="Nisha Chopra"/>
    <s v="Female"/>
    <s v="46-55"/>
    <n v="49"/>
    <d v="1970-11-10T00:00:00"/>
    <s v="SC"/>
    <s v="Hindu"/>
    <s v="RENT"/>
    <s v="75K-100K"/>
    <s v="Business"/>
    <n v="641"/>
  </r>
  <r>
    <n v="867"/>
    <s v="Vivaan Gupta"/>
    <s v="Female"/>
    <s v="46-55"/>
    <n v="50"/>
    <d v="1968-01-01T00:00:00"/>
    <s v="ST"/>
    <s v="Sikh"/>
    <s v="RENT"/>
    <s v="50K-75K"/>
    <s v="Self-Employed"/>
    <n v="768"/>
  </r>
  <r>
    <n v="868"/>
    <s v="Laksh Patel"/>
    <s v="Female"/>
    <s v="26-35"/>
    <n v="28"/>
    <d v="1991-01-01T00:00:00"/>
    <s v="SC"/>
    <s v="Hindu"/>
    <s v="MORTGAGE"/>
    <s v="75K-100K"/>
    <s v="Business"/>
    <n v="844"/>
  </r>
  <r>
    <n v="869"/>
    <s v="Meera Nair"/>
    <s v="Female"/>
    <s v="36-45"/>
    <n v="38"/>
    <d v="1980-01-01T00:00:00"/>
    <s v="ST"/>
    <s v="Sikh"/>
    <s v="OWN"/>
    <s v="75K-100K"/>
    <s v="Self-Employed"/>
    <n v="368"/>
  </r>
  <r>
    <n v="870"/>
    <s v="Vivaan Gupta"/>
    <s v="Female"/>
    <s v="46-55"/>
    <n v="50"/>
    <d v="1968-01-01T00:00:00"/>
    <s v="ST"/>
    <s v="Sikh"/>
    <s v="RENT"/>
    <s v="50K-75K"/>
    <s v="Self-Employed"/>
    <n v="768"/>
  </r>
  <r>
    <n v="871"/>
    <s v="Meera Malhotra"/>
    <s v="Female"/>
    <s v="46-55"/>
    <n v="50"/>
    <d v="1970-01-01T00:00:00"/>
    <s v="Minority"/>
    <s v="Muslim"/>
    <s v="RENT"/>
    <s v="&lt;25K"/>
    <s v="Salaried"/>
    <n v="416"/>
  </r>
  <r>
    <n v="872"/>
    <s v="Aarav Sharma"/>
    <s v="Female"/>
    <s v="26-35"/>
    <n v="30"/>
    <d v="1987-02-18T00:00:00"/>
    <s v="SC"/>
    <s v="Hindu"/>
    <s v="RENT"/>
    <s v="&lt;25K"/>
    <s v="Business"/>
    <n v="368"/>
  </r>
  <r>
    <n v="873"/>
    <s v="Laksh Gupta"/>
    <s v="Female"/>
    <s v="36-45"/>
    <n v="36"/>
    <d v="1983-09-08T00:00:00"/>
    <s v="General"/>
    <s v="Muslim"/>
    <s v="OWN"/>
    <s v="&lt;25K"/>
    <s v="Business"/>
    <n v="807"/>
  </r>
  <r>
    <n v="874"/>
    <s v="Laksh Patel"/>
    <s v="Female"/>
    <s v="36-45"/>
    <n v="44"/>
    <d v="1974-05-25T00:00:00"/>
    <s v="ST"/>
    <s v="Hindu"/>
    <s v="RENT"/>
    <s v="&lt;25K"/>
    <s v="Self-Employed"/>
    <n v="342"/>
  </r>
  <r>
    <n v="875"/>
    <s v="Diya Patel"/>
    <s v="Female"/>
    <s v="18-25"/>
    <m/>
    <m/>
    <s v="ST"/>
    <s v="Sikh"/>
    <s v="MORTGAGE"/>
    <s v="&lt;25K"/>
    <s v="Salaried"/>
    <n v="476"/>
  </r>
  <r>
    <n v="876"/>
    <s v="Vivaan Gupta"/>
    <s v="Female"/>
    <s v="46-55"/>
    <n v="50"/>
    <d v="1968-01-01T00:00:00"/>
    <s v="ST"/>
    <s v="Sikh"/>
    <s v="RENT"/>
    <s v="50K-75K"/>
    <s v="Self-Employed"/>
    <n v="768"/>
  </r>
  <r>
    <n v="877"/>
    <s v="Vivaan Joshi"/>
    <s v="Female"/>
    <s v="26-35"/>
    <n v="29"/>
    <d v="1990-01-01T00:00:00"/>
    <s v="Minority"/>
    <s v="Hindu"/>
    <s v="MORTGAGE"/>
    <s v="75K-100K"/>
    <s v="Business"/>
    <n v="395"/>
  </r>
  <r>
    <n v="878"/>
    <s v="Ishaan Sharma"/>
    <s v="Female"/>
    <s v="46-55"/>
    <n v="46"/>
    <d v="1973-01-01T00:00:00"/>
    <s v="ST"/>
    <s v="Sikh"/>
    <s v="MORTGAGE"/>
    <s v="100K+"/>
    <s v="Business"/>
    <n v="522"/>
  </r>
  <r>
    <n v="879"/>
    <s v="Meera Nair"/>
    <s v="Female"/>
    <s v="36-45"/>
    <n v="38"/>
    <d v="1980-01-01T00:00:00"/>
    <s v="ST"/>
    <s v="Sikh"/>
    <s v="OWN"/>
    <s v="75K-100K"/>
    <s v="Self-Employed"/>
    <n v="368"/>
  </r>
  <r>
    <n v="880"/>
    <s v="Laksh Sharma"/>
    <s v="Female"/>
    <s v="56-63"/>
    <n v="56"/>
    <d v="1962-01-01T00:00:00"/>
    <s v="Minority"/>
    <s v="Muslim"/>
    <s v="MORTGAGE"/>
    <s v="75K-100K"/>
    <s v="Business"/>
    <n v="532"/>
  </r>
  <r>
    <n v="881"/>
    <s v="Nisha Chopra"/>
    <s v="Female"/>
    <s v="46-55"/>
    <n v="52"/>
    <d v="1965-01-01T00:00:00"/>
    <s v="General"/>
    <s v="Hindu"/>
    <s v="RENT"/>
    <s v="100K+"/>
    <s v="Salaried"/>
    <n v="322"/>
  </r>
  <r>
    <n v="882"/>
    <s v="Kavya Chopra"/>
    <s v="Female"/>
    <s v="18-25"/>
    <n v="23"/>
    <d v="1994-01-01T00:00:00"/>
    <s v="General"/>
    <s v="Hindu"/>
    <s v="RENT"/>
    <s v="75K-100K"/>
    <s v="Business"/>
    <n v="588"/>
  </r>
  <r>
    <n v="883"/>
    <s v="Laksh Sharma"/>
    <s v="Female"/>
    <s v="26-35"/>
    <n v="31"/>
    <d v="1988-01-01T00:00:00"/>
    <s v="SC"/>
    <s v="Hindu"/>
    <s v="RENT"/>
    <s v="100K+"/>
    <s v="Self-Employed"/>
    <n v="672"/>
  </r>
  <r>
    <n v="884"/>
    <s v="Aditya Reddy"/>
    <s v="Female"/>
    <s v="36-45"/>
    <n v="38"/>
    <d v="1982-01-01T00:00:00"/>
    <s v="ST"/>
    <s v="Sikh"/>
    <s v="RENT"/>
    <s v="75K-100K"/>
    <s v="Self-Employed"/>
    <n v="467"/>
  </r>
  <r>
    <n v="885"/>
    <s v="Diya Reddy"/>
    <s v="Female"/>
    <s v="36-45"/>
    <n v="36"/>
    <d v="1983-01-01T00:00:00"/>
    <s v="SC"/>
    <s v="Hindu"/>
    <s v="MORTGAGE"/>
    <s v="25K-50K"/>
    <s v="Business"/>
    <n v="796"/>
  </r>
  <r>
    <n v="886"/>
    <s v="Aarav Sharma"/>
    <s v="Female"/>
    <s v="26-35"/>
    <n v="30"/>
    <d v="1987-02-18T00:00:00"/>
    <s v="SC"/>
    <s v="Hindu"/>
    <s v="RENT"/>
    <s v="&lt;25K"/>
    <s v="Business"/>
    <n v="368"/>
  </r>
  <r>
    <n v="887"/>
    <s v="Laksh Sharma"/>
    <s v="Female"/>
    <s v="26-35"/>
    <n v="29"/>
    <d v="1989-01-01T00:00:00"/>
    <s v="ST"/>
    <s v="Sikh"/>
    <s v="MORTGAGE"/>
    <s v="&lt;25K"/>
    <s v="Self-Employed"/>
    <n v="695"/>
  </r>
  <r>
    <n v="888"/>
    <s v="Kavya Mehta"/>
    <s v="Female"/>
    <s v="36-45"/>
    <n v="37"/>
    <d v="1982-01-12T00:00:00"/>
    <s v="ST"/>
    <s v="Hindu"/>
    <s v="MORTGAGE"/>
    <s v="75K-100K"/>
    <s v="Business"/>
    <n v="414"/>
  </r>
  <r>
    <n v="889"/>
    <s v="Ishaan Gupta"/>
    <s v="Female"/>
    <s v="26-35"/>
    <n v="28"/>
    <d v="1989-01-01T00:00:00"/>
    <s v="SC"/>
    <s v="Hindu"/>
    <s v="RENT"/>
    <s v="100K+"/>
    <s v="Business"/>
    <n v="536"/>
  </r>
  <r>
    <n v="890"/>
    <s v="Ishaan Nair"/>
    <s v="Female"/>
    <s v="18-25"/>
    <n v="24"/>
    <d v="1995-08-10T00:00:00"/>
    <s v="SC"/>
    <s v="Hindu"/>
    <s v="MORTGAGE"/>
    <s v="&lt;25K"/>
    <s v="Business"/>
    <n v="491"/>
  </r>
  <r>
    <n v="891"/>
    <s v="Nisha Patel"/>
    <s v="Female"/>
    <s v="26-35"/>
    <n v="34"/>
    <d v="1983-01-01T00:00:00"/>
    <s v="SC"/>
    <s v="Hindu"/>
    <s v="RENT"/>
    <s v="75K-100K"/>
    <s v="Salaried"/>
    <n v="734"/>
  </r>
  <r>
    <n v="892"/>
    <s v="Aarav Reddy"/>
    <s v="Female"/>
    <s v="46-55"/>
    <n v="55"/>
    <d v="1963-01-01T00:00:00"/>
    <s v="General"/>
    <s v="Muslim"/>
    <s v="MORTGAGE"/>
    <s v="&lt;25K"/>
    <s v="Self-Employed"/>
    <n v="750"/>
  </r>
  <r>
    <n v="893"/>
    <s v="Aditya Joshi"/>
    <s v="Female"/>
    <s v="26-35"/>
    <n v="35"/>
    <d v="1984-01-01T00:00:00"/>
    <s v="General"/>
    <s v="Hindu"/>
    <s v="RENT"/>
    <s v="&lt;25K"/>
    <s v="Business"/>
    <n v="624"/>
  </r>
  <r>
    <n v="894"/>
    <s v="Laksh Malhotra"/>
    <s v="Female"/>
    <s v="46-55"/>
    <n v="51"/>
    <d v="1968-01-01T00:00:00"/>
    <s v="General"/>
    <s v="Muslim"/>
    <s v="MORTGAGE"/>
    <s v="75K-100K"/>
    <s v="Self-Employed"/>
    <n v="804"/>
  </r>
  <r>
    <n v="895"/>
    <s v="Kavya Sharma"/>
    <s v="Female"/>
    <s v="26-35"/>
    <n v="26"/>
    <d v="1993-01-01T00:00:00"/>
    <s v="SC"/>
    <s v="Hindu"/>
    <s v="RENT"/>
    <s v="75K-100K"/>
    <s v="Business"/>
    <n v="398"/>
  </r>
  <r>
    <n v="896"/>
    <s v="Aarav Malhotra"/>
    <s v="Female"/>
    <s v="46-55"/>
    <n v="53"/>
    <d v="1966-01-01T00:00:00"/>
    <s v="Minority"/>
    <s v="Muslim"/>
    <s v="RENT"/>
    <s v="25K-50K"/>
    <s v="Business"/>
    <n v="812"/>
  </r>
  <r>
    <n v="897"/>
    <s v="Kavya Mehta"/>
    <s v="Female"/>
    <s v="36-45"/>
    <n v="45"/>
    <d v="1973-03-14T00:00:00"/>
    <s v="General"/>
    <s v="Muslim"/>
    <s v="OWN"/>
    <s v="50K-75K"/>
    <s v="Business"/>
    <n v="490"/>
  </r>
  <r>
    <n v="898"/>
    <s v="Nisha Malhotra"/>
    <s v="Female"/>
    <s v="36-45"/>
    <n v="36"/>
    <d v="1983-01-01T00:00:00"/>
    <s v="SC"/>
    <s v="Hindu"/>
    <s v="MORTGAGE"/>
    <s v="100K+"/>
    <s v="Self-Employed"/>
    <n v="489"/>
  </r>
  <r>
    <n v="899"/>
    <s v="Laksh Sharma"/>
    <s v="Female"/>
    <s v="36-45"/>
    <n v="37"/>
    <d v="1982-01-01T00:00:00"/>
    <s v="Minority"/>
    <s v="Muslim"/>
    <s v="RENT"/>
    <s v="&lt;25K"/>
    <s v="Self-Employed"/>
    <n v="740"/>
  </r>
  <r>
    <n v="900"/>
    <s v="Nisha Reddy"/>
    <s v="Female"/>
    <s v="36-45"/>
    <n v="42"/>
    <d v="1977-01-01T00:00:00"/>
    <s v="SC"/>
    <s v="Hindu"/>
    <s v="RENT"/>
    <s v="100K+"/>
    <s v="Self-Employed"/>
    <n v="668"/>
  </r>
  <r>
    <n v="901"/>
    <s v="Nisha Patel"/>
    <s v="Female"/>
    <s v="36-45"/>
    <n v="41"/>
    <d v="1976-01-01T00:00:00"/>
    <s v="General"/>
    <s v="Hindu"/>
    <s v="RENT"/>
    <s v="100K+"/>
    <s v="Salaried"/>
    <n v="399"/>
  </r>
  <r>
    <n v="902"/>
    <s v="Meera Verma"/>
    <s v="Female"/>
    <s v="26-35"/>
    <n v="34"/>
    <d v="1984-01-01T00:00:00"/>
    <s v="ST"/>
    <s v="Sikh"/>
    <s v="RENT"/>
    <s v="100K+"/>
    <s v="Self-Employed"/>
    <n v="464"/>
  </r>
  <r>
    <n v="903"/>
    <s v="Kavya Reddy"/>
    <s v="Female"/>
    <s v="46-55"/>
    <n v="49"/>
    <d v="1970-06-08T00:00:00"/>
    <s v="Minority"/>
    <s v="Muslim"/>
    <s v="RENT"/>
    <s v="&lt;25K"/>
    <s v="Salaried"/>
    <n v="442"/>
  </r>
  <r>
    <n v="904"/>
    <s v="Aditya Verma"/>
    <s v="Female"/>
    <s v="36-45"/>
    <n v="40"/>
    <d v="1979-01-29T00:00:00"/>
    <s v="Minority"/>
    <s v="Muslim"/>
    <s v="RENT"/>
    <s v="50K-75K"/>
    <s v="Salaried"/>
    <n v="714"/>
  </r>
  <r>
    <n v="905"/>
    <s v="Ishaan Mehta"/>
    <s v="Female"/>
    <s v="36-45"/>
    <n v="39"/>
    <d v="1978-01-01T00:00:00"/>
    <s v="OBC"/>
    <s v="Hindu"/>
    <s v="OWN"/>
    <s v="50K-75K"/>
    <s v="Self-Employed"/>
    <n v="812"/>
  </r>
  <r>
    <n v="906"/>
    <s v="Vivaan Verma"/>
    <s v="Female"/>
    <s v="46-55"/>
    <n v="52"/>
    <d v="1967-01-01T00:00:00"/>
    <s v="ST"/>
    <s v="Sikh"/>
    <s v="RENT"/>
    <s v="100K+"/>
    <s v="Salaried"/>
    <n v="626"/>
  </r>
  <r>
    <n v="907"/>
    <s v="Aarav Gupta"/>
    <s v="Female"/>
    <s v="26-35"/>
    <n v="27"/>
    <d v="1992-03-12T00:00:00"/>
    <s v="SC"/>
    <s v="Hindu"/>
    <s v="OWN"/>
    <s v="100K+"/>
    <s v="Salaried"/>
    <n v="693"/>
  </r>
  <r>
    <n v="908"/>
    <s v="Nisha Reddy"/>
    <s v="Female"/>
    <s v="26-35"/>
    <n v="33"/>
    <d v="1987-01-01T00:00:00"/>
    <s v="ST"/>
    <s v="Sikh"/>
    <s v="RENT"/>
    <s v="100K+"/>
    <s v="Business"/>
    <n v="473"/>
  </r>
  <r>
    <n v="909"/>
    <s v="Ananya Mehta"/>
    <s v="Female"/>
    <s v="26-35"/>
    <n v="30"/>
    <d v="1988-01-01T00:00:00"/>
    <s v="ST"/>
    <s v="Sikh"/>
    <s v="RENT"/>
    <s v="75K-100K"/>
    <s v="Business"/>
    <n v="783"/>
  </r>
  <r>
    <n v="910"/>
    <s v="Laksh Nair"/>
    <s v="Female"/>
    <s v="46-55"/>
    <n v="51"/>
    <d v="1967-10-01T00:00:00"/>
    <s v="General"/>
    <s v="Muslim"/>
    <s v="RENT"/>
    <s v="&lt;25K"/>
    <s v="Salaried"/>
    <n v="338"/>
  </r>
  <r>
    <n v="911"/>
    <s v="Meera Chopra"/>
    <s v="Female"/>
    <s v="46-55"/>
    <n v="53"/>
    <d v="1966-07-05T00:00:00"/>
    <s v="ST"/>
    <s v="Sikh"/>
    <s v="RENT"/>
    <s v="75K-100K"/>
    <s v="Business"/>
    <n v="551"/>
  </r>
  <r>
    <n v="912"/>
    <s v="Nisha Patel"/>
    <s v="Female"/>
    <s v="26-35"/>
    <n v="34"/>
    <d v="1983-01-01T00:00:00"/>
    <s v="SC"/>
    <s v="Hindu"/>
    <s v="RENT"/>
    <s v="75K-100K"/>
    <s v="Salaried"/>
    <n v="734"/>
  </r>
  <r>
    <n v="913"/>
    <s v="Laksh Nair"/>
    <s v="Female"/>
    <s v="46-55"/>
    <n v="51"/>
    <d v="1967-10-01T00:00:00"/>
    <s v="General"/>
    <s v="Muslim"/>
    <s v="RENT"/>
    <s v="&lt;25K"/>
    <s v="Salaried"/>
    <n v="338"/>
  </r>
  <r>
    <n v="914"/>
    <s v="Nisha Verma"/>
    <s v="Female"/>
    <s v="18-25"/>
    <n v="22"/>
    <d v="1996-10-10T00:00:00"/>
    <s v="ST"/>
    <s v="Sikh"/>
    <s v="MORTGAGE"/>
    <s v="100K+"/>
    <s v="Salaried"/>
    <n v="564"/>
  </r>
  <r>
    <n v="915"/>
    <s v="Ishaan Mehta"/>
    <s v="Female"/>
    <s v="46-55"/>
    <n v="54"/>
    <d v="1965-10-10T00:00:00"/>
    <s v="General"/>
    <s v="Hindu"/>
    <s v="MORTGAGE"/>
    <s v="50K-75K"/>
    <s v="Business"/>
    <n v="629"/>
  </r>
  <r>
    <n v="916"/>
    <s v="Aditya Mehta"/>
    <s v="Female"/>
    <s v="26-35"/>
    <n v="32"/>
    <d v="1986-01-01T00:00:00"/>
    <s v="ST"/>
    <s v="Sikh"/>
    <s v="RENT"/>
    <s v="75K-100K"/>
    <s v="Salaried"/>
    <n v="666"/>
  </r>
  <r>
    <n v="917"/>
    <s v="Laksh Reddy"/>
    <s v="Female"/>
    <s v="26-35"/>
    <n v="29"/>
    <d v="1990-01-01T00:00:00"/>
    <s v="OBC"/>
    <s v="Hindu"/>
    <s v="RENT"/>
    <s v="75K-100K"/>
    <s v="Business"/>
    <n v="311"/>
  </r>
  <r>
    <n v="918"/>
    <s v="Kavya Reddy"/>
    <s v="Female"/>
    <s v="46-55"/>
    <n v="49"/>
    <d v="1970-06-08T00:00:00"/>
    <s v="Minority"/>
    <s v="Muslim"/>
    <s v="RENT"/>
    <s v="&lt;25K"/>
    <s v="Salaried"/>
    <n v="442"/>
  </r>
  <r>
    <n v="919"/>
    <s v="Vivaan Gupta"/>
    <s v="Female"/>
    <s v="46-55"/>
    <n v="46"/>
    <d v="1973-01-01T00:00:00"/>
    <s v="ST"/>
    <s v="Sikh"/>
    <s v="OWN"/>
    <s v="75K-100K"/>
    <s v="Business"/>
    <n v="481"/>
  </r>
  <r>
    <n v="920"/>
    <s v="Kavya Chopra"/>
    <s v="Female"/>
    <s v="18-25"/>
    <n v="23"/>
    <d v="1994-01-01T00:00:00"/>
    <s v="General"/>
    <s v="Hindu"/>
    <s v="RENT"/>
    <s v="75K-100K"/>
    <s v="Business"/>
    <n v="588"/>
  </r>
  <r>
    <n v="921"/>
    <s v="Aditya Mehta"/>
    <s v="Female"/>
    <s v="26-35"/>
    <n v="32"/>
    <d v="1986-01-01T00:00:00"/>
    <s v="ST"/>
    <s v="Sikh"/>
    <s v="RENT"/>
    <s v="75K-100K"/>
    <s v="Salaried"/>
    <n v="666"/>
  </r>
  <r>
    <n v="922"/>
    <s v="Nisha Joshi"/>
    <s v="Female"/>
    <s v="46-55"/>
    <n v="48"/>
    <d v="1971-09-04T00:00:00"/>
    <s v="General"/>
    <s v="Hindu"/>
    <s v="MORTGAGE"/>
    <s v="50K-75K"/>
    <s v="Business"/>
    <n v="657"/>
  </r>
  <r>
    <n v="923"/>
    <s v="Ishaan Chopra"/>
    <s v="Female"/>
    <s v="18-25"/>
    <n v="22"/>
    <d v="1997-10-16T00:00:00"/>
    <s v="ST"/>
    <s v="Sikh"/>
    <s v="MORTGAGE"/>
    <s v="50K-75K"/>
    <s v="Salaried"/>
    <n v="714"/>
  </r>
  <r>
    <n v="924"/>
    <s v="Diya Chopra"/>
    <s v="Female"/>
    <s v="26-35"/>
    <n v="35"/>
    <d v="1984-03-20T00:00:00"/>
    <s v="SC"/>
    <s v="Hindu"/>
    <s v="RENT"/>
    <s v="75K-100K"/>
    <s v="Self-Employed"/>
    <n v="567"/>
  </r>
  <r>
    <n v="925"/>
    <s v="Ananya Mehta"/>
    <s v="Female"/>
    <s v="36-45"/>
    <n v="38"/>
    <d v="1980-01-01T00:00:00"/>
    <s v="ST"/>
    <s v="Sikh"/>
    <s v="RENT"/>
    <s v="25K-50K"/>
    <s v="Salaried"/>
    <n v="398"/>
  </r>
  <r>
    <n v="926"/>
    <s v="Aditya Patel"/>
    <s v="Female"/>
    <s v="26-35"/>
    <n v="27"/>
    <d v="1992-04-11T00:00:00"/>
    <s v="ST"/>
    <s v="Sikh"/>
    <s v="MORTGAGE"/>
    <s v="75K-100K"/>
    <s v="Salaried"/>
    <n v="600"/>
  </r>
  <r>
    <n v="927"/>
    <s v="Vivaan Malhotra"/>
    <s v="Female"/>
    <s v="46-55"/>
    <n v="53"/>
    <d v="1964-01-01T00:00:00"/>
    <s v="SC"/>
    <s v="Hindu"/>
    <s v="RENT"/>
    <s v="75K-100K"/>
    <s v="Business"/>
    <n v="488"/>
  </r>
  <r>
    <n v="928"/>
    <s v="Nisha Verma"/>
    <s v="Female"/>
    <s v="26-35"/>
    <n v="35"/>
    <d v="1984-01-01T00:00:00"/>
    <s v="SC"/>
    <s v="Hindu"/>
    <s v="RENT"/>
    <s v="75K-100K"/>
    <s v="Salaried"/>
    <n v="792"/>
  </r>
  <r>
    <n v="929"/>
    <s v="Laksh Reddy"/>
    <s v="Female"/>
    <s v="26-35"/>
    <n v="31"/>
    <d v="1988-01-11T00:00:00"/>
    <s v="SC"/>
    <s v="Hindu"/>
    <s v="RENT"/>
    <s v="25K-50K"/>
    <s v="Salaried"/>
    <n v="315"/>
  </r>
  <r>
    <n v="930"/>
    <s v="Vivaan Gupta"/>
    <s v="Female"/>
    <s v="46-55"/>
    <n v="46"/>
    <d v="1973-01-01T00:00:00"/>
    <s v="ST"/>
    <s v="Sikh"/>
    <s v="OWN"/>
    <s v="75K-100K"/>
    <s v="Business"/>
    <n v="481"/>
  </r>
  <r>
    <n v="931"/>
    <s v="Aditya Verma"/>
    <s v="Female"/>
    <s v="36-45"/>
    <n v="40"/>
    <d v="1979-01-29T00:00:00"/>
    <s v="Minority"/>
    <s v="Muslim"/>
    <s v="RENT"/>
    <s v="50K-75K"/>
    <s v="Salaried"/>
    <n v="714"/>
  </r>
  <r>
    <n v="932"/>
    <s v="Vivaan Verma"/>
    <s v="Female"/>
    <s v="46-55"/>
    <n v="52"/>
    <d v="1967-01-01T00:00:00"/>
    <s v="ST"/>
    <s v="Sikh"/>
    <s v="RENT"/>
    <s v="100K+"/>
    <s v="Salaried"/>
    <n v="626"/>
  </r>
  <r>
    <n v="933"/>
    <s v="Meera Joshi"/>
    <s v="Female"/>
    <s v="46-55"/>
    <n v="53"/>
    <d v="1966-01-01T00:00:00"/>
    <s v="ST"/>
    <s v="Sikh"/>
    <s v="RENT"/>
    <s v="&lt;25K"/>
    <s v="Salaried"/>
    <n v="529"/>
  </r>
  <r>
    <n v="934"/>
    <s v="Vivaan Reddy"/>
    <s v="Female"/>
    <s v="36-45"/>
    <n v="37"/>
    <d v="1980-01-01T00:00:00"/>
    <s v="OBC"/>
    <s v="Hindu"/>
    <s v="RENT"/>
    <s v="25K-50K"/>
    <s v="Salaried"/>
    <n v="426"/>
  </r>
  <r>
    <n v="935"/>
    <s v="Nisha Chopra"/>
    <s v="Female"/>
    <s v="46-55"/>
    <n v="49"/>
    <d v="1970-11-10T00:00:00"/>
    <s v="SC"/>
    <s v="Hindu"/>
    <s v="RENT"/>
    <s v="75K-100K"/>
    <s v="Business"/>
    <n v="641"/>
  </r>
  <r>
    <n v="936"/>
    <s v="Ananya Patel"/>
    <s v="Female"/>
    <s v="36-45"/>
    <n v="43"/>
    <d v="1975-03-01T00:00:00"/>
    <s v="Minority"/>
    <s v="Muslim"/>
    <s v="RENT"/>
    <s v="75K-100K"/>
    <s v="Salaried"/>
    <n v="558"/>
  </r>
  <r>
    <n v="937"/>
    <s v="Laksh Sharma"/>
    <s v="Female"/>
    <s v="36-45"/>
    <n v="37"/>
    <d v="1982-01-01T00:00:00"/>
    <s v="Minority"/>
    <s v="Muslim"/>
    <s v="RENT"/>
    <s v="&lt;25K"/>
    <s v="Self-Employed"/>
    <n v="740"/>
  </r>
  <r>
    <n v="938"/>
    <s v="Kavya Malhotra"/>
    <s v="Female"/>
    <s v="26-35"/>
    <n v="34"/>
    <d v="1985-01-01T00:00:00"/>
    <s v="ST"/>
    <s v="Sikh"/>
    <s v="MORTGAGE"/>
    <s v="75K-100K"/>
    <s v="Business"/>
    <n v="328"/>
  </r>
  <r>
    <n v="939"/>
    <s v="Kavya Verma"/>
    <s v="Female"/>
    <s v="36-45"/>
    <n v="39"/>
    <d v="1980-01-01T00:00:00"/>
    <s v="ST"/>
    <s v="Sikh"/>
    <s v="RENT"/>
    <s v="100K+"/>
    <s v="Business"/>
    <n v="791"/>
  </r>
  <r>
    <n v="940"/>
    <s v="Ananya Sharma"/>
    <s v="Female"/>
    <s v="26-35"/>
    <n v="32"/>
    <d v="1985-01-01T00:00:00"/>
    <s v="OBC"/>
    <s v="Hindu"/>
    <s v="RENT"/>
    <s v="100K+"/>
    <s v="Self-Employed"/>
    <n v="584"/>
  </r>
  <r>
    <n v="941"/>
    <s v="Ishaan Patel"/>
    <s v="Female"/>
    <s v="36-45"/>
    <n v="39"/>
    <d v="1980-01-01T00:00:00"/>
    <s v="Minority"/>
    <s v="Muslim"/>
    <s v="RENT"/>
    <s v="75K-100K"/>
    <s v="Self-Employed"/>
    <n v="472"/>
  </r>
  <r>
    <n v="942"/>
    <s v="Ananya Mehta"/>
    <s v="Female"/>
    <s v="26-35"/>
    <n v="30"/>
    <d v="1988-01-01T00:00:00"/>
    <s v="ST"/>
    <s v="Sikh"/>
    <s v="RENT"/>
    <s v="75K-100K"/>
    <s v="Business"/>
    <n v="783"/>
  </r>
  <r>
    <n v="943"/>
    <s v="Vivaan Joshi"/>
    <s v="Female"/>
    <s v="26-35"/>
    <n v="29"/>
    <d v="1990-01-01T00:00:00"/>
    <s v="Minority"/>
    <s v="Hindu"/>
    <s v="MORTGAGE"/>
    <s v="75K-100K"/>
    <s v="Business"/>
    <n v="395"/>
  </r>
  <r>
    <n v="944"/>
    <s v="Aarav Malhotra"/>
    <s v="Female"/>
    <s v="46-55"/>
    <n v="46"/>
    <d v="1973-08-01T00:00:00"/>
    <s v="Minority"/>
    <s v="Muslim"/>
    <s v="MORTGAGE"/>
    <s v="100K+"/>
    <s v="Salaried"/>
    <n v="604"/>
  </r>
  <r>
    <n v="945"/>
    <s v="Meera Patel"/>
    <s v="Female"/>
    <s v="26-35"/>
    <n v="28"/>
    <d v="1989-12-04T00:00:00"/>
    <s v="SC"/>
    <s v="Hindu"/>
    <s v="RENT"/>
    <s v="25K-50K"/>
    <s v="Business"/>
    <n v="385"/>
  </r>
  <r>
    <n v="946"/>
    <s v="Meera Joshi"/>
    <s v="Female"/>
    <s v="36-45"/>
    <n v="42"/>
    <d v="1977-01-01T00:00:00"/>
    <s v="ST"/>
    <s v="Sikh"/>
    <s v="RENT"/>
    <s v="25K-50K"/>
    <s v="Salaried"/>
    <n v="534"/>
  </r>
  <r>
    <n v="947"/>
    <s v="Kavya Mehta"/>
    <s v="Female"/>
    <s v="26-35"/>
    <n v="31"/>
    <d v="1987-01-01T00:00:00"/>
    <s v="ST"/>
    <s v="Muslim"/>
    <s v="RENT"/>
    <s v="&lt;25K"/>
    <s v="Self-Employed"/>
    <n v="466"/>
  </r>
  <r>
    <n v="948"/>
    <s v="Meera Sharma"/>
    <s v="Female"/>
    <s v="36-45"/>
    <n v="45"/>
    <d v="1972-01-01T00:00:00"/>
    <s v="OBC"/>
    <s v="Hindu"/>
    <s v="OWN"/>
    <s v="75K-100K"/>
    <s v="Business"/>
    <n v="417"/>
  </r>
  <r>
    <n v="949"/>
    <s v="Laksh Joshi"/>
    <s v="Female"/>
    <s v="36-45"/>
    <n v="36"/>
    <d v="1981-01-01T00:00:00"/>
    <s v="OBC"/>
    <s v="Christian"/>
    <s v="RENT"/>
    <s v="100K+"/>
    <s v="Self-Employed"/>
    <n v="357"/>
  </r>
  <r>
    <n v="950"/>
    <s v="Aditya Malhotra"/>
    <s v="Female"/>
    <s v="46-55"/>
    <n v="51"/>
    <d v="1968-01-01T00:00:00"/>
    <s v="OBC"/>
    <s v="Hindu"/>
    <s v="RENT"/>
    <s v="25K-50K"/>
    <s v="Self-Employed"/>
    <n v="389"/>
  </r>
  <r>
    <n v="951"/>
    <s v="Laksh Patel"/>
    <s v="Female"/>
    <s v="26-35"/>
    <n v="28"/>
    <d v="1991-01-01T00:00:00"/>
    <s v="SC"/>
    <s v="Hindu"/>
    <s v="MORTGAGE"/>
    <s v="75K-100K"/>
    <s v="Business"/>
    <n v="844"/>
  </r>
  <r>
    <n v="952"/>
    <s v="Meera Gupta"/>
    <s v="Female"/>
    <s v="46-55"/>
    <n v="55"/>
    <d v="1962-01-01T00:00:00"/>
    <s v="ST"/>
    <s v="Christian"/>
    <s v="RENT"/>
    <s v="100K+"/>
    <s v="Business"/>
    <n v="773"/>
  </r>
  <r>
    <n v="953"/>
    <s v="Nisha Reddy"/>
    <s v="Female"/>
    <s v="26-35"/>
    <n v="33"/>
    <d v="1987-01-01T00:00:00"/>
    <s v="ST"/>
    <s v="Sikh"/>
    <s v="RENT"/>
    <s v="100K+"/>
    <s v="Business"/>
    <n v="473"/>
  </r>
  <r>
    <n v="954"/>
    <s v="Laksh Malhotra"/>
    <s v="Female"/>
    <s v="46-55"/>
    <n v="51"/>
    <d v="1968-01-01T00:00:00"/>
    <s v="General"/>
    <s v="Muslim"/>
    <s v="MORTGAGE"/>
    <s v="75K-100K"/>
    <s v="Self-Employed"/>
    <n v="804"/>
  </r>
  <r>
    <n v="955"/>
    <s v="Laksh Reddy"/>
    <s v="Female"/>
    <s v="36-45"/>
    <n v="36"/>
    <d v="1981-06-10T00:00:00"/>
    <s v="OBC"/>
    <s v="Hindu"/>
    <s v="OWN"/>
    <s v="50K-75K"/>
    <s v="Business"/>
    <n v="787"/>
  </r>
  <r>
    <n v="956"/>
    <s v="Kavya Mehta"/>
    <s v="Female"/>
    <s v="26-35"/>
    <n v="31"/>
    <d v="1987-01-01T00:00:00"/>
    <s v="ST"/>
    <s v="Muslim"/>
    <s v="RENT"/>
    <s v="&lt;25K"/>
    <s v="Self-Employed"/>
    <n v="466"/>
  </r>
  <r>
    <n v="957"/>
    <s v="Diya Chopra"/>
    <s v="Female"/>
    <s v="26-35"/>
    <n v="35"/>
    <d v="1984-03-20T00:00:00"/>
    <s v="SC"/>
    <s v="Hindu"/>
    <s v="RENT"/>
    <s v="75K-100K"/>
    <s v="Self-Employed"/>
    <n v="567"/>
  </r>
  <r>
    <n v="958"/>
    <s v="Ishaan Mehta"/>
    <s v="Female"/>
    <s v="36-45"/>
    <n v="39"/>
    <d v="1978-01-01T00:00:00"/>
    <s v="OBC"/>
    <s v="Hindu"/>
    <s v="OWN"/>
    <s v="50K-75K"/>
    <s v="Self-Employed"/>
    <n v="812"/>
  </r>
  <r>
    <n v="959"/>
    <s v="Nisha Reddy"/>
    <s v="Female"/>
    <s v="36-45"/>
    <n v="42"/>
    <d v="1977-01-01T00:00:00"/>
    <s v="SC"/>
    <s v="Hindu"/>
    <s v="RENT"/>
    <s v="100K+"/>
    <s v="Self-Employed"/>
    <n v="668"/>
  </r>
  <r>
    <n v="960"/>
    <s v="Vivaan Mehta"/>
    <s v="Female"/>
    <s v="18-25"/>
    <n v="24"/>
    <d v="1994-03-01T00:00:00"/>
    <s v="ST"/>
    <s v="Sikh"/>
    <s v="RENT"/>
    <s v="75K-100K"/>
    <s v="Business"/>
    <n v="431"/>
  </r>
  <r>
    <n v="961"/>
    <s v="Ananya Reddy"/>
    <s v="Female"/>
    <s v="26-35"/>
    <n v="29"/>
    <d v="1989-01-01T00:00:00"/>
    <s v="ST"/>
    <s v="Sikh"/>
    <s v="RENT"/>
    <s v="100K+"/>
    <s v="Salaried"/>
    <n v="324"/>
  </r>
  <r>
    <n v="962"/>
    <s v="Kavya Verma"/>
    <s v="Female"/>
    <s v="36-45"/>
    <n v="39"/>
    <d v="1980-01-01T00:00:00"/>
    <s v="ST"/>
    <s v="Sikh"/>
    <s v="RENT"/>
    <s v="100K+"/>
    <s v="Business"/>
    <n v="791"/>
  </r>
  <r>
    <n v="963"/>
    <s v="Ananya Sharma"/>
    <s v="Female"/>
    <s v="26-35"/>
    <n v="32"/>
    <d v="1985-01-01T00:00:00"/>
    <s v="OBC"/>
    <s v="Hindu"/>
    <s v="RENT"/>
    <s v="100K+"/>
    <s v="Self-Employed"/>
    <n v="584"/>
  </r>
  <r>
    <n v="964"/>
    <s v="Kavya Reddy"/>
    <s v="Female"/>
    <s v="56-63"/>
    <n v="59"/>
    <d v="1960-01-01T00:00:00"/>
    <s v="General"/>
    <s v="Muslim"/>
    <s v="RENT"/>
    <s v="50K-75K"/>
    <s v="Salaried"/>
    <n v="775"/>
  </r>
  <r>
    <n v="965"/>
    <s v="Laksh Malhotra"/>
    <s v="Female"/>
    <s v="46-55"/>
    <n v="51"/>
    <d v="1968-01-01T00:00:00"/>
    <s v="General"/>
    <s v="Muslim"/>
    <s v="MORTGAGE"/>
    <s v="75K-100K"/>
    <s v="Self-Employed"/>
    <n v="804"/>
  </r>
  <r>
    <n v="966"/>
    <s v="Aarav Malhotra"/>
    <s v="Female"/>
    <s v="46-55"/>
    <n v="46"/>
    <d v="1973-08-01T00:00:00"/>
    <s v="Minority"/>
    <s v="Muslim"/>
    <s v="MORTGAGE"/>
    <s v="100K+"/>
    <s v="Salaried"/>
    <n v="604"/>
  </r>
  <r>
    <n v="967"/>
    <s v="Laksh Malhotra"/>
    <s v="Female"/>
    <s v="46-55"/>
    <n v="51"/>
    <d v="1968-01-01T00:00:00"/>
    <s v="General"/>
    <s v="Muslim"/>
    <s v="MORTGAGE"/>
    <s v="75K-100K"/>
    <s v="Self-Employed"/>
    <n v="804"/>
  </r>
  <r>
    <n v="968"/>
    <s v="Laksh Sharma"/>
    <s v="Female"/>
    <s v="46-55"/>
    <n v="46"/>
    <d v="1973-01-01T00:00:00"/>
    <s v="Minority"/>
    <s v="Muslim"/>
    <s v="RENT"/>
    <s v="&lt;25K"/>
    <s v="Self-Employed"/>
    <n v="512"/>
  </r>
  <r>
    <n v="969"/>
    <s v="Ananya Malhotra"/>
    <s v="Female"/>
    <s v="36-45"/>
    <n v="44"/>
    <d v="1975-01-01T00:00:00"/>
    <s v="SC"/>
    <s v="Hindu"/>
    <s v="MORTGAGE"/>
    <s v="&lt;25K"/>
    <s v="Self-Employed"/>
    <n v="361"/>
  </r>
  <r>
    <n v="970"/>
    <s v="Diya Sharma"/>
    <s v="Female"/>
    <s v="26-35"/>
    <n v="34"/>
    <d v="1984-01-01T00:00:00"/>
    <s v="ST"/>
    <s v="Sikh"/>
    <s v="MORTGAGE"/>
    <s v="100K+"/>
    <s v="Self-Employed"/>
    <n v="341"/>
  </r>
  <r>
    <n v="971"/>
    <s v="Ishaan Mehta"/>
    <s v="Female"/>
    <s v="26-35"/>
    <n v="31"/>
    <d v="1988-01-01T00:00:00"/>
    <s v="ST"/>
    <s v="Sikh"/>
    <s v="RENT"/>
    <s v="50K-75K"/>
    <s v="Business"/>
    <n v="696"/>
  </r>
  <r>
    <n v="972"/>
    <s v="Aarav Malhotra"/>
    <s v="Female"/>
    <s v="46-55"/>
    <n v="47"/>
    <d v="1972-01-01T00:00:00"/>
    <s v="Minority"/>
    <s v="Muslim"/>
    <s v="RENT"/>
    <s v="&lt;25K"/>
    <s v="Salaried"/>
    <n v="526"/>
  </r>
  <r>
    <n v="973"/>
    <s v="Nisha Joshi"/>
    <s v="Female"/>
    <s v="46-55"/>
    <n v="48"/>
    <d v="1971-09-04T00:00:00"/>
    <s v="General"/>
    <s v="Hindu"/>
    <s v="MORTGAGE"/>
    <s v="50K-75K"/>
    <s v="Business"/>
    <n v="657"/>
  </r>
  <r>
    <n v="974"/>
    <s v="Meera Chopra"/>
    <s v="Female"/>
    <s v="46-55"/>
    <n v="53"/>
    <d v="1966-07-05T00:00:00"/>
    <s v="ST"/>
    <s v="Sikh"/>
    <s v="RENT"/>
    <s v="75K-100K"/>
    <s v="Business"/>
    <n v="551"/>
  </r>
  <r>
    <n v="975"/>
    <s v="Diya Joshi"/>
    <s v="Female"/>
    <s v="36-45"/>
    <n v="43"/>
    <d v="1974-01-01T00:00:00"/>
    <s v="SC"/>
    <s v="Christian"/>
    <s v="RENT"/>
    <s v="50K-75K"/>
    <s v="Self-Employed"/>
    <n v="645"/>
  </r>
  <r>
    <n v="976"/>
    <s v="Meera Patel"/>
    <s v="Female"/>
    <s v="26-35"/>
    <n v="28"/>
    <d v="1991-03-29T00:00:00"/>
    <s v="ST"/>
    <s v="Sikh"/>
    <s v="RENT"/>
    <s v="25K-50K"/>
    <s v="Salaried"/>
    <n v="432"/>
  </r>
  <r>
    <n v="977"/>
    <s v="Kavya Mehta"/>
    <s v="Female"/>
    <s v="36-45"/>
    <n v="37"/>
    <d v="1982-01-12T00:00:00"/>
    <s v="ST"/>
    <s v="Hindu"/>
    <s v="MORTGAGE"/>
    <s v="75K-100K"/>
    <s v="Business"/>
    <n v="414"/>
  </r>
  <r>
    <n v="978"/>
    <s v="Kavya Gupta"/>
    <s v="Female"/>
    <s v="36-45"/>
    <n v="45"/>
    <d v="1972-01-01T00:00:00"/>
    <s v="General"/>
    <s v="Hindu"/>
    <s v="RENT"/>
    <s v="75K-100K"/>
    <s v="Self-Employed"/>
    <n v="773"/>
  </r>
  <r>
    <n v="979"/>
    <s v="Ananya Malhotra"/>
    <s v="Female"/>
    <s v="36-45"/>
    <n v="44"/>
    <d v="1975-01-01T00:00:00"/>
    <s v="SC"/>
    <s v="Hindu"/>
    <s v="MORTGAGE"/>
    <s v="&lt;25K"/>
    <s v="Self-Employed"/>
    <n v="361"/>
  </r>
  <r>
    <n v="980"/>
    <s v="Ishaan Mehta"/>
    <s v="Female"/>
    <s v="26-35"/>
    <n v="31"/>
    <d v="1988-01-01T00:00:00"/>
    <s v="ST"/>
    <s v="Sikh"/>
    <s v="RENT"/>
    <s v="50K-75K"/>
    <s v="Business"/>
    <n v="696"/>
  </r>
  <r>
    <n v="981"/>
    <s v="Aditya Joshi"/>
    <s v="Female"/>
    <s v="46-55"/>
    <n v="54"/>
    <d v="1963-01-01T00:00:00"/>
    <s v="OBC"/>
    <s v="Hindu"/>
    <s v="RENT"/>
    <s v="50K-75K"/>
    <s v="Business"/>
    <n v="357"/>
  </r>
  <r>
    <n v="982"/>
    <s v="Meera Sharma"/>
    <s v="Female"/>
    <s v="18-25"/>
    <n v="22"/>
    <d v="1995-12-14T00:00:00"/>
    <s v="General"/>
    <s v="Hindu"/>
    <s v="RENT"/>
    <s v="&lt;25K"/>
    <s v="Salaried"/>
    <n v="346"/>
  </r>
  <r>
    <n v="983"/>
    <s v="Nisha Verma"/>
    <s v="Female"/>
    <s v="18-25"/>
    <n v="22"/>
    <d v="1996-10-10T00:00:00"/>
    <s v="ST"/>
    <s v="Sikh"/>
    <s v="MORTGAGE"/>
    <s v="100K+"/>
    <s v="Salaried"/>
    <n v="564"/>
  </r>
  <r>
    <n v="984"/>
    <s v="Laksh Reddy"/>
    <s v="Female"/>
    <s v="26-35"/>
    <n v="29"/>
    <d v="1990-01-01T00:00:00"/>
    <s v="OBC"/>
    <s v="Hindu"/>
    <s v="RENT"/>
    <s v="75K-100K"/>
    <s v="Business"/>
    <n v="311"/>
  </r>
  <r>
    <n v="985"/>
    <s v="Meera Reddy"/>
    <s v="Female"/>
    <s v="26-35"/>
    <n v="32"/>
    <d v="1988-01-01T00:00:00"/>
    <s v="Minority"/>
    <s v="Muslim"/>
    <s v="RENT"/>
    <s v="100K+"/>
    <s v="Business"/>
    <n v="719"/>
  </r>
  <r>
    <n v="986"/>
    <s v="Laksh Nair"/>
    <s v="Female"/>
    <s v="46-55"/>
    <n v="51"/>
    <d v="1967-10-01T00:00:00"/>
    <s v="General"/>
    <s v="Muslim"/>
    <s v="RENT"/>
    <s v="&lt;25K"/>
    <s v="Salaried"/>
    <n v="338"/>
  </r>
  <r>
    <n v="987"/>
    <s v="Meera Joshi"/>
    <s v="Female"/>
    <s v="46-55"/>
    <n v="53"/>
    <d v="1966-01-01T00:00:00"/>
    <s v="ST"/>
    <s v="Sikh"/>
    <s v="RENT"/>
    <s v="&lt;25K"/>
    <s v="Salaried"/>
    <n v="529"/>
  </r>
  <r>
    <n v="988"/>
    <s v="Meera Mehta"/>
    <s v="Female"/>
    <s v="36-45"/>
    <n v="45"/>
    <d v="1974-01-01T00:00:00"/>
    <s v="Minority"/>
    <s v="Muslim"/>
    <s v="RENT"/>
    <s v="75K-100K"/>
    <s v="Business"/>
    <n v="357"/>
  </r>
  <r>
    <n v="989"/>
    <s v="Kavya Mehta"/>
    <s v="Female"/>
    <s v="36-45"/>
    <n v="45"/>
    <d v="1973-03-14T00:00:00"/>
    <s v="General"/>
    <s v="Muslim"/>
    <s v="OWN"/>
    <s v="50K-75K"/>
    <s v="Business"/>
    <n v="490"/>
  </r>
  <r>
    <n v="990"/>
    <s v="Diya Malhotra"/>
    <s v="Female"/>
    <s v="18-25"/>
    <n v="21"/>
    <d v="1998-01-03T00:00:00"/>
    <s v="ST"/>
    <s v="Sikh"/>
    <s v="RENT"/>
    <s v="50K-75K"/>
    <s v="Self-Employed"/>
    <n v="493"/>
  </r>
  <r>
    <n v="991"/>
    <s v="Diya Patel"/>
    <s v="Female"/>
    <s v="36-45"/>
    <n v="44"/>
    <d v="1975-09-08T00:00:00"/>
    <s v="General"/>
    <s v="Hindu"/>
    <s v="MORTGAGE"/>
    <s v="25K-50K"/>
    <s v="Salaried"/>
    <n v="601"/>
  </r>
  <r>
    <n v="992"/>
    <s v="Ishaan Joshi"/>
    <s v="Female"/>
    <s v="36-45"/>
    <n v="43"/>
    <d v="1976-04-02T00:00:00"/>
    <s v="General"/>
    <s v="Hindu"/>
    <s v="RENT"/>
    <s v="100K+"/>
    <s v="Salaried"/>
    <n v="675"/>
  </r>
  <r>
    <n v="993"/>
    <s v="Nisha Chopra"/>
    <s v="Female"/>
    <s v="26-35"/>
    <n v="28"/>
    <d v="1989-01-01T00:00:00"/>
    <s v="General"/>
    <s v="Hindu"/>
    <s v="RENT"/>
    <s v="&lt;25K"/>
    <s v="Self-Employed"/>
    <n v="553"/>
  </r>
  <r>
    <n v="994"/>
    <s v="Aarav Joshi"/>
    <s v="Female"/>
    <s v="36-45"/>
    <n v="38"/>
    <d v="1981-01-01T00:00:00"/>
    <s v="ST"/>
    <s v="Sikh"/>
    <s v="RENT"/>
    <s v="50K-75K"/>
    <s v="Salaried"/>
    <n v="744"/>
  </r>
  <r>
    <n v="995"/>
    <s v="Ananya Reddy"/>
    <s v="Female"/>
    <s v="26-35"/>
    <n v="29"/>
    <d v="1989-01-01T00:00:00"/>
    <s v="ST"/>
    <s v="Sikh"/>
    <s v="RENT"/>
    <s v="100K+"/>
    <s v="Salaried"/>
    <n v="324"/>
  </r>
  <r>
    <n v="996"/>
    <s v="Meera Patel"/>
    <s v="Female"/>
    <s v="26-35"/>
    <n v="28"/>
    <d v="1989-12-04T00:00:00"/>
    <s v="SC"/>
    <s v="Hindu"/>
    <s v="RENT"/>
    <s v="25K-50K"/>
    <s v="Business"/>
    <n v="385"/>
  </r>
  <r>
    <n v="997"/>
    <s v="Diya Malhotra"/>
    <s v="Female"/>
    <s v="18-25"/>
    <n v="21"/>
    <d v="1998-01-03T00:00:00"/>
    <s v="ST"/>
    <s v="Sikh"/>
    <s v="RENT"/>
    <s v="50K-75K"/>
    <s v="Self-Employed"/>
    <n v="493"/>
  </r>
  <r>
    <n v="998"/>
    <s v="Ananya Patel"/>
    <s v="Female"/>
    <s v="36-45"/>
    <n v="43"/>
    <d v="1975-03-01T00:00:00"/>
    <s v="Minority"/>
    <s v="Muslim"/>
    <s v="RENT"/>
    <s v="75K-100K"/>
    <s v="Salaried"/>
    <n v="558"/>
  </r>
  <r>
    <n v="999"/>
    <s v="Diya Patel"/>
    <s v="Female"/>
    <s v="18-25"/>
    <m/>
    <m/>
    <s v="ST"/>
    <s v="Sikh"/>
    <s v="MORTGAGE"/>
    <s v="&lt;25K"/>
    <s v="Salaried"/>
    <n v="476"/>
  </r>
  <r>
    <n v="1000"/>
    <s v="Meera Gupta"/>
    <s v="Female"/>
    <s v="46-55"/>
    <n v="55"/>
    <d v="1962-01-01T00:00:00"/>
    <s v="ST"/>
    <s v="Christian"/>
    <s v="RENT"/>
    <s v="100K+"/>
    <s v="Business"/>
    <n v="773"/>
  </r>
  <r>
    <n v="1001"/>
    <s v="Nisha Malhotra"/>
    <s v="Female"/>
    <s v="36-45"/>
    <n v="42"/>
    <d v="1977-01-01T00:00:00"/>
    <s v="SC"/>
    <s v="Hindu"/>
    <s v="RENT"/>
    <s v="25K-50K"/>
    <s v="Self-Employed"/>
    <n v="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83DDFA-DD46-4F22-B3D6-36A5E465AE63}"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l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B045D5-39E6-4401-82F0-E6BD39C5652B}" name="PivotTable5" cacheId="1850" applyNumberFormats="0" applyBorderFormats="0" applyFontFormats="0" applyPatternFormats="0" applyAlignmentFormats="0" applyWidthHeightFormats="1" dataCaption="Values" tag="d84b8ba6-0a53-4551-af37-2f2d8353b446" updatedVersion="8" minRefreshableVersion="5" useAutoFormatting="1" itemPrintTitles="1" createdVersion="8" indent="0" outline="1" outlineData="1" multipleFieldFilters="0">
  <location ref="D15:D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Loan Amount" fld="0" baseField="0" baseItem="0" numFmtId="164"/>
  </dataFields>
  <formats count="3">
    <format dxfId="895">
      <pivotArea type="all" dataOnly="0" outline="0" fieldPosition="0"/>
    </format>
    <format dxfId="894">
      <pivotArea outline="0" collapsedLevelsAreSubtotals="1" fieldPosition="0"/>
    </format>
    <format dxfId="893">
      <pivotArea dataOnly="0" labelOnly="1" outline="0" axis="axisValues" fieldPosition="0"/>
    </format>
  </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6B7DD5-7DFB-4758-8A7C-7CD06CF3A1F4}" name="PivotTable1" cacheId="1841" applyNumberFormats="0" applyBorderFormats="0" applyFontFormats="0" applyPatternFormats="0" applyAlignmentFormats="0" applyWidthHeightFormats="1" dataCaption="Values" tag="ccab1720-f69b-4347-850f-573f662042f1" updatedVersion="8" minRefreshableVersion="5" useAutoFormatting="1" subtotalHiddenItems="1" itemPrintTitles="1" createdVersion="8" indent="0" outline="1" outlineData="1" multipleFieldFilters="0" chartFormat="10">
  <location ref="A17:A18" firstHeaderRow="1" firstDataRow="1" firstDataCol="0" rowPageCount="1" colPageCount="1"/>
  <pivotFields count="4">
    <pivotField allDrilled="1" subtotalTop="0" showAll="0" measureFilter="1" dataSourceSort="1" defaultSubtotal="0" defaultAttributeDrillState="1">
      <items count="3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1" hier="64" name="[Final_Fact].[New / Old client].&amp;[Old]" cap="Old"/>
  </pageFields>
  <dataFields count="1">
    <dataField name="Distinct Count of Client id" fld="2" subtotal="count" baseField="0" baseItem="0">
      <extLst>
        <ext xmlns:x15="http://schemas.microsoft.com/office/spreadsheetml/2010/11/main" uri="{FABC7310-3BB5-11E1-824E-6D434824019B}">
          <x15:dataField isCountDistinct="1"/>
        </ext>
      </extLst>
    </dataField>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Final_Fact].[New / Old client].&amp;[Old]"/>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2"/>
    <pivotHierarchy dragToData="1"/>
    <pivotHierarchy dragToData="1"/>
    <pivotHierarchy dragToData="1"/>
    <pivotHierarchy dragToData="1"/>
    <pivotHierarchy dragToData="1"/>
    <pivotHierarchy dragToData="1" caption="Distinct Count of Clien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73">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6CB9AF-A1E2-44CB-8DD9-E565A7C4923C}" name="PivotTable4" cacheId="1847" applyNumberFormats="0" applyBorderFormats="0" applyFontFormats="0" applyPatternFormats="0" applyAlignmentFormats="0" applyWidthHeightFormats="1" dataCaption="Values" tag="ea3a3464-1f8a-46be-b6c0-626a982193b1" updatedVersion="8" minRefreshableVersion="5" useAutoFormatting="1" subtotalHiddenItems="1" itemPrintTitles="1" createdVersion="8" indent="0" outline="1" outlineData="1" multipleFieldFilters="0">
  <location ref="G4:I6"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Fields count="1">
    <field x="1"/>
  </colFields>
  <colItems count="2">
    <i>
      <x/>
    </i>
    <i t="grand">
      <x/>
    </i>
  </colItems>
  <pageFields count="1">
    <pageField fld="0" hier="61" name="[Final_Fact].[Disbursement Date (Year)].[All]" cap="All"/>
  </pageFields>
  <dataFields count="1">
    <dataField name="Count of Client id" fld="2" subtotal="count" baseField="1"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Client id"/>
    <pivotHierarchy dragToData="1" caption="Count of Client id"/>
    <pivotHierarchy dragToData="1"/>
    <pivotHierarchy dragToData="1"/>
    <pivotHierarchy dragToData="1"/>
    <pivotHierarchy dragToData="1"/>
    <pivotHierarchy dragToData="1"/>
    <pivotHierarchy dragToData="1" caption="Distinct Count of Clien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2D765A-117D-4FB9-ADD3-BF0CC6052407}" name="PivotTable3" cacheId="1844" applyNumberFormats="0" applyBorderFormats="0" applyFontFormats="0" applyPatternFormats="0" applyAlignmentFormats="0" applyWidthHeightFormats="1" dataCaption="Values" tag="afe7d0da-8288-4319-bcd3-d8a907a33173" updatedVersion="8" minRefreshableVersion="5" useAutoFormatting="1" subtotalHiddenItems="1" itemPrintTitles="1" createdVersion="8" indent="0" outline="1" outlineData="1" multipleFieldFilters="0">
  <location ref="D4:D5" firstHeaderRow="1" firstDataRow="1" firstDataCol="0" rowPageCount="1" colPageCount="1"/>
  <pivotFields count="3">
    <pivotField axis="axisPage"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Items count="1">
    <i/>
  </colItems>
  <pageFields count="1">
    <pageField fld="0" hier="21" name="[Final_Fact].[Loan Status].&amp;[Active]" cap="Active"/>
  </pageFields>
  <dataFields count="1">
    <dataField name="Q1.Count of Client id" fld="1"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Q1.Count of Cl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CBFF8C-6147-4840-8FDE-E1CFA205875B}" name="PivotTable6" cacheId="1853" applyNumberFormats="0" applyBorderFormats="0" applyFontFormats="0" applyPatternFormats="0" applyAlignmentFormats="0" applyWidthHeightFormats="1" dataCaption="Values" tag="eaf96a12-6296-4b7d-a840-4643885bcc0e" updatedVersion="8" minRefreshableVersion="5" useAutoFormatting="1" itemPrintTitles="1" createdVersion="8" indent="0" outline="1" outlineData="1" multipleFieldFilters="0">
  <location ref="G15:G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Loan Amount" fld="0" baseField="0" baseItem="0" numFmtId="164"/>
  </dataFields>
  <formats count="3">
    <format dxfId="898">
      <pivotArea type="all" dataOnly="0" outline="0" fieldPosition="0"/>
    </format>
    <format dxfId="897">
      <pivotArea outline="0" collapsedLevelsAreSubtotals="1" fieldPosition="0"/>
    </format>
    <format dxfId="896">
      <pivotArea dataOnly="0" labelOnly="1" outline="0" axis="axisValues" fieldPosition="0"/>
    </format>
  </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B3F899-3C02-4F19-B28D-4EB9EE38CD51}" name="PivotTable3" cacheId="1868" applyNumberFormats="0" applyBorderFormats="0" applyFontFormats="0" applyPatternFormats="0" applyAlignmentFormats="0" applyWidthHeightFormats="1" dataCaption="Values" tag="85fd4f2b-e1a4-4f6f-ac63-8680887c7a8b" updatedVersion="8" minRefreshableVersion="5" useAutoFormatting="1" subtotalHiddenItems="1" colGrandTotals="0" itemPrintTitles="1" createdVersion="8" indent="0" outline="1" outlineData="1" multipleFieldFilters="0">
  <location ref="D4:G94" firstHeaderRow="0" firstDataRow="1" firstDataCol="1"/>
  <pivotFields count="7">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4">
        <item x="0"/>
        <item x="1" e="0"/>
        <item x="2" e="0"/>
        <item x="3"/>
      </items>
    </pivotField>
    <pivotField axis="axisRow" allDrilled="1" subtotalTop="0" showAll="0" defaultSubtotal="0" defaultAttributeDrillState="1">
      <items count="9">
        <item x="2" e="0"/>
        <item x="3"/>
        <item x="4"/>
        <item x="5"/>
        <item x="6"/>
        <item x="7"/>
        <item x="8"/>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3">
    <field x="2"/>
    <field x="1"/>
    <field x="0"/>
  </rowFields>
  <rowItems count="90">
    <i>
      <x/>
    </i>
    <i>
      <x v="1"/>
    </i>
    <i r="1">
      <x/>
    </i>
    <i r="2">
      <x/>
    </i>
    <i r="2">
      <x v="1"/>
    </i>
    <i r="2">
      <x v="2"/>
    </i>
    <i r="1">
      <x v="1"/>
    </i>
    <i r="1">
      <x v="2"/>
    </i>
    <i r="1">
      <x v="3"/>
    </i>
    <i r="2">
      <x v="3"/>
    </i>
    <i r="2">
      <x v="4"/>
    </i>
    <i r="2">
      <x v="5"/>
    </i>
    <i>
      <x v="2"/>
    </i>
    <i r="1">
      <x/>
    </i>
    <i r="2">
      <x/>
    </i>
    <i r="2">
      <x v="1"/>
    </i>
    <i r="2">
      <x v="2"/>
    </i>
    <i r="1">
      <x v="1"/>
    </i>
    <i r="1">
      <x v="2"/>
    </i>
    <i r="1">
      <x v="3"/>
    </i>
    <i r="2">
      <x v="3"/>
    </i>
    <i r="2">
      <x v="4"/>
    </i>
    <i r="2">
      <x v="5"/>
    </i>
    <i>
      <x v="3"/>
    </i>
    <i r="1">
      <x/>
    </i>
    <i r="2">
      <x/>
    </i>
    <i r="2">
      <x v="1"/>
    </i>
    <i r="2">
      <x v="2"/>
    </i>
    <i r="1">
      <x v="1"/>
    </i>
    <i r="1">
      <x v="2"/>
    </i>
    <i r="1">
      <x v="3"/>
    </i>
    <i r="2">
      <x v="3"/>
    </i>
    <i r="2">
      <x v="4"/>
    </i>
    <i r="2">
      <x v="5"/>
    </i>
    <i>
      <x v="4"/>
    </i>
    <i r="1">
      <x/>
    </i>
    <i r="2">
      <x/>
    </i>
    <i r="2">
      <x v="1"/>
    </i>
    <i r="2">
      <x v="2"/>
    </i>
    <i r="1">
      <x v="1"/>
    </i>
    <i r="1">
      <x v="2"/>
    </i>
    <i r="1">
      <x v="3"/>
    </i>
    <i r="2">
      <x v="3"/>
    </i>
    <i r="2">
      <x v="4"/>
    </i>
    <i r="2">
      <x v="5"/>
    </i>
    <i>
      <x v="5"/>
    </i>
    <i r="1">
      <x/>
    </i>
    <i r="2">
      <x/>
    </i>
    <i r="2">
      <x v="1"/>
    </i>
    <i r="2">
      <x v="2"/>
    </i>
    <i r="1">
      <x v="1"/>
    </i>
    <i r="1">
      <x v="2"/>
    </i>
    <i r="1">
      <x v="3"/>
    </i>
    <i r="2">
      <x v="3"/>
    </i>
    <i r="2">
      <x v="4"/>
    </i>
    <i r="2">
      <x v="5"/>
    </i>
    <i>
      <x v="6"/>
    </i>
    <i r="1">
      <x/>
    </i>
    <i r="2">
      <x/>
    </i>
    <i r="2">
      <x v="1"/>
    </i>
    <i r="2">
      <x v="2"/>
    </i>
    <i r="1">
      <x v="1"/>
    </i>
    <i r="1">
      <x v="2"/>
    </i>
    <i r="1">
      <x v="3"/>
    </i>
    <i r="2">
      <x v="3"/>
    </i>
    <i r="2">
      <x v="4"/>
    </i>
    <i r="2">
      <x v="5"/>
    </i>
    <i>
      <x v="7"/>
    </i>
    <i r="1">
      <x/>
    </i>
    <i r="2">
      <x/>
    </i>
    <i r="2">
      <x v="1"/>
    </i>
    <i r="2">
      <x v="2"/>
    </i>
    <i r="1">
      <x v="1"/>
    </i>
    <i r="1">
      <x v="2"/>
    </i>
    <i r="1">
      <x v="3"/>
    </i>
    <i r="2">
      <x v="3"/>
    </i>
    <i r="2">
      <x v="4"/>
    </i>
    <i r="2">
      <x v="5"/>
    </i>
    <i>
      <x v="8"/>
    </i>
    <i r="1">
      <x/>
    </i>
    <i r="2">
      <x/>
    </i>
    <i r="2">
      <x v="1"/>
    </i>
    <i r="2">
      <x v="2"/>
    </i>
    <i r="1">
      <x v="1"/>
    </i>
    <i r="1">
      <x v="2"/>
    </i>
    <i r="1">
      <x v="3"/>
    </i>
    <i r="2">
      <x v="3"/>
    </i>
    <i r="2">
      <x v="4"/>
    </i>
    <i r="2">
      <x v="5"/>
    </i>
    <i t="grand">
      <x/>
    </i>
  </rowItems>
  <colFields count="1">
    <field x="-2"/>
  </colFields>
  <colItems count="3">
    <i>
      <x/>
    </i>
    <i i="1">
      <x v="1"/>
    </i>
    <i i="2">
      <x v="2"/>
    </i>
  </colItems>
  <dataFields count="3">
    <dataField name="Sum of Loan Amount" fld="3" baseField="0" baseItem="0" numFmtId="164"/>
    <dataField name="Difference From Last Year" fld="5" showDataAs="difference" baseField="2" baseItem="1048828">
      <extLst>
        <ext xmlns:x14="http://schemas.microsoft.com/office/spreadsheetml/2009/9/main" uri="{E15A36E0-9728-4e99-A89B-3F7291B0FE68}">
          <x14:dataField sourceField="3" uniqueName="[__Xl2].[Measures].[Sum of Loan Amount]"/>
        </ext>
      </extLst>
    </dataField>
    <dataField name="Growth %" fld="6" showDataAs="percentDiff" baseField="2" baseItem="1048828" numFmtId="10">
      <extLst>
        <ext xmlns:x14="http://schemas.microsoft.com/office/spreadsheetml/2009/9/main" uri="{E15A36E0-9728-4e99-A89B-3F7291B0FE68}">
          <x14:dataField sourceField="3" uniqueName="[__Xl3].[Measures].[Sum of Loan Amount]"/>
        </ext>
      </extLst>
    </dataField>
  </dataFields>
  <formats count="7">
    <format dxfId="889">
      <pivotArea type="all" dataOnly="0" outline="0" fieldPosition="0"/>
    </format>
    <format dxfId="888">
      <pivotArea outline="0" collapsedLevelsAreSubtotals="1" fieldPosition="0"/>
    </format>
    <format dxfId="887">
      <pivotArea field="2" type="button" dataOnly="0" labelOnly="1" outline="0" axis="axisRow" fieldPosition="0"/>
    </format>
    <format dxfId="886">
      <pivotArea dataOnly="0" labelOnly="1" fieldPosition="0">
        <references count="1">
          <reference field="2" count="0"/>
        </references>
      </pivotArea>
    </format>
    <format dxfId="885">
      <pivotArea dataOnly="0" labelOnly="1" grandRow="1" outline="0" fieldPosition="0"/>
    </format>
    <format dxfId="884">
      <pivotArea dataOnly="0" labelOnly="1" outline="0" fieldPosition="0">
        <references count="1">
          <reference field="4294967294" count="3">
            <x v="0"/>
            <x v="1"/>
            <x v="2"/>
          </reference>
        </references>
      </pivotArea>
    </format>
    <format dxfId="172">
      <pivotArea outline="0" collapsedLevelsAreSubtotals="1" fieldPosition="0">
        <references count="1">
          <reference field="4294967294" count="1" selected="0">
            <x v="0"/>
          </reference>
        </references>
      </pivotArea>
    </format>
  </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0" showColHeaders="1" showRowStripes="0" showColStripes="0" showLastColumn="1"/>
  <rowHierarchiesUsage count="3">
    <rowHierarchyUsage hierarchyUsage="61"/>
    <rowHierarchyUsage hierarchyUsage="62"/>
    <rowHierarchyUsage hierarchyUsage="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964CE3-92F2-4C28-8F4C-F034535C867A}" name="PivotTable7" cacheId="1862" applyNumberFormats="0" applyBorderFormats="0" applyFontFormats="0" applyPatternFormats="0" applyAlignmentFormats="0" applyWidthHeightFormats="1" dataCaption="Values" tag="8bef4351-ff1b-4cb4-aebc-0b8af58f4efe" updatedVersion="8" minRefreshableVersion="5"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Loan Amount" fld="0" subtotal="average" baseField="0" baseItem="0" numFmtId="2"/>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85A1A9-D4AF-4F52-B1D5-933F7E6A08FC}" name="PivotTable12" cacheId="1820" applyNumberFormats="0" applyBorderFormats="0" applyFontFormats="0" applyPatternFormats="0" applyAlignmentFormats="0" applyWidthHeightFormats="1" dataCaption="Values" tag="d6fead93-9cab-4157-9783-3be7182df516" updatedVersion="8" minRefreshableVersion="5" useAutoFormatting="1" itemPrintTitles="1" createdVersion="8" indent="0" outline="1" outlineData="1" multipleFieldFilters="0" chartFormat="13" rowHeaderCaption="Is Default Loan">
  <location ref="L21:N24"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Loan Amount" fld="1" baseField="0" baseItem="0"/>
    <dataField name="Sum of Loan Amount2" fld="2" showDataAs="percentOfCol" baseField="0" baseItem="0" numFmtId="10">
      <extLst>
        <ext xmlns:x14="http://schemas.microsoft.com/office/spreadsheetml/2009/9/main" uri="{E15A36E0-9728-4e99-A89B-3F7291B0FE68}">
          <x14:dataField sourceField="1" uniqueName="[__Xl2].[Measures].[Sum of Loan Amount]"/>
        </ext>
      </extLst>
    </dataField>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 chart="7" format="13" series="1">
      <pivotArea type="data" outline="0" fieldPosition="0">
        <references count="1">
          <reference field="4294967294" count="1" selected="0">
            <x v="1"/>
          </reference>
        </references>
      </pivotArea>
    </chartFormat>
    <chartFormat chart="7" format="14">
      <pivotArea type="data" outline="0" fieldPosition="0">
        <references count="2">
          <reference field="4294967294" count="1" selected="0">
            <x v="1"/>
          </reference>
          <reference field="0" count="1" selected="0">
            <x v="0"/>
          </reference>
        </references>
      </pivotArea>
    </chartFormat>
    <chartFormat chart="7" format="15">
      <pivotArea type="data" outline="0" fieldPosition="0">
        <references count="2">
          <reference field="4294967294" count="1" selected="0">
            <x v="1"/>
          </reference>
          <reference field="0" count="1" selected="0">
            <x v="1"/>
          </reference>
        </references>
      </pivotArea>
    </chartFormat>
    <chartFormat chart="0" format="4">
      <pivotArea type="data" outline="0" fieldPosition="0">
        <references count="2">
          <reference field="4294967294" count="1" selected="0">
            <x v="1"/>
          </reference>
          <reference field="0" count="1" selected="0">
            <x v="0"/>
          </reference>
        </references>
      </pivotArea>
    </chartFormat>
    <chartFormat chart="0" format="5">
      <pivotArea type="data" outline="0" fieldPosition="0">
        <references count="2">
          <reference field="4294967294" count="1" selected="0">
            <x v="1"/>
          </reference>
          <reference field="0"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caption="Sum of Loan Amount"/>
    <pivotHierarchy dragToData="1"/>
    <pivotHierarchy dragToData="1"/>
    <pivotHierarchy dragToData="1"/>
    <pivotHierarchy dragToData="1" caption="Average of Loan Amount"/>
    <pivotHierarchy dragToData="1"/>
    <pivotHierarchy dragToData="1"/>
    <pivotHierarchy dragToData="1"/>
    <pivotHierarchy dragToData="1" caption="Count of Loan Amount"/>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548048-10FC-4679-A20A-202E95AB1CB3}" name="PivotTable11" cacheId="1859" applyNumberFormats="0" applyBorderFormats="0" applyFontFormats="0" applyPatternFormats="0" applyAlignmentFormats="0" applyWidthHeightFormats="1" dataCaption="Values" tag="7f679946-bc2d-4650-83f1-1d34e7e2bd58" updatedVersion="8" minRefreshableVersion="5" useAutoFormatting="1" subtotalHiddenItems="1" itemPrintTitles="1" createdVersion="8" indent="0" outline="1" outlineData="1" multipleFieldFilters="0">
  <location ref="I21:I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Rrec int" fld="0" baseField="0" baseItem="0" numFmtId="164"/>
  </dataFields>
  <formats count="1">
    <format dxfId="890">
      <pivotArea outline="0" collapsedLevelsAreSubtotals="1" fieldPosition="0"/>
    </format>
  </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56639B-20E5-44CB-94E6-EDE8A1F814A0}" name="PivotTable10" cacheId="1856" applyNumberFormats="0" applyBorderFormats="0" applyFontFormats="0" applyPatternFormats="0" applyAlignmentFormats="0" applyWidthHeightFormats="1" dataCaption="Values" tag="4be664dd-f326-46f2-980f-26a1400fc017" updatedVersion="8" minRefreshableVersion="5" useAutoFormatting="1" itemPrintTitles="1" createdVersion="8" indent="0" outline="1" outlineData="1" multipleFieldFilters="0">
  <location ref="A21:B22"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Total Rec Prncp" fld="0" baseField="0" baseItem="0"/>
    <dataField name="Sum of Loan Amount" fld="1" baseField="0" baseItem="0"/>
  </dataFields>
  <formats count="1">
    <format dxfId="891">
      <pivotArea outline="0" collapsedLevelsAreSubtotals="1" fieldPosition="0"/>
    </format>
  </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BAD52B-76E9-4463-BE27-4B8C9CE70982}" name="PivotTable9" cacheId="1865" applyNumberFormats="0" applyBorderFormats="0" applyFontFormats="0" applyPatternFormats="0" applyAlignmentFormats="0" applyWidthHeightFormats="1" dataCaption="Values" tag="eb12c21d-d026-4ffa-8f17-6560bdb55841" updatedVersion="8" minRefreshableVersion="5" useAutoFormatting="1" itemPrintTitles="1" createdVersion="8" indent="0" outline="1" outlineData="1" multipleFieldFilters="0">
  <location ref="J3:J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Pymnt" fld="0" baseField="0" baseItem="0" numFmtId="164"/>
  </dataFields>
  <formats count="1">
    <format dxfId="892">
      <pivotArea outline="0" collapsedLevelsAreSubtotals="1" fieldPosition="0"/>
    </format>
  </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813950-4844-42FE-B83D-8C608F910355}" name="PivotTable8" cacheId="1835" applyNumberFormats="0" applyBorderFormats="0" applyFontFormats="0" applyPatternFormats="0" applyAlignmentFormats="0" applyWidthHeightFormats="1" dataCaption="Values" tag="1815ee6d-5aff-4ab4-95ac-5ae5e4cd7d55" updatedVersion="8" minRefreshableVersion="5" useAutoFormatting="1" itemPrintTitles="1" createdVersion="8" indent="0" outline="1" outlineData="1" multipleFieldFilters="0" chartFormat="12" rowHeaderCaption="Branch Performance Category">
  <location ref="A15:B1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Loan Amount" fld="1" baseField="0" baseItem="0" numFmtId="164"/>
  </dataFields>
  <formats count="1">
    <format dxfId="88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2C6692-937A-4176-BAE0-4ECB215CE9F6}" name="PivotTable2" cacheId="1826" applyNumberFormats="0" applyBorderFormats="0" applyFontFormats="0" applyPatternFormats="0" applyAlignmentFormats="0" applyWidthHeightFormats="1" dataCaption="Values" tag="309b749c-5e7b-4f42-9118-fddf2d4e7cb2" updatedVersion="8" minRefreshableVersion="5" useAutoFormatting="1" itemPrintTitles="1" createdVersion="8" indent="0" outline="1" outlineData="1" multipleFieldFilters="0" chartFormat="6" rowHeaderCaption="Repayment Behaviour">
  <location ref="F3:G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Repayment Behavior" fld="1" subtotal="count" baseField="0" baseItem="0"/>
  </dataField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0DBA6DE-B57C-4DFB-9EA1-A806368DBBB6}" name="PivotTable9" cacheId="1838" applyNumberFormats="0" applyBorderFormats="0" applyFontFormats="0" applyPatternFormats="0" applyAlignmentFormats="0" applyWidthHeightFormats="1" dataCaption="Values" tag="10b891ad-bb0f-4f49-8ef9-02e6e173188d" updatedVersion="8" minRefreshableVersion="5" useAutoFormatting="1" itemPrintTitles="1" createdVersion="8" indent="0" outline="1" outlineData="1" multipleFieldFilters="0" chartFormat="14" rowHeaderCaption="Product Id">
  <location ref="A28:C40" firstHeaderRow="0"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Fields count="1">
    <field x="-2"/>
  </colFields>
  <colItems count="2">
    <i>
      <x/>
    </i>
    <i i="1">
      <x v="1"/>
    </i>
  </colItems>
  <dataFields count="2">
    <dataField name="Sum of Loan Amount" fld="2" baseField="0" baseItem="0"/>
    <dataField name="Sum of Total Rrec int" fld="1" baseField="0" baseItem="0"/>
  </dataFields>
  <formats count="1">
    <format dxfId="882">
      <pivotArea outline="0" collapsedLevelsAreSubtotals="1" fieldPosition="0"/>
    </format>
  </formats>
  <chartFormats count="19">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9"/>
          </reference>
        </references>
      </pivotArea>
    </chartFormat>
    <chartFormat chart="5" format="7">
      <pivotArea type="data" outline="0" fieldPosition="0">
        <references count="2">
          <reference field="4294967294" count="1" selected="0">
            <x v="0"/>
          </reference>
          <reference field="0" count="1" selected="0">
            <x v="8"/>
          </reference>
        </references>
      </pivotArea>
    </chartFormat>
    <chartFormat chart="5" format="8">
      <pivotArea type="data" outline="0" fieldPosition="0">
        <references count="2">
          <reference field="4294967294" count="1" selected="0">
            <x v="0"/>
          </reference>
          <reference field="0" count="1" selected="0">
            <x v="10"/>
          </reference>
        </references>
      </pivotArea>
    </chartFormat>
    <chartFormat chart="5" format="9">
      <pivotArea type="data" outline="0" fieldPosition="0">
        <references count="2">
          <reference field="4294967294" count="1" selected="0">
            <x v="0"/>
          </reference>
          <reference field="0" count="1" selected="0">
            <x v="7"/>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 chart="5" format="12">
      <pivotArea type="data" outline="0" fieldPosition="0">
        <references count="2">
          <reference field="4294967294" count="1" selected="0">
            <x v="1"/>
          </reference>
          <reference field="0" count="1" selected="0">
            <x v="10"/>
          </reference>
        </references>
      </pivotArea>
    </chartFormat>
    <chartFormat chart="5" format="13">
      <pivotArea type="data" outline="0" fieldPosition="0">
        <references count="2">
          <reference field="4294967294" count="1" selected="0">
            <x v="1"/>
          </reference>
          <reference field="0" count="1" selected="0">
            <x v="9"/>
          </reference>
        </references>
      </pivotArea>
    </chartFormat>
    <chartFormat chart="5" format="14">
      <pivotArea type="data" outline="0" fieldPosition="0">
        <references count="2">
          <reference field="4294967294" count="1" selected="0">
            <x v="1"/>
          </reference>
          <reference field="0" count="1" selected="0">
            <x v="7"/>
          </reference>
        </references>
      </pivotArea>
    </chartFormat>
    <chartFormat chart="5" format="15">
      <pivotArea type="data" outline="0" fieldPosition="0">
        <references count="2">
          <reference field="4294967294" count="1" selected="0">
            <x v="1"/>
          </reference>
          <reference field="0" count="1" selected="0">
            <x v="8"/>
          </reference>
        </references>
      </pivotArea>
    </chartFormat>
    <chartFormat chart="5" format="16">
      <pivotArea type="data" outline="0" fieldPosition="0">
        <references count="2">
          <reference field="4294967294" count="1" selected="0">
            <x v="1"/>
          </reference>
          <reference field="0" count="1" selected="0">
            <x v="6"/>
          </reference>
        </references>
      </pivotArea>
    </chartFormat>
    <chartFormat chart="5" format="17">
      <pivotArea type="data" outline="0" fieldPosition="0">
        <references count="2">
          <reference field="4294967294" count="1" selected="0">
            <x v="1"/>
          </reference>
          <reference field="0" count="1" selected="0">
            <x v="5"/>
          </reference>
        </references>
      </pivotArea>
    </chartFormat>
    <chartFormat chart="5" format="18">
      <pivotArea type="data" outline="0" fieldPosition="0">
        <references count="2">
          <reference field="4294967294" count="1" selected="0">
            <x v="1"/>
          </reference>
          <reference field="0" count="1" selected="0">
            <x v="4"/>
          </reference>
        </references>
      </pivotArea>
    </chartFormat>
    <chartFormat chart="5" format="19">
      <pivotArea type="data" outline="0" fieldPosition="0">
        <references count="2">
          <reference field="4294967294" count="1" selected="0">
            <x v="1"/>
          </reference>
          <reference field="0" count="1" selected="0">
            <x v="2"/>
          </reference>
        </references>
      </pivotArea>
    </chartFormat>
    <chartFormat chart="5" format="20">
      <pivotArea type="data" outline="0" fieldPosition="0">
        <references count="2">
          <reference field="4294967294" count="1" selected="0">
            <x v="1"/>
          </reference>
          <reference field="0" count="1" selected="0">
            <x v="0"/>
          </reference>
        </references>
      </pivotArea>
    </chartFormat>
    <chartFormat chart="5" format="21">
      <pivotArea type="data" outline="0" fieldPosition="0">
        <references count="2">
          <reference field="4294967294" count="1" selected="0">
            <x v="1"/>
          </reference>
          <reference field="0" count="1" selected="0">
            <x v="3"/>
          </reference>
        </references>
      </pivotArea>
    </chartFormat>
    <chartFormat chart="5" format="22">
      <pivotArea type="data" outline="0" fieldPosition="0">
        <references count="2">
          <reference field="4294967294" count="1" selected="0">
            <x v="1"/>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2AD3AA4-86E2-4106-92A4-84EA040F081E}" name="PivotTable7" cacheId="1832" applyNumberFormats="0" applyBorderFormats="0" applyFontFormats="0" applyPatternFormats="0" applyAlignmentFormats="0" applyWidthHeightFormats="1" dataCaption="Values" tag="6d44b188-1aa4-4982-a6a4-fcd6ac17044b" updatedVersion="8" minRefreshableVersion="5" useAutoFormatting="1" itemPrintTitles="1" createdVersion="8" indent="0" outline="1" outlineData="1" multipleFieldFilters="0" chartFormat="7" rowHeaderCaption="Product Id">
  <location ref="E15:F27"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Sum of Loan Amount" fld="1" baseField="0" baseItem="0"/>
  </dataFields>
  <formats count="1">
    <format dxfId="88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F358F65-69AF-4722-8A88-6BEED49E4094}" name="PivotTable1" cacheId="1823" applyNumberFormats="0" applyBorderFormats="0" applyFontFormats="0" applyPatternFormats="0" applyAlignmentFormats="0" applyWidthHeightFormats="1" dataCaption="Values" tag="f51cf67a-2b7a-4855-8b7f-432e4f1a8f9c" updatedVersion="8" minRefreshableVersion="5" useAutoFormatting="1" itemPrintTitles="1" createdVersion="8" indent="0" outline="1" outlineData="1" multipleFieldFilters="0" chartFormat="5" rowHeaderCaption="Is Delinquent Loan">
  <location ref="A3:C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Client id" fld="2" showDataAs="percentOfCol" baseField="0" baseItem="0" numFmtId="10"/>
    <dataField name="Count of Client id" fld="1" subtotal="count" baseField="0" baseItem="0"/>
  </dataFields>
  <chartFormats count="8">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pivotArea type="data" outline="0" fieldPosition="0">
        <references count="2">
          <reference field="4294967294" count="1" selected="0">
            <x v="1"/>
          </reference>
          <reference field="0" count="1" selected="0">
            <x v="0"/>
          </reference>
        </references>
      </pivotArea>
    </chartFormat>
    <chartFormat chart="3" format="10">
      <pivotArea type="data" outline="0" fieldPosition="0">
        <references count="2">
          <reference field="4294967294" count="1" selected="0">
            <x v="1"/>
          </reference>
          <reference field="0" count="1" selected="0">
            <x v="1"/>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DF591BF-F979-4CCB-ACDE-EF5FBB2D71AC}" name="PivotTable3" cacheId="1829" applyNumberFormats="0" applyBorderFormats="0" applyFontFormats="0" applyPatternFormats="0" applyAlignmentFormats="0" applyWidthHeightFormats="1" dataCaption="Values" tag="91220e82-8698-4087-a513-3fb119cf6dd3" updatedVersion="8" minRefreshableVersion="5" useAutoFormatting="1" subtotalHiddenItems="1" itemPrintTitles="1" createdVersion="8" indent="0" outline="1" outlineData="1" multipleFieldFilters="0" chartFormat="15" rowHeaderCaption="Branch Name_x">
  <location ref="J3:K55" firstHeaderRow="1" firstDataRow="1" firstDataCol="1"/>
  <pivotFields count="3">
    <pivotField dataField="1" subtotalTop="0" showAll="0" defaultSubtotal="0"/>
    <pivotField axis="axisRow" allDrilled="1"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pivotField>
    <pivotField allDrilled="1" subtotalTop="0" showAll="0" dataSourceSort="1" defaultSubtotal="0" defaultAttributeDrillState="1"/>
  </pivotFields>
  <rowFields count="1">
    <field x="1"/>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Loan Amount" fld="0" baseField="0" baseItem="0"/>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lient id"/>
    <pivotHierarchy dragToData="1"/>
    <pivotHierarchy dragToData="1"/>
    <pivotHierarchy dragToData="1"/>
    <pivotHierarchy dragToData="1"/>
    <pivotHierarchy dragToData="1"/>
    <pivotHierarchy dragToData="1"/>
    <pivotHierarchy dragToData="1" caption="Average of Loan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Final_Fact">
        <x15:activeTabTopLevelEntity name="[Final_Fa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9E8D3DA-C1FB-4E1E-817B-4FDED42F90BA}" autoFormatId="16" applyNumberFormats="0" applyBorderFormats="0" applyFontFormats="0" applyPatternFormats="0" applyAlignmentFormats="0" applyWidthHeightFormats="0">
  <queryTableRefresh nextId="13">
    <queryTableFields count="12">
      <queryTableField id="1" name="Client id" tableColumnId="1"/>
      <queryTableField id="2" name="Client Name" tableColumnId="2"/>
      <queryTableField id="3" name="Gender ID" tableColumnId="3"/>
      <queryTableField id="4" name="Age" tableColumnId="4"/>
      <queryTableField id="5" name="Age _T" tableColumnId="5"/>
      <queryTableField id="6" name="Date_of_Birth" tableColumnId="6"/>
      <queryTableField id="7" name="Caste" tableColumnId="7"/>
      <queryTableField id="8" name="Religion" tableColumnId="8"/>
      <queryTableField id="9" name="Home Ownership" tableColumnId="9"/>
      <queryTableField id="10" name="Client Income Range" tableColumnId="10"/>
      <queryTableField id="11" name="Employment Type" tableColumnId="11"/>
      <queryTableField id="12" name="Credit Scor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 xr16:uid="{352A8EE3-18E4-48A6-B98B-2A21B4CD79AE}" autoFormatId="16" applyNumberFormats="0" applyBorderFormats="0" applyFontFormats="0" applyPatternFormats="0" applyAlignmentFormats="0" applyWidthHeightFormats="0">
  <queryTableRefresh nextId="52" unboundColumnsRight="3">
    <queryTableFields count="51">
      <queryTableField id="1" name="Account ID" tableColumnId="1"/>
      <queryTableField id="2" name="Client id" tableColumnId="2"/>
      <queryTableField id="3" name="Branch Name_x" tableColumnId="3"/>
      <queryTableField id="4" name="Product Id" tableColumnId="4"/>
      <queryTableField id="5" name="Loan Amount" tableColumnId="5"/>
      <queryTableField id="6" name="Funded Amount" tableColumnId="6"/>
      <queryTableField id="7" name="Funded Amount Inv" tableColumnId="7"/>
      <queryTableField id="8" name="Disbursement Date" tableColumnId="8"/>
      <queryTableField id="9" name="Loan Status" tableColumnId="9"/>
      <queryTableField id="10" name="Repayment Type" tableColumnId="10"/>
      <queryTableField id="11" name="Center Id_x" tableColumnId="11"/>
      <queryTableField id="12" name="BranchID" tableColumnId="12"/>
      <queryTableField id="13" name="Client Name" tableColumnId="13"/>
      <queryTableField id="14" name="Gender ID" tableColumnId="14"/>
      <queryTableField id="15" name="Age" tableColumnId="15"/>
      <queryTableField id="16" name="Age _T" tableColumnId="16"/>
      <queryTableField id="17" name="Dateof Birth" tableColumnId="17"/>
      <queryTableField id="18" name="Caste" tableColumnId="18"/>
      <queryTableField id="19" name="Religion" tableColumnId="19"/>
      <queryTableField id="20" name="Home Ownership" tableColumnId="20"/>
      <queryTableField id="21" name="Client Income Range" tableColumnId="21"/>
      <queryTableField id="22" name="Employment Type" tableColumnId="22"/>
      <queryTableField id="23" name="Credit Score" tableColumnId="23"/>
      <queryTableField id="24" name="Product Code" tableColumnId="24"/>
      <queryTableField id="25" name="Purpose Category" tableColumnId="25"/>
      <queryTableField id="26" name="Term" tableColumnId="26"/>
      <queryTableField id="27" name="Int Rate" tableColumnId="27"/>
      <queryTableField id="28" name="Grade" tableColumnId="28"/>
      <queryTableField id="29" name="Sub Grade" tableColumnId="29"/>
      <queryTableField id="30" name="Branch Name_y" tableColumnId="30"/>
      <queryTableField id="31" name="Bank Name" tableColumnId="31"/>
      <queryTableField id="32" name="Region Name" tableColumnId="32"/>
      <queryTableField id="33" name="State Abbr" tableColumnId="33"/>
      <queryTableField id="34" name="State Abbr.1" tableColumnId="34"/>
      <queryTableField id="35" name="State Name" tableColumnId="35"/>
      <queryTableField id="36" name="City" tableColumnId="36"/>
      <queryTableField id="37" name="Center Id_y" tableColumnId="37"/>
      <queryTableField id="38" name="BH Name" tableColumnId="38"/>
      <queryTableField id="39" name="Branch Performance Category" tableColumnId="39"/>
      <queryTableField id="40" name="Total Pymnt" tableColumnId="40"/>
      <queryTableField id="41" name="Total Pymnt inv" tableColumnId="41"/>
      <queryTableField id="42" name="Total Rec Prncp" tableColumnId="42"/>
      <queryTableField id="43" name="Total Fees" tableColumnId="43"/>
      <queryTableField id="44" name="Total Rrec int" tableColumnId="44"/>
      <queryTableField id="45" name="Is Delinquent Loan" tableColumnId="45"/>
      <queryTableField id="46" name="Is Default Loan" tableColumnId="46"/>
      <queryTableField id="47" name="Delinq 2 Yrs" tableColumnId="47"/>
      <queryTableField id="48" name="Repayment Behavior" tableColumnId="48"/>
      <queryTableField id="49" dataBound="0" tableColumnId="49"/>
      <queryTableField id="50" dataBound="0" tableColumnId="50"/>
      <queryTableField id="51" dataBound="0" tableColumnId="5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_Performance_Category" xr10:uid="{57827CCD-6ACE-4A11-AB54-5E56DA76A5A7}" sourceName="[Final_Fact].[Branch Performance Category]">
  <pivotTables>
    <pivotTable tabId="12" name="PivotTable8"/>
    <pivotTable tabId="12" name="PivotTable1"/>
    <pivotTable tabId="12" name="PivotTable2"/>
    <pivotTable tabId="12" name="PivotTable3"/>
    <pivotTable tabId="12" name="PivotTable7"/>
    <pivotTable tabId="12" name="PivotTable9"/>
    <pivotTable tabId="10" name="PivotTable1"/>
    <pivotTable tabId="10" name="PivotTable3"/>
    <pivotTable tabId="10" name="PivotTable4"/>
    <pivotTable tabId="10" name="PivotTable5"/>
    <pivotTable tabId="10" name="PivotTable6"/>
    <pivotTable tabId="11" name="PivotTable10"/>
    <pivotTable tabId="11" name="PivotTable11"/>
    <pivotTable tabId="11" name="PivotTable12"/>
    <pivotTable tabId="11" name="PivotTable7"/>
    <pivotTable tabId="11" name="PivotTable9"/>
    <pivotTable tabId="11" name="PivotTable3"/>
  </pivotTables>
  <data>
    <olap pivotCacheId="76392278">
      <levels count="2">
        <level uniqueName="[Final_Fact].[Branch Performance Category].[(All)]" sourceCaption="(All)" count="0"/>
        <level uniqueName="[Final_Fact].[Branch Performance Category].[Branch Performance Category]" sourceCaption="Branch Performance Category" count="3">
          <ranges>
            <range startItem="0">
              <i n="[Final_Fact].[Branch Performance Category].&amp;[High]" c="High"/>
              <i n="[Final_Fact].[Branch Performance Category].&amp;[Low]" c="Low"/>
              <i n="[Final_Fact].[Branch Performance Category].&amp;[Medium]" c="Medium"/>
            </range>
          </ranges>
        </level>
      </levels>
      <selections count="1">
        <selection n="[Final_Fact].[Branch Performance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Default_Loan" xr10:uid="{68820E8C-4068-4AB5-BA7F-90CF0DBB9502}" sourceName="[Final_Fact].[Is Default Loan]">
  <pivotTables>
    <pivotTable tabId="11" name="PivotTable12"/>
    <pivotTable tabId="12" name="PivotTable1"/>
    <pivotTable tabId="12" name="PivotTable2"/>
    <pivotTable tabId="12" name="PivotTable3"/>
    <pivotTable tabId="12" name="PivotTable7"/>
    <pivotTable tabId="12" name="PivotTable8"/>
    <pivotTable tabId="12" name="PivotTable9"/>
    <pivotTable tabId="10" name="PivotTable1"/>
    <pivotTable tabId="10" name="PivotTable3"/>
    <pivotTable tabId="10" name="PivotTable4"/>
    <pivotTable tabId="10" name="PivotTable5"/>
    <pivotTable tabId="10" name="PivotTable6"/>
    <pivotTable tabId="11" name="PivotTable10"/>
    <pivotTable tabId="11" name="PivotTable11"/>
    <pivotTable tabId="11" name="PivotTable7"/>
    <pivotTable tabId="11" name="PivotTable9"/>
    <pivotTable tabId="11" name="PivotTable3"/>
  </pivotTables>
  <data>
    <olap pivotCacheId="76392278">
      <levels count="2">
        <level uniqueName="[Final_Fact].[Is Default Loan].[(All)]" sourceCaption="(All)" count="0"/>
        <level uniqueName="[Final_Fact].[Is Default Loan].[Is Default Loan]" sourceCaption="Is Default Loan" count="2">
          <ranges>
            <range startItem="0">
              <i n="[Final_Fact].[Is Default Loan].&amp;[No]" c="No"/>
              <i n="[Final_Fact].[Is Default Loan].&amp;[Yes]" c="Yes"/>
            </range>
          </ranges>
        </level>
      </levels>
      <selections count="1">
        <selection n="[Final_Fact].[Is Default Loa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ayment_Behavior" xr10:uid="{D0C8BB8B-F41A-41B0-B6B7-BA3E3D6E2219}" sourceName="[Final_Fact].[Repayment Behavior]">
  <pivotTables>
    <pivotTable tabId="12" name="PivotTable2"/>
    <pivotTable tabId="12" name="PivotTable1"/>
    <pivotTable tabId="12" name="PivotTable3"/>
    <pivotTable tabId="12" name="PivotTable7"/>
    <pivotTable tabId="12" name="PivotTable8"/>
    <pivotTable tabId="12" name="PivotTable9"/>
    <pivotTable tabId="10" name="PivotTable1"/>
    <pivotTable tabId="10" name="PivotTable3"/>
    <pivotTable tabId="10" name="PivotTable4"/>
    <pivotTable tabId="10" name="PivotTable5"/>
    <pivotTable tabId="10" name="PivotTable6"/>
    <pivotTable tabId="11" name="PivotTable10"/>
    <pivotTable tabId="11" name="PivotTable11"/>
    <pivotTable tabId="11" name="PivotTable12"/>
    <pivotTable tabId="11" name="PivotTable7"/>
    <pivotTable tabId="11" name="PivotTable9"/>
    <pivotTable tabId="11" name="PivotTable3"/>
  </pivotTables>
  <data>
    <olap pivotCacheId="76392278">
      <levels count="2">
        <level uniqueName="[Final_Fact].[Repayment Behavior].[(All)]" sourceCaption="(All)" count="0"/>
        <level uniqueName="[Final_Fact].[Repayment Behavior].[Repayment Behavior]" sourceCaption="Repayment Behavior" count="3">
          <ranges>
            <range startItem="0">
              <i n="[Final_Fact].[Repayment Behavior].&amp;[Late]" c="Late"/>
              <i n="[Final_Fact].[Repayment Behavior].&amp;[On-Time]" c="On-Time"/>
              <i n="[Final_Fact].[Repayment Behavior].&amp;[Very Late]" c="Very Late"/>
            </range>
          </ranges>
        </level>
      </levels>
      <selections count="1">
        <selection n="[Final_Fact].[Repayment Behavio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Performance Category 1" xr10:uid="{8155A8D1-D03D-4064-A6D1-32FA1E1661F1}" cache="Slicer_Branch_Performance_Category" caption="Branch Performance Category" level="1" style="SlicerStyleLight5" rowHeight="247650"/>
  <slicer name="Is Default Loan 1" xr10:uid="{D8F96782-697A-4414-9026-FFB20F7B8F64}" cache="Slicer_Is_Default_Loan" caption="Is Default Loan" level="1" style="SlicerStyleLight5" rowHeight="247650"/>
  <slicer name="Repayment Behavior 1" xr10:uid="{7E157A17-29F8-4D68-992B-55F1B6A81F07}" cache="Slicer_Repayment_Behavior" caption="Repayment Behavior" level="1" style="SlicerStyleLight5"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67A90C-CF0A-4EE8-9C06-A102591AB6AD}" name="Dim_Client" displayName="Dim_Client" ref="A1:L1001" tableType="queryTable" totalsRowShown="0">
  <autoFilter ref="A1:L1001" xr:uid="{3767A90C-CF0A-4EE8-9C06-A102591AB6AD}"/>
  <tableColumns count="12">
    <tableColumn id="1" xr3:uid="{C85AEB64-66E0-49ED-8F40-88ABD8386A17}" uniqueName="1" name="Client id" queryTableFieldId="1"/>
    <tableColumn id="2" xr3:uid="{523AF4FC-D2A8-4D9B-A57D-C6D1E76B0096}" uniqueName="2" name="Client Name" queryTableFieldId="2" dataDxfId="880"/>
    <tableColumn id="3" xr3:uid="{F31EAAEC-B06C-4ECB-8ED5-666D727C0741}" uniqueName="3" name="Gender ID" queryTableFieldId="3" dataDxfId="879"/>
    <tableColumn id="4" xr3:uid="{66D2AFA4-6679-4C93-A6BE-23E985418A86}" uniqueName="4" name="Age" queryTableFieldId="4" dataDxfId="878"/>
    <tableColumn id="5" xr3:uid="{9DDB446F-FD04-493D-A286-98149E66FAE6}" uniqueName="5" name="Age _T" queryTableFieldId="5"/>
    <tableColumn id="6" xr3:uid="{A558DDE1-636B-4EEB-9277-3BA6A76002E8}" uniqueName="6" name="Date_of_Birth" queryTableFieldId="6" dataDxfId="877"/>
    <tableColumn id="7" xr3:uid="{AF3E89A8-CC37-4AB7-9300-69313F934B18}" uniqueName="7" name="Caste" queryTableFieldId="7" dataDxfId="876"/>
    <tableColumn id="8" xr3:uid="{83FBD3A4-D43F-43C9-A3FC-E3C8D967AC47}" uniqueName="8" name="Religion" queryTableFieldId="8" dataDxfId="875"/>
    <tableColumn id="9" xr3:uid="{9908F1B4-4A08-4736-91D0-9D2B6B287F63}" uniqueName="9" name="Home Ownership" queryTableFieldId="9" dataDxfId="874"/>
    <tableColumn id="10" xr3:uid="{6DBC185F-CE2D-4F06-84B7-93E3C41BB7C8}" uniqueName="10" name="Client Income Range" queryTableFieldId="10" dataDxfId="873"/>
    <tableColumn id="11" xr3:uid="{8FDD4D96-3880-4A9B-9B45-FDEB6F78AF26}" uniqueName="11" name="Employment Type" queryTableFieldId="11" dataDxfId="872"/>
    <tableColumn id="12" xr3:uid="{16432FC1-6F2F-4B28-BE0F-B95D5522010A}" uniqueName="12" name="Credit Score"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FE74D8E-280E-4D20-A664-DCE7C0BC237F}" name="Bank_Final_Fact" displayName="Bank_Final_Fact" ref="A1:AY2001" tableType="queryTable" totalsRowShown="0">
  <autoFilter ref="A1:AY2001" xr:uid="{9FE74D8E-280E-4D20-A664-DCE7C0BC237F}"/>
  <tableColumns count="51">
    <tableColumn id="1" xr3:uid="{37C714B8-926D-498E-9CF1-EFC9B69F6FA8}" uniqueName="1" name="Account ID" queryTableFieldId="1" dataDxfId="934"/>
    <tableColumn id="2" xr3:uid="{5140B219-947B-4283-8E08-E5BA98481874}" uniqueName="2" name="Client id" queryTableFieldId="2"/>
    <tableColumn id="3" xr3:uid="{6D6B60B8-D68B-439A-A69F-DFCDE8B6D94A}" uniqueName="3" name="Branch Name_x" queryTableFieldId="3" dataDxfId="933"/>
    <tableColumn id="4" xr3:uid="{667EBE11-1CF7-4413-8C59-B7D69A1AF738}" uniqueName="4" name="Product Id" queryTableFieldId="4" dataDxfId="932"/>
    <tableColumn id="5" xr3:uid="{422ECBCE-4422-475F-824F-EBA1132970BF}" uniqueName="5" name="Loan Amount" queryTableFieldId="5"/>
    <tableColumn id="6" xr3:uid="{30CE270C-E0BE-4FA4-8BA6-3E671C8F5BF3}" uniqueName="6" name="Funded Amount" queryTableFieldId="6"/>
    <tableColumn id="7" xr3:uid="{267EA321-77B6-4257-9C35-02F6494EC4B7}" uniqueName="7" name="Funded Amount Inv" queryTableFieldId="7"/>
    <tableColumn id="8" xr3:uid="{76F4DEEF-065C-454A-AA38-3904B5A385A8}" uniqueName="8" name="Disbursement Date" queryTableFieldId="8" dataDxfId="931"/>
    <tableColumn id="9" xr3:uid="{BE17DB76-AB9B-4868-BC42-D99A80C02579}" uniqueName="9" name="Loan Status" queryTableFieldId="9" dataDxfId="930"/>
    <tableColumn id="10" xr3:uid="{480C5F6D-44E2-4243-BF08-AED9AC85F491}" uniqueName="10" name="Repayment Type" queryTableFieldId="10" dataDxfId="929"/>
    <tableColumn id="11" xr3:uid="{401F6C75-5E04-407A-AECF-D16545B3792D}" uniqueName="11" name="Center Id_x" queryTableFieldId="11"/>
    <tableColumn id="12" xr3:uid="{BD12C921-5954-4C31-A4A0-1BCEFE3D585A}" uniqueName="12" name="BranchID" queryTableFieldId="12" dataDxfId="928"/>
    <tableColumn id="13" xr3:uid="{8B1D7ACF-C21B-4AB9-B9AC-4BA32C7A9F6F}" uniqueName="13" name="Client Name" queryTableFieldId="13" dataDxfId="927"/>
    <tableColumn id="14" xr3:uid="{F743EEF1-CB11-4ED0-A1E4-F717457DF107}" uniqueName="14" name="Gender ID" queryTableFieldId="14" dataDxfId="926"/>
    <tableColumn id="15" xr3:uid="{C9ED53B7-85E1-478B-BB9E-C7F9424D24BE}" uniqueName="15" name="Age" queryTableFieldId="15" dataDxfId="925"/>
    <tableColumn id="16" xr3:uid="{7287FA54-2806-455E-9EEA-1184040BB35E}" uniqueName="16" name="Age _T" queryTableFieldId="16"/>
    <tableColumn id="17" xr3:uid="{D61CA2E3-DEDB-4BFF-A4DD-1D83E9F20A8E}" uniqueName="17" name="Dateof Birth" queryTableFieldId="17" dataDxfId="924"/>
    <tableColumn id="18" xr3:uid="{CCE49DB7-663D-422B-8116-52AF1085FCEE}" uniqueName="18" name="Caste" queryTableFieldId="18" dataDxfId="923"/>
    <tableColumn id="19" xr3:uid="{8A4689DB-9E59-4B90-B654-B47DFBD42099}" uniqueName="19" name="Religion" queryTableFieldId="19" dataDxfId="922"/>
    <tableColumn id="20" xr3:uid="{F8E6D0E6-6B3B-4AAB-82B7-A5BA336CA398}" uniqueName="20" name="Home Ownership" queryTableFieldId="20" dataDxfId="921"/>
    <tableColumn id="21" xr3:uid="{5FD29CD7-F4C1-4808-9F44-EBFB31174E54}" uniqueName="21" name="Client Income Range" queryTableFieldId="21" dataDxfId="920"/>
    <tableColumn id="22" xr3:uid="{0AEDAC07-5AF5-4F8C-9EF0-75B89DA6D5DE}" uniqueName="22" name="Employment Type" queryTableFieldId="22" dataDxfId="919"/>
    <tableColumn id="23" xr3:uid="{15F1F4EB-57BC-4CB0-BFB8-F78A8C6823B6}" uniqueName="23" name="Credit Score" queryTableFieldId="23"/>
    <tableColumn id="24" xr3:uid="{A65F922C-0877-4608-A017-9FE79CB5C804}" uniqueName="24" name="Product Code" queryTableFieldId="24" dataDxfId="918"/>
    <tableColumn id="25" xr3:uid="{0D350BE2-0307-4510-B215-3C5C9B914D6B}" uniqueName="25" name="Purpose Category" queryTableFieldId="25" dataDxfId="917"/>
    <tableColumn id="26" xr3:uid="{437145C7-5B7E-48B9-8C8E-64B5D08D5BA0}" uniqueName="26" name="Term" queryTableFieldId="26" dataDxfId="916"/>
    <tableColumn id="27" xr3:uid="{0EFCFA73-7154-4287-9368-EF4691102CDC}" uniqueName="27" name="Int Rate" queryTableFieldId="27"/>
    <tableColumn id="28" xr3:uid="{9369790F-D9AB-4477-A9A6-31FC866B0D5B}" uniqueName="28" name="Grade" queryTableFieldId="28" dataDxfId="915"/>
    <tableColumn id="29" xr3:uid="{A091EBA1-5432-4FDB-88BB-09C8B17F184A}" uniqueName="29" name="Sub Grade" queryTableFieldId="29" dataDxfId="914"/>
    <tableColumn id="30" xr3:uid="{3E82A1A6-4C2D-4FBF-BFC7-169BB0C6E9C0}" uniqueName="30" name="Branch Name_y" queryTableFieldId="30" dataDxfId="913"/>
    <tableColumn id="31" xr3:uid="{7E3144CC-7FFC-406A-8982-120BD847861F}" uniqueName="31" name="Bank Name" queryTableFieldId="31" dataDxfId="912"/>
    <tableColumn id="32" xr3:uid="{E7E56C19-4ACE-4D4A-91C5-45FF196B0C70}" uniqueName="32" name="Region Name" queryTableFieldId="32" dataDxfId="911"/>
    <tableColumn id="33" xr3:uid="{840CE72D-DB6F-4D41-B86C-DCEBFCBBDDBF}" uniqueName="33" name="State Abbr" queryTableFieldId="33" dataDxfId="910"/>
    <tableColumn id="34" xr3:uid="{24FBF37B-8350-49D0-BD1A-49092AC6B325}" uniqueName="34" name="State Abbr.1" queryTableFieldId="34" dataDxfId="909"/>
    <tableColumn id="35" xr3:uid="{E169DC00-368C-4B88-BF82-C498B20847BD}" uniqueName="35" name="State Name" queryTableFieldId="35" dataDxfId="908"/>
    <tableColumn id="36" xr3:uid="{D0ADE0D5-9FEF-4E11-A71D-9FF4BE0A527A}" uniqueName="36" name="City" queryTableFieldId="36" dataDxfId="907"/>
    <tableColumn id="37" xr3:uid="{58C866B9-97CD-4FC5-B5E6-DF00327A928B}" uniqueName="37" name="Center Id_y" queryTableFieldId="37"/>
    <tableColumn id="38" xr3:uid="{12B4DA00-B71A-4995-8899-479D19A49204}" uniqueName="38" name="BH Name" queryTableFieldId="38" dataDxfId="906"/>
    <tableColumn id="39" xr3:uid="{D66248D7-FEFA-4E5B-B475-34B2B88238CF}" uniqueName="39" name="Branch Performance Category" queryTableFieldId="39" dataDxfId="905"/>
    <tableColumn id="40" xr3:uid="{4E75F145-5C94-47B6-A442-6E70B14C5308}" uniqueName="40" name="Total Pymnt" queryTableFieldId="40"/>
    <tableColumn id="41" xr3:uid="{03B8A9EA-EAF5-4A28-8360-BB8DA0C9FA19}" uniqueName="41" name="Total Pymnt inv" queryTableFieldId="41"/>
    <tableColumn id="42" xr3:uid="{307C23E4-8356-4FB0-BBE2-C71BDBCE13C0}" uniqueName="42" name="Total Rec Prncp" queryTableFieldId="42"/>
    <tableColumn id="43" xr3:uid="{8DECCB4D-CAF0-4E06-9569-757BC2AA456C}" uniqueName="43" name="Total Fees" queryTableFieldId="43"/>
    <tableColumn id="44" xr3:uid="{DD6AA721-5F56-40E0-9A2F-4E3CD2789B14}" uniqueName="44" name="Total Rrec int" queryTableFieldId="44"/>
    <tableColumn id="45" xr3:uid="{63DB7E62-3201-4B83-AD4C-09508633A669}" uniqueName="45" name="Is Delinquent Loan" queryTableFieldId="45" dataDxfId="904"/>
    <tableColumn id="46" xr3:uid="{0B321394-B897-49F8-B07A-4E304F42815E}" uniqueName="46" name="Is Default Loan" queryTableFieldId="46" dataDxfId="903"/>
    <tableColumn id="47" xr3:uid="{ED454F99-439A-431F-93C0-D1EAADBFBD74}" uniqueName="47" name="Delinq 2 Yrs" queryTableFieldId="47"/>
    <tableColumn id="48" xr3:uid="{36CC83D5-D310-42DE-9666-FA90F8C0141E}" uniqueName="48" name="Repayment Behavior" queryTableFieldId="48" dataDxfId="902"/>
    <tableColumn id="49" xr3:uid="{195A9E2D-6618-4DA0-9C56-F18DCEFCF8C4}" uniqueName="49" name="New / Old client" queryTableFieldId="49" dataDxfId="901">
      <calculatedColumnFormula array="1">IF(Bank_Final_Fact[[#This Row],[Disbursement Date]]=MIN(_xlfn._xlws.FILTER(Bank_Final_Fact[Disbursement Date],Bank_Final_Fact[Client id]=Bank_Final_Fact[[#This Row],[Client id]])),"New","Old")</calculatedColumnFormula>
    </tableColumn>
    <tableColumn id="50" xr3:uid="{9E71681F-0EC2-4F7B-8A19-F49168BBEFE0}" uniqueName="50" name="Loan count" queryTableFieldId="50" dataDxfId="900">
      <calculatedColumnFormula>COUNTIF($B:$B,B2)</calculatedColumnFormula>
    </tableColumn>
    <tableColumn id="51" xr3:uid="{B96632C1-5FA9-455A-9120-39099669EF76}" uniqueName="51" name="Column1" queryTableFieldId="51" dataDxfId="8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6EE5F2-66D4-4F06-88FA-B5CFD7245EA4}" name="Table2" displayName="Table2" ref="AD4:AE7" totalsRowShown="0">
  <autoFilter ref="AD4:AE7" xr:uid="{3D6EE5F2-66D4-4F06-88FA-B5CFD7245EA4}"/>
  <tableColumns count="2">
    <tableColumn id="1" xr3:uid="{CB08FD99-A982-4499-B70A-D05FFEFD3A26}" name="Column1"/>
    <tableColumn id="2" xr3:uid="{C71A5E05-CFB0-4089-9E58-16426C5E233C}" name="Column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sbursement_Date" xr10:uid="{2460ED6B-1DEC-4270-B138-50CB63B93FF4}" sourceName="[Final_Fact].[Disbursement Date]">
  <pivotTables>
    <pivotTable tabId="12" name="PivotTable7"/>
    <pivotTable tabId="12" name="PivotTable1"/>
    <pivotTable tabId="12" name="PivotTable2"/>
    <pivotTable tabId="12" name="PivotTable3"/>
    <pivotTable tabId="12" name="PivotTable8"/>
    <pivotTable tabId="12" name="PivotTable9"/>
    <pivotTable tabId="10" name="PivotTable1"/>
    <pivotTable tabId="10" name="PivotTable3"/>
    <pivotTable tabId="10" name="PivotTable4"/>
    <pivotTable tabId="10" name="PivotTable5"/>
    <pivotTable tabId="10" name="PivotTable6"/>
    <pivotTable tabId="11" name="PivotTable10"/>
    <pivotTable tabId="11" name="PivotTable11"/>
    <pivotTable tabId="11" name="PivotTable12"/>
    <pivotTable tabId="11" name="PivotTable7"/>
    <pivotTable tabId="11" name="PivotTable9"/>
    <pivotTable tabId="11" name="PivotTable3"/>
  </pivotTables>
  <state minimalRefreshVersion="6" lastRefreshVersion="6" pivotCacheId="590693420" filterType="unknown">
    <bounds startDate="2015-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isbursement Date" xr10:uid="{9725E9AC-F6D6-4C2B-8907-24526E0EC625}" cache="Timeline_Disbursement_Date" caption="Disbursement Date" level="0" selectionLevel="0" scrollPosition="2015-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drawing" Target="../drawings/drawing3.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BA954-163A-478B-A25F-D64551F9D341}">
  <dimension ref="A1:L1001"/>
  <sheetViews>
    <sheetView workbookViewId="0">
      <selection activeCell="F11" sqref="F11"/>
    </sheetView>
  </sheetViews>
  <sheetFormatPr defaultRowHeight="14.4"/>
  <cols>
    <col min="1" max="1" width="10.21875" bestFit="1" customWidth="1"/>
    <col min="2" max="2" width="14.44140625" bestFit="1" customWidth="1"/>
    <col min="3" max="3" width="11.44140625" bestFit="1" customWidth="1"/>
    <col min="4" max="4" width="6.21875" bestFit="1" customWidth="1"/>
    <col min="5" max="5" width="8.21875" bestFit="1" customWidth="1"/>
    <col min="6" max="6" width="14.21875" bestFit="1" customWidth="1"/>
    <col min="7" max="7" width="8" bestFit="1" customWidth="1"/>
    <col min="8" max="8" width="9.88671875" bestFit="1" customWidth="1"/>
    <col min="9" max="9" width="17.5546875" bestFit="1" customWidth="1"/>
    <col min="10" max="10" width="20.33203125" bestFit="1" customWidth="1"/>
    <col min="11" max="11" width="18.109375" bestFit="1" customWidth="1"/>
    <col min="12" max="12" width="13.5546875" bestFit="1" customWidth="1"/>
  </cols>
  <sheetData>
    <row r="1" spans="1:12">
      <c r="A1" t="s">
        <v>212</v>
      </c>
      <c r="B1" t="s">
        <v>213</v>
      </c>
      <c r="C1" t="s">
        <v>214</v>
      </c>
      <c r="D1" t="s">
        <v>215</v>
      </c>
      <c r="E1" t="s">
        <v>216</v>
      </c>
      <c r="F1" t="s">
        <v>2448</v>
      </c>
      <c r="G1" t="s">
        <v>218</v>
      </c>
      <c r="H1" t="s">
        <v>219</v>
      </c>
      <c r="I1" t="s">
        <v>220</v>
      </c>
      <c r="J1" t="s">
        <v>221</v>
      </c>
      <c r="K1" t="s">
        <v>222</v>
      </c>
      <c r="L1" t="s">
        <v>223</v>
      </c>
    </row>
    <row r="2" spans="1:12">
      <c r="A2">
        <v>2</v>
      </c>
      <c r="B2" s="16" t="s">
        <v>224</v>
      </c>
      <c r="C2" s="16" t="s">
        <v>225</v>
      </c>
      <c r="D2" s="16" t="s">
        <v>226</v>
      </c>
      <c r="E2">
        <v>36</v>
      </c>
      <c r="F2" s="1">
        <v>29587</v>
      </c>
      <c r="G2" s="16" t="s">
        <v>227</v>
      </c>
      <c r="H2" s="16" t="s">
        <v>228</v>
      </c>
      <c r="I2" s="16" t="s">
        <v>229</v>
      </c>
      <c r="J2" s="16" t="s">
        <v>230</v>
      </c>
      <c r="K2" s="16" t="s">
        <v>231</v>
      </c>
      <c r="L2">
        <v>419</v>
      </c>
    </row>
    <row r="3" spans="1:12">
      <c r="A3">
        <v>3</v>
      </c>
      <c r="B3" s="16" t="s">
        <v>232</v>
      </c>
      <c r="C3" s="16" t="s">
        <v>225</v>
      </c>
      <c r="D3" s="16" t="s">
        <v>226</v>
      </c>
      <c r="E3">
        <v>36</v>
      </c>
      <c r="F3" s="1">
        <v>29587</v>
      </c>
      <c r="G3" s="16" t="s">
        <v>227</v>
      </c>
      <c r="H3" s="16" t="s">
        <v>228</v>
      </c>
      <c r="I3" s="16" t="s">
        <v>229</v>
      </c>
      <c r="J3" s="16" t="s">
        <v>233</v>
      </c>
      <c r="K3" s="16" t="s">
        <v>231</v>
      </c>
      <c r="L3">
        <v>357</v>
      </c>
    </row>
    <row r="4" spans="1:12">
      <c r="A4">
        <v>4</v>
      </c>
      <c r="B4" s="16" t="s">
        <v>234</v>
      </c>
      <c r="C4" s="16" t="s">
        <v>225</v>
      </c>
      <c r="D4" s="16" t="s">
        <v>226</v>
      </c>
      <c r="E4">
        <v>43</v>
      </c>
      <c r="F4" s="1">
        <v>27030</v>
      </c>
      <c r="G4" s="16" t="s">
        <v>235</v>
      </c>
      <c r="H4" s="16" t="s">
        <v>228</v>
      </c>
      <c r="I4" s="16" t="s">
        <v>229</v>
      </c>
      <c r="J4" s="16" t="s">
        <v>236</v>
      </c>
      <c r="K4" s="16" t="s">
        <v>231</v>
      </c>
      <c r="L4">
        <v>645</v>
      </c>
    </row>
    <row r="5" spans="1:12">
      <c r="A5">
        <v>5</v>
      </c>
      <c r="B5" s="16" t="s">
        <v>237</v>
      </c>
      <c r="C5" s="16" t="s">
        <v>225</v>
      </c>
      <c r="D5" s="16" t="s">
        <v>238</v>
      </c>
      <c r="E5">
        <v>55</v>
      </c>
      <c r="F5" s="1">
        <v>22647</v>
      </c>
      <c r="G5" s="16" t="s">
        <v>239</v>
      </c>
      <c r="H5" s="16" t="s">
        <v>228</v>
      </c>
      <c r="I5" s="16" t="s">
        <v>229</v>
      </c>
      <c r="J5" s="16" t="s">
        <v>233</v>
      </c>
      <c r="K5" s="16" t="s">
        <v>240</v>
      </c>
      <c r="L5">
        <v>773</v>
      </c>
    </row>
    <row r="6" spans="1:12">
      <c r="A6">
        <v>6</v>
      </c>
      <c r="B6" s="16" t="s">
        <v>241</v>
      </c>
      <c r="C6" s="16" t="s">
        <v>225</v>
      </c>
      <c r="D6" s="16" t="s">
        <v>242</v>
      </c>
      <c r="E6">
        <v>23</v>
      </c>
      <c r="F6" s="1">
        <v>34335</v>
      </c>
      <c r="G6" s="16" t="s">
        <v>227</v>
      </c>
      <c r="H6" s="16" t="s">
        <v>243</v>
      </c>
      <c r="I6" s="16" t="s">
        <v>229</v>
      </c>
      <c r="J6" s="16" t="s">
        <v>233</v>
      </c>
      <c r="K6" s="16" t="s">
        <v>240</v>
      </c>
      <c r="L6">
        <v>416</v>
      </c>
    </row>
    <row r="7" spans="1:12">
      <c r="A7">
        <v>7</v>
      </c>
      <c r="B7" s="16" t="s">
        <v>244</v>
      </c>
      <c r="C7" s="16" t="s">
        <v>225</v>
      </c>
      <c r="D7" s="16" t="s">
        <v>226</v>
      </c>
      <c r="E7">
        <v>37</v>
      </c>
      <c r="F7" s="1">
        <v>29221</v>
      </c>
      <c r="G7" s="16" t="s">
        <v>227</v>
      </c>
      <c r="H7" s="16" t="s">
        <v>243</v>
      </c>
      <c r="I7" s="16" t="s">
        <v>229</v>
      </c>
      <c r="J7" s="16" t="s">
        <v>245</v>
      </c>
      <c r="K7" s="16" t="s">
        <v>246</v>
      </c>
      <c r="L7">
        <v>426</v>
      </c>
    </row>
    <row r="8" spans="1:12">
      <c r="A8">
        <v>8</v>
      </c>
      <c r="B8" s="16" t="s">
        <v>247</v>
      </c>
      <c r="C8" s="16" t="s">
        <v>225</v>
      </c>
      <c r="D8" s="16" t="s">
        <v>226</v>
      </c>
      <c r="E8">
        <v>39</v>
      </c>
      <c r="F8" s="1">
        <v>28491</v>
      </c>
      <c r="G8" s="16" t="s">
        <v>227</v>
      </c>
      <c r="H8" s="16" t="s">
        <v>243</v>
      </c>
      <c r="I8" s="16" t="s">
        <v>229</v>
      </c>
      <c r="J8" s="16" t="s">
        <v>236</v>
      </c>
      <c r="K8" s="16" t="s">
        <v>246</v>
      </c>
      <c r="L8">
        <v>692</v>
      </c>
    </row>
    <row r="9" spans="1:12">
      <c r="A9">
        <v>9</v>
      </c>
      <c r="B9" s="16" t="s">
        <v>248</v>
      </c>
      <c r="C9" s="16" t="s">
        <v>225</v>
      </c>
      <c r="D9" s="16" t="s">
        <v>238</v>
      </c>
      <c r="E9">
        <v>54</v>
      </c>
      <c r="F9" s="1">
        <v>23012</v>
      </c>
      <c r="G9" s="16" t="s">
        <v>227</v>
      </c>
      <c r="H9" s="16" t="s">
        <v>243</v>
      </c>
      <c r="I9" s="16" t="s">
        <v>229</v>
      </c>
      <c r="J9" s="16" t="s">
        <v>236</v>
      </c>
      <c r="K9" s="16" t="s">
        <v>240</v>
      </c>
      <c r="L9">
        <v>357</v>
      </c>
    </row>
    <row r="10" spans="1:12">
      <c r="A10">
        <v>10</v>
      </c>
      <c r="B10" s="16" t="s">
        <v>241</v>
      </c>
      <c r="C10" s="16" t="s">
        <v>225</v>
      </c>
      <c r="D10" s="16" t="s">
        <v>226</v>
      </c>
      <c r="E10">
        <v>39</v>
      </c>
      <c r="F10" s="1">
        <v>28491</v>
      </c>
      <c r="G10" s="16" t="s">
        <v>227</v>
      </c>
      <c r="H10" s="16" t="s">
        <v>243</v>
      </c>
      <c r="I10" s="16" t="s">
        <v>249</v>
      </c>
      <c r="J10" s="16" t="s">
        <v>236</v>
      </c>
      <c r="K10" s="16" t="s">
        <v>231</v>
      </c>
      <c r="L10">
        <v>812</v>
      </c>
    </row>
    <row r="11" spans="1:12">
      <c r="A11">
        <v>11</v>
      </c>
      <c r="B11" s="16" t="s">
        <v>250</v>
      </c>
      <c r="C11" s="16" t="s">
        <v>225</v>
      </c>
      <c r="D11" s="16" t="s">
        <v>251</v>
      </c>
      <c r="E11">
        <v>29</v>
      </c>
      <c r="F11" s="1">
        <v>32143</v>
      </c>
      <c r="G11" s="16" t="s">
        <v>227</v>
      </c>
      <c r="H11" s="16" t="s">
        <v>243</v>
      </c>
      <c r="I11" s="16" t="s">
        <v>229</v>
      </c>
      <c r="J11" s="16" t="s">
        <v>233</v>
      </c>
      <c r="K11" s="16" t="s">
        <v>246</v>
      </c>
      <c r="L11">
        <v>395</v>
      </c>
    </row>
    <row r="12" spans="1:12">
      <c r="A12">
        <v>12</v>
      </c>
      <c r="B12" s="16" t="s">
        <v>252</v>
      </c>
      <c r="C12" s="16" t="s">
        <v>225</v>
      </c>
      <c r="D12" s="16" t="s">
        <v>226</v>
      </c>
      <c r="E12">
        <v>45</v>
      </c>
      <c r="F12" s="1">
        <v>26299</v>
      </c>
      <c r="G12" s="16" t="s">
        <v>227</v>
      </c>
      <c r="H12" s="16" t="s">
        <v>243</v>
      </c>
      <c r="I12" s="16" t="s">
        <v>249</v>
      </c>
      <c r="J12" s="16" t="s">
        <v>230</v>
      </c>
      <c r="K12" s="16" t="s">
        <v>240</v>
      </c>
      <c r="L12">
        <v>417</v>
      </c>
    </row>
    <row r="13" spans="1:12">
      <c r="A13">
        <v>13</v>
      </c>
      <c r="B13" s="16" t="s">
        <v>253</v>
      </c>
      <c r="C13" s="16" t="s">
        <v>225</v>
      </c>
      <c r="D13" s="16" t="s">
        <v>226</v>
      </c>
      <c r="E13">
        <v>36</v>
      </c>
      <c r="F13" s="1">
        <v>29747</v>
      </c>
      <c r="G13" s="16" t="s">
        <v>227</v>
      </c>
      <c r="H13" s="16" t="s">
        <v>243</v>
      </c>
      <c r="I13" s="16" t="s">
        <v>249</v>
      </c>
      <c r="J13" s="16" t="s">
        <v>236</v>
      </c>
      <c r="K13" s="16" t="s">
        <v>240</v>
      </c>
      <c r="L13">
        <v>787</v>
      </c>
    </row>
    <row r="14" spans="1:12">
      <c r="A14">
        <v>14</v>
      </c>
      <c r="B14" s="16" t="s">
        <v>254</v>
      </c>
      <c r="C14" s="16" t="s">
        <v>225</v>
      </c>
      <c r="D14" s="16" t="s">
        <v>251</v>
      </c>
      <c r="E14">
        <v>28</v>
      </c>
      <c r="F14" s="1">
        <v>32509</v>
      </c>
      <c r="G14" s="16" t="s">
        <v>235</v>
      </c>
      <c r="H14" s="16" t="s">
        <v>243</v>
      </c>
      <c r="I14" s="16" t="s">
        <v>229</v>
      </c>
      <c r="J14" s="16" t="s">
        <v>233</v>
      </c>
      <c r="K14" s="16" t="s">
        <v>240</v>
      </c>
      <c r="L14">
        <v>536</v>
      </c>
    </row>
    <row r="15" spans="1:12">
      <c r="A15">
        <v>15</v>
      </c>
      <c r="B15" s="16" t="s">
        <v>255</v>
      </c>
      <c r="C15" s="16" t="s">
        <v>225</v>
      </c>
      <c r="D15" s="16" t="s">
        <v>226</v>
      </c>
      <c r="E15">
        <v>39</v>
      </c>
      <c r="F15" s="1">
        <v>28628</v>
      </c>
      <c r="G15" s="16" t="s">
        <v>235</v>
      </c>
      <c r="H15" s="16" t="s">
        <v>243</v>
      </c>
      <c r="I15" s="16" t="s">
        <v>229</v>
      </c>
      <c r="J15" s="16" t="s">
        <v>245</v>
      </c>
      <c r="K15" s="16" t="s">
        <v>231</v>
      </c>
      <c r="L15">
        <v>571</v>
      </c>
    </row>
    <row r="16" spans="1:12">
      <c r="A16">
        <v>16</v>
      </c>
      <c r="B16" s="16" t="s">
        <v>256</v>
      </c>
      <c r="C16" s="16" t="s">
        <v>225</v>
      </c>
      <c r="D16" s="16" t="s">
        <v>238</v>
      </c>
      <c r="E16">
        <v>53</v>
      </c>
      <c r="F16" s="1">
        <v>23377</v>
      </c>
      <c r="G16" s="16" t="s">
        <v>235</v>
      </c>
      <c r="H16" s="16" t="s">
        <v>243</v>
      </c>
      <c r="I16" s="16" t="s">
        <v>229</v>
      </c>
      <c r="J16" s="16" t="s">
        <v>230</v>
      </c>
      <c r="K16" s="16" t="s">
        <v>240</v>
      </c>
      <c r="L16">
        <v>488</v>
      </c>
    </row>
    <row r="17" spans="1:12">
      <c r="A17">
        <v>17</v>
      </c>
      <c r="B17" s="16" t="s">
        <v>257</v>
      </c>
      <c r="C17" s="16" t="s">
        <v>225</v>
      </c>
      <c r="D17" s="16" t="s">
        <v>226</v>
      </c>
      <c r="E17">
        <v>44</v>
      </c>
      <c r="F17" s="1">
        <v>26665</v>
      </c>
      <c r="G17" s="16" t="s">
        <v>235</v>
      </c>
      <c r="H17" s="16" t="s">
        <v>243</v>
      </c>
      <c r="I17" s="16" t="s">
        <v>229</v>
      </c>
      <c r="J17" s="16" t="s">
        <v>245</v>
      </c>
      <c r="K17" s="16" t="s">
        <v>240</v>
      </c>
      <c r="L17">
        <v>746</v>
      </c>
    </row>
    <row r="18" spans="1:12">
      <c r="A18">
        <v>18</v>
      </c>
      <c r="B18" s="16" t="s">
        <v>258</v>
      </c>
      <c r="C18" s="16" t="s">
        <v>225</v>
      </c>
      <c r="D18" s="16" t="s">
        <v>238</v>
      </c>
      <c r="E18">
        <v>47</v>
      </c>
      <c r="F18" s="1">
        <v>25569</v>
      </c>
      <c r="G18" s="16" t="s">
        <v>235</v>
      </c>
      <c r="H18" s="16" t="s">
        <v>243</v>
      </c>
      <c r="I18" s="16" t="s">
        <v>229</v>
      </c>
      <c r="J18" s="16" t="s">
        <v>230</v>
      </c>
      <c r="K18" s="16" t="s">
        <v>240</v>
      </c>
      <c r="L18">
        <v>546</v>
      </c>
    </row>
    <row r="19" spans="1:12">
      <c r="A19">
        <v>19</v>
      </c>
      <c r="B19" s="16" t="s">
        <v>250</v>
      </c>
      <c r="C19" s="16" t="s">
        <v>225</v>
      </c>
      <c r="D19" s="16" t="s">
        <v>238</v>
      </c>
      <c r="E19">
        <v>51</v>
      </c>
      <c r="F19" s="1">
        <v>24108</v>
      </c>
      <c r="G19" s="16" t="s">
        <v>235</v>
      </c>
      <c r="H19" s="16" t="s">
        <v>243</v>
      </c>
      <c r="I19" s="16" t="s">
        <v>259</v>
      </c>
      <c r="J19" s="16" t="s">
        <v>233</v>
      </c>
      <c r="K19" s="16" t="s">
        <v>240</v>
      </c>
      <c r="L19">
        <v>375</v>
      </c>
    </row>
    <row r="20" spans="1:12">
      <c r="A20">
        <v>20</v>
      </c>
      <c r="B20" s="16" t="s">
        <v>260</v>
      </c>
      <c r="C20" s="16" t="s">
        <v>225</v>
      </c>
      <c r="D20" s="16" t="s">
        <v>226</v>
      </c>
      <c r="E20">
        <v>43</v>
      </c>
      <c r="F20" s="1">
        <v>27030</v>
      </c>
      <c r="G20" s="16" t="s">
        <v>235</v>
      </c>
      <c r="H20" s="16" t="s">
        <v>243</v>
      </c>
      <c r="I20" s="16" t="s">
        <v>259</v>
      </c>
      <c r="J20" s="16" t="s">
        <v>261</v>
      </c>
      <c r="K20" s="16" t="s">
        <v>246</v>
      </c>
      <c r="L20">
        <v>453</v>
      </c>
    </row>
    <row r="21" spans="1:12">
      <c r="A21">
        <v>21</v>
      </c>
      <c r="B21" s="16" t="s">
        <v>262</v>
      </c>
      <c r="C21" s="16" t="s">
        <v>225</v>
      </c>
      <c r="D21" s="16" t="s">
        <v>251</v>
      </c>
      <c r="E21">
        <v>34</v>
      </c>
      <c r="F21" s="1">
        <v>30317</v>
      </c>
      <c r="G21" s="16" t="s">
        <v>235</v>
      </c>
      <c r="H21" s="16" t="s">
        <v>243</v>
      </c>
      <c r="I21" s="16" t="s">
        <v>229</v>
      </c>
      <c r="J21" s="16" t="s">
        <v>230</v>
      </c>
      <c r="K21" s="16" t="s">
        <v>246</v>
      </c>
      <c r="L21">
        <v>734</v>
      </c>
    </row>
    <row r="22" spans="1:12">
      <c r="A22">
        <v>22</v>
      </c>
      <c r="B22" s="16" t="s">
        <v>263</v>
      </c>
      <c r="C22" s="16" t="s">
        <v>225</v>
      </c>
      <c r="D22" s="16" t="s">
        <v>251</v>
      </c>
      <c r="E22">
        <v>28</v>
      </c>
      <c r="F22" s="1">
        <v>32846</v>
      </c>
      <c r="G22" s="16" t="s">
        <v>235</v>
      </c>
      <c r="H22" s="16" t="s">
        <v>243</v>
      </c>
      <c r="I22" s="16" t="s">
        <v>229</v>
      </c>
      <c r="J22" s="16" t="s">
        <v>245</v>
      </c>
      <c r="K22" s="16" t="s">
        <v>240</v>
      </c>
      <c r="L22">
        <v>385</v>
      </c>
    </row>
    <row r="23" spans="1:12">
      <c r="A23">
        <v>23</v>
      </c>
      <c r="B23" s="16" t="s">
        <v>264</v>
      </c>
      <c r="C23" s="16" t="s">
        <v>225</v>
      </c>
      <c r="D23" s="16" t="s">
        <v>251</v>
      </c>
      <c r="E23">
        <v>32</v>
      </c>
      <c r="F23" s="1">
        <v>31048</v>
      </c>
      <c r="G23" s="16" t="s">
        <v>227</v>
      </c>
      <c r="H23" s="16" t="s">
        <v>243</v>
      </c>
      <c r="I23" s="16" t="s">
        <v>229</v>
      </c>
      <c r="J23" s="16" t="s">
        <v>233</v>
      </c>
      <c r="K23" s="16" t="s">
        <v>231</v>
      </c>
      <c r="L23">
        <v>584</v>
      </c>
    </row>
    <row r="24" spans="1:12">
      <c r="A24">
        <v>24</v>
      </c>
      <c r="B24" s="16" t="s">
        <v>265</v>
      </c>
      <c r="C24" s="16" t="s">
        <v>225</v>
      </c>
      <c r="D24" s="16" t="s">
        <v>238</v>
      </c>
      <c r="E24">
        <v>47</v>
      </c>
      <c r="F24" s="1">
        <v>25639</v>
      </c>
      <c r="G24" s="16" t="s">
        <v>266</v>
      </c>
      <c r="H24" s="16" t="s">
        <v>243</v>
      </c>
      <c r="I24" s="16" t="s">
        <v>249</v>
      </c>
      <c r="J24" s="16" t="s">
        <v>230</v>
      </c>
      <c r="K24" s="16" t="s">
        <v>246</v>
      </c>
      <c r="L24">
        <v>519</v>
      </c>
    </row>
    <row r="25" spans="1:12">
      <c r="A25">
        <v>25</v>
      </c>
      <c r="B25" s="16" t="s">
        <v>267</v>
      </c>
      <c r="C25" s="16" t="s">
        <v>225</v>
      </c>
      <c r="D25" s="16" t="s">
        <v>251</v>
      </c>
      <c r="E25">
        <v>30</v>
      </c>
      <c r="F25" s="1">
        <v>31826</v>
      </c>
      <c r="G25" s="16" t="s">
        <v>235</v>
      </c>
      <c r="H25" s="16" t="s">
        <v>243</v>
      </c>
      <c r="I25" s="16" t="s">
        <v>229</v>
      </c>
      <c r="J25" s="16" t="s">
        <v>261</v>
      </c>
      <c r="K25" s="16" t="s">
        <v>240</v>
      </c>
      <c r="L25">
        <v>368</v>
      </c>
    </row>
    <row r="26" spans="1:12">
      <c r="A26">
        <v>26</v>
      </c>
      <c r="B26" s="16" t="s">
        <v>252</v>
      </c>
      <c r="C26" s="16" t="s">
        <v>225</v>
      </c>
      <c r="D26" s="16" t="s">
        <v>242</v>
      </c>
      <c r="E26">
        <v>22</v>
      </c>
      <c r="F26" s="1">
        <v>35047</v>
      </c>
      <c r="G26" s="16" t="s">
        <v>266</v>
      </c>
      <c r="H26" s="16" t="s">
        <v>243</v>
      </c>
      <c r="I26" s="16" t="s">
        <v>229</v>
      </c>
      <c r="J26" s="16" t="s">
        <v>261</v>
      </c>
      <c r="K26" s="16" t="s">
        <v>246</v>
      </c>
      <c r="L26">
        <v>346</v>
      </c>
    </row>
    <row r="27" spans="1:12">
      <c r="A27">
        <v>27</v>
      </c>
      <c r="B27" s="16" t="s">
        <v>268</v>
      </c>
      <c r="C27" s="16" t="s">
        <v>225</v>
      </c>
      <c r="D27" s="16" t="s">
        <v>226</v>
      </c>
      <c r="E27">
        <v>42</v>
      </c>
      <c r="F27" s="1">
        <v>27622</v>
      </c>
      <c r="G27" s="16" t="s">
        <v>266</v>
      </c>
      <c r="H27" s="16" t="s">
        <v>243</v>
      </c>
      <c r="I27" s="16" t="s">
        <v>259</v>
      </c>
      <c r="J27" s="16" t="s">
        <v>236</v>
      </c>
      <c r="K27" s="16" t="s">
        <v>246</v>
      </c>
      <c r="L27">
        <v>393</v>
      </c>
    </row>
    <row r="28" spans="1:12">
      <c r="A28">
        <v>28</v>
      </c>
      <c r="B28" s="16" t="s">
        <v>269</v>
      </c>
      <c r="C28" s="16" t="s">
        <v>225</v>
      </c>
      <c r="D28" s="16" t="s">
        <v>242</v>
      </c>
      <c r="E28">
        <v>25</v>
      </c>
      <c r="F28" s="1">
        <v>33604</v>
      </c>
      <c r="G28" s="16" t="s">
        <v>266</v>
      </c>
      <c r="H28" s="16" t="s">
        <v>243</v>
      </c>
      <c r="I28" s="16" t="s">
        <v>229</v>
      </c>
      <c r="J28" s="16" t="s">
        <v>236</v>
      </c>
      <c r="K28" s="16" t="s">
        <v>231</v>
      </c>
      <c r="L28">
        <v>752</v>
      </c>
    </row>
    <row r="29" spans="1:12">
      <c r="A29">
        <v>29</v>
      </c>
      <c r="B29" s="16" t="s">
        <v>270</v>
      </c>
      <c r="C29" s="16" t="s">
        <v>225</v>
      </c>
      <c r="D29" s="16" t="s">
        <v>242</v>
      </c>
      <c r="E29">
        <v>23</v>
      </c>
      <c r="F29" s="1">
        <v>34367</v>
      </c>
      <c r="G29" s="16" t="s">
        <v>266</v>
      </c>
      <c r="H29" s="16" t="s">
        <v>243</v>
      </c>
      <c r="I29" s="16" t="s">
        <v>229</v>
      </c>
      <c r="J29" s="16" t="s">
        <v>245</v>
      </c>
      <c r="K29" s="16" t="s">
        <v>240</v>
      </c>
      <c r="L29">
        <v>503</v>
      </c>
    </row>
    <row r="30" spans="1:12">
      <c r="A30">
        <v>30</v>
      </c>
      <c r="B30" s="16" t="s">
        <v>271</v>
      </c>
      <c r="C30" s="16" t="s">
        <v>225</v>
      </c>
      <c r="D30" s="16" t="s">
        <v>226</v>
      </c>
      <c r="E30">
        <v>38</v>
      </c>
      <c r="F30" s="1">
        <v>28856</v>
      </c>
      <c r="G30" s="16" t="s">
        <v>266</v>
      </c>
      <c r="H30" s="16" t="s">
        <v>243</v>
      </c>
      <c r="I30" s="16" t="s">
        <v>259</v>
      </c>
      <c r="J30" s="16" t="s">
        <v>230</v>
      </c>
      <c r="K30" s="16" t="s">
        <v>240</v>
      </c>
      <c r="L30">
        <v>517</v>
      </c>
    </row>
    <row r="31" spans="1:12">
      <c r="A31">
        <v>31</v>
      </c>
      <c r="B31" s="16" t="s">
        <v>247</v>
      </c>
      <c r="C31" s="16" t="s">
        <v>225</v>
      </c>
      <c r="D31" s="16" t="s">
        <v>226</v>
      </c>
      <c r="E31">
        <v>45</v>
      </c>
      <c r="F31" s="1">
        <v>26299</v>
      </c>
      <c r="G31" s="16" t="s">
        <v>266</v>
      </c>
      <c r="H31" s="16" t="s">
        <v>243</v>
      </c>
      <c r="I31" s="16" t="s">
        <v>229</v>
      </c>
      <c r="J31" s="16" t="s">
        <v>230</v>
      </c>
      <c r="K31" s="16" t="s">
        <v>231</v>
      </c>
      <c r="L31">
        <v>773</v>
      </c>
    </row>
    <row r="32" spans="1:12">
      <c r="A32">
        <v>32</v>
      </c>
      <c r="B32" s="16" t="s">
        <v>272</v>
      </c>
      <c r="C32" s="16" t="s">
        <v>225</v>
      </c>
      <c r="D32" s="16" t="s">
        <v>251</v>
      </c>
      <c r="E32">
        <v>33</v>
      </c>
      <c r="F32" s="1">
        <v>30682</v>
      </c>
      <c r="G32" s="16" t="s">
        <v>266</v>
      </c>
      <c r="H32" s="16" t="s">
        <v>243</v>
      </c>
      <c r="I32" s="16" t="s">
        <v>259</v>
      </c>
      <c r="J32" s="16" t="s">
        <v>236</v>
      </c>
      <c r="K32" s="16" t="s">
        <v>231</v>
      </c>
      <c r="L32">
        <v>731</v>
      </c>
    </row>
    <row r="33" spans="1:12">
      <c r="A33">
        <v>33</v>
      </c>
      <c r="B33" s="16" t="s">
        <v>255</v>
      </c>
      <c r="C33" s="16" t="s">
        <v>225</v>
      </c>
      <c r="D33" s="16" t="s">
        <v>242</v>
      </c>
      <c r="E33">
        <v>22</v>
      </c>
      <c r="F33" s="1">
        <v>34700</v>
      </c>
      <c r="G33" s="16" t="s">
        <v>266</v>
      </c>
      <c r="H33" s="16" t="s">
        <v>243</v>
      </c>
      <c r="I33" s="16" t="s">
        <v>259</v>
      </c>
      <c r="J33" s="16" t="s">
        <v>230</v>
      </c>
      <c r="K33" s="16" t="s">
        <v>240</v>
      </c>
      <c r="L33">
        <v>640</v>
      </c>
    </row>
    <row r="34" spans="1:12">
      <c r="A34">
        <v>34</v>
      </c>
      <c r="B34" s="16" t="s">
        <v>273</v>
      </c>
      <c r="C34" s="16" t="s">
        <v>225</v>
      </c>
      <c r="D34" s="16" t="s">
        <v>242</v>
      </c>
      <c r="E34">
        <v>23</v>
      </c>
      <c r="F34" s="1">
        <v>34335</v>
      </c>
      <c r="G34" s="16" t="s">
        <v>266</v>
      </c>
      <c r="H34" s="16" t="s">
        <v>243</v>
      </c>
      <c r="I34" s="16" t="s">
        <v>229</v>
      </c>
      <c r="J34" s="16" t="s">
        <v>230</v>
      </c>
      <c r="K34" s="16" t="s">
        <v>240</v>
      </c>
      <c r="L34">
        <v>588</v>
      </c>
    </row>
    <row r="35" spans="1:12">
      <c r="A35">
        <v>35</v>
      </c>
      <c r="B35" s="16" t="s">
        <v>274</v>
      </c>
      <c r="C35" s="16" t="s">
        <v>225</v>
      </c>
      <c r="D35" s="16" t="s">
        <v>251</v>
      </c>
      <c r="E35">
        <v>28</v>
      </c>
      <c r="F35" s="1">
        <v>32509</v>
      </c>
      <c r="G35" s="16" t="s">
        <v>266</v>
      </c>
      <c r="H35" s="16" t="s">
        <v>243</v>
      </c>
      <c r="I35" s="16" t="s">
        <v>229</v>
      </c>
      <c r="J35" s="16" t="s">
        <v>261</v>
      </c>
      <c r="K35" s="16" t="s">
        <v>231</v>
      </c>
      <c r="L35">
        <v>553</v>
      </c>
    </row>
    <row r="36" spans="1:12">
      <c r="A36">
        <v>36</v>
      </c>
      <c r="B36" s="16" t="s">
        <v>270</v>
      </c>
      <c r="C36" s="16" t="s">
        <v>225</v>
      </c>
      <c r="D36" s="16" t="s">
        <v>251</v>
      </c>
      <c r="E36">
        <v>35</v>
      </c>
      <c r="F36" s="1">
        <v>29952</v>
      </c>
      <c r="G36" s="16" t="s">
        <v>266</v>
      </c>
      <c r="H36" s="16" t="s">
        <v>243</v>
      </c>
      <c r="I36" s="16" t="s">
        <v>229</v>
      </c>
      <c r="J36" s="16" t="s">
        <v>236</v>
      </c>
      <c r="K36" s="16" t="s">
        <v>246</v>
      </c>
      <c r="L36">
        <v>656</v>
      </c>
    </row>
    <row r="37" spans="1:12">
      <c r="A37">
        <v>37</v>
      </c>
      <c r="B37" s="16" t="s">
        <v>274</v>
      </c>
      <c r="C37" s="16" t="s">
        <v>225</v>
      </c>
      <c r="D37" s="16" t="s">
        <v>238</v>
      </c>
      <c r="E37">
        <v>52</v>
      </c>
      <c r="F37" s="1">
        <v>23743</v>
      </c>
      <c r="G37" s="16" t="s">
        <v>266</v>
      </c>
      <c r="H37" s="16" t="s">
        <v>243</v>
      </c>
      <c r="I37" s="16" t="s">
        <v>229</v>
      </c>
      <c r="J37" s="16" t="s">
        <v>233</v>
      </c>
      <c r="K37" s="16" t="s">
        <v>246</v>
      </c>
      <c r="L37">
        <v>322</v>
      </c>
    </row>
    <row r="38" spans="1:12">
      <c r="A38">
        <v>38</v>
      </c>
      <c r="B38" s="16" t="s">
        <v>275</v>
      </c>
      <c r="C38" s="16" t="s">
        <v>225</v>
      </c>
      <c r="D38" s="16" t="s">
        <v>251</v>
      </c>
      <c r="E38">
        <v>32</v>
      </c>
      <c r="F38" s="1">
        <v>31048</v>
      </c>
      <c r="G38" s="16" t="s">
        <v>266</v>
      </c>
      <c r="H38" s="16" t="s">
        <v>243</v>
      </c>
      <c r="I38" s="16" t="s">
        <v>229</v>
      </c>
      <c r="J38" s="16" t="s">
        <v>236</v>
      </c>
      <c r="K38" s="16" t="s">
        <v>231</v>
      </c>
      <c r="L38">
        <v>821</v>
      </c>
    </row>
    <row r="39" spans="1:12">
      <c r="A39">
        <v>39</v>
      </c>
      <c r="B39" s="16" t="s">
        <v>262</v>
      </c>
      <c r="C39" s="16" t="s">
        <v>225</v>
      </c>
      <c r="D39" s="16" t="s">
        <v>226</v>
      </c>
      <c r="E39">
        <v>41</v>
      </c>
      <c r="F39" s="1">
        <v>27760</v>
      </c>
      <c r="G39" s="16" t="s">
        <v>266</v>
      </c>
      <c r="H39" s="16" t="s">
        <v>243</v>
      </c>
      <c r="I39" s="16" t="s">
        <v>229</v>
      </c>
      <c r="J39" s="16" t="s">
        <v>233</v>
      </c>
      <c r="K39" s="16" t="s">
        <v>246</v>
      </c>
      <c r="L39">
        <v>399</v>
      </c>
    </row>
    <row r="40" spans="1:12">
      <c r="A40">
        <v>40</v>
      </c>
      <c r="B40" s="16" t="s">
        <v>276</v>
      </c>
      <c r="C40" s="16" t="s">
        <v>225</v>
      </c>
      <c r="D40" s="16" t="s">
        <v>226</v>
      </c>
      <c r="E40">
        <v>37</v>
      </c>
      <c r="F40" s="1">
        <v>29221</v>
      </c>
      <c r="G40" s="16" t="s">
        <v>266</v>
      </c>
      <c r="H40" s="16" t="s">
        <v>243</v>
      </c>
      <c r="I40" s="16" t="s">
        <v>229</v>
      </c>
      <c r="J40" s="16" t="s">
        <v>261</v>
      </c>
      <c r="K40" s="16" t="s">
        <v>231</v>
      </c>
      <c r="L40">
        <v>479</v>
      </c>
    </row>
    <row r="41" spans="1:12">
      <c r="A41">
        <v>41</v>
      </c>
      <c r="B41" s="16" t="s">
        <v>277</v>
      </c>
      <c r="C41" s="16" t="s">
        <v>225</v>
      </c>
      <c r="D41" s="16" t="s">
        <v>251</v>
      </c>
      <c r="E41">
        <v>26</v>
      </c>
      <c r="F41" s="1">
        <v>33239</v>
      </c>
      <c r="G41" s="16" t="s">
        <v>266</v>
      </c>
      <c r="H41" s="16" t="s">
        <v>243</v>
      </c>
      <c r="I41" s="16" t="s">
        <v>229</v>
      </c>
      <c r="J41" s="16" t="s">
        <v>245</v>
      </c>
      <c r="K41" s="16" t="s">
        <v>246</v>
      </c>
      <c r="L41">
        <v>522</v>
      </c>
    </row>
    <row r="42" spans="1:12">
      <c r="A42">
        <v>42</v>
      </c>
      <c r="B42" s="16" t="s">
        <v>278</v>
      </c>
      <c r="C42" s="16" t="s">
        <v>225</v>
      </c>
      <c r="D42" s="16" t="s">
        <v>238</v>
      </c>
      <c r="E42">
        <v>47</v>
      </c>
      <c r="F42" s="1">
        <v>26665</v>
      </c>
      <c r="G42" s="16" t="s">
        <v>227</v>
      </c>
      <c r="H42" s="16" t="s">
        <v>243</v>
      </c>
      <c r="I42" s="16" t="s">
        <v>229</v>
      </c>
      <c r="J42" s="16" t="s">
        <v>230</v>
      </c>
      <c r="K42" s="16" t="s">
        <v>246</v>
      </c>
      <c r="L42">
        <v>741</v>
      </c>
    </row>
    <row r="43" spans="1:12">
      <c r="A43">
        <v>43</v>
      </c>
      <c r="B43" s="16" t="s">
        <v>248</v>
      </c>
      <c r="C43" s="16" t="s">
        <v>225</v>
      </c>
      <c r="D43" s="16" t="s">
        <v>251</v>
      </c>
      <c r="E43">
        <v>35</v>
      </c>
      <c r="F43" s="1">
        <v>30682</v>
      </c>
      <c r="G43" s="16" t="s">
        <v>266</v>
      </c>
      <c r="H43" s="16" t="s">
        <v>243</v>
      </c>
      <c r="I43" s="16" t="s">
        <v>229</v>
      </c>
      <c r="J43" s="16" t="s">
        <v>261</v>
      </c>
      <c r="K43" s="16" t="s">
        <v>240</v>
      </c>
      <c r="L43">
        <v>624</v>
      </c>
    </row>
    <row r="44" spans="1:12">
      <c r="A44">
        <v>44</v>
      </c>
      <c r="B44" s="16" t="s">
        <v>279</v>
      </c>
      <c r="C44" s="16" t="s">
        <v>225</v>
      </c>
      <c r="D44" s="16" t="s">
        <v>226</v>
      </c>
      <c r="E44">
        <v>44</v>
      </c>
      <c r="F44" s="1">
        <v>27395</v>
      </c>
      <c r="G44" s="16" t="s">
        <v>227</v>
      </c>
      <c r="H44" s="16" t="s">
        <v>243</v>
      </c>
      <c r="I44" s="16" t="s">
        <v>259</v>
      </c>
      <c r="J44" s="16" t="s">
        <v>230</v>
      </c>
      <c r="K44" s="16" t="s">
        <v>240</v>
      </c>
      <c r="L44">
        <v>815</v>
      </c>
    </row>
    <row r="45" spans="1:12">
      <c r="A45">
        <v>45</v>
      </c>
      <c r="B45" s="16" t="s">
        <v>253</v>
      </c>
      <c r="C45" s="16" t="s">
        <v>225</v>
      </c>
      <c r="D45" s="16" t="s">
        <v>251</v>
      </c>
      <c r="E45">
        <v>31</v>
      </c>
      <c r="F45" s="1">
        <v>32153</v>
      </c>
      <c r="G45" s="16" t="s">
        <v>235</v>
      </c>
      <c r="H45" s="16" t="s">
        <v>243</v>
      </c>
      <c r="I45" s="16" t="s">
        <v>229</v>
      </c>
      <c r="J45" s="16" t="s">
        <v>245</v>
      </c>
      <c r="K45" s="16" t="s">
        <v>246</v>
      </c>
      <c r="L45">
        <v>315</v>
      </c>
    </row>
    <row r="46" spans="1:12">
      <c r="A46">
        <v>46</v>
      </c>
      <c r="B46" s="16" t="s">
        <v>280</v>
      </c>
      <c r="C46" s="16" t="s">
        <v>225</v>
      </c>
      <c r="D46" s="16" t="s">
        <v>226</v>
      </c>
      <c r="E46">
        <v>38</v>
      </c>
      <c r="F46" s="1">
        <v>29952</v>
      </c>
      <c r="G46" s="16" t="s">
        <v>227</v>
      </c>
      <c r="H46" s="16" t="s">
        <v>243</v>
      </c>
      <c r="I46" s="16" t="s">
        <v>259</v>
      </c>
      <c r="J46" s="16" t="s">
        <v>245</v>
      </c>
      <c r="K46" s="16" t="s">
        <v>246</v>
      </c>
      <c r="L46">
        <v>635</v>
      </c>
    </row>
    <row r="47" spans="1:12">
      <c r="A47">
        <v>47</v>
      </c>
      <c r="B47" s="16" t="s">
        <v>264</v>
      </c>
      <c r="C47" s="16" t="s">
        <v>225</v>
      </c>
      <c r="D47" s="16" t="s">
        <v>238</v>
      </c>
      <c r="E47">
        <v>52</v>
      </c>
      <c r="F47" s="1">
        <v>24473</v>
      </c>
      <c r="G47" s="16" t="s">
        <v>281</v>
      </c>
      <c r="H47" s="16" t="s">
        <v>282</v>
      </c>
      <c r="I47" s="16" t="s">
        <v>229</v>
      </c>
      <c r="J47" s="16" t="s">
        <v>261</v>
      </c>
      <c r="K47" s="16" t="s">
        <v>240</v>
      </c>
      <c r="L47">
        <v>557</v>
      </c>
    </row>
    <row r="48" spans="1:12">
      <c r="A48">
        <v>48</v>
      </c>
      <c r="B48" s="16" t="s">
        <v>283</v>
      </c>
      <c r="C48" s="16" t="s">
        <v>225</v>
      </c>
      <c r="D48" s="16" t="s">
        <v>226</v>
      </c>
      <c r="E48">
        <v>36</v>
      </c>
      <c r="F48" s="1">
        <v>30317</v>
      </c>
      <c r="G48" s="16" t="s">
        <v>235</v>
      </c>
      <c r="H48" s="16" t="s">
        <v>243</v>
      </c>
      <c r="I48" s="16" t="s">
        <v>259</v>
      </c>
      <c r="J48" s="16" t="s">
        <v>245</v>
      </c>
      <c r="K48" s="16" t="s">
        <v>240</v>
      </c>
      <c r="L48">
        <v>796</v>
      </c>
    </row>
    <row r="49" spans="1:12">
      <c r="A49">
        <v>49</v>
      </c>
      <c r="B49" s="16" t="s">
        <v>267</v>
      </c>
      <c r="C49" s="16" t="s">
        <v>225</v>
      </c>
      <c r="D49" s="16" t="s">
        <v>238</v>
      </c>
      <c r="E49">
        <v>46</v>
      </c>
      <c r="F49" s="1">
        <v>26759</v>
      </c>
      <c r="G49" s="16" t="s">
        <v>235</v>
      </c>
      <c r="H49" s="16" t="s">
        <v>243</v>
      </c>
      <c r="I49" s="16" t="s">
        <v>229</v>
      </c>
      <c r="J49" s="16" t="s">
        <v>233</v>
      </c>
      <c r="K49" s="16" t="s">
        <v>240</v>
      </c>
      <c r="L49">
        <v>459</v>
      </c>
    </row>
    <row r="50" spans="1:12">
      <c r="A50">
        <v>50</v>
      </c>
      <c r="B50" s="16" t="s">
        <v>284</v>
      </c>
      <c r="C50" s="16" t="s">
        <v>225</v>
      </c>
      <c r="D50" s="16" t="s">
        <v>226</v>
      </c>
      <c r="E50">
        <v>38</v>
      </c>
      <c r="F50" s="1">
        <v>29891</v>
      </c>
      <c r="G50" s="16" t="s">
        <v>235</v>
      </c>
      <c r="H50" s="16" t="s">
        <v>282</v>
      </c>
      <c r="I50" s="16" t="s">
        <v>229</v>
      </c>
      <c r="J50" s="16" t="s">
        <v>245</v>
      </c>
      <c r="K50" s="16" t="s">
        <v>231</v>
      </c>
      <c r="L50">
        <v>774</v>
      </c>
    </row>
    <row r="51" spans="1:12">
      <c r="A51">
        <v>51</v>
      </c>
      <c r="B51" s="16" t="s">
        <v>285</v>
      </c>
      <c r="C51" s="16" t="s">
        <v>225</v>
      </c>
      <c r="D51" s="16" t="s">
        <v>242</v>
      </c>
      <c r="E51">
        <v>22</v>
      </c>
      <c r="F51" s="1">
        <v>35431</v>
      </c>
      <c r="G51" s="16" t="s">
        <v>227</v>
      </c>
      <c r="H51" s="16" t="s">
        <v>243</v>
      </c>
      <c r="I51" s="16" t="s">
        <v>229</v>
      </c>
      <c r="J51" s="16" t="s">
        <v>230</v>
      </c>
      <c r="K51" s="16" t="s">
        <v>246</v>
      </c>
      <c r="L51">
        <v>679</v>
      </c>
    </row>
    <row r="52" spans="1:12">
      <c r="A52">
        <v>52</v>
      </c>
      <c r="B52" s="16" t="s">
        <v>286</v>
      </c>
      <c r="C52" s="16" t="s">
        <v>225</v>
      </c>
      <c r="D52" s="16" t="s">
        <v>251</v>
      </c>
      <c r="E52">
        <v>28</v>
      </c>
      <c r="F52" s="1">
        <v>33239</v>
      </c>
      <c r="G52" s="16" t="s">
        <v>235</v>
      </c>
      <c r="H52" s="16" t="s">
        <v>243</v>
      </c>
      <c r="I52" s="16" t="s">
        <v>259</v>
      </c>
      <c r="J52" s="16" t="s">
        <v>230</v>
      </c>
      <c r="K52" s="16" t="s">
        <v>240</v>
      </c>
      <c r="L52">
        <v>844</v>
      </c>
    </row>
    <row r="53" spans="1:12">
      <c r="A53">
        <v>53</v>
      </c>
      <c r="B53" s="16" t="s">
        <v>224</v>
      </c>
      <c r="C53" s="16" t="s">
        <v>225</v>
      </c>
      <c r="D53" s="16" t="s">
        <v>238</v>
      </c>
      <c r="E53">
        <v>50</v>
      </c>
      <c r="F53" s="1">
        <v>24838</v>
      </c>
      <c r="G53" s="16" t="s">
        <v>235</v>
      </c>
      <c r="H53" s="16" t="s">
        <v>243</v>
      </c>
      <c r="I53" s="16" t="s">
        <v>229</v>
      </c>
      <c r="J53" s="16" t="s">
        <v>230</v>
      </c>
      <c r="K53" s="16" t="s">
        <v>246</v>
      </c>
      <c r="L53">
        <v>726</v>
      </c>
    </row>
    <row r="54" spans="1:12">
      <c r="A54">
        <v>54</v>
      </c>
      <c r="B54" s="16" t="s">
        <v>287</v>
      </c>
      <c r="C54" s="16" t="s">
        <v>225</v>
      </c>
      <c r="D54" s="16" t="s">
        <v>251</v>
      </c>
      <c r="E54">
        <v>35</v>
      </c>
      <c r="F54" s="1">
        <v>30761</v>
      </c>
      <c r="G54" s="16" t="s">
        <v>235</v>
      </c>
      <c r="H54" s="16" t="s">
        <v>243</v>
      </c>
      <c r="I54" s="16" t="s">
        <v>229</v>
      </c>
      <c r="J54" s="16" t="s">
        <v>230</v>
      </c>
      <c r="K54" s="16" t="s">
        <v>231</v>
      </c>
      <c r="L54">
        <v>567</v>
      </c>
    </row>
    <row r="55" spans="1:12">
      <c r="A55">
        <v>55</v>
      </c>
      <c r="B55" s="16" t="s">
        <v>288</v>
      </c>
      <c r="C55" s="16" t="s">
        <v>225</v>
      </c>
      <c r="D55" s="16" t="s">
        <v>251</v>
      </c>
      <c r="E55">
        <v>33</v>
      </c>
      <c r="F55" s="1">
        <v>31197</v>
      </c>
      <c r="G55" s="16" t="s">
        <v>266</v>
      </c>
      <c r="H55" s="16" t="s">
        <v>243</v>
      </c>
      <c r="I55" s="16" t="s">
        <v>229</v>
      </c>
      <c r="J55" s="16" t="s">
        <v>233</v>
      </c>
      <c r="K55" s="16" t="s">
        <v>231</v>
      </c>
      <c r="L55">
        <v>716</v>
      </c>
    </row>
    <row r="56" spans="1:12">
      <c r="A56">
        <v>56</v>
      </c>
      <c r="B56" s="16" t="s">
        <v>286</v>
      </c>
      <c r="C56" s="16" t="s">
        <v>225</v>
      </c>
      <c r="D56" s="16" t="s">
        <v>238</v>
      </c>
      <c r="E56">
        <v>46</v>
      </c>
      <c r="F56" s="1">
        <v>26665</v>
      </c>
      <c r="G56" s="16" t="s">
        <v>266</v>
      </c>
      <c r="H56" s="16" t="s">
        <v>243</v>
      </c>
      <c r="I56" s="16" t="s">
        <v>229</v>
      </c>
      <c r="J56" s="16" t="s">
        <v>236</v>
      </c>
      <c r="K56" s="16" t="s">
        <v>240</v>
      </c>
      <c r="L56">
        <v>467</v>
      </c>
    </row>
    <row r="57" spans="1:12">
      <c r="A57">
        <v>57</v>
      </c>
      <c r="B57" s="16" t="s">
        <v>286</v>
      </c>
      <c r="C57" s="16" t="s">
        <v>225</v>
      </c>
      <c r="D57" s="16" t="s">
        <v>226</v>
      </c>
      <c r="E57">
        <v>44</v>
      </c>
      <c r="F57" s="1">
        <v>27174</v>
      </c>
      <c r="G57" s="16" t="s">
        <v>239</v>
      </c>
      <c r="H57" s="16" t="s">
        <v>243</v>
      </c>
      <c r="I57" s="16" t="s">
        <v>229</v>
      </c>
      <c r="J57" s="16" t="s">
        <v>261</v>
      </c>
      <c r="K57" s="16" t="s">
        <v>231</v>
      </c>
      <c r="L57">
        <v>342</v>
      </c>
    </row>
    <row r="58" spans="1:12">
      <c r="A58">
        <v>58</v>
      </c>
      <c r="B58" s="16" t="s">
        <v>289</v>
      </c>
      <c r="C58" s="16" t="s">
        <v>225</v>
      </c>
      <c r="D58" s="16" t="s">
        <v>238</v>
      </c>
      <c r="E58">
        <v>52</v>
      </c>
      <c r="F58" s="1">
        <v>24838</v>
      </c>
      <c r="G58" s="16" t="s">
        <v>235</v>
      </c>
      <c r="H58" s="16" t="s">
        <v>243</v>
      </c>
      <c r="I58" s="16" t="s">
        <v>229</v>
      </c>
      <c r="J58" s="16" t="s">
        <v>230</v>
      </c>
      <c r="K58" s="16" t="s">
        <v>246</v>
      </c>
      <c r="L58">
        <v>584</v>
      </c>
    </row>
    <row r="59" spans="1:12">
      <c r="A59">
        <v>59</v>
      </c>
      <c r="B59" s="16" t="s">
        <v>290</v>
      </c>
      <c r="C59" s="16" t="s">
        <v>225</v>
      </c>
      <c r="D59" s="16" t="s">
        <v>226</v>
      </c>
      <c r="E59">
        <v>38</v>
      </c>
      <c r="F59" s="1">
        <v>29221</v>
      </c>
      <c r="G59" s="16" t="s">
        <v>235</v>
      </c>
      <c r="H59" s="16" t="s">
        <v>243</v>
      </c>
      <c r="I59" s="16" t="s">
        <v>249</v>
      </c>
      <c r="J59" s="16" t="s">
        <v>245</v>
      </c>
      <c r="K59" s="16" t="s">
        <v>240</v>
      </c>
      <c r="L59">
        <v>696</v>
      </c>
    </row>
    <row r="60" spans="1:12">
      <c r="A60">
        <v>60</v>
      </c>
      <c r="B60" s="16" t="s">
        <v>291</v>
      </c>
      <c r="C60" s="16" t="s">
        <v>225</v>
      </c>
      <c r="D60" s="16" t="s">
        <v>226</v>
      </c>
      <c r="E60">
        <v>45</v>
      </c>
      <c r="F60" s="1">
        <v>27030</v>
      </c>
      <c r="G60" s="16" t="s">
        <v>235</v>
      </c>
      <c r="H60" s="16" t="s">
        <v>243</v>
      </c>
      <c r="I60" s="16" t="s">
        <v>229</v>
      </c>
      <c r="J60" s="16" t="s">
        <v>230</v>
      </c>
      <c r="K60" s="16" t="s">
        <v>246</v>
      </c>
      <c r="L60">
        <v>311</v>
      </c>
    </row>
    <row r="61" spans="1:12">
      <c r="A61">
        <v>61</v>
      </c>
      <c r="B61" s="16" t="s">
        <v>292</v>
      </c>
      <c r="C61" s="16" t="s">
        <v>225</v>
      </c>
      <c r="D61" s="16" t="s">
        <v>226</v>
      </c>
      <c r="E61">
        <v>44</v>
      </c>
      <c r="F61" s="1">
        <v>27645</v>
      </c>
      <c r="G61" s="16" t="s">
        <v>266</v>
      </c>
      <c r="H61" s="16" t="s">
        <v>243</v>
      </c>
      <c r="I61" s="16" t="s">
        <v>259</v>
      </c>
      <c r="J61" s="16" t="s">
        <v>245</v>
      </c>
      <c r="K61" s="16" t="s">
        <v>246</v>
      </c>
      <c r="L61">
        <v>601</v>
      </c>
    </row>
    <row r="62" spans="1:12">
      <c r="A62">
        <v>62</v>
      </c>
      <c r="B62" s="16" t="s">
        <v>293</v>
      </c>
      <c r="C62" s="16" t="s">
        <v>225</v>
      </c>
      <c r="D62" s="16" t="s">
        <v>226</v>
      </c>
      <c r="E62">
        <v>36</v>
      </c>
      <c r="F62" s="1">
        <v>30401</v>
      </c>
      <c r="G62" s="16" t="s">
        <v>227</v>
      </c>
      <c r="H62" s="16" t="s">
        <v>243</v>
      </c>
      <c r="I62" s="16" t="s">
        <v>259</v>
      </c>
      <c r="J62" s="16" t="s">
        <v>245</v>
      </c>
      <c r="K62" s="16" t="s">
        <v>231</v>
      </c>
      <c r="L62">
        <v>552</v>
      </c>
    </row>
    <row r="63" spans="1:12">
      <c r="A63">
        <v>63</v>
      </c>
      <c r="B63" s="16" t="s">
        <v>262</v>
      </c>
      <c r="C63" s="16" t="s">
        <v>225</v>
      </c>
      <c r="D63" s="16" t="s">
        <v>226</v>
      </c>
      <c r="E63">
        <v>43</v>
      </c>
      <c r="F63" s="1">
        <v>27760</v>
      </c>
      <c r="G63" s="16" t="s">
        <v>227</v>
      </c>
      <c r="H63" s="16" t="s">
        <v>243</v>
      </c>
      <c r="I63" s="16" t="s">
        <v>229</v>
      </c>
      <c r="J63" s="16" t="s">
        <v>230</v>
      </c>
      <c r="K63" s="16" t="s">
        <v>231</v>
      </c>
      <c r="L63">
        <v>798</v>
      </c>
    </row>
    <row r="64" spans="1:12">
      <c r="A64">
        <v>64</v>
      </c>
      <c r="B64" s="16" t="s">
        <v>294</v>
      </c>
      <c r="C64" s="16" t="s">
        <v>225</v>
      </c>
      <c r="D64" s="16" t="s">
        <v>238</v>
      </c>
      <c r="E64">
        <v>50</v>
      </c>
      <c r="F64" s="1">
        <v>25569</v>
      </c>
      <c r="G64" s="16" t="s">
        <v>227</v>
      </c>
      <c r="H64" s="16" t="s">
        <v>243</v>
      </c>
      <c r="I64" s="16" t="s">
        <v>229</v>
      </c>
      <c r="J64" s="16" t="s">
        <v>233</v>
      </c>
      <c r="K64" s="16" t="s">
        <v>231</v>
      </c>
      <c r="L64">
        <v>334</v>
      </c>
    </row>
    <row r="65" spans="1:12">
      <c r="A65">
        <v>65</v>
      </c>
      <c r="B65" s="16" t="s">
        <v>295</v>
      </c>
      <c r="C65" s="16" t="s">
        <v>225</v>
      </c>
      <c r="D65" s="16" t="s">
        <v>238</v>
      </c>
      <c r="E65">
        <v>51</v>
      </c>
      <c r="F65" s="1">
        <v>24838</v>
      </c>
      <c r="G65" s="16" t="s">
        <v>227</v>
      </c>
      <c r="H65" s="16" t="s">
        <v>243</v>
      </c>
      <c r="I65" s="16" t="s">
        <v>229</v>
      </c>
      <c r="J65" s="16" t="s">
        <v>245</v>
      </c>
      <c r="K65" s="16" t="s">
        <v>231</v>
      </c>
      <c r="L65">
        <v>389</v>
      </c>
    </row>
    <row r="66" spans="1:12">
      <c r="A66">
        <v>66</v>
      </c>
      <c r="B66" s="16" t="s">
        <v>296</v>
      </c>
      <c r="C66" s="16" t="s">
        <v>225</v>
      </c>
      <c r="D66" s="16" t="s">
        <v>226</v>
      </c>
      <c r="E66">
        <v>42</v>
      </c>
      <c r="F66" s="1">
        <v>28126</v>
      </c>
      <c r="G66" s="16" t="s">
        <v>235</v>
      </c>
      <c r="H66" s="16" t="s">
        <v>243</v>
      </c>
      <c r="I66" s="16" t="s">
        <v>229</v>
      </c>
      <c r="J66" s="16" t="s">
        <v>245</v>
      </c>
      <c r="K66" s="16" t="s">
        <v>231</v>
      </c>
      <c r="L66">
        <v>717</v>
      </c>
    </row>
    <row r="67" spans="1:12">
      <c r="A67">
        <v>67</v>
      </c>
      <c r="B67" s="16" t="s">
        <v>297</v>
      </c>
      <c r="C67" s="16" t="s">
        <v>225</v>
      </c>
      <c r="D67" s="16" t="s">
        <v>226</v>
      </c>
      <c r="E67">
        <v>37</v>
      </c>
      <c r="F67" s="1">
        <v>29963</v>
      </c>
      <c r="G67" s="16" t="s">
        <v>239</v>
      </c>
      <c r="H67" s="16" t="s">
        <v>243</v>
      </c>
      <c r="I67" s="16" t="s">
        <v>259</v>
      </c>
      <c r="J67" s="16" t="s">
        <v>230</v>
      </c>
      <c r="K67" s="16" t="s">
        <v>240</v>
      </c>
      <c r="L67">
        <v>414</v>
      </c>
    </row>
    <row r="68" spans="1:12">
      <c r="A68">
        <v>68</v>
      </c>
      <c r="B68" s="16" t="s">
        <v>288</v>
      </c>
      <c r="C68" s="16" t="s">
        <v>225</v>
      </c>
      <c r="D68" s="16" t="s">
        <v>226</v>
      </c>
      <c r="E68">
        <v>41</v>
      </c>
      <c r="F68" s="1">
        <v>28491</v>
      </c>
      <c r="G68" s="16" t="s">
        <v>227</v>
      </c>
      <c r="H68" s="16" t="s">
        <v>243</v>
      </c>
      <c r="I68" s="16" t="s">
        <v>229</v>
      </c>
      <c r="J68" s="16" t="s">
        <v>245</v>
      </c>
      <c r="K68" s="16" t="s">
        <v>246</v>
      </c>
      <c r="L68">
        <v>495</v>
      </c>
    </row>
    <row r="69" spans="1:12">
      <c r="A69">
        <v>69</v>
      </c>
      <c r="B69" s="16" t="s">
        <v>262</v>
      </c>
      <c r="C69" s="16" t="s">
        <v>225</v>
      </c>
      <c r="D69" s="16" t="s">
        <v>242</v>
      </c>
      <c r="E69">
        <v>21</v>
      </c>
      <c r="F69" s="1">
        <v>35796</v>
      </c>
      <c r="G69" s="16" t="s">
        <v>266</v>
      </c>
      <c r="H69" s="16" t="s">
        <v>243</v>
      </c>
      <c r="I69" s="16" t="s">
        <v>229</v>
      </c>
      <c r="J69" s="16" t="s">
        <v>245</v>
      </c>
      <c r="K69" s="16" t="s">
        <v>246</v>
      </c>
      <c r="L69">
        <v>800</v>
      </c>
    </row>
    <row r="70" spans="1:12">
      <c r="A70">
        <v>70</v>
      </c>
      <c r="B70" s="16" t="s">
        <v>298</v>
      </c>
      <c r="C70" s="16" t="s">
        <v>225</v>
      </c>
      <c r="D70" s="16" t="s">
        <v>251</v>
      </c>
      <c r="E70">
        <v>35</v>
      </c>
      <c r="F70" s="1">
        <v>30682</v>
      </c>
      <c r="G70" s="16" t="s">
        <v>235</v>
      </c>
      <c r="H70" s="16" t="s">
        <v>243</v>
      </c>
      <c r="I70" s="16" t="s">
        <v>229</v>
      </c>
      <c r="J70" s="16" t="s">
        <v>230</v>
      </c>
      <c r="K70" s="16" t="s">
        <v>246</v>
      </c>
      <c r="L70">
        <v>792</v>
      </c>
    </row>
    <row r="71" spans="1:12">
      <c r="A71">
        <v>71</v>
      </c>
      <c r="B71" s="16" t="s">
        <v>299</v>
      </c>
      <c r="C71" s="16" t="s">
        <v>225</v>
      </c>
      <c r="D71" s="16" t="s">
        <v>238</v>
      </c>
      <c r="E71">
        <v>49</v>
      </c>
      <c r="F71" s="1">
        <v>25569</v>
      </c>
      <c r="G71" s="16" t="s">
        <v>239</v>
      </c>
      <c r="H71" s="16" t="s">
        <v>243</v>
      </c>
      <c r="I71" s="16" t="s">
        <v>249</v>
      </c>
      <c r="J71" s="16" t="s">
        <v>230</v>
      </c>
      <c r="K71" s="16" t="s">
        <v>246</v>
      </c>
      <c r="L71">
        <v>374</v>
      </c>
    </row>
    <row r="72" spans="1:12">
      <c r="A72">
        <v>72</v>
      </c>
      <c r="B72" s="16" t="s">
        <v>264</v>
      </c>
      <c r="C72" s="16" t="s">
        <v>225</v>
      </c>
      <c r="D72" s="16" t="s">
        <v>251</v>
      </c>
      <c r="E72">
        <v>29</v>
      </c>
      <c r="F72" s="1">
        <v>33187</v>
      </c>
      <c r="G72" s="16" t="s">
        <v>266</v>
      </c>
      <c r="H72" s="16" t="s">
        <v>243</v>
      </c>
      <c r="I72" s="16" t="s">
        <v>259</v>
      </c>
      <c r="J72" s="16" t="s">
        <v>261</v>
      </c>
      <c r="K72" s="16" t="s">
        <v>231</v>
      </c>
      <c r="L72">
        <v>712</v>
      </c>
    </row>
    <row r="73" spans="1:12">
      <c r="A73">
        <v>73</v>
      </c>
      <c r="B73" s="16" t="s">
        <v>300</v>
      </c>
      <c r="C73" s="16" t="s">
        <v>225</v>
      </c>
      <c r="D73" s="16" t="s">
        <v>226</v>
      </c>
      <c r="E73">
        <v>43</v>
      </c>
      <c r="F73" s="1">
        <v>27852</v>
      </c>
      <c r="G73" s="16" t="s">
        <v>266</v>
      </c>
      <c r="H73" s="16" t="s">
        <v>243</v>
      </c>
      <c r="I73" s="16" t="s">
        <v>229</v>
      </c>
      <c r="J73" s="16" t="s">
        <v>233</v>
      </c>
      <c r="K73" s="16" t="s">
        <v>246</v>
      </c>
      <c r="L73">
        <v>675</v>
      </c>
    </row>
    <row r="74" spans="1:12">
      <c r="A74">
        <v>74</v>
      </c>
      <c r="B74" s="16" t="s">
        <v>299</v>
      </c>
      <c r="C74" s="16" t="s">
        <v>225</v>
      </c>
      <c r="D74" s="16" t="s">
        <v>251</v>
      </c>
      <c r="E74">
        <v>32</v>
      </c>
      <c r="F74" s="1">
        <v>32143</v>
      </c>
      <c r="G74" s="16" t="s">
        <v>281</v>
      </c>
      <c r="H74" s="16" t="s">
        <v>282</v>
      </c>
      <c r="I74" s="16" t="s">
        <v>229</v>
      </c>
      <c r="J74" s="16" t="s">
        <v>233</v>
      </c>
      <c r="K74" s="16" t="s">
        <v>240</v>
      </c>
      <c r="L74">
        <v>719</v>
      </c>
    </row>
    <row r="75" spans="1:12">
      <c r="A75">
        <v>75</v>
      </c>
      <c r="B75" s="16" t="s">
        <v>250</v>
      </c>
      <c r="C75" s="16" t="s">
        <v>225</v>
      </c>
      <c r="D75" s="16" t="s">
        <v>226</v>
      </c>
      <c r="E75">
        <v>39</v>
      </c>
      <c r="F75" s="1">
        <v>29305</v>
      </c>
      <c r="G75" s="16" t="s">
        <v>266</v>
      </c>
      <c r="H75" s="16" t="s">
        <v>243</v>
      </c>
      <c r="I75" s="16" t="s">
        <v>229</v>
      </c>
      <c r="J75" s="16" t="s">
        <v>245</v>
      </c>
      <c r="K75" s="16" t="s">
        <v>240</v>
      </c>
      <c r="L75">
        <v>576</v>
      </c>
    </row>
    <row r="76" spans="1:12">
      <c r="A76">
        <v>76</v>
      </c>
      <c r="B76" s="16" t="s">
        <v>301</v>
      </c>
      <c r="C76" s="16" t="s">
        <v>225</v>
      </c>
      <c r="D76" s="16" t="s">
        <v>251</v>
      </c>
      <c r="E76">
        <v>27</v>
      </c>
      <c r="F76" s="1">
        <v>33675</v>
      </c>
      <c r="G76" s="16" t="s">
        <v>235</v>
      </c>
      <c r="H76" s="16" t="s">
        <v>243</v>
      </c>
      <c r="I76" s="16" t="s">
        <v>249</v>
      </c>
      <c r="J76" s="16" t="s">
        <v>233</v>
      </c>
      <c r="K76" s="16" t="s">
        <v>246</v>
      </c>
      <c r="L76">
        <v>693</v>
      </c>
    </row>
    <row r="77" spans="1:12">
      <c r="A77">
        <v>77</v>
      </c>
      <c r="B77" s="16" t="s">
        <v>234</v>
      </c>
      <c r="C77" s="16" t="s">
        <v>225</v>
      </c>
      <c r="D77" s="16" t="s">
        <v>251</v>
      </c>
      <c r="E77">
        <v>34</v>
      </c>
      <c r="F77" s="1">
        <v>30682</v>
      </c>
      <c r="G77" s="16" t="s">
        <v>227</v>
      </c>
      <c r="H77" s="16" t="s">
        <v>243</v>
      </c>
      <c r="I77" s="16" t="s">
        <v>229</v>
      </c>
      <c r="J77" s="16" t="s">
        <v>245</v>
      </c>
      <c r="K77" s="16" t="s">
        <v>246</v>
      </c>
      <c r="L77">
        <v>756</v>
      </c>
    </row>
    <row r="78" spans="1:12">
      <c r="A78">
        <v>78</v>
      </c>
      <c r="B78" s="16" t="s">
        <v>293</v>
      </c>
      <c r="C78" s="16" t="s">
        <v>225</v>
      </c>
      <c r="D78" s="16" t="s">
        <v>242</v>
      </c>
      <c r="E78">
        <v>24</v>
      </c>
      <c r="F78" s="1">
        <v>34921</v>
      </c>
      <c r="G78" s="16" t="s">
        <v>235</v>
      </c>
      <c r="H78" s="16" t="s">
        <v>243</v>
      </c>
      <c r="I78" s="16" t="s">
        <v>259</v>
      </c>
      <c r="J78" s="16" t="s">
        <v>261</v>
      </c>
      <c r="K78" s="16" t="s">
        <v>240</v>
      </c>
      <c r="L78">
        <v>491</v>
      </c>
    </row>
    <row r="79" spans="1:12">
      <c r="A79">
        <v>79</v>
      </c>
      <c r="B79" s="16" t="s">
        <v>268</v>
      </c>
      <c r="C79" s="16" t="s">
        <v>225</v>
      </c>
      <c r="D79" s="16" t="s">
        <v>251</v>
      </c>
      <c r="E79">
        <v>26</v>
      </c>
      <c r="F79" s="1">
        <v>33970</v>
      </c>
      <c r="G79" s="16" t="s">
        <v>235</v>
      </c>
      <c r="H79" s="16" t="s">
        <v>243</v>
      </c>
      <c r="I79" s="16" t="s">
        <v>229</v>
      </c>
      <c r="J79" s="16" t="s">
        <v>230</v>
      </c>
      <c r="K79" s="16" t="s">
        <v>240</v>
      </c>
      <c r="L79">
        <v>398</v>
      </c>
    </row>
    <row r="80" spans="1:12">
      <c r="A80">
        <v>80</v>
      </c>
      <c r="B80" s="16" t="s">
        <v>302</v>
      </c>
      <c r="C80" s="16" t="s">
        <v>225</v>
      </c>
      <c r="D80" s="16" t="s">
        <v>251</v>
      </c>
      <c r="E80">
        <v>33</v>
      </c>
      <c r="F80" s="1">
        <v>31578</v>
      </c>
      <c r="G80" s="16" t="s">
        <v>235</v>
      </c>
      <c r="H80" s="16" t="s">
        <v>303</v>
      </c>
      <c r="I80" s="16" t="s">
        <v>259</v>
      </c>
      <c r="J80" s="16" t="s">
        <v>230</v>
      </c>
      <c r="K80" s="16" t="s">
        <v>231</v>
      </c>
      <c r="L80">
        <v>847</v>
      </c>
    </row>
    <row r="81" spans="1:12">
      <c r="A81">
        <v>81</v>
      </c>
      <c r="B81" s="16" t="s">
        <v>302</v>
      </c>
      <c r="C81" s="16" t="s">
        <v>225</v>
      </c>
      <c r="D81" s="16" t="s">
        <v>251</v>
      </c>
      <c r="E81">
        <v>29</v>
      </c>
      <c r="F81" s="1">
        <v>32874</v>
      </c>
      <c r="G81" s="16" t="s">
        <v>281</v>
      </c>
      <c r="H81" s="16" t="s">
        <v>243</v>
      </c>
      <c r="I81" s="16" t="s">
        <v>259</v>
      </c>
      <c r="J81" s="16" t="s">
        <v>230</v>
      </c>
      <c r="K81" s="16" t="s">
        <v>240</v>
      </c>
      <c r="L81">
        <v>395</v>
      </c>
    </row>
    <row r="82" spans="1:12">
      <c r="A82">
        <v>82</v>
      </c>
      <c r="B82" s="16" t="s">
        <v>296</v>
      </c>
      <c r="C82" s="16" t="s">
        <v>225</v>
      </c>
      <c r="D82" s="16" t="s">
        <v>226</v>
      </c>
      <c r="E82">
        <v>36</v>
      </c>
      <c r="F82" s="1">
        <v>30317</v>
      </c>
      <c r="G82" s="16" t="s">
        <v>235</v>
      </c>
      <c r="H82" s="16" t="s">
        <v>243</v>
      </c>
      <c r="I82" s="16" t="s">
        <v>259</v>
      </c>
      <c r="J82" s="16" t="s">
        <v>233</v>
      </c>
      <c r="K82" s="16" t="s">
        <v>231</v>
      </c>
      <c r="L82">
        <v>489</v>
      </c>
    </row>
    <row r="83" spans="1:12">
      <c r="A83">
        <v>83</v>
      </c>
      <c r="B83" s="16" t="s">
        <v>304</v>
      </c>
      <c r="C83" s="16" t="s">
        <v>225</v>
      </c>
      <c r="D83" s="16" t="s">
        <v>251</v>
      </c>
      <c r="E83">
        <v>33</v>
      </c>
      <c r="F83" s="1">
        <v>31451</v>
      </c>
      <c r="G83" s="16" t="s">
        <v>266</v>
      </c>
      <c r="H83" s="16" t="s">
        <v>282</v>
      </c>
      <c r="I83" s="16" t="s">
        <v>229</v>
      </c>
      <c r="J83" s="16" t="s">
        <v>261</v>
      </c>
      <c r="K83" s="16" t="s">
        <v>231</v>
      </c>
      <c r="L83">
        <v>336</v>
      </c>
    </row>
    <row r="84" spans="1:12">
      <c r="A84">
        <v>84</v>
      </c>
      <c r="B84" s="16" t="s">
        <v>279</v>
      </c>
      <c r="C84" s="16" t="s">
        <v>225</v>
      </c>
      <c r="D84" s="16" t="s">
        <v>226</v>
      </c>
      <c r="E84">
        <v>42</v>
      </c>
      <c r="F84" s="1">
        <v>28126</v>
      </c>
      <c r="G84" s="16" t="s">
        <v>235</v>
      </c>
      <c r="H84" s="16" t="s">
        <v>243</v>
      </c>
      <c r="I84" s="16" t="s">
        <v>229</v>
      </c>
      <c r="J84" s="16" t="s">
        <v>233</v>
      </c>
      <c r="K84" s="16" t="s">
        <v>231</v>
      </c>
      <c r="L84">
        <v>668</v>
      </c>
    </row>
    <row r="85" spans="1:12">
      <c r="A85">
        <v>85</v>
      </c>
      <c r="B85" s="16" t="s">
        <v>298</v>
      </c>
      <c r="C85" s="16" t="s">
        <v>225</v>
      </c>
      <c r="D85" s="16" t="s">
        <v>251</v>
      </c>
      <c r="E85">
        <v>26</v>
      </c>
      <c r="F85" s="1">
        <v>33970</v>
      </c>
      <c r="G85" s="16" t="s">
        <v>227</v>
      </c>
      <c r="H85" s="16" t="s">
        <v>243</v>
      </c>
      <c r="I85" s="16" t="s">
        <v>229</v>
      </c>
      <c r="J85" s="16" t="s">
        <v>233</v>
      </c>
      <c r="K85" s="16" t="s">
        <v>231</v>
      </c>
      <c r="L85">
        <v>824</v>
      </c>
    </row>
    <row r="86" spans="1:12">
      <c r="A86">
        <v>86</v>
      </c>
      <c r="B86" s="16" t="s">
        <v>305</v>
      </c>
      <c r="C86" s="16" t="s">
        <v>225</v>
      </c>
      <c r="D86" s="16" t="s">
        <v>226</v>
      </c>
      <c r="E86">
        <v>38</v>
      </c>
      <c r="F86" s="1">
        <v>29221</v>
      </c>
      <c r="G86" s="16" t="s">
        <v>281</v>
      </c>
      <c r="H86" s="16" t="s">
        <v>282</v>
      </c>
      <c r="I86" s="16" t="s">
        <v>229</v>
      </c>
      <c r="J86" s="16" t="s">
        <v>261</v>
      </c>
      <c r="K86" s="16" t="s">
        <v>231</v>
      </c>
      <c r="L86">
        <v>578</v>
      </c>
    </row>
    <row r="87" spans="1:12">
      <c r="A87">
        <v>87</v>
      </c>
      <c r="B87" s="16" t="s">
        <v>306</v>
      </c>
      <c r="C87" s="16" t="s">
        <v>225</v>
      </c>
      <c r="D87" s="16" t="s">
        <v>242</v>
      </c>
      <c r="E87">
        <v>22</v>
      </c>
      <c r="F87" s="1">
        <v>35730</v>
      </c>
      <c r="G87" s="16" t="s">
        <v>266</v>
      </c>
      <c r="H87" s="16" t="s">
        <v>243</v>
      </c>
      <c r="I87" s="16" t="s">
        <v>229</v>
      </c>
      <c r="J87" s="16" t="s">
        <v>261</v>
      </c>
      <c r="K87" s="16" t="s">
        <v>246</v>
      </c>
      <c r="L87">
        <v>516</v>
      </c>
    </row>
    <row r="88" spans="1:12">
      <c r="A88">
        <v>88</v>
      </c>
      <c r="B88" s="16" t="s">
        <v>287</v>
      </c>
      <c r="C88" s="16" t="s">
        <v>225</v>
      </c>
      <c r="D88" s="16" t="s">
        <v>238</v>
      </c>
      <c r="E88">
        <v>49</v>
      </c>
      <c r="F88" s="1">
        <v>25569</v>
      </c>
      <c r="G88" s="16" t="s">
        <v>266</v>
      </c>
      <c r="H88" s="16" t="s">
        <v>243</v>
      </c>
      <c r="I88" s="16" t="s">
        <v>229</v>
      </c>
      <c r="J88" s="16" t="s">
        <v>261</v>
      </c>
      <c r="K88" s="16" t="s">
        <v>240</v>
      </c>
      <c r="L88">
        <v>572</v>
      </c>
    </row>
    <row r="89" spans="1:12">
      <c r="A89">
        <v>89</v>
      </c>
      <c r="B89" s="16" t="s">
        <v>278</v>
      </c>
      <c r="C89" s="16" t="s">
        <v>225</v>
      </c>
      <c r="D89" s="16" t="s">
        <v>226</v>
      </c>
      <c r="E89">
        <v>44</v>
      </c>
      <c r="F89" s="1">
        <v>27395</v>
      </c>
      <c r="G89" s="16" t="s">
        <v>235</v>
      </c>
      <c r="H89" s="16" t="s">
        <v>243</v>
      </c>
      <c r="I89" s="16" t="s">
        <v>259</v>
      </c>
      <c r="J89" s="16" t="s">
        <v>261</v>
      </c>
      <c r="K89" s="16" t="s">
        <v>231</v>
      </c>
      <c r="L89">
        <v>361</v>
      </c>
    </row>
    <row r="90" spans="1:12">
      <c r="A90">
        <v>90</v>
      </c>
      <c r="B90" s="16" t="s">
        <v>274</v>
      </c>
      <c r="C90" s="16" t="s">
        <v>225</v>
      </c>
      <c r="D90" s="16" t="s">
        <v>238</v>
      </c>
      <c r="E90">
        <v>49</v>
      </c>
      <c r="F90" s="1">
        <v>25882</v>
      </c>
      <c r="G90" s="16" t="s">
        <v>235</v>
      </c>
      <c r="H90" s="16" t="s">
        <v>243</v>
      </c>
      <c r="I90" s="16" t="s">
        <v>229</v>
      </c>
      <c r="J90" s="16" t="s">
        <v>230</v>
      </c>
      <c r="K90" s="16" t="s">
        <v>240</v>
      </c>
      <c r="L90">
        <v>641</v>
      </c>
    </row>
    <row r="91" spans="1:12">
      <c r="A91">
        <v>91</v>
      </c>
      <c r="B91" s="16" t="s">
        <v>241</v>
      </c>
      <c r="C91" s="16" t="s">
        <v>225</v>
      </c>
      <c r="D91" s="16" t="s">
        <v>251</v>
      </c>
      <c r="E91">
        <v>31</v>
      </c>
      <c r="F91" s="1">
        <v>32143</v>
      </c>
      <c r="G91" s="16" t="s">
        <v>239</v>
      </c>
      <c r="H91" s="16" t="s">
        <v>303</v>
      </c>
      <c r="I91" s="16" t="s">
        <v>229</v>
      </c>
      <c r="J91" s="16" t="s">
        <v>236</v>
      </c>
      <c r="K91" s="16" t="s">
        <v>240</v>
      </c>
      <c r="L91">
        <v>696</v>
      </c>
    </row>
    <row r="92" spans="1:12">
      <c r="A92">
        <v>92</v>
      </c>
      <c r="B92" s="16" t="s">
        <v>307</v>
      </c>
      <c r="C92" s="16" t="s">
        <v>225</v>
      </c>
      <c r="D92" s="16" t="s">
        <v>226</v>
      </c>
      <c r="E92">
        <v>40</v>
      </c>
      <c r="F92" s="1">
        <v>28856</v>
      </c>
      <c r="G92" s="16" t="s">
        <v>239</v>
      </c>
      <c r="H92" s="16" t="s">
        <v>303</v>
      </c>
      <c r="I92" s="16" t="s">
        <v>229</v>
      </c>
      <c r="J92" s="16" t="s">
        <v>236</v>
      </c>
      <c r="K92" s="16" t="s">
        <v>231</v>
      </c>
      <c r="L92">
        <v>318</v>
      </c>
    </row>
    <row r="93" spans="1:12">
      <c r="A93">
        <v>93</v>
      </c>
      <c r="B93" s="16" t="s">
        <v>292</v>
      </c>
      <c r="C93" s="16" t="s">
        <v>225</v>
      </c>
      <c r="D93" s="16" t="s">
        <v>242</v>
      </c>
      <c r="F93" s="1"/>
      <c r="G93" s="16" t="s">
        <v>239</v>
      </c>
      <c r="H93" s="16" t="s">
        <v>303</v>
      </c>
      <c r="I93" s="16" t="s">
        <v>259</v>
      </c>
      <c r="J93" s="16" t="s">
        <v>261</v>
      </c>
      <c r="K93" s="16" t="s">
        <v>246</v>
      </c>
      <c r="L93">
        <v>476</v>
      </c>
    </row>
    <row r="94" spans="1:12">
      <c r="A94">
        <v>94</v>
      </c>
      <c r="B94" s="16" t="s">
        <v>308</v>
      </c>
      <c r="C94" s="16" t="s">
        <v>225</v>
      </c>
      <c r="D94" s="16" t="s">
        <v>238</v>
      </c>
      <c r="E94">
        <v>49</v>
      </c>
      <c r="F94" s="1">
        <v>25752</v>
      </c>
      <c r="G94" s="16" t="s">
        <v>239</v>
      </c>
      <c r="H94" s="16" t="s">
        <v>303</v>
      </c>
      <c r="I94" s="16" t="s">
        <v>229</v>
      </c>
      <c r="J94" s="16" t="s">
        <v>236</v>
      </c>
      <c r="K94" s="16" t="s">
        <v>231</v>
      </c>
      <c r="L94">
        <v>695</v>
      </c>
    </row>
    <row r="95" spans="1:12">
      <c r="A95">
        <v>95</v>
      </c>
      <c r="B95" s="16" t="s">
        <v>306</v>
      </c>
      <c r="C95" s="16" t="s">
        <v>225</v>
      </c>
      <c r="D95" s="16" t="s">
        <v>226</v>
      </c>
      <c r="E95">
        <v>38</v>
      </c>
      <c r="F95" s="1">
        <v>29587</v>
      </c>
      <c r="G95" s="16" t="s">
        <v>239</v>
      </c>
      <c r="H95" s="16" t="s">
        <v>303</v>
      </c>
      <c r="I95" s="16" t="s">
        <v>229</v>
      </c>
      <c r="J95" s="16" t="s">
        <v>236</v>
      </c>
      <c r="K95" s="16" t="s">
        <v>246</v>
      </c>
      <c r="L95">
        <v>744</v>
      </c>
    </row>
    <row r="96" spans="1:12">
      <c r="A96">
        <v>96</v>
      </c>
      <c r="B96" s="16" t="s">
        <v>309</v>
      </c>
      <c r="C96" s="16" t="s">
        <v>225</v>
      </c>
      <c r="D96" s="16" t="s">
        <v>251</v>
      </c>
      <c r="E96">
        <v>31</v>
      </c>
      <c r="F96" s="1">
        <v>32287</v>
      </c>
      <c r="G96" s="16" t="s">
        <v>239</v>
      </c>
      <c r="H96" s="16" t="s">
        <v>303</v>
      </c>
      <c r="I96" s="16" t="s">
        <v>249</v>
      </c>
      <c r="J96" s="16" t="s">
        <v>261</v>
      </c>
      <c r="K96" s="16" t="s">
        <v>240</v>
      </c>
      <c r="L96">
        <v>532</v>
      </c>
    </row>
    <row r="97" spans="1:12">
      <c r="A97">
        <v>97</v>
      </c>
      <c r="B97" s="16" t="s">
        <v>310</v>
      </c>
      <c r="C97" s="16" t="s">
        <v>225</v>
      </c>
      <c r="D97" s="16" t="s">
        <v>251</v>
      </c>
      <c r="E97">
        <v>28</v>
      </c>
      <c r="F97" s="1">
        <v>32874</v>
      </c>
      <c r="G97" s="16" t="s">
        <v>239</v>
      </c>
      <c r="H97" s="16" t="s">
        <v>303</v>
      </c>
      <c r="I97" s="16" t="s">
        <v>229</v>
      </c>
      <c r="J97" s="16" t="s">
        <v>236</v>
      </c>
      <c r="K97" s="16" t="s">
        <v>246</v>
      </c>
      <c r="L97">
        <v>375</v>
      </c>
    </row>
    <row r="98" spans="1:12">
      <c r="A98">
        <v>98</v>
      </c>
      <c r="B98" s="16" t="s">
        <v>298</v>
      </c>
      <c r="C98" s="16" t="s">
        <v>225</v>
      </c>
      <c r="D98" s="16" t="s">
        <v>242</v>
      </c>
      <c r="E98">
        <v>22</v>
      </c>
      <c r="F98" s="1">
        <v>35348</v>
      </c>
      <c r="G98" s="16" t="s">
        <v>239</v>
      </c>
      <c r="H98" s="16" t="s">
        <v>303</v>
      </c>
      <c r="I98" s="16" t="s">
        <v>259</v>
      </c>
      <c r="J98" s="16" t="s">
        <v>233</v>
      </c>
      <c r="K98" s="16" t="s">
        <v>246</v>
      </c>
      <c r="L98">
        <v>564</v>
      </c>
    </row>
    <row r="99" spans="1:12">
      <c r="A99">
        <v>99</v>
      </c>
      <c r="B99" s="16" t="s">
        <v>311</v>
      </c>
      <c r="C99" s="16" t="s">
        <v>225</v>
      </c>
      <c r="D99" s="16" t="s">
        <v>251</v>
      </c>
      <c r="E99">
        <v>33</v>
      </c>
      <c r="F99" s="1">
        <v>31200</v>
      </c>
      <c r="G99" s="16" t="s">
        <v>239</v>
      </c>
      <c r="H99" s="16" t="s">
        <v>303</v>
      </c>
      <c r="I99" s="16" t="s">
        <v>259</v>
      </c>
      <c r="J99" s="16" t="s">
        <v>245</v>
      </c>
      <c r="K99" s="16" t="s">
        <v>246</v>
      </c>
      <c r="L99">
        <v>754</v>
      </c>
    </row>
    <row r="100" spans="1:12">
      <c r="A100">
        <v>100</v>
      </c>
      <c r="B100" s="16" t="s">
        <v>312</v>
      </c>
      <c r="C100" s="16" t="s">
        <v>225</v>
      </c>
      <c r="D100" s="16" t="s">
        <v>226</v>
      </c>
      <c r="E100">
        <v>38</v>
      </c>
      <c r="F100" s="1">
        <v>29221</v>
      </c>
      <c r="G100" s="16" t="s">
        <v>239</v>
      </c>
      <c r="H100" s="16" t="s">
        <v>303</v>
      </c>
      <c r="I100" s="16" t="s">
        <v>259</v>
      </c>
      <c r="J100" s="16" t="s">
        <v>245</v>
      </c>
      <c r="K100" s="16" t="s">
        <v>240</v>
      </c>
      <c r="L100">
        <v>683</v>
      </c>
    </row>
    <row r="101" spans="1:12">
      <c r="A101">
        <v>101</v>
      </c>
      <c r="B101" s="16" t="s">
        <v>237</v>
      </c>
      <c r="C101" s="16" t="s">
        <v>225</v>
      </c>
      <c r="D101" s="16" t="s">
        <v>238</v>
      </c>
      <c r="E101">
        <v>52</v>
      </c>
      <c r="F101" s="1">
        <v>24473</v>
      </c>
      <c r="G101" s="16" t="s">
        <v>239</v>
      </c>
      <c r="H101" s="16" t="s">
        <v>303</v>
      </c>
      <c r="I101" s="16" t="s">
        <v>229</v>
      </c>
      <c r="J101" s="16" t="s">
        <v>261</v>
      </c>
      <c r="K101" s="16" t="s">
        <v>240</v>
      </c>
      <c r="L101">
        <v>805</v>
      </c>
    </row>
    <row r="102" spans="1:12">
      <c r="A102">
        <v>102</v>
      </c>
      <c r="B102" s="16" t="s">
        <v>290</v>
      </c>
      <c r="C102" s="16" t="s">
        <v>225</v>
      </c>
      <c r="D102" s="16" t="s">
        <v>251</v>
      </c>
      <c r="E102">
        <v>32</v>
      </c>
      <c r="F102" s="1">
        <v>31413</v>
      </c>
      <c r="G102" s="16" t="s">
        <v>239</v>
      </c>
      <c r="H102" s="16" t="s">
        <v>303</v>
      </c>
      <c r="I102" s="16" t="s">
        <v>229</v>
      </c>
      <c r="J102" s="16" t="s">
        <v>230</v>
      </c>
      <c r="K102" s="16" t="s">
        <v>246</v>
      </c>
      <c r="L102">
        <v>666</v>
      </c>
    </row>
    <row r="103" spans="1:12">
      <c r="A103">
        <v>103</v>
      </c>
      <c r="B103" s="16" t="s">
        <v>298</v>
      </c>
      <c r="C103" s="16" t="s">
        <v>225</v>
      </c>
      <c r="D103" s="16" t="s">
        <v>242</v>
      </c>
      <c r="E103">
        <v>24</v>
      </c>
      <c r="F103" s="1">
        <v>34335</v>
      </c>
      <c r="G103" s="16" t="s">
        <v>239</v>
      </c>
      <c r="H103" s="16" t="s">
        <v>303</v>
      </c>
      <c r="I103" s="16" t="s">
        <v>229</v>
      </c>
      <c r="J103" s="16" t="s">
        <v>261</v>
      </c>
      <c r="K103" s="16" t="s">
        <v>246</v>
      </c>
      <c r="L103">
        <v>443</v>
      </c>
    </row>
    <row r="104" spans="1:12">
      <c r="A104">
        <v>104</v>
      </c>
      <c r="B104" s="16" t="s">
        <v>260</v>
      </c>
      <c r="C104" s="16" t="s">
        <v>225</v>
      </c>
      <c r="D104" s="16" t="s">
        <v>226</v>
      </c>
      <c r="E104">
        <v>38</v>
      </c>
      <c r="F104" s="1">
        <v>29221</v>
      </c>
      <c r="G104" s="16" t="s">
        <v>239</v>
      </c>
      <c r="H104" s="16" t="s">
        <v>303</v>
      </c>
      <c r="I104" s="16" t="s">
        <v>249</v>
      </c>
      <c r="J104" s="16" t="s">
        <v>230</v>
      </c>
      <c r="K104" s="16" t="s">
        <v>231</v>
      </c>
      <c r="L104">
        <v>368</v>
      </c>
    </row>
    <row r="105" spans="1:12">
      <c r="A105">
        <v>105</v>
      </c>
      <c r="B105" s="16" t="s">
        <v>313</v>
      </c>
      <c r="C105" s="16" t="s">
        <v>225</v>
      </c>
      <c r="D105" s="16" t="s">
        <v>226</v>
      </c>
      <c r="E105">
        <v>38</v>
      </c>
      <c r="F105" s="1">
        <v>29221</v>
      </c>
      <c r="G105" s="16" t="s">
        <v>239</v>
      </c>
      <c r="H105" s="16" t="s">
        <v>303</v>
      </c>
      <c r="I105" s="16" t="s">
        <v>229</v>
      </c>
      <c r="J105" s="16" t="s">
        <v>245</v>
      </c>
      <c r="K105" s="16" t="s">
        <v>246</v>
      </c>
      <c r="L105">
        <v>398</v>
      </c>
    </row>
    <row r="106" spans="1:12">
      <c r="A106">
        <v>106</v>
      </c>
      <c r="B106" s="16" t="s">
        <v>314</v>
      </c>
      <c r="C106" s="16" t="s">
        <v>225</v>
      </c>
      <c r="D106" s="16" t="s">
        <v>251</v>
      </c>
      <c r="E106">
        <v>29</v>
      </c>
      <c r="F106" s="1">
        <v>32509</v>
      </c>
      <c r="G106" s="16" t="s">
        <v>239</v>
      </c>
      <c r="H106" s="16" t="s">
        <v>303</v>
      </c>
      <c r="I106" s="16" t="s">
        <v>259</v>
      </c>
      <c r="J106" s="16" t="s">
        <v>261</v>
      </c>
      <c r="K106" s="16" t="s">
        <v>231</v>
      </c>
      <c r="L106">
        <v>695</v>
      </c>
    </row>
    <row r="107" spans="1:12">
      <c r="A107">
        <v>107</v>
      </c>
      <c r="B107" s="16" t="s">
        <v>255</v>
      </c>
      <c r="C107" s="16" t="s">
        <v>225</v>
      </c>
      <c r="D107" s="16" t="s">
        <v>251</v>
      </c>
      <c r="E107">
        <v>29</v>
      </c>
      <c r="F107" s="1">
        <v>32509</v>
      </c>
      <c r="G107" s="16" t="s">
        <v>239</v>
      </c>
      <c r="H107" s="16" t="s">
        <v>303</v>
      </c>
      <c r="I107" s="16" t="s">
        <v>229</v>
      </c>
      <c r="J107" s="16" t="s">
        <v>233</v>
      </c>
      <c r="K107" s="16" t="s">
        <v>246</v>
      </c>
      <c r="L107">
        <v>324</v>
      </c>
    </row>
    <row r="108" spans="1:12">
      <c r="A108">
        <v>108</v>
      </c>
      <c r="B108" s="16" t="s">
        <v>271</v>
      </c>
      <c r="C108" s="16" t="s">
        <v>225</v>
      </c>
      <c r="D108" s="16" t="s">
        <v>238</v>
      </c>
      <c r="E108">
        <v>50</v>
      </c>
      <c r="F108" s="1">
        <v>24838</v>
      </c>
      <c r="G108" s="16" t="s">
        <v>239</v>
      </c>
      <c r="H108" s="16" t="s">
        <v>303</v>
      </c>
      <c r="I108" s="16" t="s">
        <v>229</v>
      </c>
      <c r="J108" s="16" t="s">
        <v>236</v>
      </c>
      <c r="K108" s="16" t="s">
        <v>231</v>
      </c>
      <c r="L108">
        <v>768</v>
      </c>
    </row>
    <row r="109" spans="1:12">
      <c r="A109">
        <v>109</v>
      </c>
      <c r="B109" s="16" t="s">
        <v>313</v>
      </c>
      <c r="C109" s="16" t="s">
        <v>225</v>
      </c>
      <c r="D109" s="16" t="s">
        <v>251</v>
      </c>
      <c r="E109">
        <v>30</v>
      </c>
      <c r="F109" s="1">
        <v>32143</v>
      </c>
      <c r="G109" s="16" t="s">
        <v>239</v>
      </c>
      <c r="H109" s="16" t="s">
        <v>303</v>
      </c>
      <c r="I109" s="16" t="s">
        <v>229</v>
      </c>
      <c r="J109" s="16" t="s">
        <v>230</v>
      </c>
      <c r="K109" s="16" t="s">
        <v>240</v>
      </c>
      <c r="L109">
        <v>783</v>
      </c>
    </row>
    <row r="110" spans="1:12">
      <c r="A110">
        <v>110</v>
      </c>
      <c r="B110" s="16" t="s">
        <v>257</v>
      </c>
      <c r="C110" s="16" t="s">
        <v>225</v>
      </c>
      <c r="D110" s="16" t="s">
        <v>226</v>
      </c>
      <c r="E110">
        <v>38</v>
      </c>
      <c r="F110" s="1">
        <v>29587</v>
      </c>
      <c r="G110" s="16" t="s">
        <v>239</v>
      </c>
      <c r="H110" s="16" t="s">
        <v>303</v>
      </c>
      <c r="I110" s="16" t="s">
        <v>229</v>
      </c>
      <c r="J110" s="16" t="s">
        <v>236</v>
      </c>
      <c r="K110" s="16" t="s">
        <v>246</v>
      </c>
      <c r="L110">
        <v>450</v>
      </c>
    </row>
    <row r="111" spans="1:12">
      <c r="A111">
        <v>111</v>
      </c>
      <c r="B111" s="16" t="s">
        <v>297</v>
      </c>
      <c r="C111" s="16" t="s">
        <v>225</v>
      </c>
      <c r="D111" s="16" t="s">
        <v>242</v>
      </c>
      <c r="E111">
        <v>23</v>
      </c>
      <c r="F111" s="1">
        <v>35411</v>
      </c>
      <c r="G111" s="16" t="s">
        <v>239</v>
      </c>
      <c r="H111" s="16" t="s">
        <v>303</v>
      </c>
      <c r="I111" s="16" t="s">
        <v>259</v>
      </c>
      <c r="J111" s="16" t="s">
        <v>236</v>
      </c>
      <c r="K111" s="16" t="s">
        <v>246</v>
      </c>
      <c r="L111">
        <v>443</v>
      </c>
    </row>
    <row r="112" spans="1:12">
      <c r="A112">
        <v>112</v>
      </c>
      <c r="B112" s="16" t="s">
        <v>293</v>
      </c>
      <c r="C112" s="16" t="s">
        <v>225</v>
      </c>
      <c r="D112" s="16" t="s">
        <v>226</v>
      </c>
      <c r="E112">
        <v>41</v>
      </c>
      <c r="F112" s="1">
        <v>28126</v>
      </c>
      <c r="G112" s="16" t="s">
        <v>239</v>
      </c>
      <c r="H112" s="16" t="s">
        <v>303</v>
      </c>
      <c r="I112" s="16" t="s">
        <v>259</v>
      </c>
      <c r="J112" s="16" t="s">
        <v>261</v>
      </c>
      <c r="K112" s="16" t="s">
        <v>246</v>
      </c>
      <c r="L112">
        <v>338</v>
      </c>
    </row>
    <row r="113" spans="1:12">
      <c r="A113">
        <v>113</v>
      </c>
      <c r="B113" s="16" t="s">
        <v>260</v>
      </c>
      <c r="C113" s="16" t="s">
        <v>225</v>
      </c>
      <c r="D113" s="16" t="s">
        <v>238</v>
      </c>
      <c r="E113">
        <v>49</v>
      </c>
      <c r="F113" s="1">
        <v>25204</v>
      </c>
      <c r="G113" s="16" t="s">
        <v>239</v>
      </c>
      <c r="H113" s="16" t="s">
        <v>303</v>
      </c>
      <c r="I113" s="16" t="s">
        <v>249</v>
      </c>
      <c r="J113" s="16" t="s">
        <v>236</v>
      </c>
      <c r="K113" s="16" t="s">
        <v>246</v>
      </c>
      <c r="L113">
        <v>408</v>
      </c>
    </row>
    <row r="114" spans="1:12">
      <c r="A114">
        <v>114</v>
      </c>
      <c r="B114" s="16" t="s">
        <v>315</v>
      </c>
      <c r="C114" s="16" t="s">
        <v>225</v>
      </c>
      <c r="D114" s="16" t="s">
        <v>251</v>
      </c>
      <c r="E114">
        <v>34</v>
      </c>
      <c r="F114" s="1">
        <v>30682</v>
      </c>
      <c r="G114" s="16" t="s">
        <v>239</v>
      </c>
      <c r="H114" s="16" t="s">
        <v>303</v>
      </c>
      <c r="I114" s="16" t="s">
        <v>259</v>
      </c>
      <c r="J114" s="16" t="s">
        <v>233</v>
      </c>
      <c r="K114" s="16" t="s">
        <v>231</v>
      </c>
      <c r="L114">
        <v>341</v>
      </c>
    </row>
    <row r="115" spans="1:12">
      <c r="A115">
        <v>115</v>
      </c>
      <c r="B115" s="16" t="s">
        <v>316</v>
      </c>
      <c r="C115" s="16" t="s">
        <v>225</v>
      </c>
      <c r="D115" s="16" t="s">
        <v>226</v>
      </c>
      <c r="E115">
        <v>38</v>
      </c>
      <c r="F115" s="1">
        <v>29587</v>
      </c>
      <c r="G115" s="16" t="s">
        <v>239</v>
      </c>
      <c r="H115" s="16" t="s">
        <v>303</v>
      </c>
      <c r="I115" s="16" t="s">
        <v>259</v>
      </c>
      <c r="J115" s="16" t="s">
        <v>236</v>
      </c>
      <c r="K115" s="16" t="s">
        <v>246</v>
      </c>
      <c r="L115">
        <v>485</v>
      </c>
    </row>
    <row r="116" spans="1:12">
      <c r="A116">
        <v>116</v>
      </c>
      <c r="B116" s="16" t="s">
        <v>272</v>
      </c>
      <c r="C116" s="16" t="s">
        <v>225</v>
      </c>
      <c r="D116" s="16" t="s">
        <v>251</v>
      </c>
      <c r="E116">
        <v>35</v>
      </c>
      <c r="F116" s="1">
        <v>30682</v>
      </c>
      <c r="G116" s="16" t="s">
        <v>239</v>
      </c>
      <c r="H116" s="16" t="s">
        <v>303</v>
      </c>
      <c r="I116" s="16" t="s">
        <v>229</v>
      </c>
      <c r="J116" s="16" t="s">
        <v>261</v>
      </c>
      <c r="K116" s="16" t="s">
        <v>240</v>
      </c>
      <c r="L116">
        <v>697</v>
      </c>
    </row>
    <row r="117" spans="1:12">
      <c r="A117">
        <v>117</v>
      </c>
      <c r="B117" s="16" t="s">
        <v>277</v>
      </c>
      <c r="C117" s="16" t="s">
        <v>225</v>
      </c>
      <c r="D117" s="16" t="s">
        <v>238</v>
      </c>
      <c r="E117">
        <v>46</v>
      </c>
      <c r="F117" s="1">
        <v>26665</v>
      </c>
      <c r="G117" s="16" t="s">
        <v>239</v>
      </c>
      <c r="H117" s="16" t="s">
        <v>303</v>
      </c>
      <c r="I117" s="16" t="s">
        <v>259</v>
      </c>
      <c r="J117" s="16" t="s">
        <v>233</v>
      </c>
      <c r="K117" s="16" t="s">
        <v>240</v>
      </c>
      <c r="L117">
        <v>522</v>
      </c>
    </row>
    <row r="118" spans="1:12">
      <c r="A118">
        <v>118</v>
      </c>
      <c r="B118" s="16" t="s">
        <v>263</v>
      </c>
      <c r="C118" s="16" t="s">
        <v>225</v>
      </c>
      <c r="D118" s="16" t="s">
        <v>251</v>
      </c>
      <c r="E118">
        <v>28</v>
      </c>
      <c r="F118" s="1">
        <v>33326</v>
      </c>
      <c r="G118" s="16" t="s">
        <v>239</v>
      </c>
      <c r="H118" s="16" t="s">
        <v>303</v>
      </c>
      <c r="I118" s="16" t="s">
        <v>229</v>
      </c>
      <c r="J118" s="16" t="s">
        <v>245</v>
      </c>
      <c r="K118" s="16" t="s">
        <v>246</v>
      </c>
      <c r="L118">
        <v>432</v>
      </c>
    </row>
    <row r="119" spans="1:12">
      <c r="A119">
        <v>119</v>
      </c>
      <c r="B119" s="16" t="s">
        <v>317</v>
      </c>
      <c r="C119" s="16" t="s">
        <v>225</v>
      </c>
      <c r="D119" s="16" t="s">
        <v>251</v>
      </c>
      <c r="E119">
        <v>31</v>
      </c>
      <c r="F119" s="1">
        <v>32143</v>
      </c>
      <c r="G119" s="16" t="s">
        <v>239</v>
      </c>
      <c r="H119" s="16" t="s">
        <v>303</v>
      </c>
      <c r="I119" s="16" t="s">
        <v>259</v>
      </c>
      <c r="J119" s="16" t="s">
        <v>236</v>
      </c>
      <c r="K119" s="16" t="s">
        <v>240</v>
      </c>
      <c r="L119">
        <v>462</v>
      </c>
    </row>
    <row r="120" spans="1:12">
      <c r="A120">
        <v>120</v>
      </c>
      <c r="B120" s="16" t="s">
        <v>288</v>
      </c>
      <c r="C120" s="16" t="s">
        <v>225</v>
      </c>
      <c r="D120" s="16" t="s">
        <v>226</v>
      </c>
      <c r="E120">
        <v>36</v>
      </c>
      <c r="F120" s="1">
        <v>30317</v>
      </c>
      <c r="G120" s="16" t="s">
        <v>239</v>
      </c>
      <c r="H120" s="16" t="s">
        <v>303</v>
      </c>
      <c r="I120" s="16" t="s">
        <v>229</v>
      </c>
      <c r="J120" s="16" t="s">
        <v>261</v>
      </c>
      <c r="K120" s="16" t="s">
        <v>246</v>
      </c>
      <c r="L120">
        <v>514</v>
      </c>
    </row>
    <row r="121" spans="1:12">
      <c r="A121">
        <v>121</v>
      </c>
      <c r="B121" s="16" t="s">
        <v>309</v>
      </c>
      <c r="C121" s="16" t="s">
        <v>225</v>
      </c>
      <c r="D121" s="16" t="s">
        <v>226</v>
      </c>
      <c r="E121">
        <v>42</v>
      </c>
      <c r="F121" s="1">
        <v>28126</v>
      </c>
      <c r="G121" s="16" t="s">
        <v>239</v>
      </c>
      <c r="H121" s="16" t="s">
        <v>303</v>
      </c>
      <c r="I121" s="16" t="s">
        <v>229</v>
      </c>
      <c r="J121" s="16" t="s">
        <v>245</v>
      </c>
      <c r="K121" s="16" t="s">
        <v>246</v>
      </c>
      <c r="L121">
        <v>534</v>
      </c>
    </row>
    <row r="122" spans="1:12">
      <c r="A122">
        <v>122</v>
      </c>
      <c r="B122" s="16" t="s">
        <v>318</v>
      </c>
      <c r="C122" s="16" t="s">
        <v>225</v>
      </c>
      <c r="D122" s="16" t="s">
        <v>226</v>
      </c>
      <c r="E122">
        <v>38</v>
      </c>
      <c r="F122" s="1">
        <v>29587</v>
      </c>
      <c r="G122" s="16" t="s">
        <v>239</v>
      </c>
      <c r="H122" s="16" t="s">
        <v>303</v>
      </c>
      <c r="I122" s="16" t="s">
        <v>259</v>
      </c>
      <c r="J122" s="16" t="s">
        <v>245</v>
      </c>
      <c r="K122" s="16" t="s">
        <v>240</v>
      </c>
      <c r="L122">
        <v>308</v>
      </c>
    </row>
    <row r="123" spans="1:12">
      <c r="A123">
        <v>123</v>
      </c>
      <c r="B123" s="16" t="s">
        <v>224</v>
      </c>
      <c r="C123" s="16" t="s">
        <v>225</v>
      </c>
      <c r="D123" s="16" t="s">
        <v>226</v>
      </c>
      <c r="E123">
        <v>37</v>
      </c>
      <c r="F123" s="1">
        <v>30317</v>
      </c>
      <c r="G123" s="16" t="s">
        <v>239</v>
      </c>
      <c r="H123" s="16" t="s">
        <v>303</v>
      </c>
      <c r="I123" s="16" t="s">
        <v>229</v>
      </c>
      <c r="J123" s="16" t="s">
        <v>230</v>
      </c>
      <c r="K123" s="16" t="s">
        <v>246</v>
      </c>
      <c r="L123">
        <v>373</v>
      </c>
    </row>
    <row r="124" spans="1:12">
      <c r="A124">
        <v>124</v>
      </c>
      <c r="B124" s="16" t="s">
        <v>276</v>
      </c>
      <c r="C124" s="16" t="s">
        <v>225</v>
      </c>
      <c r="D124" s="16" t="s">
        <v>226</v>
      </c>
      <c r="E124">
        <v>39</v>
      </c>
      <c r="F124" s="1">
        <v>29221</v>
      </c>
      <c r="G124" s="16" t="s">
        <v>239</v>
      </c>
      <c r="H124" s="16" t="s">
        <v>303</v>
      </c>
      <c r="I124" s="16" t="s">
        <v>229</v>
      </c>
      <c r="J124" s="16" t="s">
        <v>233</v>
      </c>
      <c r="K124" s="16" t="s">
        <v>240</v>
      </c>
      <c r="L124">
        <v>791</v>
      </c>
    </row>
    <row r="125" spans="1:12">
      <c r="A125">
        <v>125</v>
      </c>
      <c r="B125" s="16" t="s">
        <v>279</v>
      </c>
      <c r="C125" s="16" t="s">
        <v>225</v>
      </c>
      <c r="D125" s="16" t="s">
        <v>226</v>
      </c>
      <c r="E125">
        <v>38</v>
      </c>
      <c r="F125" s="1">
        <v>29587</v>
      </c>
      <c r="G125" s="16" t="s">
        <v>239</v>
      </c>
      <c r="H125" s="16" t="s">
        <v>303</v>
      </c>
      <c r="I125" s="16" t="s">
        <v>229</v>
      </c>
      <c r="J125" s="16" t="s">
        <v>236</v>
      </c>
      <c r="K125" s="16" t="s">
        <v>231</v>
      </c>
      <c r="L125">
        <v>552</v>
      </c>
    </row>
    <row r="126" spans="1:12">
      <c r="A126">
        <v>126</v>
      </c>
      <c r="B126" s="16" t="s">
        <v>309</v>
      </c>
      <c r="C126" s="16" t="s">
        <v>225</v>
      </c>
      <c r="D126" s="16" t="s">
        <v>238</v>
      </c>
      <c r="E126">
        <v>53</v>
      </c>
      <c r="F126" s="1">
        <v>24108</v>
      </c>
      <c r="G126" s="16" t="s">
        <v>239</v>
      </c>
      <c r="H126" s="16" t="s">
        <v>303</v>
      </c>
      <c r="I126" s="16" t="s">
        <v>229</v>
      </c>
      <c r="J126" s="16" t="s">
        <v>261</v>
      </c>
      <c r="K126" s="16" t="s">
        <v>246</v>
      </c>
      <c r="L126">
        <v>529</v>
      </c>
    </row>
    <row r="127" spans="1:12">
      <c r="A127">
        <v>127</v>
      </c>
      <c r="B127" s="16" t="s">
        <v>269</v>
      </c>
      <c r="C127" s="16" t="s">
        <v>225</v>
      </c>
      <c r="D127" s="16" t="s">
        <v>251</v>
      </c>
      <c r="E127">
        <v>34</v>
      </c>
      <c r="F127" s="1">
        <v>30814</v>
      </c>
      <c r="G127" s="16" t="s">
        <v>239</v>
      </c>
      <c r="H127" s="16" t="s">
        <v>303</v>
      </c>
      <c r="I127" s="16" t="s">
        <v>229</v>
      </c>
      <c r="J127" s="16" t="s">
        <v>230</v>
      </c>
      <c r="K127" s="16" t="s">
        <v>231</v>
      </c>
      <c r="L127">
        <v>818</v>
      </c>
    </row>
    <row r="128" spans="1:12">
      <c r="A128">
        <v>128</v>
      </c>
      <c r="B128" s="16" t="s">
        <v>279</v>
      </c>
      <c r="C128" s="16" t="s">
        <v>225</v>
      </c>
      <c r="D128" s="16" t="s">
        <v>251</v>
      </c>
      <c r="E128">
        <v>33</v>
      </c>
      <c r="F128" s="1">
        <v>31778</v>
      </c>
      <c r="G128" s="16" t="s">
        <v>239</v>
      </c>
      <c r="H128" s="16" t="s">
        <v>303</v>
      </c>
      <c r="I128" s="16" t="s">
        <v>229</v>
      </c>
      <c r="J128" s="16" t="s">
        <v>233</v>
      </c>
      <c r="K128" s="16" t="s">
        <v>240</v>
      </c>
      <c r="L128">
        <v>473</v>
      </c>
    </row>
    <row r="129" spans="1:12">
      <c r="A129">
        <v>129</v>
      </c>
      <c r="B129" s="16" t="s">
        <v>280</v>
      </c>
      <c r="C129" s="16" t="s">
        <v>225</v>
      </c>
      <c r="D129" s="16" t="s">
        <v>226</v>
      </c>
      <c r="E129">
        <v>38</v>
      </c>
      <c r="F129" s="1">
        <v>29952</v>
      </c>
      <c r="G129" s="16" t="s">
        <v>239</v>
      </c>
      <c r="H129" s="16" t="s">
        <v>303</v>
      </c>
      <c r="I129" s="16" t="s">
        <v>229</v>
      </c>
      <c r="J129" s="16" t="s">
        <v>230</v>
      </c>
      <c r="K129" s="16" t="s">
        <v>231</v>
      </c>
      <c r="L129">
        <v>467</v>
      </c>
    </row>
    <row r="130" spans="1:12">
      <c r="A130">
        <v>130</v>
      </c>
      <c r="B130" s="16" t="s">
        <v>319</v>
      </c>
      <c r="C130" s="16" t="s">
        <v>225</v>
      </c>
      <c r="D130" s="16" t="s">
        <v>251</v>
      </c>
      <c r="E130">
        <v>34</v>
      </c>
      <c r="F130" s="1">
        <v>31319</v>
      </c>
      <c r="G130" s="16" t="s">
        <v>239</v>
      </c>
      <c r="H130" s="16" t="s">
        <v>303</v>
      </c>
      <c r="I130" s="16" t="s">
        <v>259</v>
      </c>
      <c r="J130" s="16" t="s">
        <v>233</v>
      </c>
      <c r="K130" s="16" t="s">
        <v>231</v>
      </c>
      <c r="L130">
        <v>469</v>
      </c>
    </row>
    <row r="131" spans="1:12">
      <c r="A131">
        <v>131</v>
      </c>
      <c r="B131" s="16" t="s">
        <v>312</v>
      </c>
      <c r="C131" s="16" t="s">
        <v>225</v>
      </c>
      <c r="D131" s="16" t="s">
        <v>226</v>
      </c>
      <c r="E131">
        <v>36</v>
      </c>
      <c r="F131" s="1">
        <v>30317</v>
      </c>
      <c r="G131" s="16" t="s">
        <v>239</v>
      </c>
      <c r="H131" s="16" t="s">
        <v>303</v>
      </c>
      <c r="I131" s="16" t="s">
        <v>229</v>
      </c>
      <c r="J131" s="16" t="s">
        <v>233</v>
      </c>
      <c r="K131" s="16" t="s">
        <v>240</v>
      </c>
      <c r="L131">
        <v>692</v>
      </c>
    </row>
    <row r="132" spans="1:12">
      <c r="A132">
        <v>132</v>
      </c>
      <c r="B132" s="16" t="s">
        <v>320</v>
      </c>
      <c r="C132" s="16" t="s">
        <v>225</v>
      </c>
      <c r="D132" s="16" t="s">
        <v>242</v>
      </c>
      <c r="E132">
        <v>21</v>
      </c>
      <c r="F132" s="1">
        <v>35798</v>
      </c>
      <c r="G132" s="16" t="s">
        <v>239</v>
      </c>
      <c r="H132" s="16" t="s">
        <v>303</v>
      </c>
      <c r="I132" s="16" t="s">
        <v>229</v>
      </c>
      <c r="J132" s="16" t="s">
        <v>236</v>
      </c>
      <c r="K132" s="16" t="s">
        <v>231</v>
      </c>
      <c r="L132">
        <v>493</v>
      </c>
    </row>
    <row r="133" spans="1:12">
      <c r="A133">
        <v>133</v>
      </c>
      <c r="B133" s="16" t="s">
        <v>321</v>
      </c>
      <c r="C133" s="16" t="s">
        <v>225</v>
      </c>
      <c r="D133" s="16" t="s">
        <v>251</v>
      </c>
      <c r="E133">
        <v>28</v>
      </c>
      <c r="F133" s="1">
        <v>33458</v>
      </c>
      <c r="G133" s="16" t="s">
        <v>239</v>
      </c>
      <c r="H133" s="16" t="s">
        <v>303</v>
      </c>
      <c r="I133" s="16" t="s">
        <v>259</v>
      </c>
      <c r="J133" s="16" t="s">
        <v>233</v>
      </c>
      <c r="K133" s="16" t="s">
        <v>231</v>
      </c>
      <c r="L133">
        <v>816</v>
      </c>
    </row>
    <row r="134" spans="1:12">
      <c r="A134">
        <v>134</v>
      </c>
      <c r="B134" s="16" t="s">
        <v>288</v>
      </c>
      <c r="C134" s="16" t="s">
        <v>225</v>
      </c>
      <c r="D134" s="16" t="s">
        <v>251</v>
      </c>
      <c r="E134">
        <v>34</v>
      </c>
      <c r="F134" s="1">
        <v>31048</v>
      </c>
      <c r="G134" s="16" t="s">
        <v>239</v>
      </c>
      <c r="H134" s="16" t="s">
        <v>303</v>
      </c>
      <c r="I134" s="16" t="s">
        <v>259</v>
      </c>
      <c r="J134" s="16" t="s">
        <v>230</v>
      </c>
      <c r="K134" s="16" t="s">
        <v>240</v>
      </c>
      <c r="L134">
        <v>328</v>
      </c>
    </row>
    <row r="135" spans="1:12">
      <c r="A135">
        <v>135</v>
      </c>
      <c r="B135" s="16" t="s">
        <v>258</v>
      </c>
      <c r="C135" s="16" t="s">
        <v>225</v>
      </c>
      <c r="D135" s="16" t="s">
        <v>251</v>
      </c>
      <c r="E135">
        <v>34</v>
      </c>
      <c r="F135" s="1">
        <v>30682</v>
      </c>
      <c r="G135" s="16" t="s">
        <v>239</v>
      </c>
      <c r="H135" s="16" t="s">
        <v>303</v>
      </c>
      <c r="I135" s="16" t="s">
        <v>229</v>
      </c>
      <c r="J135" s="16" t="s">
        <v>233</v>
      </c>
      <c r="K135" s="16" t="s">
        <v>231</v>
      </c>
      <c r="L135">
        <v>464</v>
      </c>
    </row>
    <row r="136" spans="1:12">
      <c r="A136">
        <v>136</v>
      </c>
      <c r="B136" s="16" t="s">
        <v>247</v>
      </c>
      <c r="C136" s="16" t="s">
        <v>225</v>
      </c>
      <c r="D136" s="16" t="s">
        <v>251</v>
      </c>
      <c r="E136">
        <v>35</v>
      </c>
      <c r="F136" s="1">
        <v>30682</v>
      </c>
      <c r="G136" s="16" t="s">
        <v>239</v>
      </c>
      <c r="H136" s="16" t="s">
        <v>303</v>
      </c>
      <c r="I136" s="16" t="s">
        <v>229</v>
      </c>
      <c r="J136" s="16" t="s">
        <v>236</v>
      </c>
      <c r="K136" s="16" t="s">
        <v>240</v>
      </c>
      <c r="L136">
        <v>721</v>
      </c>
    </row>
    <row r="137" spans="1:12">
      <c r="A137">
        <v>137</v>
      </c>
      <c r="B137" s="16" t="s">
        <v>322</v>
      </c>
      <c r="C137" s="16" t="s">
        <v>225</v>
      </c>
      <c r="D137" s="16" t="s">
        <v>226</v>
      </c>
      <c r="E137">
        <v>44</v>
      </c>
      <c r="F137" s="1">
        <v>27395</v>
      </c>
      <c r="G137" s="16" t="s">
        <v>239</v>
      </c>
      <c r="H137" s="16" t="s">
        <v>303</v>
      </c>
      <c r="I137" s="16" t="s">
        <v>229</v>
      </c>
      <c r="J137" s="16" t="s">
        <v>236</v>
      </c>
      <c r="K137" s="16" t="s">
        <v>231</v>
      </c>
      <c r="L137">
        <v>638</v>
      </c>
    </row>
    <row r="138" spans="1:12">
      <c r="A138">
        <v>138</v>
      </c>
      <c r="B138" s="16" t="s">
        <v>322</v>
      </c>
      <c r="C138" s="16" t="s">
        <v>225</v>
      </c>
      <c r="D138" s="16" t="s">
        <v>226</v>
      </c>
      <c r="E138">
        <v>39</v>
      </c>
      <c r="F138" s="1">
        <v>29587</v>
      </c>
      <c r="G138" s="16" t="s">
        <v>239</v>
      </c>
      <c r="H138" s="16" t="s">
        <v>303</v>
      </c>
      <c r="I138" s="16" t="s">
        <v>229</v>
      </c>
      <c r="J138" s="16" t="s">
        <v>230</v>
      </c>
      <c r="K138" s="16" t="s">
        <v>240</v>
      </c>
      <c r="L138">
        <v>795</v>
      </c>
    </row>
    <row r="139" spans="1:12">
      <c r="A139">
        <v>139</v>
      </c>
      <c r="B139" s="16" t="s">
        <v>260</v>
      </c>
      <c r="C139" s="16" t="s">
        <v>225</v>
      </c>
      <c r="D139" s="16" t="s">
        <v>238</v>
      </c>
      <c r="E139">
        <v>50</v>
      </c>
      <c r="F139" s="1">
        <v>25569</v>
      </c>
      <c r="G139" s="16" t="s">
        <v>239</v>
      </c>
      <c r="H139" s="16" t="s">
        <v>303</v>
      </c>
      <c r="I139" s="16" t="s">
        <v>229</v>
      </c>
      <c r="J139" s="16" t="s">
        <v>245</v>
      </c>
      <c r="K139" s="16" t="s">
        <v>240</v>
      </c>
      <c r="L139">
        <v>664</v>
      </c>
    </row>
    <row r="140" spans="1:12">
      <c r="A140">
        <v>140</v>
      </c>
      <c r="B140" s="16" t="s">
        <v>323</v>
      </c>
      <c r="C140" s="16" t="s">
        <v>225</v>
      </c>
      <c r="D140" s="16" t="s">
        <v>251</v>
      </c>
      <c r="E140">
        <v>28</v>
      </c>
      <c r="F140" s="1">
        <v>33550</v>
      </c>
      <c r="G140" s="16" t="s">
        <v>239</v>
      </c>
      <c r="H140" s="16" t="s">
        <v>303</v>
      </c>
      <c r="I140" s="16" t="s">
        <v>259</v>
      </c>
      <c r="J140" s="16" t="s">
        <v>245</v>
      </c>
      <c r="K140" s="16" t="s">
        <v>231</v>
      </c>
      <c r="L140">
        <v>641</v>
      </c>
    </row>
    <row r="141" spans="1:12">
      <c r="A141">
        <v>141</v>
      </c>
      <c r="B141" s="16" t="s">
        <v>296</v>
      </c>
      <c r="C141" s="16" t="s">
        <v>225</v>
      </c>
      <c r="D141" s="16" t="s">
        <v>251</v>
      </c>
      <c r="E141">
        <v>29</v>
      </c>
      <c r="F141" s="1">
        <v>33239</v>
      </c>
      <c r="G141" s="16" t="s">
        <v>239</v>
      </c>
      <c r="H141" s="16" t="s">
        <v>303</v>
      </c>
      <c r="I141" s="16" t="s">
        <v>259</v>
      </c>
      <c r="J141" s="16" t="s">
        <v>233</v>
      </c>
      <c r="K141" s="16" t="s">
        <v>231</v>
      </c>
      <c r="L141">
        <v>799</v>
      </c>
    </row>
    <row r="142" spans="1:12">
      <c r="A142">
        <v>142</v>
      </c>
      <c r="B142" s="16" t="s">
        <v>283</v>
      </c>
      <c r="C142" s="16" t="s">
        <v>225</v>
      </c>
      <c r="D142" s="16" t="s">
        <v>226</v>
      </c>
      <c r="E142">
        <v>40</v>
      </c>
      <c r="F142" s="1">
        <v>29217</v>
      </c>
      <c r="G142" s="16" t="s">
        <v>239</v>
      </c>
      <c r="H142" s="16" t="s">
        <v>303</v>
      </c>
      <c r="I142" s="16" t="s">
        <v>229</v>
      </c>
      <c r="J142" s="16" t="s">
        <v>261</v>
      </c>
      <c r="K142" s="16" t="s">
        <v>231</v>
      </c>
      <c r="L142">
        <v>810</v>
      </c>
    </row>
    <row r="143" spans="1:12">
      <c r="A143">
        <v>143</v>
      </c>
      <c r="B143" s="16" t="s">
        <v>319</v>
      </c>
      <c r="C143" s="16" t="s">
        <v>225</v>
      </c>
      <c r="D143" s="16" t="s">
        <v>238</v>
      </c>
      <c r="E143">
        <v>52</v>
      </c>
      <c r="F143" s="1">
        <v>24473</v>
      </c>
      <c r="G143" s="16" t="s">
        <v>239</v>
      </c>
      <c r="H143" s="16" t="s">
        <v>303</v>
      </c>
      <c r="I143" s="16" t="s">
        <v>229</v>
      </c>
      <c r="J143" s="16" t="s">
        <v>233</v>
      </c>
      <c r="K143" s="16" t="s">
        <v>246</v>
      </c>
      <c r="L143">
        <v>626</v>
      </c>
    </row>
    <row r="144" spans="1:12">
      <c r="A144">
        <v>144</v>
      </c>
      <c r="B144" s="16" t="s">
        <v>276</v>
      </c>
      <c r="C144" s="16" t="s">
        <v>225</v>
      </c>
      <c r="D144" s="16" t="s">
        <v>251</v>
      </c>
      <c r="E144">
        <v>35</v>
      </c>
      <c r="F144" s="1">
        <v>30686</v>
      </c>
      <c r="G144" s="16" t="s">
        <v>239</v>
      </c>
      <c r="H144" s="16" t="s">
        <v>303</v>
      </c>
      <c r="I144" s="16" t="s">
        <v>229</v>
      </c>
      <c r="J144" s="16" t="s">
        <v>230</v>
      </c>
      <c r="K144" s="16" t="s">
        <v>246</v>
      </c>
      <c r="L144">
        <v>516</v>
      </c>
    </row>
    <row r="145" spans="1:12">
      <c r="A145">
        <v>145</v>
      </c>
      <c r="B145" s="16" t="s">
        <v>324</v>
      </c>
      <c r="C145" s="16" t="s">
        <v>225</v>
      </c>
      <c r="D145" s="16" t="s">
        <v>251</v>
      </c>
      <c r="E145">
        <v>27</v>
      </c>
      <c r="F145" s="1">
        <v>33705</v>
      </c>
      <c r="G145" s="16" t="s">
        <v>239</v>
      </c>
      <c r="H145" s="16" t="s">
        <v>303</v>
      </c>
      <c r="I145" s="16" t="s">
        <v>259</v>
      </c>
      <c r="J145" s="16" t="s">
        <v>230</v>
      </c>
      <c r="K145" s="16" t="s">
        <v>246</v>
      </c>
      <c r="L145">
        <v>600</v>
      </c>
    </row>
    <row r="146" spans="1:12">
      <c r="A146">
        <v>146</v>
      </c>
      <c r="B146" s="16" t="s">
        <v>310</v>
      </c>
      <c r="C146" s="16" t="s">
        <v>225</v>
      </c>
      <c r="D146" s="16" t="s">
        <v>242</v>
      </c>
      <c r="E146">
        <v>24</v>
      </c>
      <c r="F146" s="1">
        <v>34394</v>
      </c>
      <c r="G146" s="16" t="s">
        <v>239</v>
      </c>
      <c r="H146" s="16" t="s">
        <v>303</v>
      </c>
      <c r="I146" s="16" t="s">
        <v>229</v>
      </c>
      <c r="J146" s="16" t="s">
        <v>230</v>
      </c>
      <c r="K146" s="16" t="s">
        <v>240</v>
      </c>
      <c r="L146">
        <v>431</v>
      </c>
    </row>
    <row r="147" spans="1:12">
      <c r="A147">
        <v>147</v>
      </c>
      <c r="B147" s="16" t="s">
        <v>237</v>
      </c>
      <c r="C147" s="16" t="s">
        <v>225</v>
      </c>
      <c r="D147" s="16" t="s">
        <v>251</v>
      </c>
      <c r="E147">
        <v>29</v>
      </c>
      <c r="F147" s="1">
        <v>32509</v>
      </c>
      <c r="G147" s="16" t="s">
        <v>239</v>
      </c>
      <c r="H147" s="16" t="s">
        <v>303</v>
      </c>
      <c r="I147" s="16" t="s">
        <v>229</v>
      </c>
      <c r="J147" s="16" t="s">
        <v>230</v>
      </c>
      <c r="K147" s="16" t="s">
        <v>231</v>
      </c>
      <c r="L147">
        <v>369</v>
      </c>
    </row>
    <row r="148" spans="1:12">
      <c r="A148">
        <v>148</v>
      </c>
      <c r="B148" s="16" t="s">
        <v>224</v>
      </c>
      <c r="C148" s="16" t="s">
        <v>225</v>
      </c>
      <c r="D148" s="16" t="s">
        <v>238</v>
      </c>
      <c r="E148">
        <v>53</v>
      </c>
      <c r="F148" s="1">
        <v>24293</v>
      </c>
      <c r="G148" s="16" t="s">
        <v>239</v>
      </c>
      <c r="H148" s="16" t="s">
        <v>303</v>
      </c>
      <c r="I148" s="16" t="s">
        <v>229</v>
      </c>
      <c r="J148" s="16" t="s">
        <v>230</v>
      </c>
      <c r="K148" s="16" t="s">
        <v>240</v>
      </c>
      <c r="L148">
        <v>551</v>
      </c>
    </row>
    <row r="149" spans="1:12">
      <c r="A149">
        <v>149</v>
      </c>
      <c r="B149" s="16" t="s">
        <v>325</v>
      </c>
      <c r="C149" s="16" t="s">
        <v>225</v>
      </c>
      <c r="D149" s="16" t="s">
        <v>242</v>
      </c>
      <c r="E149">
        <v>22</v>
      </c>
      <c r="F149" s="1">
        <v>35719</v>
      </c>
      <c r="G149" s="16" t="s">
        <v>239</v>
      </c>
      <c r="H149" s="16" t="s">
        <v>303</v>
      </c>
      <c r="I149" s="16" t="s">
        <v>259</v>
      </c>
      <c r="J149" s="16" t="s">
        <v>236</v>
      </c>
      <c r="K149" s="16" t="s">
        <v>246</v>
      </c>
      <c r="L149">
        <v>714</v>
      </c>
    </row>
    <row r="150" spans="1:12">
      <c r="A150">
        <v>150</v>
      </c>
      <c r="B150" s="16" t="s">
        <v>326</v>
      </c>
      <c r="C150" s="16" t="s">
        <v>225</v>
      </c>
      <c r="D150" s="16" t="s">
        <v>251</v>
      </c>
      <c r="E150">
        <v>35</v>
      </c>
      <c r="F150" s="1">
        <v>30682</v>
      </c>
      <c r="G150" s="16" t="s">
        <v>239</v>
      </c>
      <c r="H150" s="16" t="s">
        <v>303</v>
      </c>
      <c r="I150" s="16" t="s">
        <v>259</v>
      </c>
      <c r="J150" s="16" t="s">
        <v>245</v>
      </c>
      <c r="K150" s="16" t="s">
        <v>231</v>
      </c>
      <c r="L150">
        <v>744</v>
      </c>
    </row>
    <row r="151" spans="1:12">
      <c r="A151">
        <v>151</v>
      </c>
      <c r="B151" s="16" t="s">
        <v>271</v>
      </c>
      <c r="C151" s="16" t="s">
        <v>225</v>
      </c>
      <c r="D151" s="16" t="s">
        <v>238</v>
      </c>
      <c r="E151">
        <v>46</v>
      </c>
      <c r="F151" s="1">
        <v>26665</v>
      </c>
      <c r="G151" s="16" t="s">
        <v>239</v>
      </c>
      <c r="H151" s="16" t="s">
        <v>303</v>
      </c>
      <c r="I151" s="16" t="s">
        <v>249</v>
      </c>
      <c r="J151" s="16" t="s">
        <v>230</v>
      </c>
      <c r="K151" s="16" t="s">
        <v>240</v>
      </c>
      <c r="L151">
        <v>481</v>
      </c>
    </row>
    <row r="152" spans="1:12">
      <c r="A152">
        <v>152</v>
      </c>
      <c r="B152" s="16" t="s">
        <v>297</v>
      </c>
      <c r="C152" s="16" t="s">
        <v>225</v>
      </c>
      <c r="D152" s="16" t="s">
        <v>251</v>
      </c>
      <c r="E152">
        <v>31</v>
      </c>
      <c r="F152" s="1">
        <v>31778</v>
      </c>
      <c r="G152" s="16" t="s">
        <v>239</v>
      </c>
      <c r="H152" s="16" t="s">
        <v>282</v>
      </c>
      <c r="I152" s="16" t="s">
        <v>229</v>
      </c>
      <c r="J152" s="16" t="s">
        <v>261</v>
      </c>
      <c r="K152" s="16" t="s">
        <v>231</v>
      </c>
      <c r="L152">
        <v>466</v>
      </c>
    </row>
    <row r="153" spans="1:12">
      <c r="A153">
        <v>153</v>
      </c>
      <c r="B153" s="16" t="s">
        <v>297</v>
      </c>
      <c r="C153" s="16" t="s">
        <v>225</v>
      </c>
      <c r="D153" s="16" t="s">
        <v>238</v>
      </c>
      <c r="E153">
        <v>52</v>
      </c>
      <c r="F153" s="1">
        <v>24473</v>
      </c>
      <c r="G153" s="16" t="s">
        <v>266</v>
      </c>
      <c r="H153" s="16" t="s">
        <v>282</v>
      </c>
      <c r="I153" s="16" t="s">
        <v>229</v>
      </c>
      <c r="J153" s="16" t="s">
        <v>261</v>
      </c>
      <c r="K153" s="16" t="s">
        <v>240</v>
      </c>
      <c r="L153">
        <v>390</v>
      </c>
    </row>
    <row r="154" spans="1:12">
      <c r="A154">
        <v>154</v>
      </c>
      <c r="B154" s="16" t="s">
        <v>299</v>
      </c>
      <c r="C154" s="16" t="s">
        <v>225</v>
      </c>
      <c r="D154" s="16" t="s">
        <v>226</v>
      </c>
      <c r="E154">
        <v>45</v>
      </c>
      <c r="F154" s="1">
        <v>27089</v>
      </c>
      <c r="G154" s="16" t="s">
        <v>266</v>
      </c>
      <c r="H154" s="16" t="s">
        <v>282</v>
      </c>
      <c r="I154" s="16" t="s">
        <v>259</v>
      </c>
      <c r="J154" s="16" t="s">
        <v>261</v>
      </c>
      <c r="K154" s="16" t="s">
        <v>231</v>
      </c>
      <c r="L154">
        <v>830</v>
      </c>
    </row>
    <row r="155" spans="1:12">
      <c r="A155">
        <v>155</v>
      </c>
      <c r="B155" s="16" t="s">
        <v>305</v>
      </c>
      <c r="C155" s="16" t="s">
        <v>225</v>
      </c>
      <c r="D155" s="16" t="s">
        <v>238</v>
      </c>
      <c r="E155">
        <v>51</v>
      </c>
      <c r="F155" s="1">
        <v>24746</v>
      </c>
      <c r="G155" s="16" t="s">
        <v>266</v>
      </c>
      <c r="H155" s="16" t="s">
        <v>282</v>
      </c>
      <c r="I155" s="16" t="s">
        <v>229</v>
      </c>
      <c r="J155" s="16" t="s">
        <v>261</v>
      </c>
      <c r="K155" s="16" t="s">
        <v>246</v>
      </c>
      <c r="L155">
        <v>338</v>
      </c>
    </row>
    <row r="156" spans="1:12">
      <c r="A156">
        <v>156</v>
      </c>
      <c r="B156" s="16" t="s">
        <v>307</v>
      </c>
      <c r="C156" s="16" t="s">
        <v>225</v>
      </c>
      <c r="D156" s="16" t="s">
        <v>226</v>
      </c>
      <c r="E156">
        <v>44</v>
      </c>
      <c r="F156" s="1">
        <v>27603</v>
      </c>
      <c r="G156" s="16" t="s">
        <v>266</v>
      </c>
      <c r="H156" s="16" t="s">
        <v>282</v>
      </c>
      <c r="I156" s="16" t="s">
        <v>229</v>
      </c>
      <c r="J156" s="16" t="s">
        <v>236</v>
      </c>
      <c r="K156" s="16" t="s">
        <v>246</v>
      </c>
      <c r="L156">
        <v>425</v>
      </c>
    </row>
    <row r="157" spans="1:12">
      <c r="A157">
        <v>157</v>
      </c>
      <c r="B157" s="16" t="s">
        <v>327</v>
      </c>
      <c r="C157" s="16" t="s">
        <v>225</v>
      </c>
      <c r="D157" s="16" t="s">
        <v>238</v>
      </c>
      <c r="E157">
        <v>55</v>
      </c>
      <c r="F157" s="1">
        <v>23012</v>
      </c>
      <c r="G157" s="16" t="s">
        <v>266</v>
      </c>
      <c r="H157" s="16" t="s">
        <v>282</v>
      </c>
      <c r="I157" s="16" t="s">
        <v>259</v>
      </c>
      <c r="J157" s="16" t="s">
        <v>261</v>
      </c>
      <c r="K157" s="16" t="s">
        <v>231</v>
      </c>
      <c r="L157">
        <v>750</v>
      </c>
    </row>
    <row r="158" spans="1:12">
      <c r="A158">
        <v>158</v>
      </c>
      <c r="B158" s="16" t="s">
        <v>271</v>
      </c>
      <c r="C158" s="16" t="s">
        <v>225</v>
      </c>
      <c r="D158" s="16" t="s">
        <v>328</v>
      </c>
      <c r="E158">
        <v>57</v>
      </c>
      <c r="F158" s="1">
        <v>22869</v>
      </c>
      <c r="G158" s="16" t="s">
        <v>266</v>
      </c>
      <c r="H158" s="16" t="s">
        <v>282</v>
      </c>
      <c r="I158" s="16" t="s">
        <v>229</v>
      </c>
      <c r="J158" s="16" t="s">
        <v>230</v>
      </c>
      <c r="K158" s="16" t="s">
        <v>240</v>
      </c>
      <c r="L158">
        <v>472</v>
      </c>
    </row>
    <row r="159" spans="1:12">
      <c r="A159">
        <v>159</v>
      </c>
      <c r="B159" s="16" t="s">
        <v>329</v>
      </c>
      <c r="C159" s="16" t="s">
        <v>225</v>
      </c>
      <c r="D159" s="16" t="s">
        <v>238</v>
      </c>
      <c r="E159">
        <v>49</v>
      </c>
      <c r="F159" s="1">
        <v>25571</v>
      </c>
      <c r="G159" s="16" t="s">
        <v>266</v>
      </c>
      <c r="H159" s="16" t="s">
        <v>282</v>
      </c>
      <c r="I159" s="16" t="s">
        <v>229</v>
      </c>
      <c r="J159" s="16" t="s">
        <v>233</v>
      </c>
      <c r="K159" s="16" t="s">
        <v>246</v>
      </c>
      <c r="L159">
        <v>519</v>
      </c>
    </row>
    <row r="160" spans="1:12">
      <c r="A160">
        <v>160</v>
      </c>
      <c r="B160" s="16" t="s">
        <v>265</v>
      </c>
      <c r="C160" s="16" t="s">
        <v>225</v>
      </c>
      <c r="D160" s="16" t="s">
        <v>238</v>
      </c>
      <c r="E160">
        <v>49</v>
      </c>
      <c r="F160" s="1">
        <v>25204</v>
      </c>
      <c r="G160" s="16" t="s">
        <v>266</v>
      </c>
      <c r="H160" s="16" t="s">
        <v>282</v>
      </c>
      <c r="I160" s="16" t="s">
        <v>229</v>
      </c>
      <c r="J160" s="16" t="s">
        <v>261</v>
      </c>
      <c r="K160" s="16" t="s">
        <v>246</v>
      </c>
      <c r="L160">
        <v>357</v>
      </c>
    </row>
    <row r="161" spans="1:12">
      <c r="A161">
        <v>161</v>
      </c>
      <c r="B161" s="16" t="s">
        <v>270</v>
      </c>
      <c r="C161" s="16" t="s">
        <v>225</v>
      </c>
      <c r="D161" s="16" t="s">
        <v>328</v>
      </c>
      <c r="E161">
        <v>59</v>
      </c>
      <c r="F161" s="1">
        <v>21916</v>
      </c>
      <c r="G161" s="16" t="s">
        <v>266</v>
      </c>
      <c r="H161" s="16" t="s">
        <v>282</v>
      </c>
      <c r="I161" s="16" t="s">
        <v>229</v>
      </c>
      <c r="J161" s="16" t="s">
        <v>236</v>
      </c>
      <c r="K161" s="16" t="s">
        <v>246</v>
      </c>
      <c r="L161">
        <v>775</v>
      </c>
    </row>
    <row r="162" spans="1:12">
      <c r="A162">
        <v>162</v>
      </c>
      <c r="B162" s="16" t="s">
        <v>279</v>
      </c>
      <c r="C162" s="16" t="s">
        <v>225</v>
      </c>
      <c r="D162" s="16" t="s">
        <v>226</v>
      </c>
      <c r="E162">
        <v>38</v>
      </c>
      <c r="F162" s="1">
        <v>29530</v>
      </c>
      <c r="G162" s="16" t="s">
        <v>266</v>
      </c>
      <c r="H162" s="16" t="s">
        <v>282</v>
      </c>
      <c r="I162" s="16" t="s">
        <v>229</v>
      </c>
      <c r="J162" s="16" t="s">
        <v>236</v>
      </c>
      <c r="K162" s="16" t="s">
        <v>231</v>
      </c>
      <c r="L162">
        <v>755</v>
      </c>
    </row>
    <row r="163" spans="1:12">
      <c r="A163">
        <v>163</v>
      </c>
      <c r="B163" s="16" t="s">
        <v>255</v>
      </c>
      <c r="C163" s="16" t="s">
        <v>225</v>
      </c>
      <c r="D163" s="16" t="s">
        <v>242</v>
      </c>
      <c r="F163" s="1"/>
      <c r="G163" s="16" t="s">
        <v>266</v>
      </c>
      <c r="H163" s="16" t="s">
        <v>282</v>
      </c>
      <c r="I163" s="16" t="s">
        <v>259</v>
      </c>
      <c r="J163" s="16" t="s">
        <v>261</v>
      </c>
      <c r="K163" s="16" t="s">
        <v>231</v>
      </c>
      <c r="L163">
        <v>660</v>
      </c>
    </row>
    <row r="164" spans="1:12">
      <c r="A164">
        <v>164</v>
      </c>
      <c r="B164" s="16" t="s">
        <v>273</v>
      </c>
      <c r="C164" s="16" t="s">
        <v>225</v>
      </c>
      <c r="D164" s="16" t="s">
        <v>226</v>
      </c>
      <c r="E164">
        <v>43</v>
      </c>
      <c r="F164" s="1">
        <v>27463</v>
      </c>
      <c r="G164" s="16" t="s">
        <v>266</v>
      </c>
      <c r="H164" s="16" t="s">
        <v>282</v>
      </c>
      <c r="I164" s="16" t="s">
        <v>249</v>
      </c>
      <c r="J164" s="16" t="s">
        <v>233</v>
      </c>
      <c r="K164" s="16" t="s">
        <v>240</v>
      </c>
      <c r="L164">
        <v>300</v>
      </c>
    </row>
    <row r="165" spans="1:12">
      <c r="A165">
        <v>165</v>
      </c>
      <c r="B165" s="16" t="s">
        <v>307</v>
      </c>
      <c r="C165" s="16" t="s">
        <v>225</v>
      </c>
      <c r="D165" s="16" t="s">
        <v>226</v>
      </c>
      <c r="E165">
        <v>44</v>
      </c>
      <c r="F165" s="1">
        <v>27395</v>
      </c>
      <c r="G165" s="16" t="s">
        <v>266</v>
      </c>
      <c r="H165" s="16" t="s">
        <v>282</v>
      </c>
      <c r="I165" s="16" t="s">
        <v>259</v>
      </c>
      <c r="J165" s="16" t="s">
        <v>261</v>
      </c>
      <c r="K165" s="16" t="s">
        <v>240</v>
      </c>
      <c r="L165">
        <v>686</v>
      </c>
    </row>
    <row r="166" spans="1:12">
      <c r="A166">
        <v>166</v>
      </c>
      <c r="B166" s="16" t="s">
        <v>280</v>
      </c>
      <c r="C166" s="16" t="s">
        <v>225</v>
      </c>
      <c r="D166" s="16" t="s">
        <v>251</v>
      </c>
      <c r="E166">
        <v>29</v>
      </c>
      <c r="F166" s="1">
        <v>32509</v>
      </c>
      <c r="G166" s="16" t="s">
        <v>266</v>
      </c>
      <c r="H166" s="16" t="s">
        <v>282</v>
      </c>
      <c r="I166" s="16" t="s">
        <v>229</v>
      </c>
      <c r="J166" s="16" t="s">
        <v>236</v>
      </c>
      <c r="K166" s="16" t="s">
        <v>240</v>
      </c>
      <c r="L166">
        <v>647</v>
      </c>
    </row>
    <row r="167" spans="1:12">
      <c r="A167">
        <v>167</v>
      </c>
      <c r="B167" s="16" t="s">
        <v>250</v>
      </c>
      <c r="C167" s="16" t="s">
        <v>225</v>
      </c>
      <c r="D167" s="16" t="s">
        <v>238</v>
      </c>
      <c r="E167">
        <v>55</v>
      </c>
      <c r="F167" s="1">
        <v>23377</v>
      </c>
      <c r="G167" s="16" t="s">
        <v>266</v>
      </c>
      <c r="H167" s="16" t="s">
        <v>282</v>
      </c>
      <c r="I167" s="16" t="s">
        <v>259</v>
      </c>
      <c r="J167" s="16" t="s">
        <v>245</v>
      </c>
      <c r="K167" s="16" t="s">
        <v>231</v>
      </c>
      <c r="L167">
        <v>489</v>
      </c>
    </row>
    <row r="168" spans="1:12">
      <c r="A168">
        <v>168</v>
      </c>
      <c r="B168" s="16" t="s">
        <v>316</v>
      </c>
      <c r="C168" s="16" t="s">
        <v>225</v>
      </c>
      <c r="D168" s="16" t="s">
        <v>238</v>
      </c>
      <c r="E168">
        <v>51</v>
      </c>
      <c r="F168" s="1">
        <v>24838</v>
      </c>
      <c r="G168" s="16" t="s">
        <v>266</v>
      </c>
      <c r="H168" s="16" t="s">
        <v>282</v>
      </c>
      <c r="I168" s="16" t="s">
        <v>259</v>
      </c>
      <c r="J168" s="16" t="s">
        <v>230</v>
      </c>
      <c r="K168" s="16" t="s">
        <v>231</v>
      </c>
      <c r="L168">
        <v>804</v>
      </c>
    </row>
    <row r="169" spans="1:12">
      <c r="A169">
        <v>169</v>
      </c>
      <c r="B169" s="16" t="s">
        <v>297</v>
      </c>
      <c r="C169" s="16" t="s">
        <v>225</v>
      </c>
      <c r="D169" s="16" t="s">
        <v>226</v>
      </c>
      <c r="E169">
        <v>45</v>
      </c>
      <c r="F169" s="1">
        <v>26737</v>
      </c>
      <c r="G169" s="16" t="s">
        <v>266</v>
      </c>
      <c r="H169" s="16" t="s">
        <v>282</v>
      </c>
      <c r="I169" s="16" t="s">
        <v>249</v>
      </c>
      <c r="J169" s="16" t="s">
        <v>236</v>
      </c>
      <c r="K169" s="16" t="s">
        <v>240</v>
      </c>
      <c r="L169">
        <v>490</v>
      </c>
    </row>
    <row r="170" spans="1:12">
      <c r="A170">
        <v>170</v>
      </c>
      <c r="B170" s="16" t="s">
        <v>289</v>
      </c>
      <c r="C170" s="16" t="s">
        <v>225</v>
      </c>
      <c r="D170" s="16" t="s">
        <v>226</v>
      </c>
      <c r="E170">
        <v>36</v>
      </c>
      <c r="F170" s="1">
        <v>30567</v>
      </c>
      <c r="G170" s="16" t="s">
        <v>266</v>
      </c>
      <c r="H170" s="16" t="s">
        <v>282</v>
      </c>
      <c r="I170" s="16" t="s">
        <v>249</v>
      </c>
      <c r="J170" s="16" t="s">
        <v>261</v>
      </c>
      <c r="K170" s="16" t="s">
        <v>240</v>
      </c>
      <c r="L170">
        <v>807</v>
      </c>
    </row>
    <row r="171" spans="1:12">
      <c r="A171">
        <v>171</v>
      </c>
      <c r="B171" s="16" t="s">
        <v>269</v>
      </c>
      <c r="C171" s="16" t="s">
        <v>225</v>
      </c>
      <c r="D171" s="16" t="s">
        <v>226</v>
      </c>
      <c r="E171">
        <v>38</v>
      </c>
      <c r="F171" s="1">
        <v>29506</v>
      </c>
      <c r="G171" s="16" t="s">
        <v>266</v>
      </c>
      <c r="H171" s="16" t="s">
        <v>282</v>
      </c>
      <c r="I171" s="16" t="s">
        <v>259</v>
      </c>
      <c r="J171" s="16" t="s">
        <v>230</v>
      </c>
      <c r="K171" s="16" t="s">
        <v>231</v>
      </c>
      <c r="L171">
        <v>668</v>
      </c>
    </row>
    <row r="172" spans="1:12">
      <c r="A172">
        <v>172</v>
      </c>
      <c r="B172" s="16" t="s">
        <v>290</v>
      </c>
      <c r="C172" s="16" t="s">
        <v>225</v>
      </c>
      <c r="D172" s="16" t="s">
        <v>238</v>
      </c>
      <c r="E172">
        <v>46</v>
      </c>
      <c r="F172" s="1">
        <v>27030</v>
      </c>
      <c r="G172" s="16" t="s">
        <v>281</v>
      </c>
      <c r="H172" s="16" t="s">
        <v>282</v>
      </c>
      <c r="I172" s="16" t="s">
        <v>229</v>
      </c>
      <c r="J172" s="16" t="s">
        <v>261</v>
      </c>
      <c r="K172" s="16" t="s">
        <v>240</v>
      </c>
      <c r="L172">
        <v>708</v>
      </c>
    </row>
    <row r="173" spans="1:12">
      <c r="A173">
        <v>173</v>
      </c>
      <c r="B173" s="16" t="s">
        <v>330</v>
      </c>
      <c r="C173" s="16" t="s">
        <v>225</v>
      </c>
      <c r="D173" s="16" t="s">
        <v>238</v>
      </c>
      <c r="E173">
        <v>50</v>
      </c>
      <c r="F173" s="1">
        <v>25569</v>
      </c>
      <c r="G173" s="16" t="s">
        <v>281</v>
      </c>
      <c r="H173" s="16" t="s">
        <v>282</v>
      </c>
      <c r="I173" s="16" t="s">
        <v>229</v>
      </c>
      <c r="J173" s="16" t="s">
        <v>261</v>
      </c>
      <c r="K173" s="16" t="s">
        <v>246</v>
      </c>
      <c r="L173">
        <v>416</v>
      </c>
    </row>
    <row r="174" spans="1:12">
      <c r="A174">
        <v>174</v>
      </c>
      <c r="B174" s="16" t="s">
        <v>278</v>
      </c>
      <c r="C174" s="16" t="s">
        <v>225</v>
      </c>
      <c r="D174" s="16" t="s">
        <v>238</v>
      </c>
      <c r="E174">
        <v>54</v>
      </c>
      <c r="F174" s="1">
        <v>23743</v>
      </c>
      <c r="G174" s="16" t="s">
        <v>281</v>
      </c>
      <c r="H174" s="16" t="s">
        <v>282</v>
      </c>
      <c r="I174" s="16" t="s">
        <v>229</v>
      </c>
      <c r="J174" s="16" t="s">
        <v>245</v>
      </c>
      <c r="K174" s="16" t="s">
        <v>231</v>
      </c>
      <c r="L174">
        <v>433</v>
      </c>
    </row>
    <row r="175" spans="1:12">
      <c r="A175">
        <v>175</v>
      </c>
      <c r="B175" s="16" t="s">
        <v>294</v>
      </c>
      <c r="C175" s="16" t="s">
        <v>225</v>
      </c>
      <c r="D175" s="16" t="s">
        <v>226</v>
      </c>
      <c r="E175">
        <v>45</v>
      </c>
      <c r="F175" s="1">
        <v>27030</v>
      </c>
      <c r="G175" s="16" t="s">
        <v>281</v>
      </c>
      <c r="H175" s="16" t="s">
        <v>282</v>
      </c>
      <c r="I175" s="16" t="s">
        <v>229</v>
      </c>
      <c r="J175" s="16" t="s">
        <v>230</v>
      </c>
      <c r="K175" s="16" t="s">
        <v>240</v>
      </c>
      <c r="L175">
        <v>357</v>
      </c>
    </row>
    <row r="176" spans="1:12">
      <c r="A176">
        <v>176</v>
      </c>
      <c r="B176" s="16" t="s">
        <v>331</v>
      </c>
      <c r="C176" s="16" t="s">
        <v>225</v>
      </c>
      <c r="D176" s="16" t="s">
        <v>226</v>
      </c>
      <c r="E176">
        <v>39</v>
      </c>
      <c r="F176" s="1">
        <v>29221</v>
      </c>
      <c r="G176" s="16" t="s">
        <v>281</v>
      </c>
      <c r="H176" s="16" t="s">
        <v>282</v>
      </c>
      <c r="I176" s="16" t="s">
        <v>229</v>
      </c>
      <c r="J176" s="16" t="s">
        <v>230</v>
      </c>
      <c r="K176" s="16" t="s">
        <v>231</v>
      </c>
      <c r="L176">
        <v>472</v>
      </c>
    </row>
    <row r="177" spans="1:12">
      <c r="A177">
        <v>177</v>
      </c>
      <c r="B177" s="16" t="s">
        <v>330</v>
      </c>
      <c r="C177" s="16" t="s">
        <v>225</v>
      </c>
      <c r="D177" s="16" t="s">
        <v>226</v>
      </c>
      <c r="E177">
        <v>44</v>
      </c>
      <c r="F177" s="1">
        <v>27395</v>
      </c>
      <c r="G177" s="16" t="s">
        <v>281</v>
      </c>
      <c r="H177" s="16" t="s">
        <v>282</v>
      </c>
      <c r="I177" s="16" t="s">
        <v>229</v>
      </c>
      <c r="J177" s="16" t="s">
        <v>245</v>
      </c>
      <c r="K177" s="16" t="s">
        <v>246</v>
      </c>
      <c r="L177">
        <v>448</v>
      </c>
    </row>
    <row r="178" spans="1:12">
      <c r="A178">
        <v>178</v>
      </c>
      <c r="B178" s="16" t="s">
        <v>329</v>
      </c>
      <c r="C178" s="16" t="s">
        <v>225</v>
      </c>
      <c r="D178" s="16" t="s">
        <v>238</v>
      </c>
      <c r="E178">
        <v>50</v>
      </c>
      <c r="F178" s="1">
        <v>25204</v>
      </c>
      <c r="G178" s="16" t="s">
        <v>281</v>
      </c>
      <c r="H178" s="16" t="s">
        <v>282</v>
      </c>
      <c r="I178" s="16" t="s">
        <v>229</v>
      </c>
      <c r="J178" s="16" t="s">
        <v>236</v>
      </c>
      <c r="K178" s="16" t="s">
        <v>231</v>
      </c>
      <c r="L178">
        <v>379</v>
      </c>
    </row>
    <row r="179" spans="1:12">
      <c r="A179">
        <v>179</v>
      </c>
      <c r="B179" s="16" t="s">
        <v>314</v>
      </c>
      <c r="C179" s="16" t="s">
        <v>225</v>
      </c>
      <c r="D179" s="16" t="s">
        <v>238</v>
      </c>
      <c r="E179">
        <v>46</v>
      </c>
      <c r="F179" s="1">
        <v>26665</v>
      </c>
      <c r="G179" s="16" t="s">
        <v>281</v>
      </c>
      <c r="H179" s="16" t="s">
        <v>282</v>
      </c>
      <c r="I179" s="16" t="s">
        <v>229</v>
      </c>
      <c r="J179" s="16" t="s">
        <v>261</v>
      </c>
      <c r="K179" s="16" t="s">
        <v>231</v>
      </c>
      <c r="L179">
        <v>512</v>
      </c>
    </row>
    <row r="180" spans="1:12">
      <c r="A180">
        <v>180</v>
      </c>
      <c r="B180" s="16" t="s">
        <v>332</v>
      </c>
      <c r="C180" s="16" t="s">
        <v>225</v>
      </c>
      <c r="D180" s="16" t="s">
        <v>238</v>
      </c>
      <c r="E180">
        <v>55</v>
      </c>
      <c r="F180" s="1">
        <v>23489</v>
      </c>
      <c r="G180" s="16" t="s">
        <v>281</v>
      </c>
      <c r="H180" s="16" t="s">
        <v>282</v>
      </c>
      <c r="I180" s="16" t="s">
        <v>229</v>
      </c>
      <c r="J180" s="16" t="s">
        <v>233</v>
      </c>
      <c r="K180" s="16" t="s">
        <v>231</v>
      </c>
      <c r="L180">
        <v>502</v>
      </c>
    </row>
    <row r="181" spans="1:12">
      <c r="A181">
        <v>181</v>
      </c>
      <c r="B181" s="16" t="s">
        <v>247</v>
      </c>
      <c r="C181" s="16" t="s">
        <v>225</v>
      </c>
      <c r="D181" s="16" t="s">
        <v>226</v>
      </c>
      <c r="E181">
        <v>43</v>
      </c>
      <c r="F181" s="1">
        <v>27760</v>
      </c>
      <c r="G181" s="16" t="s">
        <v>281</v>
      </c>
      <c r="H181" s="16" t="s">
        <v>282</v>
      </c>
      <c r="I181" s="16" t="s">
        <v>229</v>
      </c>
      <c r="J181" s="16" t="s">
        <v>261</v>
      </c>
      <c r="K181" s="16" t="s">
        <v>231</v>
      </c>
      <c r="L181">
        <v>528</v>
      </c>
    </row>
    <row r="182" spans="1:12">
      <c r="A182">
        <v>182</v>
      </c>
      <c r="B182" s="16" t="s">
        <v>333</v>
      </c>
      <c r="C182" s="16" t="s">
        <v>225</v>
      </c>
      <c r="D182" s="16" t="s">
        <v>238</v>
      </c>
      <c r="E182">
        <v>47</v>
      </c>
      <c r="F182" s="1">
        <v>26299</v>
      </c>
      <c r="G182" s="16" t="s">
        <v>281</v>
      </c>
      <c r="H182" s="16" t="s">
        <v>282</v>
      </c>
      <c r="I182" s="16" t="s">
        <v>229</v>
      </c>
      <c r="J182" s="16" t="s">
        <v>261</v>
      </c>
      <c r="K182" s="16" t="s">
        <v>246</v>
      </c>
      <c r="L182">
        <v>526</v>
      </c>
    </row>
    <row r="183" spans="1:12">
      <c r="A183">
        <v>183</v>
      </c>
      <c r="B183" s="16" t="s">
        <v>265</v>
      </c>
      <c r="C183" s="16" t="s">
        <v>225</v>
      </c>
      <c r="D183" s="16" t="s">
        <v>226</v>
      </c>
      <c r="E183">
        <v>39</v>
      </c>
      <c r="F183" s="1">
        <v>28856</v>
      </c>
      <c r="G183" s="16" t="s">
        <v>281</v>
      </c>
      <c r="H183" s="16" t="s">
        <v>282</v>
      </c>
      <c r="I183" s="16" t="s">
        <v>229</v>
      </c>
      <c r="J183" s="16" t="s">
        <v>236</v>
      </c>
      <c r="K183" s="16" t="s">
        <v>231</v>
      </c>
      <c r="L183">
        <v>831</v>
      </c>
    </row>
    <row r="184" spans="1:12">
      <c r="A184">
        <v>184</v>
      </c>
      <c r="B184" s="16" t="s">
        <v>314</v>
      </c>
      <c r="C184" s="16" t="s">
        <v>225</v>
      </c>
      <c r="D184" s="16" t="s">
        <v>226</v>
      </c>
      <c r="E184">
        <v>37</v>
      </c>
      <c r="F184" s="1">
        <v>29952</v>
      </c>
      <c r="G184" s="16" t="s">
        <v>281</v>
      </c>
      <c r="H184" s="16" t="s">
        <v>282</v>
      </c>
      <c r="I184" s="16" t="s">
        <v>229</v>
      </c>
      <c r="J184" s="16" t="s">
        <v>261</v>
      </c>
      <c r="K184" s="16" t="s">
        <v>231</v>
      </c>
      <c r="L184">
        <v>740</v>
      </c>
    </row>
    <row r="185" spans="1:12">
      <c r="A185">
        <v>185</v>
      </c>
      <c r="B185" s="16" t="s">
        <v>257</v>
      </c>
      <c r="C185" s="16" t="s">
        <v>225</v>
      </c>
      <c r="D185" s="16" t="s">
        <v>238</v>
      </c>
      <c r="E185">
        <v>48</v>
      </c>
      <c r="F185" s="1">
        <v>26299</v>
      </c>
      <c r="G185" s="16" t="s">
        <v>281</v>
      </c>
      <c r="H185" s="16" t="s">
        <v>282</v>
      </c>
      <c r="I185" s="16" t="s">
        <v>229</v>
      </c>
      <c r="J185" s="16" t="s">
        <v>245</v>
      </c>
      <c r="K185" s="16" t="s">
        <v>240</v>
      </c>
      <c r="L185">
        <v>701</v>
      </c>
    </row>
    <row r="186" spans="1:12">
      <c r="A186">
        <v>186</v>
      </c>
      <c r="B186" s="16" t="s">
        <v>237</v>
      </c>
      <c r="C186" s="16" t="s">
        <v>225</v>
      </c>
      <c r="D186" s="16" t="s">
        <v>238</v>
      </c>
      <c r="E186">
        <v>47</v>
      </c>
      <c r="F186" s="1">
        <v>26451</v>
      </c>
      <c r="G186" s="16" t="s">
        <v>281</v>
      </c>
      <c r="H186" s="16" t="s">
        <v>282</v>
      </c>
      <c r="I186" s="16" t="s">
        <v>259</v>
      </c>
      <c r="J186" s="16" t="s">
        <v>245</v>
      </c>
      <c r="K186" s="16" t="s">
        <v>231</v>
      </c>
      <c r="L186">
        <v>346</v>
      </c>
    </row>
    <row r="187" spans="1:12">
      <c r="A187">
        <v>187</v>
      </c>
      <c r="B187" s="16" t="s">
        <v>314</v>
      </c>
      <c r="C187" s="16" t="s">
        <v>225</v>
      </c>
      <c r="D187" s="16" t="s">
        <v>328</v>
      </c>
      <c r="E187">
        <v>56</v>
      </c>
      <c r="F187" s="1">
        <v>22647</v>
      </c>
      <c r="G187" s="16" t="s">
        <v>281</v>
      </c>
      <c r="H187" s="16" t="s">
        <v>282</v>
      </c>
      <c r="I187" s="16" t="s">
        <v>259</v>
      </c>
      <c r="J187" s="16" t="s">
        <v>230</v>
      </c>
      <c r="K187" s="16" t="s">
        <v>240</v>
      </c>
      <c r="L187">
        <v>532</v>
      </c>
    </row>
    <row r="188" spans="1:12">
      <c r="A188">
        <v>188</v>
      </c>
      <c r="B188" s="16" t="s">
        <v>333</v>
      </c>
      <c r="C188" s="16" t="s">
        <v>225</v>
      </c>
      <c r="D188" s="16" t="s">
        <v>238</v>
      </c>
      <c r="E188">
        <v>46</v>
      </c>
      <c r="F188" s="1">
        <v>26877</v>
      </c>
      <c r="G188" s="16" t="s">
        <v>281</v>
      </c>
      <c r="H188" s="16" t="s">
        <v>282</v>
      </c>
      <c r="I188" s="16" t="s">
        <v>259</v>
      </c>
      <c r="J188" s="16" t="s">
        <v>233</v>
      </c>
      <c r="K188" s="16" t="s">
        <v>246</v>
      </c>
      <c r="L188">
        <v>604</v>
      </c>
    </row>
    <row r="189" spans="1:12">
      <c r="A189">
        <v>189</v>
      </c>
      <c r="B189" s="16" t="s">
        <v>294</v>
      </c>
      <c r="C189" s="16" t="s">
        <v>225</v>
      </c>
      <c r="D189" s="16" t="s">
        <v>238</v>
      </c>
      <c r="E189">
        <v>49</v>
      </c>
      <c r="F189" s="1">
        <v>25846</v>
      </c>
      <c r="G189" s="16" t="s">
        <v>281</v>
      </c>
      <c r="H189" s="16" t="s">
        <v>282</v>
      </c>
      <c r="I189" s="16" t="s">
        <v>259</v>
      </c>
      <c r="J189" s="16" t="s">
        <v>261</v>
      </c>
      <c r="K189" s="16" t="s">
        <v>246</v>
      </c>
      <c r="L189">
        <v>825</v>
      </c>
    </row>
    <row r="190" spans="1:12">
      <c r="A190">
        <v>190</v>
      </c>
      <c r="B190" s="16" t="s">
        <v>270</v>
      </c>
      <c r="C190" s="16" t="s">
        <v>225</v>
      </c>
      <c r="D190" s="16" t="s">
        <v>238</v>
      </c>
      <c r="E190">
        <v>49</v>
      </c>
      <c r="F190" s="1">
        <v>25727</v>
      </c>
      <c r="G190" s="16" t="s">
        <v>281</v>
      </c>
      <c r="H190" s="16" t="s">
        <v>282</v>
      </c>
      <c r="I190" s="16" t="s">
        <v>229</v>
      </c>
      <c r="J190" s="16" t="s">
        <v>261</v>
      </c>
      <c r="K190" s="16" t="s">
        <v>246</v>
      </c>
      <c r="L190">
        <v>442</v>
      </c>
    </row>
    <row r="191" spans="1:12">
      <c r="A191">
        <v>191</v>
      </c>
      <c r="B191" s="16" t="s">
        <v>308</v>
      </c>
      <c r="C191" s="16" t="s">
        <v>225</v>
      </c>
      <c r="D191" s="16" t="s">
        <v>226</v>
      </c>
      <c r="E191">
        <v>40</v>
      </c>
      <c r="F191" s="1">
        <v>28884</v>
      </c>
      <c r="G191" s="16" t="s">
        <v>281</v>
      </c>
      <c r="H191" s="16" t="s">
        <v>282</v>
      </c>
      <c r="I191" s="16" t="s">
        <v>229</v>
      </c>
      <c r="J191" s="16" t="s">
        <v>236</v>
      </c>
      <c r="K191" s="16" t="s">
        <v>246</v>
      </c>
      <c r="L191">
        <v>714</v>
      </c>
    </row>
    <row r="192" spans="1:12">
      <c r="A192">
        <v>192</v>
      </c>
      <c r="B192" s="16" t="s">
        <v>333</v>
      </c>
      <c r="C192" s="16" t="s">
        <v>225</v>
      </c>
      <c r="D192" s="16" t="s">
        <v>238</v>
      </c>
      <c r="E192">
        <v>53</v>
      </c>
      <c r="F192" s="1">
        <v>24108</v>
      </c>
      <c r="G192" s="16" t="s">
        <v>281</v>
      </c>
      <c r="H192" s="16" t="s">
        <v>282</v>
      </c>
      <c r="I192" s="16" t="s">
        <v>229</v>
      </c>
      <c r="J192" s="16" t="s">
        <v>245</v>
      </c>
      <c r="K192" s="16" t="s">
        <v>240</v>
      </c>
      <c r="L192">
        <v>812</v>
      </c>
    </row>
    <row r="193" spans="1:12">
      <c r="A193">
        <v>193</v>
      </c>
      <c r="B193" s="16" t="s">
        <v>252</v>
      </c>
      <c r="C193" s="16" t="s">
        <v>225</v>
      </c>
      <c r="D193" s="16" t="s">
        <v>226</v>
      </c>
      <c r="E193">
        <v>43</v>
      </c>
      <c r="F193" s="1">
        <v>27760</v>
      </c>
      <c r="G193" s="16" t="s">
        <v>281</v>
      </c>
      <c r="H193" s="16" t="s">
        <v>282</v>
      </c>
      <c r="I193" s="16" t="s">
        <v>229</v>
      </c>
      <c r="J193" s="16" t="s">
        <v>233</v>
      </c>
      <c r="K193" s="16" t="s">
        <v>231</v>
      </c>
      <c r="L193">
        <v>672</v>
      </c>
    </row>
    <row r="194" spans="1:12">
      <c r="A194">
        <v>194</v>
      </c>
      <c r="B194" s="16" t="s">
        <v>334</v>
      </c>
      <c r="C194" s="16" t="s">
        <v>225</v>
      </c>
      <c r="D194" s="16" t="s">
        <v>226</v>
      </c>
      <c r="E194">
        <v>43</v>
      </c>
      <c r="F194" s="1">
        <v>27454</v>
      </c>
      <c r="G194" s="16" t="s">
        <v>281</v>
      </c>
      <c r="H194" s="16" t="s">
        <v>282</v>
      </c>
      <c r="I194" s="16" t="s">
        <v>229</v>
      </c>
      <c r="J194" s="16" t="s">
        <v>230</v>
      </c>
      <c r="K194" s="16" t="s">
        <v>246</v>
      </c>
      <c r="L194">
        <v>558</v>
      </c>
    </row>
    <row r="195" spans="1:12">
      <c r="A195">
        <v>195</v>
      </c>
      <c r="B195" s="16" t="s">
        <v>335</v>
      </c>
      <c r="C195" s="16" t="s">
        <v>225</v>
      </c>
      <c r="D195" s="16" t="s">
        <v>238</v>
      </c>
      <c r="E195">
        <v>51</v>
      </c>
      <c r="F195" s="1">
        <v>24624</v>
      </c>
      <c r="G195" s="16" t="s">
        <v>227</v>
      </c>
      <c r="H195" s="16" t="s">
        <v>243</v>
      </c>
      <c r="I195" s="16" t="s">
        <v>259</v>
      </c>
      <c r="J195" s="16" t="s">
        <v>245</v>
      </c>
      <c r="K195" s="16" t="s">
        <v>231</v>
      </c>
      <c r="L195">
        <v>770</v>
      </c>
    </row>
    <row r="196" spans="1:12">
      <c r="A196">
        <v>196</v>
      </c>
      <c r="B196" s="16" t="s">
        <v>253</v>
      </c>
      <c r="C196" s="16" t="s">
        <v>225</v>
      </c>
      <c r="D196" s="16" t="s">
        <v>251</v>
      </c>
      <c r="E196">
        <v>29</v>
      </c>
      <c r="F196" s="1">
        <v>32874</v>
      </c>
      <c r="G196" s="16" t="s">
        <v>227</v>
      </c>
      <c r="H196" s="16" t="s">
        <v>243</v>
      </c>
      <c r="I196" s="16" t="s">
        <v>229</v>
      </c>
      <c r="J196" s="16" t="s">
        <v>230</v>
      </c>
      <c r="K196" s="16" t="s">
        <v>240</v>
      </c>
      <c r="L196">
        <v>311</v>
      </c>
    </row>
    <row r="197" spans="1:12">
      <c r="A197">
        <v>197</v>
      </c>
      <c r="B197" s="16" t="s">
        <v>241</v>
      </c>
      <c r="C197" s="16" t="s">
        <v>225</v>
      </c>
      <c r="D197" s="16" t="s">
        <v>238</v>
      </c>
      <c r="E197">
        <v>54</v>
      </c>
      <c r="F197" s="1">
        <v>24025</v>
      </c>
      <c r="G197" s="16" t="s">
        <v>266</v>
      </c>
      <c r="H197" s="16" t="s">
        <v>243</v>
      </c>
      <c r="I197" s="16" t="s">
        <v>259</v>
      </c>
      <c r="J197" s="16" t="s">
        <v>236</v>
      </c>
      <c r="K197" s="16" t="s">
        <v>240</v>
      </c>
      <c r="L197">
        <v>629</v>
      </c>
    </row>
    <row r="198" spans="1:12">
      <c r="A198">
        <v>198</v>
      </c>
      <c r="B198" s="16" t="s">
        <v>272</v>
      </c>
      <c r="C198" s="16" t="s">
        <v>225</v>
      </c>
      <c r="D198" s="16" t="s">
        <v>238</v>
      </c>
      <c r="E198">
        <v>48</v>
      </c>
      <c r="F198" s="1">
        <v>26180</v>
      </c>
      <c r="G198" s="16" t="s">
        <v>266</v>
      </c>
      <c r="H198" s="16" t="s">
        <v>243</v>
      </c>
      <c r="I198" s="16" t="s">
        <v>259</v>
      </c>
      <c r="J198" s="16" t="s">
        <v>236</v>
      </c>
      <c r="K198" s="16" t="s">
        <v>240</v>
      </c>
      <c r="L198">
        <v>657</v>
      </c>
    </row>
    <row r="199" spans="1:12">
      <c r="A199">
        <v>199</v>
      </c>
      <c r="B199" s="16" t="s">
        <v>253</v>
      </c>
      <c r="C199" s="16" t="s">
        <v>225</v>
      </c>
      <c r="D199" s="16" t="s">
        <v>251</v>
      </c>
      <c r="E199">
        <v>34</v>
      </c>
      <c r="F199" s="1">
        <v>31048</v>
      </c>
      <c r="G199" s="16" t="s">
        <v>227</v>
      </c>
      <c r="H199" s="16" t="s">
        <v>243</v>
      </c>
      <c r="I199" s="16" t="s">
        <v>229</v>
      </c>
      <c r="J199" s="16" t="s">
        <v>261</v>
      </c>
      <c r="K199" s="16" t="s">
        <v>246</v>
      </c>
      <c r="L199">
        <v>707</v>
      </c>
    </row>
    <row r="200" spans="1:12">
      <c r="A200">
        <v>200</v>
      </c>
      <c r="B200" s="16" t="s">
        <v>314</v>
      </c>
      <c r="C200" s="16" t="s">
        <v>225</v>
      </c>
      <c r="D200" s="16" t="s">
        <v>251</v>
      </c>
      <c r="E200">
        <v>31</v>
      </c>
      <c r="F200" s="1">
        <v>32143</v>
      </c>
      <c r="G200" s="16" t="s">
        <v>235</v>
      </c>
      <c r="H200" s="16" t="s">
        <v>243</v>
      </c>
      <c r="I200" s="16" t="s">
        <v>229</v>
      </c>
      <c r="J200" s="16" t="s">
        <v>233</v>
      </c>
      <c r="K200" s="16" t="s">
        <v>231</v>
      </c>
      <c r="L200">
        <v>672</v>
      </c>
    </row>
    <row r="201" spans="1:12">
      <c r="A201">
        <v>201</v>
      </c>
      <c r="B201" s="16" t="s">
        <v>273</v>
      </c>
      <c r="C201" s="16" t="s">
        <v>225</v>
      </c>
      <c r="D201" s="16" t="s">
        <v>226</v>
      </c>
      <c r="E201">
        <v>36</v>
      </c>
      <c r="F201" s="1">
        <v>30682</v>
      </c>
      <c r="G201" s="16" t="s">
        <v>281</v>
      </c>
      <c r="H201" s="16" t="s">
        <v>282</v>
      </c>
      <c r="I201" s="16" t="s">
        <v>229</v>
      </c>
      <c r="J201" s="16" t="s">
        <v>230</v>
      </c>
      <c r="K201" s="16" t="s">
        <v>231</v>
      </c>
      <c r="L201">
        <v>307</v>
      </c>
    </row>
    <row r="202" spans="1:12">
      <c r="A202">
        <v>202</v>
      </c>
      <c r="B202" s="16" t="s">
        <v>304</v>
      </c>
      <c r="C202" s="16" t="s">
        <v>225</v>
      </c>
      <c r="D202" s="16" t="s">
        <v>251</v>
      </c>
      <c r="E202">
        <v>33</v>
      </c>
      <c r="F202" s="1">
        <v>31451</v>
      </c>
      <c r="G202" s="16" t="s">
        <v>266</v>
      </c>
      <c r="H202" s="16" t="s">
        <v>282</v>
      </c>
      <c r="I202" s="16" t="s">
        <v>229</v>
      </c>
      <c r="J202" s="16" t="s">
        <v>261</v>
      </c>
      <c r="K202" s="16" t="s">
        <v>231</v>
      </c>
      <c r="L202">
        <v>336</v>
      </c>
    </row>
    <row r="203" spans="1:12">
      <c r="A203">
        <v>203</v>
      </c>
      <c r="B203" s="16" t="s">
        <v>333</v>
      </c>
      <c r="C203" s="16" t="s">
        <v>225</v>
      </c>
      <c r="D203" s="16" t="s">
        <v>238</v>
      </c>
      <c r="E203">
        <v>53</v>
      </c>
      <c r="F203" s="1">
        <v>24108</v>
      </c>
      <c r="G203" s="16" t="s">
        <v>281</v>
      </c>
      <c r="H203" s="16" t="s">
        <v>282</v>
      </c>
      <c r="I203" s="16" t="s">
        <v>229</v>
      </c>
      <c r="J203" s="16" t="s">
        <v>245</v>
      </c>
      <c r="K203" s="16" t="s">
        <v>240</v>
      </c>
      <c r="L203">
        <v>812</v>
      </c>
    </row>
    <row r="204" spans="1:12">
      <c r="A204">
        <v>204</v>
      </c>
      <c r="B204" s="16" t="s">
        <v>296</v>
      </c>
      <c r="C204" s="16" t="s">
        <v>225</v>
      </c>
      <c r="D204" s="16" t="s">
        <v>226</v>
      </c>
      <c r="E204">
        <v>36</v>
      </c>
      <c r="F204" s="1">
        <v>30317</v>
      </c>
      <c r="G204" s="16" t="s">
        <v>235</v>
      </c>
      <c r="H204" s="16" t="s">
        <v>243</v>
      </c>
      <c r="I204" s="16" t="s">
        <v>259</v>
      </c>
      <c r="J204" s="16" t="s">
        <v>233</v>
      </c>
      <c r="K204" s="16" t="s">
        <v>231</v>
      </c>
      <c r="L204">
        <v>489</v>
      </c>
    </row>
    <row r="205" spans="1:12">
      <c r="A205">
        <v>205</v>
      </c>
      <c r="B205" s="16" t="s">
        <v>294</v>
      </c>
      <c r="C205" s="16" t="s">
        <v>225</v>
      </c>
      <c r="D205" s="16" t="s">
        <v>238</v>
      </c>
      <c r="E205">
        <v>49</v>
      </c>
      <c r="F205" s="1">
        <v>25846</v>
      </c>
      <c r="G205" s="16" t="s">
        <v>281</v>
      </c>
      <c r="H205" s="16" t="s">
        <v>282</v>
      </c>
      <c r="I205" s="16" t="s">
        <v>259</v>
      </c>
      <c r="J205" s="16" t="s">
        <v>261</v>
      </c>
      <c r="K205" s="16" t="s">
        <v>246</v>
      </c>
      <c r="L205">
        <v>825</v>
      </c>
    </row>
    <row r="206" spans="1:12">
      <c r="A206">
        <v>206</v>
      </c>
      <c r="B206" s="16" t="s">
        <v>288</v>
      </c>
      <c r="C206" s="16" t="s">
        <v>225</v>
      </c>
      <c r="D206" s="16" t="s">
        <v>226</v>
      </c>
      <c r="E206">
        <v>41</v>
      </c>
      <c r="F206" s="1">
        <v>28491</v>
      </c>
      <c r="G206" s="16" t="s">
        <v>227</v>
      </c>
      <c r="H206" s="16" t="s">
        <v>243</v>
      </c>
      <c r="I206" s="16" t="s">
        <v>229</v>
      </c>
      <c r="J206" s="16" t="s">
        <v>245</v>
      </c>
      <c r="K206" s="16" t="s">
        <v>246</v>
      </c>
      <c r="L206">
        <v>495</v>
      </c>
    </row>
    <row r="207" spans="1:12">
      <c r="A207">
        <v>207</v>
      </c>
      <c r="B207" s="16" t="s">
        <v>279</v>
      </c>
      <c r="C207" s="16" t="s">
        <v>225</v>
      </c>
      <c r="D207" s="16" t="s">
        <v>226</v>
      </c>
      <c r="E207">
        <v>44</v>
      </c>
      <c r="F207" s="1">
        <v>27395</v>
      </c>
      <c r="G207" s="16" t="s">
        <v>227</v>
      </c>
      <c r="H207" s="16" t="s">
        <v>243</v>
      </c>
      <c r="I207" s="16" t="s">
        <v>259</v>
      </c>
      <c r="J207" s="16" t="s">
        <v>230</v>
      </c>
      <c r="K207" s="16" t="s">
        <v>240</v>
      </c>
      <c r="L207">
        <v>815</v>
      </c>
    </row>
    <row r="208" spans="1:12">
      <c r="A208">
        <v>208</v>
      </c>
      <c r="B208" s="16" t="s">
        <v>272</v>
      </c>
      <c r="C208" s="16" t="s">
        <v>225</v>
      </c>
      <c r="D208" s="16" t="s">
        <v>251</v>
      </c>
      <c r="E208">
        <v>33</v>
      </c>
      <c r="F208" s="1">
        <v>30682</v>
      </c>
      <c r="G208" s="16" t="s">
        <v>266</v>
      </c>
      <c r="H208" s="16" t="s">
        <v>243</v>
      </c>
      <c r="I208" s="16" t="s">
        <v>259</v>
      </c>
      <c r="J208" s="16" t="s">
        <v>236</v>
      </c>
      <c r="K208" s="16" t="s">
        <v>231</v>
      </c>
      <c r="L208">
        <v>731</v>
      </c>
    </row>
    <row r="209" spans="1:12">
      <c r="A209">
        <v>209</v>
      </c>
      <c r="B209" s="16" t="s">
        <v>321</v>
      </c>
      <c r="C209" s="16" t="s">
        <v>225</v>
      </c>
      <c r="D209" s="16" t="s">
        <v>251</v>
      </c>
      <c r="E209">
        <v>28</v>
      </c>
      <c r="F209" s="1">
        <v>33458</v>
      </c>
      <c r="G209" s="16" t="s">
        <v>239</v>
      </c>
      <c r="H209" s="16" t="s">
        <v>303</v>
      </c>
      <c r="I209" s="16" t="s">
        <v>259</v>
      </c>
      <c r="J209" s="16" t="s">
        <v>233</v>
      </c>
      <c r="K209" s="16" t="s">
        <v>231</v>
      </c>
      <c r="L209">
        <v>816</v>
      </c>
    </row>
    <row r="210" spans="1:12">
      <c r="A210">
        <v>210</v>
      </c>
      <c r="B210" s="16" t="s">
        <v>302</v>
      </c>
      <c r="C210" s="16" t="s">
        <v>225</v>
      </c>
      <c r="D210" s="16" t="s">
        <v>251</v>
      </c>
      <c r="E210">
        <v>29</v>
      </c>
      <c r="F210" s="1">
        <v>32874</v>
      </c>
      <c r="G210" s="16" t="s">
        <v>281</v>
      </c>
      <c r="H210" s="16" t="s">
        <v>243</v>
      </c>
      <c r="I210" s="16" t="s">
        <v>259</v>
      </c>
      <c r="J210" s="16" t="s">
        <v>230</v>
      </c>
      <c r="K210" s="16" t="s">
        <v>240</v>
      </c>
      <c r="L210">
        <v>395</v>
      </c>
    </row>
    <row r="211" spans="1:12">
      <c r="A211">
        <v>211</v>
      </c>
      <c r="B211" s="16" t="s">
        <v>290</v>
      </c>
      <c r="C211" s="16" t="s">
        <v>225</v>
      </c>
      <c r="D211" s="16" t="s">
        <v>251</v>
      </c>
      <c r="E211">
        <v>32</v>
      </c>
      <c r="F211" s="1">
        <v>31413</v>
      </c>
      <c r="G211" s="16" t="s">
        <v>239</v>
      </c>
      <c r="H211" s="16" t="s">
        <v>303</v>
      </c>
      <c r="I211" s="16" t="s">
        <v>229</v>
      </c>
      <c r="J211" s="16" t="s">
        <v>230</v>
      </c>
      <c r="K211" s="16" t="s">
        <v>246</v>
      </c>
      <c r="L211">
        <v>666</v>
      </c>
    </row>
    <row r="212" spans="1:12">
      <c r="A212">
        <v>212</v>
      </c>
      <c r="B212" s="16" t="s">
        <v>271</v>
      </c>
      <c r="C212" s="16" t="s">
        <v>225</v>
      </c>
      <c r="D212" s="16" t="s">
        <v>238</v>
      </c>
      <c r="E212">
        <v>50</v>
      </c>
      <c r="F212" s="1">
        <v>24838</v>
      </c>
      <c r="G212" s="16" t="s">
        <v>239</v>
      </c>
      <c r="H212" s="16" t="s">
        <v>303</v>
      </c>
      <c r="I212" s="16" t="s">
        <v>229</v>
      </c>
      <c r="J212" s="16" t="s">
        <v>236</v>
      </c>
      <c r="K212" s="16" t="s">
        <v>231</v>
      </c>
      <c r="L212">
        <v>768</v>
      </c>
    </row>
    <row r="213" spans="1:12">
      <c r="A213">
        <v>213</v>
      </c>
      <c r="B213" s="16" t="s">
        <v>276</v>
      </c>
      <c r="C213" s="16" t="s">
        <v>225</v>
      </c>
      <c r="D213" s="16" t="s">
        <v>226</v>
      </c>
      <c r="E213">
        <v>39</v>
      </c>
      <c r="F213" s="1">
        <v>29221</v>
      </c>
      <c r="G213" s="16" t="s">
        <v>239</v>
      </c>
      <c r="H213" s="16" t="s">
        <v>303</v>
      </c>
      <c r="I213" s="16" t="s">
        <v>229</v>
      </c>
      <c r="J213" s="16" t="s">
        <v>233</v>
      </c>
      <c r="K213" s="16" t="s">
        <v>240</v>
      </c>
      <c r="L213">
        <v>791</v>
      </c>
    </row>
    <row r="214" spans="1:12">
      <c r="A214">
        <v>214</v>
      </c>
      <c r="B214" s="16" t="s">
        <v>317</v>
      </c>
      <c r="C214" s="16" t="s">
        <v>225</v>
      </c>
      <c r="D214" s="16" t="s">
        <v>251</v>
      </c>
      <c r="E214">
        <v>31</v>
      </c>
      <c r="F214" s="1">
        <v>32143</v>
      </c>
      <c r="G214" s="16" t="s">
        <v>239</v>
      </c>
      <c r="H214" s="16" t="s">
        <v>303</v>
      </c>
      <c r="I214" s="16" t="s">
        <v>259</v>
      </c>
      <c r="J214" s="16" t="s">
        <v>236</v>
      </c>
      <c r="K214" s="16" t="s">
        <v>240</v>
      </c>
      <c r="L214">
        <v>462</v>
      </c>
    </row>
    <row r="215" spans="1:12">
      <c r="A215">
        <v>215</v>
      </c>
      <c r="B215" s="16" t="s">
        <v>247</v>
      </c>
      <c r="C215" s="16" t="s">
        <v>225</v>
      </c>
      <c r="D215" s="16" t="s">
        <v>226</v>
      </c>
      <c r="E215">
        <v>43</v>
      </c>
      <c r="F215" s="1">
        <v>27760</v>
      </c>
      <c r="G215" s="16" t="s">
        <v>281</v>
      </c>
      <c r="H215" s="16" t="s">
        <v>282</v>
      </c>
      <c r="I215" s="16" t="s">
        <v>229</v>
      </c>
      <c r="J215" s="16" t="s">
        <v>261</v>
      </c>
      <c r="K215" s="16" t="s">
        <v>231</v>
      </c>
      <c r="L215">
        <v>528</v>
      </c>
    </row>
    <row r="216" spans="1:12">
      <c r="A216">
        <v>216</v>
      </c>
      <c r="B216" s="16" t="s">
        <v>270</v>
      </c>
      <c r="C216" s="16" t="s">
        <v>225</v>
      </c>
      <c r="D216" s="16" t="s">
        <v>238</v>
      </c>
      <c r="E216">
        <v>49</v>
      </c>
      <c r="F216" s="1">
        <v>25727</v>
      </c>
      <c r="G216" s="16" t="s">
        <v>281</v>
      </c>
      <c r="H216" s="16" t="s">
        <v>282</v>
      </c>
      <c r="I216" s="16" t="s">
        <v>229</v>
      </c>
      <c r="J216" s="16" t="s">
        <v>261</v>
      </c>
      <c r="K216" s="16" t="s">
        <v>246</v>
      </c>
      <c r="L216">
        <v>442</v>
      </c>
    </row>
    <row r="217" spans="1:12">
      <c r="A217">
        <v>217</v>
      </c>
      <c r="B217" s="16" t="s">
        <v>237</v>
      </c>
      <c r="C217" s="16" t="s">
        <v>225</v>
      </c>
      <c r="D217" s="16" t="s">
        <v>238</v>
      </c>
      <c r="E217">
        <v>55</v>
      </c>
      <c r="F217" s="1">
        <v>22647</v>
      </c>
      <c r="G217" s="16" t="s">
        <v>239</v>
      </c>
      <c r="H217" s="16" t="s">
        <v>228</v>
      </c>
      <c r="I217" s="16" t="s">
        <v>229</v>
      </c>
      <c r="J217" s="16" t="s">
        <v>233</v>
      </c>
      <c r="K217" s="16" t="s">
        <v>240</v>
      </c>
      <c r="L217">
        <v>773</v>
      </c>
    </row>
    <row r="218" spans="1:12">
      <c r="A218">
        <v>218</v>
      </c>
      <c r="B218" s="16" t="s">
        <v>299</v>
      </c>
      <c r="C218" s="16" t="s">
        <v>225</v>
      </c>
      <c r="D218" s="16" t="s">
        <v>238</v>
      </c>
      <c r="E218">
        <v>49</v>
      </c>
      <c r="F218" s="1">
        <v>25569</v>
      </c>
      <c r="G218" s="16" t="s">
        <v>239</v>
      </c>
      <c r="H218" s="16" t="s">
        <v>243</v>
      </c>
      <c r="I218" s="16" t="s">
        <v>249</v>
      </c>
      <c r="J218" s="16" t="s">
        <v>230</v>
      </c>
      <c r="K218" s="16" t="s">
        <v>246</v>
      </c>
      <c r="L218">
        <v>374</v>
      </c>
    </row>
    <row r="219" spans="1:12">
      <c r="A219">
        <v>219</v>
      </c>
      <c r="B219" s="16" t="s">
        <v>250</v>
      </c>
      <c r="C219" s="16" t="s">
        <v>225</v>
      </c>
      <c r="D219" s="16" t="s">
        <v>238</v>
      </c>
      <c r="E219">
        <v>51</v>
      </c>
      <c r="F219" s="1">
        <v>24108</v>
      </c>
      <c r="G219" s="16" t="s">
        <v>235</v>
      </c>
      <c r="H219" s="16" t="s">
        <v>243</v>
      </c>
      <c r="I219" s="16" t="s">
        <v>259</v>
      </c>
      <c r="J219" s="16" t="s">
        <v>233</v>
      </c>
      <c r="K219" s="16" t="s">
        <v>240</v>
      </c>
      <c r="L219">
        <v>375</v>
      </c>
    </row>
    <row r="220" spans="1:12">
      <c r="A220">
        <v>220</v>
      </c>
      <c r="B220" s="16" t="s">
        <v>269</v>
      </c>
      <c r="C220" s="16" t="s">
        <v>225</v>
      </c>
      <c r="D220" s="16" t="s">
        <v>242</v>
      </c>
      <c r="E220">
        <v>25</v>
      </c>
      <c r="F220" s="1">
        <v>33604</v>
      </c>
      <c r="G220" s="16" t="s">
        <v>266</v>
      </c>
      <c r="H220" s="16" t="s">
        <v>243</v>
      </c>
      <c r="I220" s="16" t="s">
        <v>229</v>
      </c>
      <c r="J220" s="16" t="s">
        <v>236</v>
      </c>
      <c r="K220" s="16" t="s">
        <v>231</v>
      </c>
      <c r="L220">
        <v>752</v>
      </c>
    </row>
    <row r="221" spans="1:12">
      <c r="A221">
        <v>221</v>
      </c>
      <c r="B221" s="16" t="s">
        <v>311</v>
      </c>
      <c r="C221" s="16" t="s">
        <v>225</v>
      </c>
      <c r="D221" s="16" t="s">
        <v>251</v>
      </c>
      <c r="E221">
        <v>33</v>
      </c>
      <c r="F221" s="1">
        <v>31200</v>
      </c>
      <c r="G221" s="16" t="s">
        <v>239</v>
      </c>
      <c r="H221" s="16" t="s">
        <v>303</v>
      </c>
      <c r="I221" s="16" t="s">
        <v>259</v>
      </c>
      <c r="J221" s="16" t="s">
        <v>245</v>
      </c>
      <c r="K221" s="16" t="s">
        <v>246</v>
      </c>
      <c r="L221">
        <v>754</v>
      </c>
    </row>
    <row r="222" spans="1:12">
      <c r="A222">
        <v>222</v>
      </c>
      <c r="B222" s="16" t="s">
        <v>264</v>
      </c>
      <c r="C222" s="16" t="s">
        <v>225</v>
      </c>
      <c r="D222" s="16" t="s">
        <v>251</v>
      </c>
      <c r="E222">
        <v>29</v>
      </c>
      <c r="F222" s="1">
        <v>33187</v>
      </c>
      <c r="G222" s="16" t="s">
        <v>266</v>
      </c>
      <c r="H222" s="16" t="s">
        <v>243</v>
      </c>
      <c r="I222" s="16" t="s">
        <v>259</v>
      </c>
      <c r="J222" s="16" t="s">
        <v>261</v>
      </c>
      <c r="K222" s="16" t="s">
        <v>231</v>
      </c>
      <c r="L222">
        <v>712</v>
      </c>
    </row>
    <row r="223" spans="1:12">
      <c r="A223">
        <v>223</v>
      </c>
      <c r="B223" s="16" t="s">
        <v>262</v>
      </c>
      <c r="C223" s="16" t="s">
        <v>225</v>
      </c>
      <c r="D223" s="16" t="s">
        <v>226</v>
      </c>
      <c r="E223">
        <v>43</v>
      </c>
      <c r="F223" s="1">
        <v>27760</v>
      </c>
      <c r="G223" s="16" t="s">
        <v>227</v>
      </c>
      <c r="H223" s="16" t="s">
        <v>243</v>
      </c>
      <c r="I223" s="16" t="s">
        <v>229</v>
      </c>
      <c r="J223" s="16" t="s">
        <v>230</v>
      </c>
      <c r="K223" s="16" t="s">
        <v>231</v>
      </c>
      <c r="L223">
        <v>798</v>
      </c>
    </row>
    <row r="224" spans="1:12">
      <c r="A224">
        <v>224</v>
      </c>
      <c r="B224" s="16" t="s">
        <v>285</v>
      </c>
      <c r="C224" s="16" t="s">
        <v>225</v>
      </c>
      <c r="D224" s="16" t="s">
        <v>242</v>
      </c>
      <c r="E224">
        <v>22</v>
      </c>
      <c r="F224" s="1">
        <v>35431</v>
      </c>
      <c r="G224" s="16" t="s">
        <v>227</v>
      </c>
      <c r="H224" s="16" t="s">
        <v>243</v>
      </c>
      <c r="I224" s="16" t="s">
        <v>229</v>
      </c>
      <c r="J224" s="16" t="s">
        <v>230</v>
      </c>
      <c r="K224" s="16" t="s">
        <v>246</v>
      </c>
      <c r="L224">
        <v>679</v>
      </c>
    </row>
    <row r="225" spans="1:12">
      <c r="A225">
        <v>225</v>
      </c>
      <c r="B225" s="16" t="s">
        <v>258</v>
      </c>
      <c r="C225" s="16" t="s">
        <v>225</v>
      </c>
      <c r="D225" s="16" t="s">
        <v>251</v>
      </c>
      <c r="E225">
        <v>34</v>
      </c>
      <c r="F225" s="1">
        <v>30682</v>
      </c>
      <c r="G225" s="16" t="s">
        <v>239</v>
      </c>
      <c r="H225" s="16" t="s">
        <v>303</v>
      </c>
      <c r="I225" s="16" t="s">
        <v>229</v>
      </c>
      <c r="J225" s="16" t="s">
        <v>233</v>
      </c>
      <c r="K225" s="16" t="s">
        <v>231</v>
      </c>
      <c r="L225">
        <v>464</v>
      </c>
    </row>
    <row r="226" spans="1:12">
      <c r="A226">
        <v>226</v>
      </c>
      <c r="B226" s="16" t="s">
        <v>319</v>
      </c>
      <c r="C226" s="16" t="s">
        <v>225</v>
      </c>
      <c r="D226" s="16" t="s">
        <v>238</v>
      </c>
      <c r="E226">
        <v>52</v>
      </c>
      <c r="F226" s="1">
        <v>24473</v>
      </c>
      <c r="G226" s="16" t="s">
        <v>239</v>
      </c>
      <c r="H226" s="16" t="s">
        <v>303</v>
      </c>
      <c r="I226" s="16" t="s">
        <v>229</v>
      </c>
      <c r="J226" s="16" t="s">
        <v>233</v>
      </c>
      <c r="K226" s="16" t="s">
        <v>246</v>
      </c>
      <c r="L226">
        <v>626</v>
      </c>
    </row>
    <row r="227" spans="1:12">
      <c r="A227">
        <v>227</v>
      </c>
      <c r="B227" s="16" t="s">
        <v>265</v>
      </c>
      <c r="C227" s="16" t="s">
        <v>225</v>
      </c>
      <c r="D227" s="16" t="s">
        <v>238</v>
      </c>
      <c r="E227">
        <v>49</v>
      </c>
      <c r="F227" s="1">
        <v>25204</v>
      </c>
      <c r="G227" s="16" t="s">
        <v>266</v>
      </c>
      <c r="H227" s="16" t="s">
        <v>282</v>
      </c>
      <c r="I227" s="16" t="s">
        <v>229</v>
      </c>
      <c r="J227" s="16" t="s">
        <v>261</v>
      </c>
      <c r="K227" s="16" t="s">
        <v>246</v>
      </c>
      <c r="L227">
        <v>357</v>
      </c>
    </row>
    <row r="228" spans="1:12">
      <c r="A228">
        <v>228</v>
      </c>
      <c r="B228" s="16" t="s">
        <v>247</v>
      </c>
      <c r="C228" s="16" t="s">
        <v>225</v>
      </c>
      <c r="D228" s="16" t="s">
        <v>226</v>
      </c>
      <c r="E228">
        <v>39</v>
      </c>
      <c r="F228" s="1">
        <v>28491</v>
      </c>
      <c r="G228" s="16" t="s">
        <v>227</v>
      </c>
      <c r="H228" s="16" t="s">
        <v>243</v>
      </c>
      <c r="I228" s="16" t="s">
        <v>229</v>
      </c>
      <c r="J228" s="16" t="s">
        <v>236</v>
      </c>
      <c r="K228" s="16" t="s">
        <v>246</v>
      </c>
      <c r="L228">
        <v>692</v>
      </c>
    </row>
    <row r="229" spans="1:12">
      <c r="A229">
        <v>229</v>
      </c>
      <c r="B229" s="16" t="s">
        <v>244</v>
      </c>
      <c r="C229" s="16" t="s">
        <v>225</v>
      </c>
      <c r="D229" s="16" t="s">
        <v>226</v>
      </c>
      <c r="E229">
        <v>37</v>
      </c>
      <c r="F229" s="1">
        <v>29221</v>
      </c>
      <c r="G229" s="16" t="s">
        <v>227</v>
      </c>
      <c r="H229" s="16" t="s">
        <v>243</v>
      </c>
      <c r="I229" s="16" t="s">
        <v>229</v>
      </c>
      <c r="J229" s="16" t="s">
        <v>245</v>
      </c>
      <c r="K229" s="16" t="s">
        <v>246</v>
      </c>
      <c r="L229">
        <v>426</v>
      </c>
    </row>
    <row r="230" spans="1:12">
      <c r="A230">
        <v>230</v>
      </c>
      <c r="B230" s="16" t="s">
        <v>224</v>
      </c>
      <c r="C230" s="16" t="s">
        <v>225</v>
      </c>
      <c r="D230" s="16" t="s">
        <v>238</v>
      </c>
      <c r="E230">
        <v>53</v>
      </c>
      <c r="F230" s="1">
        <v>24293</v>
      </c>
      <c r="G230" s="16" t="s">
        <v>239</v>
      </c>
      <c r="H230" s="16" t="s">
        <v>303</v>
      </c>
      <c r="I230" s="16" t="s">
        <v>229</v>
      </c>
      <c r="J230" s="16" t="s">
        <v>230</v>
      </c>
      <c r="K230" s="16" t="s">
        <v>240</v>
      </c>
      <c r="L230">
        <v>551</v>
      </c>
    </row>
    <row r="231" spans="1:12">
      <c r="A231">
        <v>231</v>
      </c>
      <c r="B231" s="16" t="s">
        <v>293</v>
      </c>
      <c r="C231" s="16" t="s">
        <v>225</v>
      </c>
      <c r="D231" s="16" t="s">
        <v>242</v>
      </c>
      <c r="E231">
        <v>24</v>
      </c>
      <c r="F231" s="1">
        <v>34921</v>
      </c>
      <c r="G231" s="16" t="s">
        <v>235</v>
      </c>
      <c r="H231" s="16" t="s">
        <v>243</v>
      </c>
      <c r="I231" s="16" t="s">
        <v>259</v>
      </c>
      <c r="J231" s="16" t="s">
        <v>261</v>
      </c>
      <c r="K231" s="16" t="s">
        <v>240</v>
      </c>
      <c r="L231">
        <v>491</v>
      </c>
    </row>
    <row r="232" spans="1:12">
      <c r="A232">
        <v>232</v>
      </c>
      <c r="B232" s="16" t="s">
        <v>264</v>
      </c>
      <c r="C232" s="16" t="s">
        <v>225</v>
      </c>
      <c r="D232" s="16" t="s">
        <v>251</v>
      </c>
      <c r="E232">
        <v>29</v>
      </c>
      <c r="F232" s="1">
        <v>33187</v>
      </c>
      <c r="G232" s="16" t="s">
        <v>266</v>
      </c>
      <c r="H232" s="16" t="s">
        <v>243</v>
      </c>
      <c r="I232" s="16" t="s">
        <v>259</v>
      </c>
      <c r="J232" s="16" t="s">
        <v>261</v>
      </c>
      <c r="K232" s="16" t="s">
        <v>231</v>
      </c>
      <c r="L232">
        <v>712</v>
      </c>
    </row>
    <row r="233" spans="1:12">
      <c r="A233">
        <v>233</v>
      </c>
      <c r="B233" s="16" t="s">
        <v>253</v>
      </c>
      <c r="C233" s="16" t="s">
        <v>225</v>
      </c>
      <c r="D233" s="16" t="s">
        <v>251</v>
      </c>
      <c r="E233">
        <v>29</v>
      </c>
      <c r="F233" s="1">
        <v>32874</v>
      </c>
      <c r="G233" s="16" t="s">
        <v>227</v>
      </c>
      <c r="H233" s="16" t="s">
        <v>243</v>
      </c>
      <c r="I233" s="16" t="s">
        <v>229</v>
      </c>
      <c r="J233" s="16" t="s">
        <v>230</v>
      </c>
      <c r="K233" s="16" t="s">
        <v>240</v>
      </c>
      <c r="L233">
        <v>311</v>
      </c>
    </row>
    <row r="234" spans="1:12">
      <c r="A234">
        <v>234</v>
      </c>
      <c r="B234" s="16" t="s">
        <v>318</v>
      </c>
      <c r="C234" s="16" t="s">
        <v>225</v>
      </c>
      <c r="D234" s="16" t="s">
        <v>226</v>
      </c>
      <c r="E234">
        <v>38</v>
      </c>
      <c r="F234" s="1">
        <v>29587</v>
      </c>
      <c r="G234" s="16" t="s">
        <v>239</v>
      </c>
      <c r="H234" s="16" t="s">
        <v>303</v>
      </c>
      <c r="I234" s="16" t="s">
        <v>259</v>
      </c>
      <c r="J234" s="16" t="s">
        <v>245</v>
      </c>
      <c r="K234" s="16" t="s">
        <v>240</v>
      </c>
      <c r="L234">
        <v>308</v>
      </c>
    </row>
    <row r="235" spans="1:12">
      <c r="A235">
        <v>235</v>
      </c>
      <c r="B235" s="16" t="s">
        <v>260</v>
      </c>
      <c r="C235" s="16" t="s">
        <v>225</v>
      </c>
      <c r="D235" s="16" t="s">
        <v>226</v>
      </c>
      <c r="E235">
        <v>38</v>
      </c>
      <c r="F235" s="1">
        <v>29221</v>
      </c>
      <c r="G235" s="16" t="s">
        <v>239</v>
      </c>
      <c r="H235" s="16" t="s">
        <v>303</v>
      </c>
      <c r="I235" s="16" t="s">
        <v>249</v>
      </c>
      <c r="J235" s="16" t="s">
        <v>230</v>
      </c>
      <c r="K235" s="16" t="s">
        <v>231</v>
      </c>
      <c r="L235">
        <v>368</v>
      </c>
    </row>
    <row r="236" spans="1:12">
      <c r="A236">
        <v>236</v>
      </c>
      <c r="B236" s="16" t="s">
        <v>274</v>
      </c>
      <c r="C236" s="16" t="s">
        <v>225</v>
      </c>
      <c r="D236" s="16" t="s">
        <v>238</v>
      </c>
      <c r="E236">
        <v>49</v>
      </c>
      <c r="F236" s="1">
        <v>25882</v>
      </c>
      <c r="G236" s="16" t="s">
        <v>235</v>
      </c>
      <c r="H236" s="16" t="s">
        <v>243</v>
      </c>
      <c r="I236" s="16" t="s">
        <v>229</v>
      </c>
      <c r="J236" s="16" t="s">
        <v>230</v>
      </c>
      <c r="K236" s="16" t="s">
        <v>240</v>
      </c>
      <c r="L236">
        <v>641</v>
      </c>
    </row>
    <row r="237" spans="1:12">
      <c r="A237">
        <v>237</v>
      </c>
      <c r="B237" s="16" t="s">
        <v>288</v>
      </c>
      <c r="C237" s="16" t="s">
        <v>225</v>
      </c>
      <c r="D237" s="16" t="s">
        <v>251</v>
      </c>
      <c r="E237">
        <v>33</v>
      </c>
      <c r="F237" s="1">
        <v>31197</v>
      </c>
      <c r="G237" s="16" t="s">
        <v>266</v>
      </c>
      <c r="H237" s="16" t="s">
        <v>243</v>
      </c>
      <c r="I237" s="16" t="s">
        <v>229</v>
      </c>
      <c r="J237" s="16" t="s">
        <v>233</v>
      </c>
      <c r="K237" s="16" t="s">
        <v>231</v>
      </c>
      <c r="L237">
        <v>716</v>
      </c>
    </row>
    <row r="238" spans="1:12">
      <c r="A238">
        <v>238</v>
      </c>
      <c r="B238" s="16" t="s">
        <v>314</v>
      </c>
      <c r="C238" s="16" t="s">
        <v>225</v>
      </c>
      <c r="D238" s="16" t="s">
        <v>251</v>
      </c>
      <c r="E238">
        <v>31</v>
      </c>
      <c r="F238" s="1">
        <v>32143</v>
      </c>
      <c r="G238" s="16" t="s">
        <v>235</v>
      </c>
      <c r="H238" s="16" t="s">
        <v>243</v>
      </c>
      <c r="I238" s="16" t="s">
        <v>229</v>
      </c>
      <c r="J238" s="16" t="s">
        <v>233</v>
      </c>
      <c r="K238" s="16" t="s">
        <v>231</v>
      </c>
      <c r="L238">
        <v>672</v>
      </c>
    </row>
    <row r="239" spans="1:12">
      <c r="A239">
        <v>239</v>
      </c>
      <c r="B239" s="16" t="s">
        <v>288</v>
      </c>
      <c r="C239" s="16" t="s">
        <v>225</v>
      </c>
      <c r="D239" s="16" t="s">
        <v>251</v>
      </c>
      <c r="E239">
        <v>33</v>
      </c>
      <c r="F239" s="1">
        <v>31197</v>
      </c>
      <c r="G239" s="16" t="s">
        <v>266</v>
      </c>
      <c r="H239" s="16" t="s">
        <v>243</v>
      </c>
      <c r="I239" s="16" t="s">
        <v>229</v>
      </c>
      <c r="J239" s="16" t="s">
        <v>233</v>
      </c>
      <c r="K239" s="16" t="s">
        <v>231</v>
      </c>
      <c r="L239">
        <v>716</v>
      </c>
    </row>
    <row r="240" spans="1:12">
      <c r="A240">
        <v>240</v>
      </c>
      <c r="B240" s="16" t="s">
        <v>294</v>
      </c>
      <c r="C240" s="16" t="s">
        <v>225</v>
      </c>
      <c r="D240" s="16" t="s">
        <v>238</v>
      </c>
      <c r="E240">
        <v>49</v>
      </c>
      <c r="F240" s="1">
        <v>25846</v>
      </c>
      <c r="G240" s="16" t="s">
        <v>281</v>
      </c>
      <c r="H240" s="16" t="s">
        <v>282</v>
      </c>
      <c r="I240" s="16" t="s">
        <v>259</v>
      </c>
      <c r="J240" s="16" t="s">
        <v>261</v>
      </c>
      <c r="K240" s="16" t="s">
        <v>246</v>
      </c>
      <c r="L240">
        <v>825</v>
      </c>
    </row>
    <row r="241" spans="1:12">
      <c r="A241">
        <v>241</v>
      </c>
      <c r="B241" s="16" t="s">
        <v>247</v>
      </c>
      <c r="C241" s="16" t="s">
        <v>225</v>
      </c>
      <c r="D241" s="16" t="s">
        <v>251</v>
      </c>
      <c r="E241">
        <v>35</v>
      </c>
      <c r="F241" s="1">
        <v>30682</v>
      </c>
      <c r="G241" s="16" t="s">
        <v>239</v>
      </c>
      <c r="H241" s="16" t="s">
        <v>303</v>
      </c>
      <c r="I241" s="16" t="s">
        <v>229</v>
      </c>
      <c r="J241" s="16" t="s">
        <v>236</v>
      </c>
      <c r="K241" s="16" t="s">
        <v>240</v>
      </c>
      <c r="L241">
        <v>721</v>
      </c>
    </row>
    <row r="242" spans="1:12">
      <c r="A242">
        <v>242</v>
      </c>
      <c r="B242" s="16" t="s">
        <v>276</v>
      </c>
      <c r="C242" s="16" t="s">
        <v>225</v>
      </c>
      <c r="D242" s="16" t="s">
        <v>226</v>
      </c>
      <c r="E242">
        <v>37</v>
      </c>
      <c r="F242" s="1">
        <v>29221</v>
      </c>
      <c r="G242" s="16" t="s">
        <v>266</v>
      </c>
      <c r="H242" s="16" t="s">
        <v>243</v>
      </c>
      <c r="I242" s="16" t="s">
        <v>229</v>
      </c>
      <c r="J242" s="16" t="s">
        <v>261</v>
      </c>
      <c r="K242" s="16" t="s">
        <v>231</v>
      </c>
      <c r="L242">
        <v>479</v>
      </c>
    </row>
    <row r="243" spans="1:12">
      <c r="A243">
        <v>243</v>
      </c>
      <c r="B243" s="16" t="s">
        <v>263</v>
      </c>
      <c r="C243" s="16" t="s">
        <v>225</v>
      </c>
      <c r="D243" s="16" t="s">
        <v>251</v>
      </c>
      <c r="E243">
        <v>28</v>
      </c>
      <c r="F243" s="1">
        <v>32846</v>
      </c>
      <c r="G243" s="16" t="s">
        <v>235</v>
      </c>
      <c r="H243" s="16" t="s">
        <v>243</v>
      </c>
      <c r="I243" s="16" t="s">
        <v>229</v>
      </c>
      <c r="J243" s="16" t="s">
        <v>245</v>
      </c>
      <c r="K243" s="16" t="s">
        <v>240</v>
      </c>
      <c r="L243">
        <v>385</v>
      </c>
    </row>
    <row r="244" spans="1:12">
      <c r="A244">
        <v>244</v>
      </c>
      <c r="B244" s="16" t="s">
        <v>256</v>
      </c>
      <c r="C244" s="16" t="s">
        <v>225</v>
      </c>
      <c r="D244" s="16" t="s">
        <v>238</v>
      </c>
      <c r="E244">
        <v>53</v>
      </c>
      <c r="F244" s="1">
        <v>23377</v>
      </c>
      <c r="G244" s="16" t="s">
        <v>235</v>
      </c>
      <c r="H244" s="16" t="s">
        <v>243</v>
      </c>
      <c r="I244" s="16" t="s">
        <v>229</v>
      </c>
      <c r="J244" s="16" t="s">
        <v>230</v>
      </c>
      <c r="K244" s="16" t="s">
        <v>240</v>
      </c>
      <c r="L244">
        <v>488</v>
      </c>
    </row>
    <row r="245" spans="1:12">
      <c r="A245">
        <v>245</v>
      </c>
      <c r="B245" s="16" t="s">
        <v>274</v>
      </c>
      <c r="C245" s="16" t="s">
        <v>225</v>
      </c>
      <c r="D245" s="16" t="s">
        <v>238</v>
      </c>
      <c r="E245">
        <v>52</v>
      </c>
      <c r="F245" s="1">
        <v>23743</v>
      </c>
      <c r="G245" s="16" t="s">
        <v>266</v>
      </c>
      <c r="H245" s="16" t="s">
        <v>243</v>
      </c>
      <c r="I245" s="16" t="s">
        <v>229</v>
      </c>
      <c r="J245" s="16" t="s">
        <v>233</v>
      </c>
      <c r="K245" s="16" t="s">
        <v>246</v>
      </c>
      <c r="L245">
        <v>322</v>
      </c>
    </row>
    <row r="246" spans="1:12">
      <c r="A246">
        <v>246</v>
      </c>
      <c r="B246" s="16" t="s">
        <v>234</v>
      </c>
      <c r="C246" s="16" t="s">
        <v>225</v>
      </c>
      <c r="D246" s="16" t="s">
        <v>226</v>
      </c>
      <c r="E246">
        <v>43</v>
      </c>
      <c r="F246" s="1">
        <v>27030</v>
      </c>
      <c r="G246" s="16" t="s">
        <v>235</v>
      </c>
      <c r="H246" s="16" t="s">
        <v>228</v>
      </c>
      <c r="I246" s="16" t="s">
        <v>229</v>
      </c>
      <c r="J246" s="16" t="s">
        <v>236</v>
      </c>
      <c r="K246" s="16" t="s">
        <v>231</v>
      </c>
      <c r="L246">
        <v>645</v>
      </c>
    </row>
    <row r="247" spans="1:12">
      <c r="A247">
        <v>247</v>
      </c>
      <c r="B247" s="16" t="s">
        <v>307</v>
      </c>
      <c r="C247" s="16" t="s">
        <v>225</v>
      </c>
      <c r="D247" s="16" t="s">
        <v>226</v>
      </c>
      <c r="E247">
        <v>44</v>
      </c>
      <c r="F247" s="1">
        <v>27395</v>
      </c>
      <c r="G247" s="16" t="s">
        <v>266</v>
      </c>
      <c r="H247" s="16" t="s">
        <v>282</v>
      </c>
      <c r="I247" s="16" t="s">
        <v>259</v>
      </c>
      <c r="J247" s="16" t="s">
        <v>261</v>
      </c>
      <c r="K247" s="16" t="s">
        <v>240</v>
      </c>
      <c r="L247">
        <v>686</v>
      </c>
    </row>
    <row r="248" spans="1:12">
      <c r="A248">
        <v>248</v>
      </c>
      <c r="B248" s="16" t="s">
        <v>290</v>
      </c>
      <c r="C248" s="16" t="s">
        <v>225</v>
      </c>
      <c r="D248" s="16" t="s">
        <v>226</v>
      </c>
      <c r="E248">
        <v>38</v>
      </c>
      <c r="F248" s="1">
        <v>29221</v>
      </c>
      <c r="G248" s="16" t="s">
        <v>235</v>
      </c>
      <c r="H248" s="16" t="s">
        <v>243</v>
      </c>
      <c r="I248" s="16" t="s">
        <v>249</v>
      </c>
      <c r="J248" s="16" t="s">
        <v>245</v>
      </c>
      <c r="K248" s="16" t="s">
        <v>240</v>
      </c>
      <c r="L248">
        <v>696</v>
      </c>
    </row>
    <row r="249" spans="1:12">
      <c r="A249">
        <v>249</v>
      </c>
      <c r="B249" s="16" t="s">
        <v>224</v>
      </c>
      <c r="C249" s="16" t="s">
        <v>225</v>
      </c>
      <c r="D249" s="16" t="s">
        <v>238</v>
      </c>
      <c r="E249">
        <v>50</v>
      </c>
      <c r="F249" s="1">
        <v>24838</v>
      </c>
      <c r="G249" s="16" t="s">
        <v>235</v>
      </c>
      <c r="H249" s="16" t="s">
        <v>243</v>
      </c>
      <c r="I249" s="16" t="s">
        <v>229</v>
      </c>
      <c r="J249" s="16" t="s">
        <v>230</v>
      </c>
      <c r="K249" s="16" t="s">
        <v>246</v>
      </c>
      <c r="L249">
        <v>726</v>
      </c>
    </row>
    <row r="250" spans="1:12">
      <c r="A250">
        <v>250</v>
      </c>
      <c r="B250" s="16" t="s">
        <v>309</v>
      </c>
      <c r="C250" s="16" t="s">
        <v>225</v>
      </c>
      <c r="D250" s="16" t="s">
        <v>226</v>
      </c>
      <c r="E250">
        <v>42</v>
      </c>
      <c r="F250" s="1">
        <v>28126</v>
      </c>
      <c r="G250" s="16" t="s">
        <v>239</v>
      </c>
      <c r="H250" s="16" t="s">
        <v>303</v>
      </c>
      <c r="I250" s="16" t="s">
        <v>229</v>
      </c>
      <c r="J250" s="16" t="s">
        <v>245</v>
      </c>
      <c r="K250" s="16" t="s">
        <v>246</v>
      </c>
      <c r="L250">
        <v>534</v>
      </c>
    </row>
    <row r="251" spans="1:12">
      <c r="A251">
        <v>251</v>
      </c>
      <c r="B251" s="16" t="s">
        <v>292</v>
      </c>
      <c r="C251" s="16" t="s">
        <v>225</v>
      </c>
      <c r="D251" s="16" t="s">
        <v>242</v>
      </c>
      <c r="F251" s="1"/>
      <c r="G251" s="16" t="s">
        <v>239</v>
      </c>
      <c r="H251" s="16" t="s">
        <v>303</v>
      </c>
      <c r="I251" s="16" t="s">
        <v>259</v>
      </c>
      <c r="J251" s="16" t="s">
        <v>261</v>
      </c>
      <c r="K251" s="16" t="s">
        <v>246</v>
      </c>
      <c r="L251">
        <v>476</v>
      </c>
    </row>
    <row r="252" spans="1:12">
      <c r="A252">
        <v>252</v>
      </c>
      <c r="B252" s="16" t="s">
        <v>331</v>
      </c>
      <c r="C252" s="16" t="s">
        <v>225</v>
      </c>
      <c r="D252" s="16" t="s">
        <v>226</v>
      </c>
      <c r="E252">
        <v>39</v>
      </c>
      <c r="F252" s="1">
        <v>29221</v>
      </c>
      <c r="G252" s="16" t="s">
        <v>281</v>
      </c>
      <c r="H252" s="16" t="s">
        <v>282</v>
      </c>
      <c r="I252" s="16" t="s">
        <v>229</v>
      </c>
      <c r="J252" s="16" t="s">
        <v>230</v>
      </c>
      <c r="K252" s="16" t="s">
        <v>231</v>
      </c>
      <c r="L252">
        <v>472</v>
      </c>
    </row>
    <row r="253" spans="1:12">
      <c r="A253">
        <v>253</v>
      </c>
      <c r="B253" s="16" t="s">
        <v>305</v>
      </c>
      <c r="C253" s="16" t="s">
        <v>225</v>
      </c>
      <c r="D253" s="16" t="s">
        <v>238</v>
      </c>
      <c r="E253">
        <v>51</v>
      </c>
      <c r="F253" s="1">
        <v>24746</v>
      </c>
      <c r="G253" s="16" t="s">
        <v>266</v>
      </c>
      <c r="H253" s="16" t="s">
        <v>282</v>
      </c>
      <c r="I253" s="16" t="s">
        <v>229</v>
      </c>
      <c r="J253" s="16" t="s">
        <v>261</v>
      </c>
      <c r="K253" s="16" t="s">
        <v>246</v>
      </c>
      <c r="L253">
        <v>338</v>
      </c>
    </row>
    <row r="254" spans="1:12">
      <c r="A254">
        <v>254</v>
      </c>
      <c r="B254" s="16" t="s">
        <v>286</v>
      </c>
      <c r="C254" s="16" t="s">
        <v>225</v>
      </c>
      <c r="D254" s="16" t="s">
        <v>251</v>
      </c>
      <c r="E254">
        <v>28</v>
      </c>
      <c r="F254" s="1">
        <v>33239</v>
      </c>
      <c r="G254" s="16" t="s">
        <v>235</v>
      </c>
      <c r="H254" s="16" t="s">
        <v>243</v>
      </c>
      <c r="I254" s="16" t="s">
        <v>259</v>
      </c>
      <c r="J254" s="16" t="s">
        <v>230</v>
      </c>
      <c r="K254" s="16" t="s">
        <v>240</v>
      </c>
      <c r="L254">
        <v>844</v>
      </c>
    </row>
    <row r="255" spans="1:12">
      <c r="A255">
        <v>255</v>
      </c>
      <c r="B255" s="16" t="s">
        <v>247</v>
      </c>
      <c r="C255" s="16" t="s">
        <v>225</v>
      </c>
      <c r="D255" s="16" t="s">
        <v>226</v>
      </c>
      <c r="E255">
        <v>45</v>
      </c>
      <c r="F255" s="1">
        <v>26299</v>
      </c>
      <c r="G255" s="16" t="s">
        <v>266</v>
      </c>
      <c r="H255" s="16" t="s">
        <v>243</v>
      </c>
      <c r="I255" s="16" t="s">
        <v>229</v>
      </c>
      <c r="J255" s="16" t="s">
        <v>230</v>
      </c>
      <c r="K255" s="16" t="s">
        <v>231</v>
      </c>
      <c r="L255">
        <v>773</v>
      </c>
    </row>
    <row r="256" spans="1:12">
      <c r="A256">
        <v>256</v>
      </c>
      <c r="B256" s="16" t="s">
        <v>237</v>
      </c>
      <c r="C256" s="16" t="s">
        <v>225</v>
      </c>
      <c r="D256" s="16" t="s">
        <v>238</v>
      </c>
      <c r="E256">
        <v>52</v>
      </c>
      <c r="F256" s="1">
        <v>24473</v>
      </c>
      <c r="G256" s="16" t="s">
        <v>239</v>
      </c>
      <c r="H256" s="16" t="s">
        <v>303</v>
      </c>
      <c r="I256" s="16" t="s">
        <v>229</v>
      </c>
      <c r="J256" s="16" t="s">
        <v>261</v>
      </c>
      <c r="K256" s="16" t="s">
        <v>240</v>
      </c>
      <c r="L256">
        <v>805</v>
      </c>
    </row>
    <row r="257" spans="1:12">
      <c r="A257">
        <v>257</v>
      </c>
      <c r="B257" s="16" t="s">
        <v>268</v>
      </c>
      <c r="C257" s="16" t="s">
        <v>225</v>
      </c>
      <c r="D257" s="16" t="s">
        <v>251</v>
      </c>
      <c r="E257">
        <v>26</v>
      </c>
      <c r="F257" s="1">
        <v>33970</v>
      </c>
      <c r="G257" s="16" t="s">
        <v>235</v>
      </c>
      <c r="H257" s="16" t="s">
        <v>243</v>
      </c>
      <c r="I257" s="16" t="s">
        <v>229</v>
      </c>
      <c r="J257" s="16" t="s">
        <v>230</v>
      </c>
      <c r="K257" s="16" t="s">
        <v>240</v>
      </c>
      <c r="L257">
        <v>398</v>
      </c>
    </row>
    <row r="258" spans="1:12">
      <c r="A258">
        <v>258</v>
      </c>
      <c r="B258" s="16" t="s">
        <v>319</v>
      </c>
      <c r="C258" s="16" t="s">
        <v>225</v>
      </c>
      <c r="D258" s="16" t="s">
        <v>238</v>
      </c>
      <c r="E258">
        <v>52</v>
      </c>
      <c r="F258" s="1">
        <v>24473</v>
      </c>
      <c r="G258" s="16" t="s">
        <v>239</v>
      </c>
      <c r="H258" s="16" t="s">
        <v>303</v>
      </c>
      <c r="I258" s="16" t="s">
        <v>229</v>
      </c>
      <c r="J258" s="16" t="s">
        <v>233</v>
      </c>
      <c r="K258" s="16" t="s">
        <v>246</v>
      </c>
      <c r="L258">
        <v>626</v>
      </c>
    </row>
    <row r="259" spans="1:12">
      <c r="A259">
        <v>259</v>
      </c>
      <c r="B259" s="16" t="s">
        <v>234</v>
      </c>
      <c r="C259" s="16" t="s">
        <v>225</v>
      </c>
      <c r="D259" s="16" t="s">
        <v>251</v>
      </c>
      <c r="E259">
        <v>34</v>
      </c>
      <c r="F259" s="1">
        <v>30682</v>
      </c>
      <c r="G259" s="16" t="s">
        <v>227</v>
      </c>
      <c r="H259" s="16" t="s">
        <v>243</v>
      </c>
      <c r="I259" s="16" t="s">
        <v>229</v>
      </c>
      <c r="J259" s="16" t="s">
        <v>245</v>
      </c>
      <c r="K259" s="16" t="s">
        <v>246</v>
      </c>
      <c r="L259">
        <v>756</v>
      </c>
    </row>
    <row r="260" spans="1:12">
      <c r="A260">
        <v>260</v>
      </c>
      <c r="B260" s="16" t="s">
        <v>279</v>
      </c>
      <c r="C260" s="16" t="s">
        <v>225</v>
      </c>
      <c r="D260" s="16" t="s">
        <v>226</v>
      </c>
      <c r="E260">
        <v>38</v>
      </c>
      <c r="F260" s="1">
        <v>29587</v>
      </c>
      <c r="G260" s="16" t="s">
        <v>239</v>
      </c>
      <c r="H260" s="16" t="s">
        <v>303</v>
      </c>
      <c r="I260" s="16" t="s">
        <v>229</v>
      </c>
      <c r="J260" s="16" t="s">
        <v>236</v>
      </c>
      <c r="K260" s="16" t="s">
        <v>231</v>
      </c>
      <c r="L260">
        <v>552</v>
      </c>
    </row>
    <row r="261" spans="1:12">
      <c r="A261">
        <v>261</v>
      </c>
      <c r="B261" s="16" t="s">
        <v>247</v>
      </c>
      <c r="C261" s="16" t="s">
        <v>225</v>
      </c>
      <c r="D261" s="16" t="s">
        <v>226</v>
      </c>
      <c r="E261">
        <v>39</v>
      </c>
      <c r="F261" s="1">
        <v>28491</v>
      </c>
      <c r="G261" s="16" t="s">
        <v>227</v>
      </c>
      <c r="H261" s="16" t="s">
        <v>243</v>
      </c>
      <c r="I261" s="16" t="s">
        <v>229</v>
      </c>
      <c r="J261" s="16" t="s">
        <v>236</v>
      </c>
      <c r="K261" s="16" t="s">
        <v>246</v>
      </c>
      <c r="L261">
        <v>692</v>
      </c>
    </row>
    <row r="262" spans="1:12">
      <c r="A262">
        <v>262</v>
      </c>
      <c r="B262" s="16" t="s">
        <v>262</v>
      </c>
      <c r="C262" s="16" t="s">
        <v>225</v>
      </c>
      <c r="D262" s="16" t="s">
        <v>242</v>
      </c>
      <c r="E262">
        <v>21</v>
      </c>
      <c r="F262" s="1">
        <v>35796</v>
      </c>
      <c r="G262" s="16" t="s">
        <v>266</v>
      </c>
      <c r="H262" s="16" t="s">
        <v>243</v>
      </c>
      <c r="I262" s="16" t="s">
        <v>229</v>
      </c>
      <c r="J262" s="16" t="s">
        <v>245</v>
      </c>
      <c r="K262" s="16" t="s">
        <v>246</v>
      </c>
      <c r="L262">
        <v>800</v>
      </c>
    </row>
    <row r="263" spans="1:12">
      <c r="A263">
        <v>263</v>
      </c>
      <c r="B263" s="16" t="s">
        <v>315</v>
      </c>
      <c r="C263" s="16" t="s">
        <v>225</v>
      </c>
      <c r="D263" s="16" t="s">
        <v>251</v>
      </c>
      <c r="E263">
        <v>34</v>
      </c>
      <c r="F263" s="1">
        <v>30682</v>
      </c>
      <c r="G263" s="16" t="s">
        <v>239</v>
      </c>
      <c r="H263" s="16" t="s">
        <v>303</v>
      </c>
      <c r="I263" s="16" t="s">
        <v>259</v>
      </c>
      <c r="J263" s="16" t="s">
        <v>233</v>
      </c>
      <c r="K263" s="16" t="s">
        <v>231</v>
      </c>
      <c r="L263">
        <v>341</v>
      </c>
    </row>
    <row r="264" spans="1:12">
      <c r="A264">
        <v>264</v>
      </c>
      <c r="B264" s="16" t="s">
        <v>268</v>
      </c>
      <c r="C264" s="16" t="s">
        <v>225</v>
      </c>
      <c r="D264" s="16" t="s">
        <v>226</v>
      </c>
      <c r="E264">
        <v>42</v>
      </c>
      <c r="F264" s="1">
        <v>27622</v>
      </c>
      <c r="G264" s="16" t="s">
        <v>266</v>
      </c>
      <c r="H264" s="16" t="s">
        <v>243</v>
      </c>
      <c r="I264" s="16" t="s">
        <v>259</v>
      </c>
      <c r="J264" s="16" t="s">
        <v>236</v>
      </c>
      <c r="K264" s="16" t="s">
        <v>246</v>
      </c>
      <c r="L264">
        <v>393</v>
      </c>
    </row>
    <row r="265" spans="1:12">
      <c r="A265">
        <v>265</v>
      </c>
      <c r="B265" s="16" t="s">
        <v>309</v>
      </c>
      <c r="C265" s="16" t="s">
        <v>225</v>
      </c>
      <c r="D265" s="16" t="s">
        <v>238</v>
      </c>
      <c r="E265">
        <v>53</v>
      </c>
      <c r="F265" s="1">
        <v>24108</v>
      </c>
      <c r="G265" s="16" t="s">
        <v>239</v>
      </c>
      <c r="H265" s="16" t="s">
        <v>303</v>
      </c>
      <c r="I265" s="16" t="s">
        <v>229</v>
      </c>
      <c r="J265" s="16" t="s">
        <v>261</v>
      </c>
      <c r="K265" s="16" t="s">
        <v>246</v>
      </c>
      <c r="L265">
        <v>529</v>
      </c>
    </row>
    <row r="266" spans="1:12">
      <c r="A266">
        <v>266</v>
      </c>
      <c r="B266" s="16" t="s">
        <v>299</v>
      </c>
      <c r="C266" s="16" t="s">
        <v>225</v>
      </c>
      <c r="D266" s="16" t="s">
        <v>226</v>
      </c>
      <c r="E266">
        <v>45</v>
      </c>
      <c r="F266" s="1">
        <v>27089</v>
      </c>
      <c r="G266" s="16" t="s">
        <v>266</v>
      </c>
      <c r="H266" s="16" t="s">
        <v>282</v>
      </c>
      <c r="I266" s="16" t="s">
        <v>259</v>
      </c>
      <c r="J266" s="16" t="s">
        <v>261</v>
      </c>
      <c r="K266" s="16" t="s">
        <v>231</v>
      </c>
      <c r="L266">
        <v>830</v>
      </c>
    </row>
    <row r="267" spans="1:12">
      <c r="A267">
        <v>267</v>
      </c>
      <c r="B267" s="16" t="s">
        <v>271</v>
      </c>
      <c r="C267" s="16" t="s">
        <v>225</v>
      </c>
      <c r="D267" s="16" t="s">
        <v>238</v>
      </c>
      <c r="E267">
        <v>50</v>
      </c>
      <c r="F267" s="1">
        <v>24838</v>
      </c>
      <c r="G267" s="16" t="s">
        <v>239</v>
      </c>
      <c r="H267" s="16" t="s">
        <v>303</v>
      </c>
      <c r="I267" s="16" t="s">
        <v>229</v>
      </c>
      <c r="J267" s="16" t="s">
        <v>236</v>
      </c>
      <c r="K267" s="16" t="s">
        <v>231</v>
      </c>
      <c r="L267">
        <v>768</v>
      </c>
    </row>
    <row r="268" spans="1:12">
      <c r="A268">
        <v>268</v>
      </c>
      <c r="B268" s="16" t="s">
        <v>324</v>
      </c>
      <c r="C268" s="16" t="s">
        <v>225</v>
      </c>
      <c r="D268" s="16" t="s">
        <v>251</v>
      </c>
      <c r="E268">
        <v>27</v>
      </c>
      <c r="F268" s="1">
        <v>33705</v>
      </c>
      <c r="G268" s="16" t="s">
        <v>239</v>
      </c>
      <c r="H268" s="16" t="s">
        <v>303</v>
      </c>
      <c r="I268" s="16" t="s">
        <v>259</v>
      </c>
      <c r="J268" s="16" t="s">
        <v>230</v>
      </c>
      <c r="K268" s="16" t="s">
        <v>246</v>
      </c>
      <c r="L268">
        <v>600</v>
      </c>
    </row>
    <row r="269" spans="1:12">
      <c r="A269">
        <v>269</v>
      </c>
      <c r="B269" s="16" t="s">
        <v>250</v>
      </c>
      <c r="C269" s="16" t="s">
        <v>225</v>
      </c>
      <c r="D269" s="16" t="s">
        <v>238</v>
      </c>
      <c r="E269">
        <v>51</v>
      </c>
      <c r="F269" s="1">
        <v>24108</v>
      </c>
      <c r="G269" s="16" t="s">
        <v>235</v>
      </c>
      <c r="H269" s="16" t="s">
        <v>243</v>
      </c>
      <c r="I269" s="16" t="s">
        <v>259</v>
      </c>
      <c r="J269" s="16" t="s">
        <v>233</v>
      </c>
      <c r="K269" s="16" t="s">
        <v>240</v>
      </c>
      <c r="L269">
        <v>375</v>
      </c>
    </row>
    <row r="270" spans="1:12">
      <c r="A270">
        <v>270</v>
      </c>
      <c r="B270" s="16" t="s">
        <v>307</v>
      </c>
      <c r="C270" s="16" t="s">
        <v>225</v>
      </c>
      <c r="D270" s="16" t="s">
        <v>226</v>
      </c>
      <c r="E270">
        <v>44</v>
      </c>
      <c r="F270" s="1">
        <v>27603</v>
      </c>
      <c r="G270" s="16" t="s">
        <v>266</v>
      </c>
      <c r="H270" s="16" t="s">
        <v>282</v>
      </c>
      <c r="I270" s="16" t="s">
        <v>229</v>
      </c>
      <c r="J270" s="16" t="s">
        <v>236</v>
      </c>
      <c r="K270" s="16" t="s">
        <v>246</v>
      </c>
      <c r="L270">
        <v>425</v>
      </c>
    </row>
    <row r="271" spans="1:12">
      <c r="A271">
        <v>271</v>
      </c>
      <c r="B271" s="16" t="s">
        <v>294</v>
      </c>
      <c r="C271" s="16" t="s">
        <v>225</v>
      </c>
      <c r="D271" s="16" t="s">
        <v>226</v>
      </c>
      <c r="E271">
        <v>45</v>
      </c>
      <c r="F271" s="1">
        <v>27030</v>
      </c>
      <c r="G271" s="16" t="s">
        <v>281</v>
      </c>
      <c r="H271" s="16" t="s">
        <v>282</v>
      </c>
      <c r="I271" s="16" t="s">
        <v>229</v>
      </c>
      <c r="J271" s="16" t="s">
        <v>230</v>
      </c>
      <c r="K271" s="16" t="s">
        <v>240</v>
      </c>
      <c r="L271">
        <v>357</v>
      </c>
    </row>
    <row r="272" spans="1:12">
      <c r="A272">
        <v>272</v>
      </c>
      <c r="B272" s="16" t="s">
        <v>264</v>
      </c>
      <c r="C272" s="16" t="s">
        <v>225</v>
      </c>
      <c r="D272" s="16" t="s">
        <v>251</v>
      </c>
      <c r="E272">
        <v>29</v>
      </c>
      <c r="F272" s="1">
        <v>33187</v>
      </c>
      <c r="G272" s="16" t="s">
        <v>266</v>
      </c>
      <c r="H272" s="16" t="s">
        <v>243</v>
      </c>
      <c r="I272" s="16" t="s">
        <v>259</v>
      </c>
      <c r="J272" s="16" t="s">
        <v>261</v>
      </c>
      <c r="K272" s="16" t="s">
        <v>231</v>
      </c>
      <c r="L272">
        <v>712</v>
      </c>
    </row>
    <row r="273" spans="1:12">
      <c r="A273">
        <v>273</v>
      </c>
      <c r="B273" s="16" t="s">
        <v>290</v>
      </c>
      <c r="C273" s="16" t="s">
        <v>225</v>
      </c>
      <c r="D273" s="16" t="s">
        <v>251</v>
      </c>
      <c r="E273">
        <v>32</v>
      </c>
      <c r="F273" s="1">
        <v>31413</v>
      </c>
      <c r="G273" s="16" t="s">
        <v>239</v>
      </c>
      <c r="H273" s="16" t="s">
        <v>303</v>
      </c>
      <c r="I273" s="16" t="s">
        <v>229</v>
      </c>
      <c r="J273" s="16" t="s">
        <v>230</v>
      </c>
      <c r="K273" s="16" t="s">
        <v>246</v>
      </c>
      <c r="L273">
        <v>666</v>
      </c>
    </row>
    <row r="274" spans="1:12">
      <c r="A274">
        <v>274</v>
      </c>
      <c r="B274" s="16" t="s">
        <v>316</v>
      </c>
      <c r="C274" s="16" t="s">
        <v>225</v>
      </c>
      <c r="D274" s="16" t="s">
        <v>238</v>
      </c>
      <c r="E274">
        <v>51</v>
      </c>
      <c r="F274" s="1">
        <v>24838</v>
      </c>
      <c r="G274" s="16" t="s">
        <v>266</v>
      </c>
      <c r="H274" s="16" t="s">
        <v>282</v>
      </c>
      <c r="I274" s="16" t="s">
        <v>259</v>
      </c>
      <c r="J274" s="16" t="s">
        <v>230</v>
      </c>
      <c r="K274" s="16" t="s">
        <v>231</v>
      </c>
      <c r="L274">
        <v>804</v>
      </c>
    </row>
    <row r="275" spans="1:12">
      <c r="A275">
        <v>275</v>
      </c>
      <c r="B275" s="16" t="s">
        <v>279</v>
      </c>
      <c r="C275" s="16" t="s">
        <v>225</v>
      </c>
      <c r="D275" s="16" t="s">
        <v>226</v>
      </c>
      <c r="E275">
        <v>38</v>
      </c>
      <c r="F275" s="1">
        <v>29530</v>
      </c>
      <c r="G275" s="16" t="s">
        <v>266</v>
      </c>
      <c r="H275" s="16" t="s">
        <v>282</v>
      </c>
      <c r="I275" s="16" t="s">
        <v>229</v>
      </c>
      <c r="J275" s="16" t="s">
        <v>236</v>
      </c>
      <c r="K275" s="16" t="s">
        <v>231</v>
      </c>
      <c r="L275">
        <v>755</v>
      </c>
    </row>
    <row r="276" spans="1:12">
      <c r="A276">
        <v>276</v>
      </c>
      <c r="B276" s="16" t="s">
        <v>286</v>
      </c>
      <c r="C276" s="16" t="s">
        <v>225</v>
      </c>
      <c r="D276" s="16" t="s">
        <v>251</v>
      </c>
      <c r="E276">
        <v>28</v>
      </c>
      <c r="F276" s="1">
        <v>33239</v>
      </c>
      <c r="G276" s="16" t="s">
        <v>235</v>
      </c>
      <c r="H276" s="16" t="s">
        <v>243</v>
      </c>
      <c r="I276" s="16" t="s">
        <v>259</v>
      </c>
      <c r="J276" s="16" t="s">
        <v>230</v>
      </c>
      <c r="K276" s="16" t="s">
        <v>240</v>
      </c>
      <c r="L276">
        <v>844</v>
      </c>
    </row>
    <row r="277" spans="1:12">
      <c r="A277">
        <v>277</v>
      </c>
      <c r="B277" s="16" t="s">
        <v>309</v>
      </c>
      <c r="C277" s="16" t="s">
        <v>225</v>
      </c>
      <c r="D277" s="16" t="s">
        <v>226</v>
      </c>
      <c r="E277">
        <v>42</v>
      </c>
      <c r="F277" s="1">
        <v>28126</v>
      </c>
      <c r="G277" s="16" t="s">
        <v>239</v>
      </c>
      <c r="H277" s="16" t="s">
        <v>303</v>
      </c>
      <c r="I277" s="16" t="s">
        <v>229</v>
      </c>
      <c r="J277" s="16" t="s">
        <v>245</v>
      </c>
      <c r="K277" s="16" t="s">
        <v>246</v>
      </c>
      <c r="L277">
        <v>534</v>
      </c>
    </row>
    <row r="278" spans="1:12">
      <c r="A278">
        <v>278</v>
      </c>
      <c r="B278" s="16" t="s">
        <v>314</v>
      </c>
      <c r="C278" s="16" t="s">
        <v>225</v>
      </c>
      <c r="D278" s="16" t="s">
        <v>251</v>
      </c>
      <c r="E278">
        <v>31</v>
      </c>
      <c r="F278" s="1">
        <v>32143</v>
      </c>
      <c r="G278" s="16" t="s">
        <v>235</v>
      </c>
      <c r="H278" s="16" t="s">
        <v>243</v>
      </c>
      <c r="I278" s="16" t="s">
        <v>229</v>
      </c>
      <c r="J278" s="16" t="s">
        <v>233</v>
      </c>
      <c r="K278" s="16" t="s">
        <v>231</v>
      </c>
      <c r="L278">
        <v>672</v>
      </c>
    </row>
    <row r="279" spans="1:12">
      <c r="A279">
        <v>279</v>
      </c>
      <c r="B279" s="16" t="s">
        <v>248</v>
      </c>
      <c r="C279" s="16" t="s">
        <v>225</v>
      </c>
      <c r="D279" s="16" t="s">
        <v>238</v>
      </c>
      <c r="E279">
        <v>54</v>
      </c>
      <c r="F279" s="1">
        <v>23012</v>
      </c>
      <c r="G279" s="16" t="s">
        <v>227</v>
      </c>
      <c r="H279" s="16" t="s">
        <v>243</v>
      </c>
      <c r="I279" s="16" t="s">
        <v>229</v>
      </c>
      <c r="J279" s="16" t="s">
        <v>236</v>
      </c>
      <c r="K279" s="16" t="s">
        <v>240</v>
      </c>
      <c r="L279">
        <v>357</v>
      </c>
    </row>
    <row r="280" spans="1:12">
      <c r="A280">
        <v>280</v>
      </c>
      <c r="B280" s="16" t="s">
        <v>253</v>
      </c>
      <c r="C280" s="16" t="s">
        <v>225</v>
      </c>
      <c r="D280" s="16" t="s">
        <v>251</v>
      </c>
      <c r="E280">
        <v>34</v>
      </c>
      <c r="F280" s="1">
        <v>31048</v>
      </c>
      <c r="G280" s="16" t="s">
        <v>227</v>
      </c>
      <c r="H280" s="16" t="s">
        <v>243</v>
      </c>
      <c r="I280" s="16" t="s">
        <v>229</v>
      </c>
      <c r="J280" s="16" t="s">
        <v>261</v>
      </c>
      <c r="K280" s="16" t="s">
        <v>246</v>
      </c>
      <c r="L280">
        <v>707</v>
      </c>
    </row>
    <row r="281" spans="1:12">
      <c r="A281">
        <v>281</v>
      </c>
      <c r="B281" s="16" t="s">
        <v>290</v>
      </c>
      <c r="C281" s="16" t="s">
        <v>225</v>
      </c>
      <c r="D281" s="16" t="s">
        <v>238</v>
      </c>
      <c r="E281">
        <v>46</v>
      </c>
      <c r="F281" s="1">
        <v>27030</v>
      </c>
      <c r="G281" s="16" t="s">
        <v>281</v>
      </c>
      <c r="H281" s="16" t="s">
        <v>282</v>
      </c>
      <c r="I281" s="16" t="s">
        <v>229</v>
      </c>
      <c r="J281" s="16" t="s">
        <v>261</v>
      </c>
      <c r="K281" s="16" t="s">
        <v>240</v>
      </c>
      <c r="L281">
        <v>708</v>
      </c>
    </row>
    <row r="282" spans="1:12">
      <c r="A282">
        <v>282</v>
      </c>
      <c r="B282" s="16" t="s">
        <v>248</v>
      </c>
      <c r="C282" s="16" t="s">
        <v>225</v>
      </c>
      <c r="D282" s="16" t="s">
        <v>251</v>
      </c>
      <c r="E282">
        <v>35</v>
      </c>
      <c r="F282" s="1">
        <v>30682</v>
      </c>
      <c r="G282" s="16" t="s">
        <v>266</v>
      </c>
      <c r="H282" s="16" t="s">
        <v>243</v>
      </c>
      <c r="I282" s="16" t="s">
        <v>229</v>
      </c>
      <c r="J282" s="16" t="s">
        <v>261</v>
      </c>
      <c r="K282" s="16" t="s">
        <v>240</v>
      </c>
      <c r="L282">
        <v>624</v>
      </c>
    </row>
    <row r="283" spans="1:12">
      <c r="A283">
        <v>283</v>
      </c>
      <c r="B283" s="16" t="s">
        <v>304</v>
      </c>
      <c r="C283" s="16" t="s">
        <v>225</v>
      </c>
      <c r="D283" s="16" t="s">
        <v>251</v>
      </c>
      <c r="E283">
        <v>33</v>
      </c>
      <c r="F283" s="1">
        <v>31451</v>
      </c>
      <c r="G283" s="16" t="s">
        <v>266</v>
      </c>
      <c r="H283" s="16" t="s">
        <v>282</v>
      </c>
      <c r="I283" s="16" t="s">
        <v>229</v>
      </c>
      <c r="J283" s="16" t="s">
        <v>261</v>
      </c>
      <c r="K283" s="16" t="s">
        <v>231</v>
      </c>
      <c r="L283">
        <v>336</v>
      </c>
    </row>
    <row r="284" spans="1:12">
      <c r="A284">
        <v>284</v>
      </c>
      <c r="B284" s="16" t="s">
        <v>258</v>
      </c>
      <c r="C284" s="16" t="s">
        <v>225</v>
      </c>
      <c r="D284" s="16" t="s">
        <v>251</v>
      </c>
      <c r="E284">
        <v>34</v>
      </c>
      <c r="F284" s="1">
        <v>30682</v>
      </c>
      <c r="G284" s="16" t="s">
        <v>239</v>
      </c>
      <c r="H284" s="16" t="s">
        <v>303</v>
      </c>
      <c r="I284" s="16" t="s">
        <v>229</v>
      </c>
      <c r="J284" s="16" t="s">
        <v>233</v>
      </c>
      <c r="K284" s="16" t="s">
        <v>231</v>
      </c>
      <c r="L284">
        <v>464</v>
      </c>
    </row>
    <row r="285" spans="1:12">
      <c r="A285">
        <v>285</v>
      </c>
      <c r="B285" s="16" t="s">
        <v>290</v>
      </c>
      <c r="C285" s="16" t="s">
        <v>225</v>
      </c>
      <c r="D285" s="16" t="s">
        <v>251</v>
      </c>
      <c r="E285">
        <v>32</v>
      </c>
      <c r="F285" s="1">
        <v>31413</v>
      </c>
      <c r="G285" s="16" t="s">
        <v>239</v>
      </c>
      <c r="H285" s="16" t="s">
        <v>303</v>
      </c>
      <c r="I285" s="16" t="s">
        <v>229</v>
      </c>
      <c r="J285" s="16" t="s">
        <v>230</v>
      </c>
      <c r="K285" s="16" t="s">
        <v>246</v>
      </c>
      <c r="L285">
        <v>666</v>
      </c>
    </row>
    <row r="286" spans="1:12">
      <c r="A286">
        <v>286</v>
      </c>
      <c r="B286" s="16" t="s">
        <v>276</v>
      </c>
      <c r="C286" s="16" t="s">
        <v>225</v>
      </c>
      <c r="D286" s="16" t="s">
        <v>226</v>
      </c>
      <c r="E286">
        <v>37</v>
      </c>
      <c r="F286" s="1">
        <v>29221</v>
      </c>
      <c r="G286" s="16" t="s">
        <v>266</v>
      </c>
      <c r="H286" s="16" t="s">
        <v>243</v>
      </c>
      <c r="I286" s="16" t="s">
        <v>229</v>
      </c>
      <c r="J286" s="16" t="s">
        <v>261</v>
      </c>
      <c r="K286" s="16" t="s">
        <v>231</v>
      </c>
      <c r="L286">
        <v>479</v>
      </c>
    </row>
    <row r="287" spans="1:12">
      <c r="A287">
        <v>287</v>
      </c>
      <c r="B287" s="16" t="s">
        <v>270</v>
      </c>
      <c r="C287" s="16" t="s">
        <v>225</v>
      </c>
      <c r="D287" s="16" t="s">
        <v>328</v>
      </c>
      <c r="E287">
        <v>59</v>
      </c>
      <c r="F287" s="1">
        <v>21916</v>
      </c>
      <c r="G287" s="16" t="s">
        <v>266</v>
      </c>
      <c r="H287" s="16" t="s">
        <v>282</v>
      </c>
      <c r="I287" s="16" t="s">
        <v>229</v>
      </c>
      <c r="J287" s="16" t="s">
        <v>236</v>
      </c>
      <c r="K287" s="16" t="s">
        <v>246</v>
      </c>
      <c r="L287">
        <v>775</v>
      </c>
    </row>
    <row r="288" spans="1:12">
      <c r="A288">
        <v>288</v>
      </c>
      <c r="B288" s="16" t="s">
        <v>263</v>
      </c>
      <c r="C288" s="16" t="s">
        <v>225</v>
      </c>
      <c r="D288" s="16" t="s">
        <v>251</v>
      </c>
      <c r="E288">
        <v>28</v>
      </c>
      <c r="F288" s="1">
        <v>33326</v>
      </c>
      <c r="G288" s="16" t="s">
        <v>239</v>
      </c>
      <c r="H288" s="16" t="s">
        <v>303</v>
      </c>
      <c r="I288" s="16" t="s">
        <v>229</v>
      </c>
      <c r="J288" s="16" t="s">
        <v>245</v>
      </c>
      <c r="K288" s="16" t="s">
        <v>246</v>
      </c>
      <c r="L288">
        <v>432</v>
      </c>
    </row>
    <row r="289" spans="1:12">
      <c r="A289">
        <v>289</v>
      </c>
      <c r="B289" s="16" t="s">
        <v>315</v>
      </c>
      <c r="C289" s="16" t="s">
        <v>225</v>
      </c>
      <c r="D289" s="16" t="s">
        <v>251</v>
      </c>
      <c r="E289">
        <v>34</v>
      </c>
      <c r="F289" s="1">
        <v>30682</v>
      </c>
      <c r="G289" s="16" t="s">
        <v>239</v>
      </c>
      <c r="H289" s="16" t="s">
        <v>303</v>
      </c>
      <c r="I289" s="16" t="s">
        <v>259</v>
      </c>
      <c r="J289" s="16" t="s">
        <v>233</v>
      </c>
      <c r="K289" s="16" t="s">
        <v>231</v>
      </c>
      <c r="L289">
        <v>341</v>
      </c>
    </row>
    <row r="290" spans="1:12">
      <c r="A290">
        <v>290</v>
      </c>
      <c r="B290" s="16" t="s">
        <v>273</v>
      </c>
      <c r="C290" s="16" t="s">
        <v>225</v>
      </c>
      <c r="D290" s="16" t="s">
        <v>226</v>
      </c>
      <c r="E290">
        <v>43</v>
      </c>
      <c r="F290" s="1">
        <v>27463</v>
      </c>
      <c r="G290" s="16" t="s">
        <v>266</v>
      </c>
      <c r="H290" s="16" t="s">
        <v>282</v>
      </c>
      <c r="I290" s="16" t="s">
        <v>249</v>
      </c>
      <c r="J290" s="16" t="s">
        <v>233</v>
      </c>
      <c r="K290" s="16" t="s">
        <v>240</v>
      </c>
      <c r="L290">
        <v>300</v>
      </c>
    </row>
    <row r="291" spans="1:12">
      <c r="A291">
        <v>291</v>
      </c>
      <c r="B291" s="16" t="s">
        <v>272</v>
      </c>
      <c r="C291" s="16" t="s">
        <v>225</v>
      </c>
      <c r="D291" s="16" t="s">
        <v>238</v>
      </c>
      <c r="E291">
        <v>48</v>
      </c>
      <c r="F291" s="1">
        <v>26180</v>
      </c>
      <c r="G291" s="16" t="s">
        <v>266</v>
      </c>
      <c r="H291" s="16" t="s">
        <v>243</v>
      </c>
      <c r="I291" s="16" t="s">
        <v>259</v>
      </c>
      <c r="J291" s="16" t="s">
        <v>236</v>
      </c>
      <c r="K291" s="16" t="s">
        <v>240</v>
      </c>
      <c r="L291">
        <v>657</v>
      </c>
    </row>
    <row r="292" spans="1:12">
      <c r="A292">
        <v>292</v>
      </c>
      <c r="B292" s="16" t="s">
        <v>273</v>
      </c>
      <c r="C292" s="16" t="s">
        <v>225</v>
      </c>
      <c r="D292" s="16" t="s">
        <v>226</v>
      </c>
      <c r="E292">
        <v>43</v>
      </c>
      <c r="F292" s="1">
        <v>27463</v>
      </c>
      <c r="G292" s="16" t="s">
        <v>266</v>
      </c>
      <c r="H292" s="16" t="s">
        <v>282</v>
      </c>
      <c r="I292" s="16" t="s">
        <v>249</v>
      </c>
      <c r="J292" s="16" t="s">
        <v>233</v>
      </c>
      <c r="K292" s="16" t="s">
        <v>240</v>
      </c>
      <c r="L292">
        <v>300</v>
      </c>
    </row>
    <row r="293" spans="1:12">
      <c r="A293">
        <v>293</v>
      </c>
      <c r="B293" s="16" t="s">
        <v>253</v>
      </c>
      <c r="C293" s="16" t="s">
        <v>225</v>
      </c>
      <c r="D293" s="16" t="s">
        <v>251</v>
      </c>
      <c r="E293">
        <v>31</v>
      </c>
      <c r="F293" s="1">
        <v>32153</v>
      </c>
      <c r="G293" s="16" t="s">
        <v>235</v>
      </c>
      <c r="H293" s="16" t="s">
        <v>243</v>
      </c>
      <c r="I293" s="16" t="s">
        <v>229</v>
      </c>
      <c r="J293" s="16" t="s">
        <v>245</v>
      </c>
      <c r="K293" s="16" t="s">
        <v>246</v>
      </c>
      <c r="L293">
        <v>315</v>
      </c>
    </row>
    <row r="294" spans="1:12">
      <c r="A294">
        <v>294</v>
      </c>
      <c r="B294" s="16" t="s">
        <v>273</v>
      </c>
      <c r="C294" s="16" t="s">
        <v>225</v>
      </c>
      <c r="D294" s="16" t="s">
        <v>242</v>
      </c>
      <c r="E294">
        <v>23</v>
      </c>
      <c r="F294" s="1">
        <v>34335</v>
      </c>
      <c r="G294" s="16" t="s">
        <v>266</v>
      </c>
      <c r="H294" s="16" t="s">
        <v>243</v>
      </c>
      <c r="I294" s="16" t="s">
        <v>229</v>
      </c>
      <c r="J294" s="16" t="s">
        <v>230</v>
      </c>
      <c r="K294" s="16" t="s">
        <v>240</v>
      </c>
      <c r="L294">
        <v>588</v>
      </c>
    </row>
    <row r="295" spans="1:12">
      <c r="A295">
        <v>295</v>
      </c>
      <c r="B295" s="16" t="s">
        <v>302</v>
      </c>
      <c r="C295" s="16" t="s">
        <v>225</v>
      </c>
      <c r="D295" s="16" t="s">
        <v>251</v>
      </c>
      <c r="E295">
        <v>29</v>
      </c>
      <c r="F295" s="1">
        <v>32874</v>
      </c>
      <c r="G295" s="16" t="s">
        <v>281</v>
      </c>
      <c r="H295" s="16" t="s">
        <v>243</v>
      </c>
      <c r="I295" s="16" t="s">
        <v>259</v>
      </c>
      <c r="J295" s="16" t="s">
        <v>230</v>
      </c>
      <c r="K295" s="16" t="s">
        <v>240</v>
      </c>
      <c r="L295">
        <v>395</v>
      </c>
    </row>
    <row r="296" spans="1:12">
      <c r="A296">
        <v>296</v>
      </c>
      <c r="B296" s="16" t="s">
        <v>318</v>
      </c>
      <c r="C296" s="16" t="s">
        <v>225</v>
      </c>
      <c r="D296" s="16" t="s">
        <v>226</v>
      </c>
      <c r="E296">
        <v>38</v>
      </c>
      <c r="F296" s="1">
        <v>29587</v>
      </c>
      <c r="G296" s="16" t="s">
        <v>239</v>
      </c>
      <c r="H296" s="16" t="s">
        <v>303</v>
      </c>
      <c r="I296" s="16" t="s">
        <v>259</v>
      </c>
      <c r="J296" s="16" t="s">
        <v>245</v>
      </c>
      <c r="K296" s="16" t="s">
        <v>240</v>
      </c>
      <c r="L296">
        <v>308</v>
      </c>
    </row>
    <row r="297" spans="1:12">
      <c r="A297">
        <v>297</v>
      </c>
      <c r="B297" s="16" t="s">
        <v>258</v>
      </c>
      <c r="C297" s="16" t="s">
        <v>225</v>
      </c>
      <c r="D297" s="16" t="s">
        <v>238</v>
      </c>
      <c r="E297">
        <v>47</v>
      </c>
      <c r="F297" s="1">
        <v>25569</v>
      </c>
      <c r="G297" s="16" t="s">
        <v>235</v>
      </c>
      <c r="H297" s="16" t="s">
        <v>243</v>
      </c>
      <c r="I297" s="16" t="s">
        <v>229</v>
      </c>
      <c r="J297" s="16" t="s">
        <v>230</v>
      </c>
      <c r="K297" s="16" t="s">
        <v>240</v>
      </c>
      <c r="L297">
        <v>546</v>
      </c>
    </row>
    <row r="298" spans="1:12">
      <c r="A298">
        <v>298</v>
      </c>
      <c r="B298" s="16" t="s">
        <v>322</v>
      </c>
      <c r="C298" s="16" t="s">
        <v>225</v>
      </c>
      <c r="D298" s="16" t="s">
        <v>226</v>
      </c>
      <c r="E298">
        <v>44</v>
      </c>
      <c r="F298" s="1">
        <v>27395</v>
      </c>
      <c r="G298" s="16" t="s">
        <v>239</v>
      </c>
      <c r="H298" s="16" t="s">
        <v>303</v>
      </c>
      <c r="I298" s="16" t="s">
        <v>229</v>
      </c>
      <c r="J298" s="16" t="s">
        <v>236</v>
      </c>
      <c r="K298" s="16" t="s">
        <v>231</v>
      </c>
      <c r="L298">
        <v>638</v>
      </c>
    </row>
    <row r="299" spans="1:12">
      <c r="A299">
        <v>299</v>
      </c>
      <c r="B299" s="16" t="s">
        <v>258</v>
      </c>
      <c r="C299" s="16" t="s">
        <v>225</v>
      </c>
      <c r="D299" s="16" t="s">
        <v>238</v>
      </c>
      <c r="E299">
        <v>47</v>
      </c>
      <c r="F299" s="1">
        <v>25569</v>
      </c>
      <c r="G299" s="16" t="s">
        <v>235</v>
      </c>
      <c r="H299" s="16" t="s">
        <v>243</v>
      </c>
      <c r="I299" s="16" t="s">
        <v>229</v>
      </c>
      <c r="J299" s="16" t="s">
        <v>230</v>
      </c>
      <c r="K299" s="16" t="s">
        <v>240</v>
      </c>
      <c r="L299">
        <v>546</v>
      </c>
    </row>
    <row r="300" spans="1:12">
      <c r="A300">
        <v>300</v>
      </c>
      <c r="B300" s="16" t="s">
        <v>250</v>
      </c>
      <c r="C300" s="16" t="s">
        <v>225</v>
      </c>
      <c r="D300" s="16" t="s">
        <v>251</v>
      </c>
      <c r="E300">
        <v>29</v>
      </c>
      <c r="F300" s="1">
        <v>32143</v>
      </c>
      <c r="G300" s="16" t="s">
        <v>227</v>
      </c>
      <c r="H300" s="16" t="s">
        <v>243</v>
      </c>
      <c r="I300" s="16" t="s">
        <v>229</v>
      </c>
      <c r="J300" s="16" t="s">
        <v>233</v>
      </c>
      <c r="K300" s="16" t="s">
        <v>246</v>
      </c>
      <c r="L300">
        <v>395</v>
      </c>
    </row>
    <row r="301" spans="1:12">
      <c r="A301">
        <v>301</v>
      </c>
      <c r="B301" s="16" t="s">
        <v>280</v>
      </c>
      <c r="C301" s="16" t="s">
        <v>225</v>
      </c>
      <c r="D301" s="16" t="s">
        <v>251</v>
      </c>
      <c r="E301">
        <v>29</v>
      </c>
      <c r="F301" s="1">
        <v>32509</v>
      </c>
      <c r="G301" s="16" t="s">
        <v>266</v>
      </c>
      <c r="H301" s="16" t="s">
        <v>282</v>
      </c>
      <c r="I301" s="16" t="s">
        <v>229</v>
      </c>
      <c r="J301" s="16" t="s">
        <v>236</v>
      </c>
      <c r="K301" s="16" t="s">
        <v>240</v>
      </c>
      <c r="L301">
        <v>647</v>
      </c>
    </row>
    <row r="302" spans="1:12">
      <c r="A302">
        <v>302</v>
      </c>
      <c r="B302" s="16" t="s">
        <v>309</v>
      </c>
      <c r="C302" s="16" t="s">
        <v>225</v>
      </c>
      <c r="D302" s="16" t="s">
        <v>251</v>
      </c>
      <c r="E302">
        <v>31</v>
      </c>
      <c r="F302" s="1">
        <v>32287</v>
      </c>
      <c r="G302" s="16" t="s">
        <v>239</v>
      </c>
      <c r="H302" s="16" t="s">
        <v>303</v>
      </c>
      <c r="I302" s="16" t="s">
        <v>249</v>
      </c>
      <c r="J302" s="16" t="s">
        <v>261</v>
      </c>
      <c r="K302" s="16" t="s">
        <v>240</v>
      </c>
      <c r="L302">
        <v>532</v>
      </c>
    </row>
    <row r="303" spans="1:12">
      <c r="A303">
        <v>303</v>
      </c>
      <c r="B303" s="16" t="s">
        <v>255</v>
      </c>
      <c r="C303" s="16" t="s">
        <v>225</v>
      </c>
      <c r="D303" s="16" t="s">
        <v>242</v>
      </c>
      <c r="F303" s="1"/>
      <c r="G303" s="16" t="s">
        <v>266</v>
      </c>
      <c r="H303" s="16" t="s">
        <v>282</v>
      </c>
      <c r="I303" s="16" t="s">
        <v>259</v>
      </c>
      <c r="J303" s="16" t="s">
        <v>261</v>
      </c>
      <c r="K303" s="16" t="s">
        <v>231</v>
      </c>
      <c r="L303">
        <v>660</v>
      </c>
    </row>
    <row r="304" spans="1:12">
      <c r="A304">
        <v>304</v>
      </c>
      <c r="B304" s="16" t="s">
        <v>241</v>
      </c>
      <c r="C304" s="16" t="s">
        <v>225</v>
      </c>
      <c r="D304" s="16" t="s">
        <v>251</v>
      </c>
      <c r="E304">
        <v>31</v>
      </c>
      <c r="F304" s="1">
        <v>32143</v>
      </c>
      <c r="G304" s="16" t="s">
        <v>239</v>
      </c>
      <c r="H304" s="16" t="s">
        <v>303</v>
      </c>
      <c r="I304" s="16" t="s">
        <v>229</v>
      </c>
      <c r="J304" s="16" t="s">
        <v>236</v>
      </c>
      <c r="K304" s="16" t="s">
        <v>240</v>
      </c>
      <c r="L304">
        <v>696</v>
      </c>
    </row>
    <row r="305" spans="1:12">
      <c r="A305">
        <v>305</v>
      </c>
      <c r="B305" s="16" t="s">
        <v>290</v>
      </c>
      <c r="C305" s="16" t="s">
        <v>225</v>
      </c>
      <c r="D305" s="16" t="s">
        <v>251</v>
      </c>
      <c r="E305">
        <v>32</v>
      </c>
      <c r="F305" s="1">
        <v>31413</v>
      </c>
      <c r="G305" s="16" t="s">
        <v>239</v>
      </c>
      <c r="H305" s="16" t="s">
        <v>303</v>
      </c>
      <c r="I305" s="16" t="s">
        <v>229</v>
      </c>
      <c r="J305" s="16" t="s">
        <v>230</v>
      </c>
      <c r="K305" s="16" t="s">
        <v>246</v>
      </c>
      <c r="L305">
        <v>666</v>
      </c>
    </row>
    <row r="306" spans="1:12">
      <c r="A306">
        <v>306</v>
      </c>
      <c r="B306" s="16" t="s">
        <v>271</v>
      </c>
      <c r="C306" s="16" t="s">
        <v>225</v>
      </c>
      <c r="D306" s="16" t="s">
        <v>226</v>
      </c>
      <c r="E306">
        <v>38</v>
      </c>
      <c r="F306" s="1">
        <v>28856</v>
      </c>
      <c r="G306" s="16" t="s">
        <v>266</v>
      </c>
      <c r="H306" s="16" t="s">
        <v>243</v>
      </c>
      <c r="I306" s="16" t="s">
        <v>259</v>
      </c>
      <c r="J306" s="16" t="s">
        <v>230</v>
      </c>
      <c r="K306" s="16" t="s">
        <v>240</v>
      </c>
      <c r="L306">
        <v>517</v>
      </c>
    </row>
    <row r="307" spans="1:12">
      <c r="A307">
        <v>307</v>
      </c>
      <c r="B307" s="16" t="s">
        <v>321</v>
      </c>
      <c r="C307" s="16" t="s">
        <v>225</v>
      </c>
      <c r="D307" s="16" t="s">
        <v>251</v>
      </c>
      <c r="E307">
        <v>28</v>
      </c>
      <c r="F307" s="1">
        <v>33458</v>
      </c>
      <c r="G307" s="16" t="s">
        <v>239</v>
      </c>
      <c r="H307" s="16" t="s">
        <v>303</v>
      </c>
      <c r="I307" s="16" t="s">
        <v>259</v>
      </c>
      <c r="J307" s="16" t="s">
        <v>233</v>
      </c>
      <c r="K307" s="16" t="s">
        <v>231</v>
      </c>
      <c r="L307">
        <v>816</v>
      </c>
    </row>
    <row r="308" spans="1:12">
      <c r="A308">
        <v>308</v>
      </c>
      <c r="B308" s="16" t="s">
        <v>302</v>
      </c>
      <c r="C308" s="16" t="s">
        <v>225</v>
      </c>
      <c r="D308" s="16" t="s">
        <v>251</v>
      </c>
      <c r="E308">
        <v>33</v>
      </c>
      <c r="F308" s="1">
        <v>31578</v>
      </c>
      <c r="G308" s="16" t="s">
        <v>235</v>
      </c>
      <c r="H308" s="16" t="s">
        <v>303</v>
      </c>
      <c r="I308" s="16" t="s">
        <v>259</v>
      </c>
      <c r="J308" s="16" t="s">
        <v>230</v>
      </c>
      <c r="K308" s="16" t="s">
        <v>231</v>
      </c>
      <c r="L308">
        <v>847</v>
      </c>
    </row>
    <row r="309" spans="1:12">
      <c r="A309">
        <v>309</v>
      </c>
      <c r="B309" s="16" t="s">
        <v>255</v>
      </c>
      <c r="C309" s="16" t="s">
        <v>225</v>
      </c>
      <c r="D309" s="16" t="s">
        <v>226</v>
      </c>
      <c r="E309">
        <v>39</v>
      </c>
      <c r="F309" s="1">
        <v>28628</v>
      </c>
      <c r="G309" s="16" t="s">
        <v>235</v>
      </c>
      <c r="H309" s="16" t="s">
        <v>243</v>
      </c>
      <c r="I309" s="16" t="s">
        <v>229</v>
      </c>
      <c r="J309" s="16" t="s">
        <v>245</v>
      </c>
      <c r="K309" s="16" t="s">
        <v>231</v>
      </c>
      <c r="L309">
        <v>571</v>
      </c>
    </row>
    <row r="310" spans="1:12">
      <c r="A310">
        <v>310</v>
      </c>
      <c r="B310" s="16" t="s">
        <v>247</v>
      </c>
      <c r="C310" s="16" t="s">
        <v>225</v>
      </c>
      <c r="D310" s="16" t="s">
        <v>251</v>
      </c>
      <c r="E310">
        <v>35</v>
      </c>
      <c r="F310" s="1">
        <v>30682</v>
      </c>
      <c r="G310" s="16" t="s">
        <v>239</v>
      </c>
      <c r="H310" s="16" t="s">
        <v>303</v>
      </c>
      <c r="I310" s="16" t="s">
        <v>229</v>
      </c>
      <c r="J310" s="16" t="s">
        <v>236</v>
      </c>
      <c r="K310" s="16" t="s">
        <v>240</v>
      </c>
      <c r="L310">
        <v>721</v>
      </c>
    </row>
    <row r="311" spans="1:12">
      <c r="A311">
        <v>311</v>
      </c>
      <c r="B311" s="16" t="s">
        <v>283</v>
      </c>
      <c r="C311" s="16" t="s">
        <v>225</v>
      </c>
      <c r="D311" s="16" t="s">
        <v>226</v>
      </c>
      <c r="E311">
        <v>40</v>
      </c>
      <c r="F311" s="1">
        <v>29217</v>
      </c>
      <c r="G311" s="16" t="s">
        <v>239</v>
      </c>
      <c r="H311" s="16" t="s">
        <v>303</v>
      </c>
      <c r="I311" s="16" t="s">
        <v>229</v>
      </c>
      <c r="J311" s="16" t="s">
        <v>261</v>
      </c>
      <c r="K311" s="16" t="s">
        <v>231</v>
      </c>
      <c r="L311">
        <v>810</v>
      </c>
    </row>
    <row r="312" spans="1:12">
      <c r="A312">
        <v>312</v>
      </c>
      <c r="B312" s="16" t="s">
        <v>265</v>
      </c>
      <c r="C312" s="16" t="s">
        <v>225</v>
      </c>
      <c r="D312" s="16" t="s">
        <v>238</v>
      </c>
      <c r="E312">
        <v>49</v>
      </c>
      <c r="F312" s="1">
        <v>25204</v>
      </c>
      <c r="G312" s="16" t="s">
        <v>266</v>
      </c>
      <c r="H312" s="16" t="s">
        <v>282</v>
      </c>
      <c r="I312" s="16" t="s">
        <v>229</v>
      </c>
      <c r="J312" s="16" t="s">
        <v>261</v>
      </c>
      <c r="K312" s="16" t="s">
        <v>246</v>
      </c>
      <c r="L312">
        <v>357</v>
      </c>
    </row>
    <row r="313" spans="1:12">
      <c r="A313">
        <v>313</v>
      </c>
      <c r="B313" s="16" t="s">
        <v>310</v>
      </c>
      <c r="C313" s="16" t="s">
        <v>225</v>
      </c>
      <c r="D313" s="16" t="s">
        <v>242</v>
      </c>
      <c r="E313">
        <v>24</v>
      </c>
      <c r="F313" s="1">
        <v>34394</v>
      </c>
      <c r="G313" s="16" t="s">
        <v>239</v>
      </c>
      <c r="H313" s="16" t="s">
        <v>303</v>
      </c>
      <c r="I313" s="16" t="s">
        <v>229</v>
      </c>
      <c r="J313" s="16" t="s">
        <v>230</v>
      </c>
      <c r="K313" s="16" t="s">
        <v>240</v>
      </c>
      <c r="L313">
        <v>431</v>
      </c>
    </row>
    <row r="314" spans="1:12">
      <c r="A314">
        <v>314</v>
      </c>
      <c r="B314" s="16" t="s">
        <v>298</v>
      </c>
      <c r="C314" s="16" t="s">
        <v>225</v>
      </c>
      <c r="D314" s="16" t="s">
        <v>251</v>
      </c>
      <c r="E314">
        <v>26</v>
      </c>
      <c r="F314" s="1">
        <v>33970</v>
      </c>
      <c r="G314" s="16" t="s">
        <v>227</v>
      </c>
      <c r="H314" s="16" t="s">
        <v>243</v>
      </c>
      <c r="I314" s="16" t="s">
        <v>229</v>
      </c>
      <c r="J314" s="16" t="s">
        <v>233</v>
      </c>
      <c r="K314" s="16" t="s">
        <v>231</v>
      </c>
      <c r="L314">
        <v>824</v>
      </c>
    </row>
    <row r="315" spans="1:12">
      <c r="A315">
        <v>315</v>
      </c>
      <c r="B315" s="16" t="s">
        <v>327</v>
      </c>
      <c r="C315" s="16" t="s">
        <v>225</v>
      </c>
      <c r="D315" s="16" t="s">
        <v>238</v>
      </c>
      <c r="E315">
        <v>55</v>
      </c>
      <c r="F315" s="1">
        <v>23012</v>
      </c>
      <c r="G315" s="16" t="s">
        <v>266</v>
      </c>
      <c r="H315" s="16" t="s">
        <v>282</v>
      </c>
      <c r="I315" s="16" t="s">
        <v>259</v>
      </c>
      <c r="J315" s="16" t="s">
        <v>261</v>
      </c>
      <c r="K315" s="16" t="s">
        <v>231</v>
      </c>
      <c r="L315">
        <v>750</v>
      </c>
    </row>
    <row r="316" spans="1:12">
      <c r="A316">
        <v>316</v>
      </c>
      <c r="B316" s="16" t="s">
        <v>285</v>
      </c>
      <c r="C316" s="16" t="s">
        <v>225</v>
      </c>
      <c r="D316" s="16" t="s">
        <v>242</v>
      </c>
      <c r="E316">
        <v>22</v>
      </c>
      <c r="F316" s="1">
        <v>35431</v>
      </c>
      <c r="G316" s="16" t="s">
        <v>227</v>
      </c>
      <c r="H316" s="16" t="s">
        <v>243</v>
      </c>
      <c r="I316" s="16" t="s">
        <v>229</v>
      </c>
      <c r="J316" s="16" t="s">
        <v>230</v>
      </c>
      <c r="K316" s="16" t="s">
        <v>246</v>
      </c>
      <c r="L316">
        <v>679</v>
      </c>
    </row>
    <row r="317" spans="1:12">
      <c r="A317">
        <v>317</v>
      </c>
      <c r="B317" s="16" t="s">
        <v>302</v>
      </c>
      <c r="C317" s="16" t="s">
        <v>225</v>
      </c>
      <c r="D317" s="16" t="s">
        <v>251</v>
      </c>
      <c r="E317">
        <v>33</v>
      </c>
      <c r="F317" s="1">
        <v>31578</v>
      </c>
      <c r="G317" s="16" t="s">
        <v>235</v>
      </c>
      <c r="H317" s="16" t="s">
        <v>303</v>
      </c>
      <c r="I317" s="16" t="s">
        <v>259</v>
      </c>
      <c r="J317" s="16" t="s">
        <v>230</v>
      </c>
      <c r="K317" s="16" t="s">
        <v>231</v>
      </c>
      <c r="L317">
        <v>847</v>
      </c>
    </row>
    <row r="318" spans="1:12">
      <c r="A318">
        <v>318</v>
      </c>
      <c r="B318" s="16" t="s">
        <v>314</v>
      </c>
      <c r="C318" s="16" t="s">
        <v>225</v>
      </c>
      <c r="D318" s="16" t="s">
        <v>251</v>
      </c>
      <c r="E318">
        <v>31</v>
      </c>
      <c r="F318" s="1">
        <v>32143</v>
      </c>
      <c r="G318" s="16" t="s">
        <v>235</v>
      </c>
      <c r="H318" s="16" t="s">
        <v>243</v>
      </c>
      <c r="I318" s="16" t="s">
        <v>229</v>
      </c>
      <c r="J318" s="16" t="s">
        <v>233</v>
      </c>
      <c r="K318" s="16" t="s">
        <v>231</v>
      </c>
      <c r="L318">
        <v>672</v>
      </c>
    </row>
    <row r="319" spans="1:12">
      <c r="A319">
        <v>319</v>
      </c>
      <c r="B319" s="16" t="s">
        <v>288</v>
      </c>
      <c r="C319" s="16" t="s">
        <v>225</v>
      </c>
      <c r="D319" s="16" t="s">
        <v>226</v>
      </c>
      <c r="E319">
        <v>36</v>
      </c>
      <c r="F319" s="1">
        <v>30317</v>
      </c>
      <c r="G319" s="16" t="s">
        <v>239</v>
      </c>
      <c r="H319" s="16" t="s">
        <v>303</v>
      </c>
      <c r="I319" s="16" t="s">
        <v>229</v>
      </c>
      <c r="J319" s="16" t="s">
        <v>261</v>
      </c>
      <c r="K319" s="16" t="s">
        <v>246</v>
      </c>
      <c r="L319">
        <v>514</v>
      </c>
    </row>
    <row r="320" spans="1:12">
      <c r="A320">
        <v>320</v>
      </c>
      <c r="B320" s="16" t="s">
        <v>288</v>
      </c>
      <c r="C320" s="16" t="s">
        <v>225</v>
      </c>
      <c r="D320" s="16" t="s">
        <v>251</v>
      </c>
      <c r="E320">
        <v>33</v>
      </c>
      <c r="F320" s="1">
        <v>31197</v>
      </c>
      <c r="G320" s="16" t="s">
        <v>266</v>
      </c>
      <c r="H320" s="16" t="s">
        <v>243</v>
      </c>
      <c r="I320" s="16" t="s">
        <v>229</v>
      </c>
      <c r="J320" s="16" t="s">
        <v>233</v>
      </c>
      <c r="K320" s="16" t="s">
        <v>231</v>
      </c>
      <c r="L320">
        <v>716</v>
      </c>
    </row>
    <row r="321" spans="1:12">
      <c r="A321">
        <v>321</v>
      </c>
      <c r="B321" s="16" t="s">
        <v>273</v>
      </c>
      <c r="C321" s="16" t="s">
        <v>225</v>
      </c>
      <c r="D321" s="16" t="s">
        <v>242</v>
      </c>
      <c r="E321">
        <v>23</v>
      </c>
      <c r="F321" s="1">
        <v>34335</v>
      </c>
      <c r="G321" s="16" t="s">
        <v>266</v>
      </c>
      <c r="H321" s="16" t="s">
        <v>243</v>
      </c>
      <c r="I321" s="16" t="s">
        <v>229</v>
      </c>
      <c r="J321" s="16" t="s">
        <v>230</v>
      </c>
      <c r="K321" s="16" t="s">
        <v>240</v>
      </c>
      <c r="L321">
        <v>588</v>
      </c>
    </row>
    <row r="322" spans="1:12">
      <c r="A322">
        <v>322</v>
      </c>
      <c r="B322" s="16" t="s">
        <v>237</v>
      </c>
      <c r="C322" s="16" t="s">
        <v>225</v>
      </c>
      <c r="D322" s="16" t="s">
        <v>251</v>
      </c>
      <c r="E322">
        <v>29</v>
      </c>
      <c r="F322" s="1">
        <v>32509</v>
      </c>
      <c r="G322" s="16" t="s">
        <v>239</v>
      </c>
      <c r="H322" s="16" t="s">
        <v>303</v>
      </c>
      <c r="I322" s="16" t="s">
        <v>229</v>
      </c>
      <c r="J322" s="16" t="s">
        <v>230</v>
      </c>
      <c r="K322" s="16" t="s">
        <v>231</v>
      </c>
      <c r="L322">
        <v>369</v>
      </c>
    </row>
    <row r="323" spans="1:12">
      <c r="A323">
        <v>323</v>
      </c>
      <c r="B323" s="16" t="s">
        <v>262</v>
      </c>
      <c r="C323" s="16" t="s">
        <v>225</v>
      </c>
      <c r="D323" s="16" t="s">
        <v>226</v>
      </c>
      <c r="E323">
        <v>41</v>
      </c>
      <c r="F323" s="1">
        <v>27760</v>
      </c>
      <c r="G323" s="16" t="s">
        <v>266</v>
      </c>
      <c r="H323" s="16" t="s">
        <v>243</v>
      </c>
      <c r="I323" s="16" t="s">
        <v>229</v>
      </c>
      <c r="J323" s="16" t="s">
        <v>233</v>
      </c>
      <c r="K323" s="16" t="s">
        <v>246</v>
      </c>
      <c r="L323">
        <v>399</v>
      </c>
    </row>
    <row r="324" spans="1:12">
      <c r="A324">
        <v>324</v>
      </c>
      <c r="B324" s="16" t="s">
        <v>237</v>
      </c>
      <c r="C324" s="16" t="s">
        <v>225</v>
      </c>
      <c r="D324" s="16" t="s">
        <v>238</v>
      </c>
      <c r="E324">
        <v>55</v>
      </c>
      <c r="F324" s="1">
        <v>22647</v>
      </c>
      <c r="G324" s="16" t="s">
        <v>239</v>
      </c>
      <c r="H324" s="16" t="s">
        <v>228</v>
      </c>
      <c r="I324" s="16" t="s">
        <v>229</v>
      </c>
      <c r="J324" s="16" t="s">
        <v>233</v>
      </c>
      <c r="K324" s="16" t="s">
        <v>240</v>
      </c>
      <c r="L324">
        <v>773</v>
      </c>
    </row>
    <row r="325" spans="1:12">
      <c r="A325">
        <v>325</v>
      </c>
      <c r="B325" s="16" t="s">
        <v>299</v>
      </c>
      <c r="C325" s="16" t="s">
        <v>225</v>
      </c>
      <c r="D325" s="16" t="s">
        <v>226</v>
      </c>
      <c r="E325">
        <v>45</v>
      </c>
      <c r="F325" s="1">
        <v>27089</v>
      </c>
      <c r="G325" s="16" t="s">
        <v>266</v>
      </c>
      <c r="H325" s="16" t="s">
        <v>282</v>
      </c>
      <c r="I325" s="16" t="s">
        <v>259</v>
      </c>
      <c r="J325" s="16" t="s">
        <v>261</v>
      </c>
      <c r="K325" s="16" t="s">
        <v>231</v>
      </c>
      <c r="L325">
        <v>830</v>
      </c>
    </row>
    <row r="326" spans="1:12">
      <c r="A326">
        <v>326</v>
      </c>
      <c r="B326" s="16" t="s">
        <v>322</v>
      </c>
      <c r="C326" s="16" t="s">
        <v>225</v>
      </c>
      <c r="D326" s="16" t="s">
        <v>226</v>
      </c>
      <c r="E326">
        <v>44</v>
      </c>
      <c r="F326" s="1">
        <v>27395</v>
      </c>
      <c r="G326" s="16" t="s">
        <v>239</v>
      </c>
      <c r="H326" s="16" t="s">
        <v>303</v>
      </c>
      <c r="I326" s="16" t="s">
        <v>229</v>
      </c>
      <c r="J326" s="16" t="s">
        <v>236</v>
      </c>
      <c r="K326" s="16" t="s">
        <v>231</v>
      </c>
      <c r="L326">
        <v>638</v>
      </c>
    </row>
    <row r="327" spans="1:12">
      <c r="A327">
        <v>327</v>
      </c>
      <c r="B327" s="16" t="s">
        <v>224</v>
      </c>
      <c r="C327" s="16" t="s">
        <v>225</v>
      </c>
      <c r="D327" s="16" t="s">
        <v>226</v>
      </c>
      <c r="E327">
        <v>37</v>
      </c>
      <c r="F327" s="1">
        <v>30317</v>
      </c>
      <c r="G327" s="16" t="s">
        <v>239</v>
      </c>
      <c r="H327" s="16" t="s">
        <v>303</v>
      </c>
      <c r="I327" s="16" t="s">
        <v>229</v>
      </c>
      <c r="J327" s="16" t="s">
        <v>230</v>
      </c>
      <c r="K327" s="16" t="s">
        <v>246</v>
      </c>
      <c r="L327">
        <v>373</v>
      </c>
    </row>
    <row r="328" spans="1:12">
      <c r="A328">
        <v>328</v>
      </c>
      <c r="B328" s="16" t="s">
        <v>272</v>
      </c>
      <c r="C328" s="16" t="s">
        <v>225</v>
      </c>
      <c r="D328" s="16" t="s">
        <v>251</v>
      </c>
      <c r="E328">
        <v>35</v>
      </c>
      <c r="F328" s="1">
        <v>30682</v>
      </c>
      <c r="G328" s="16" t="s">
        <v>239</v>
      </c>
      <c r="H328" s="16" t="s">
        <v>303</v>
      </c>
      <c r="I328" s="16" t="s">
        <v>229</v>
      </c>
      <c r="J328" s="16" t="s">
        <v>261</v>
      </c>
      <c r="K328" s="16" t="s">
        <v>240</v>
      </c>
      <c r="L328">
        <v>697</v>
      </c>
    </row>
    <row r="329" spans="1:12">
      <c r="A329">
        <v>329</v>
      </c>
      <c r="B329" s="16" t="s">
        <v>294</v>
      </c>
      <c r="C329" s="16" t="s">
        <v>225</v>
      </c>
      <c r="D329" s="16" t="s">
        <v>226</v>
      </c>
      <c r="E329">
        <v>45</v>
      </c>
      <c r="F329" s="1">
        <v>27030</v>
      </c>
      <c r="G329" s="16" t="s">
        <v>281</v>
      </c>
      <c r="H329" s="16" t="s">
        <v>282</v>
      </c>
      <c r="I329" s="16" t="s">
        <v>229</v>
      </c>
      <c r="J329" s="16" t="s">
        <v>230</v>
      </c>
      <c r="K329" s="16" t="s">
        <v>240</v>
      </c>
      <c r="L329">
        <v>357</v>
      </c>
    </row>
    <row r="330" spans="1:12">
      <c r="A330">
        <v>330</v>
      </c>
      <c r="B330" s="16" t="s">
        <v>271</v>
      </c>
      <c r="C330" s="16" t="s">
        <v>225</v>
      </c>
      <c r="D330" s="16" t="s">
        <v>226</v>
      </c>
      <c r="E330">
        <v>38</v>
      </c>
      <c r="F330" s="1">
        <v>28856</v>
      </c>
      <c r="G330" s="16" t="s">
        <v>266</v>
      </c>
      <c r="H330" s="16" t="s">
        <v>243</v>
      </c>
      <c r="I330" s="16" t="s">
        <v>259</v>
      </c>
      <c r="J330" s="16" t="s">
        <v>230</v>
      </c>
      <c r="K330" s="16" t="s">
        <v>240</v>
      </c>
      <c r="L330">
        <v>517</v>
      </c>
    </row>
    <row r="331" spans="1:12">
      <c r="A331">
        <v>331</v>
      </c>
      <c r="B331" s="16" t="s">
        <v>262</v>
      </c>
      <c r="C331" s="16" t="s">
        <v>225</v>
      </c>
      <c r="D331" s="16" t="s">
        <v>226</v>
      </c>
      <c r="E331">
        <v>43</v>
      </c>
      <c r="F331" s="1">
        <v>27760</v>
      </c>
      <c r="G331" s="16" t="s">
        <v>227</v>
      </c>
      <c r="H331" s="16" t="s">
        <v>243</v>
      </c>
      <c r="I331" s="16" t="s">
        <v>229</v>
      </c>
      <c r="J331" s="16" t="s">
        <v>230</v>
      </c>
      <c r="K331" s="16" t="s">
        <v>231</v>
      </c>
      <c r="L331">
        <v>798</v>
      </c>
    </row>
    <row r="332" spans="1:12">
      <c r="A332">
        <v>332</v>
      </c>
      <c r="B332" s="16" t="s">
        <v>312</v>
      </c>
      <c r="C332" s="16" t="s">
        <v>225</v>
      </c>
      <c r="D332" s="16" t="s">
        <v>226</v>
      </c>
      <c r="E332">
        <v>38</v>
      </c>
      <c r="F332" s="1">
        <v>29221</v>
      </c>
      <c r="G332" s="16" t="s">
        <v>239</v>
      </c>
      <c r="H332" s="16" t="s">
        <v>303</v>
      </c>
      <c r="I332" s="16" t="s">
        <v>259</v>
      </c>
      <c r="J332" s="16" t="s">
        <v>245</v>
      </c>
      <c r="K332" s="16" t="s">
        <v>240</v>
      </c>
      <c r="L332">
        <v>683</v>
      </c>
    </row>
    <row r="333" spans="1:12">
      <c r="A333">
        <v>333</v>
      </c>
      <c r="B333" s="16" t="s">
        <v>283</v>
      </c>
      <c r="C333" s="16" t="s">
        <v>225</v>
      </c>
      <c r="D333" s="16" t="s">
        <v>226</v>
      </c>
      <c r="E333">
        <v>36</v>
      </c>
      <c r="F333" s="1">
        <v>30317</v>
      </c>
      <c r="G333" s="16" t="s">
        <v>235</v>
      </c>
      <c r="H333" s="16" t="s">
        <v>243</v>
      </c>
      <c r="I333" s="16" t="s">
        <v>259</v>
      </c>
      <c r="J333" s="16" t="s">
        <v>245</v>
      </c>
      <c r="K333" s="16" t="s">
        <v>240</v>
      </c>
      <c r="L333">
        <v>796</v>
      </c>
    </row>
    <row r="334" spans="1:12">
      <c r="A334">
        <v>334</v>
      </c>
      <c r="B334" s="16" t="s">
        <v>284</v>
      </c>
      <c r="C334" s="16" t="s">
        <v>225</v>
      </c>
      <c r="D334" s="16" t="s">
        <v>226</v>
      </c>
      <c r="E334">
        <v>38</v>
      </c>
      <c r="F334" s="1">
        <v>29891</v>
      </c>
      <c r="G334" s="16" t="s">
        <v>235</v>
      </c>
      <c r="H334" s="16" t="s">
        <v>282</v>
      </c>
      <c r="I334" s="16" t="s">
        <v>229</v>
      </c>
      <c r="J334" s="16" t="s">
        <v>245</v>
      </c>
      <c r="K334" s="16" t="s">
        <v>231</v>
      </c>
      <c r="L334">
        <v>774</v>
      </c>
    </row>
    <row r="335" spans="1:12">
      <c r="A335">
        <v>335</v>
      </c>
      <c r="B335" s="16" t="s">
        <v>262</v>
      </c>
      <c r="C335" s="16" t="s">
        <v>225</v>
      </c>
      <c r="D335" s="16" t="s">
        <v>226</v>
      </c>
      <c r="E335">
        <v>41</v>
      </c>
      <c r="F335" s="1">
        <v>27760</v>
      </c>
      <c r="G335" s="16" t="s">
        <v>266</v>
      </c>
      <c r="H335" s="16" t="s">
        <v>243</v>
      </c>
      <c r="I335" s="16" t="s">
        <v>229</v>
      </c>
      <c r="J335" s="16" t="s">
        <v>233</v>
      </c>
      <c r="K335" s="16" t="s">
        <v>246</v>
      </c>
      <c r="L335">
        <v>399</v>
      </c>
    </row>
    <row r="336" spans="1:12">
      <c r="A336">
        <v>336</v>
      </c>
      <c r="B336" s="16" t="s">
        <v>307</v>
      </c>
      <c r="C336" s="16" t="s">
        <v>225</v>
      </c>
      <c r="D336" s="16" t="s">
        <v>226</v>
      </c>
      <c r="E336">
        <v>44</v>
      </c>
      <c r="F336" s="1">
        <v>27395</v>
      </c>
      <c r="G336" s="16" t="s">
        <v>266</v>
      </c>
      <c r="H336" s="16" t="s">
        <v>282</v>
      </c>
      <c r="I336" s="16" t="s">
        <v>259</v>
      </c>
      <c r="J336" s="16" t="s">
        <v>261</v>
      </c>
      <c r="K336" s="16" t="s">
        <v>240</v>
      </c>
      <c r="L336">
        <v>686</v>
      </c>
    </row>
    <row r="337" spans="1:12">
      <c r="A337">
        <v>337</v>
      </c>
      <c r="B337" s="16" t="s">
        <v>224</v>
      </c>
      <c r="C337" s="16" t="s">
        <v>225</v>
      </c>
      <c r="D337" s="16" t="s">
        <v>226</v>
      </c>
      <c r="E337">
        <v>36</v>
      </c>
      <c r="F337" s="1">
        <v>29587</v>
      </c>
      <c r="G337" s="16" t="s">
        <v>227</v>
      </c>
      <c r="H337" s="16" t="s">
        <v>228</v>
      </c>
      <c r="I337" s="16" t="s">
        <v>229</v>
      </c>
      <c r="J337" s="16" t="s">
        <v>230</v>
      </c>
      <c r="K337" s="16" t="s">
        <v>231</v>
      </c>
      <c r="L337">
        <v>419</v>
      </c>
    </row>
    <row r="338" spans="1:12">
      <c r="A338">
        <v>338</v>
      </c>
      <c r="B338" s="16" t="s">
        <v>253</v>
      </c>
      <c r="C338" s="16" t="s">
        <v>225</v>
      </c>
      <c r="D338" s="16" t="s">
        <v>226</v>
      </c>
      <c r="E338">
        <v>36</v>
      </c>
      <c r="F338" s="1">
        <v>29747</v>
      </c>
      <c r="G338" s="16" t="s">
        <v>227</v>
      </c>
      <c r="H338" s="16" t="s">
        <v>243</v>
      </c>
      <c r="I338" s="16" t="s">
        <v>249</v>
      </c>
      <c r="J338" s="16" t="s">
        <v>236</v>
      </c>
      <c r="K338" s="16" t="s">
        <v>240</v>
      </c>
      <c r="L338">
        <v>787</v>
      </c>
    </row>
    <row r="339" spans="1:12">
      <c r="A339">
        <v>339</v>
      </c>
      <c r="B339" s="16" t="s">
        <v>334</v>
      </c>
      <c r="C339" s="16" t="s">
        <v>225</v>
      </c>
      <c r="D339" s="16" t="s">
        <v>226</v>
      </c>
      <c r="E339">
        <v>43</v>
      </c>
      <c r="F339" s="1">
        <v>27454</v>
      </c>
      <c r="G339" s="16" t="s">
        <v>281</v>
      </c>
      <c r="H339" s="16" t="s">
        <v>282</v>
      </c>
      <c r="I339" s="16" t="s">
        <v>229</v>
      </c>
      <c r="J339" s="16" t="s">
        <v>230</v>
      </c>
      <c r="K339" s="16" t="s">
        <v>246</v>
      </c>
      <c r="L339">
        <v>558</v>
      </c>
    </row>
    <row r="340" spans="1:12">
      <c r="A340">
        <v>340</v>
      </c>
      <c r="B340" s="16" t="s">
        <v>247</v>
      </c>
      <c r="C340" s="16" t="s">
        <v>225</v>
      </c>
      <c r="D340" s="16" t="s">
        <v>226</v>
      </c>
      <c r="E340">
        <v>43</v>
      </c>
      <c r="F340" s="1">
        <v>27760</v>
      </c>
      <c r="G340" s="16" t="s">
        <v>281</v>
      </c>
      <c r="H340" s="16" t="s">
        <v>282</v>
      </c>
      <c r="I340" s="16" t="s">
        <v>229</v>
      </c>
      <c r="J340" s="16" t="s">
        <v>261</v>
      </c>
      <c r="K340" s="16" t="s">
        <v>231</v>
      </c>
      <c r="L340">
        <v>528</v>
      </c>
    </row>
    <row r="341" spans="1:12">
      <c r="A341">
        <v>341</v>
      </c>
      <c r="B341" s="16" t="s">
        <v>285</v>
      </c>
      <c r="C341" s="16" t="s">
        <v>225</v>
      </c>
      <c r="D341" s="16" t="s">
        <v>242</v>
      </c>
      <c r="E341">
        <v>22</v>
      </c>
      <c r="F341" s="1">
        <v>35431</v>
      </c>
      <c r="G341" s="16" t="s">
        <v>227</v>
      </c>
      <c r="H341" s="16" t="s">
        <v>243</v>
      </c>
      <c r="I341" s="16" t="s">
        <v>229</v>
      </c>
      <c r="J341" s="16" t="s">
        <v>230</v>
      </c>
      <c r="K341" s="16" t="s">
        <v>246</v>
      </c>
      <c r="L341">
        <v>679</v>
      </c>
    </row>
    <row r="342" spans="1:12">
      <c r="A342">
        <v>342</v>
      </c>
      <c r="B342" s="16" t="s">
        <v>292</v>
      </c>
      <c r="C342" s="16" t="s">
        <v>225</v>
      </c>
      <c r="D342" s="16" t="s">
        <v>242</v>
      </c>
      <c r="F342" s="1"/>
      <c r="G342" s="16" t="s">
        <v>239</v>
      </c>
      <c r="H342" s="16" t="s">
        <v>303</v>
      </c>
      <c r="I342" s="16" t="s">
        <v>259</v>
      </c>
      <c r="J342" s="16" t="s">
        <v>261</v>
      </c>
      <c r="K342" s="16" t="s">
        <v>246</v>
      </c>
      <c r="L342">
        <v>476</v>
      </c>
    </row>
    <row r="343" spans="1:12">
      <c r="A343">
        <v>343</v>
      </c>
      <c r="B343" s="16" t="s">
        <v>306</v>
      </c>
      <c r="C343" s="16" t="s">
        <v>225</v>
      </c>
      <c r="D343" s="16" t="s">
        <v>226</v>
      </c>
      <c r="E343">
        <v>38</v>
      </c>
      <c r="F343" s="1">
        <v>29587</v>
      </c>
      <c r="G343" s="16" t="s">
        <v>239</v>
      </c>
      <c r="H343" s="16" t="s">
        <v>303</v>
      </c>
      <c r="I343" s="16" t="s">
        <v>229</v>
      </c>
      <c r="J343" s="16" t="s">
        <v>236</v>
      </c>
      <c r="K343" s="16" t="s">
        <v>246</v>
      </c>
      <c r="L343">
        <v>744</v>
      </c>
    </row>
    <row r="344" spans="1:12">
      <c r="A344">
        <v>344</v>
      </c>
      <c r="B344" s="16" t="s">
        <v>279</v>
      </c>
      <c r="C344" s="16" t="s">
        <v>225</v>
      </c>
      <c r="D344" s="16" t="s">
        <v>226</v>
      </c>
      <c r="E344">
        <v>38</v>
      </c>
      <c r="F344" s="1">
        <v>29587</v>
      </c>
      <c r="G344" s="16" t="s">
        <v>239</v>
      </c>
      <c r="H344" s="16" t="s">
        <v>303</v>
      </c>
      <c r="I344" s="16" t="s">
        <v>229</v>
      </c>
      <c r="J344" s="16" t="s">
        <v>236</v>
      </c>
      <c r="K344" s="16" t="s">
        <v>231</v>
      </c>
      <c r="L344">
        <v>552</v>
      </c>
    </row>
    <row r="345" spans="1:12">
      <c r="A345">
        <v>345</v>
      </c>
      <c r="B345" s="16" t="s">
        <v>326</v>
      </c>
      <c r="C345" s="16" t="s">
        <v>225</v>
      </c>
      <c r="D345" s="16" t="s">
        <v>251</v>
      </c>
      <c r="E345">
        <v>35</v>
      </c>
      <c r="F345" s="1">
        <v>30682</v>
      </c>
      <c r="G345" s="16" t="s">
        <v>239</v>
      </c>
      <c r="H345" s="16" t="s">
        <v>303</v>
      </c>
      <c r="I345" s="16" t="s">
        <v>259</v>
      </c>
      <c r="J345" s="16" t="s">
        <v>245</v>
      </c>
      <c r="K345" s="16" t="s">
        <v>231</v>
      </c>
      <c r="L345">
        <v>744</v>
      </c>
    </row>
    <row r="346" spans="1:12">
      <c r="A346">
        <v>346</v>
      </c>
      <c r="B346" s="16" t="s">
        <v>272</v>
      </c>
      <c r="C346" s="16" t="s">
        <v>225</v>
      </c>
      <c r="D346" s="16" t="s">
        <v>238</v>
      </c>
      <c r="E346">
        <v>48</v>
      </c>
      <c r="F346" s="1">
        <v>26180</v>
      </c>
      <c r="G346" s="16" t="s">
        <v>266</v>
      </c>
      <c r="H346" s="16" t="s">
        <v>243</v>
      </c>
      <c r="I346" s="16" t="s">
        <v>259</v>
      </c>
      <c r="J346" s="16" t="s">
        <v>236</v>
      </c>
      <c r="K346" s="16" t="s">
        <v>240</v>
      </c>
      <c r="L346">
        <v>657</v>
      </c>
    </row>
    <row r="347" spans="1:12">
      <c r="A347">
        <v>347</v>
      </c>
      <c r="B347" s="16" t="s">
        <v>289</v>
      </c>
      <c r="C347" s="16" t="s">
        <v>225</v>
      </c>
      <c r="D347" s="16" t="s">
        <v>238</v>
      </c>
      <c r="E347">
        <v>52</v>
      </c>
      <c r="F347" s="1">
        <v>24838</v>
      </c>
      <c r="G347" s="16" t="s">
        <v>235</v>
      </c>
      <c r="H347" s="16" t="s">
        <v>243</v>
      </c>
      <c r="I347" s="16" t="s">
        <v>229</v>
      </c>
      <c r="J347" s="16" t="s">
        <v>230</v>
      </c>
      <c r="K347" s="16" t="s">
        <v>246</v>
      </c>
      <c r="L347">
        <v>584</v>
      </c>
    </row>
    <row r="348" spans="1:12">
      <c r="A348">
        <v>348</v>
      </c>
      <c r="B348" s="16" t="s">
        <v>314</v>
      </c>
      <c r="C348" s="16" t="s">
        <v>225</v>
      </c>
      <c r="D348" s="16" t="s">
        <v>328</v>
      </c>
      <c r="E348">
        <v>56</v>
      </c>
      <c r="F348" s="1">
        <v>22647</v>
      </c>
      <c r="G348" s="16" t="s">
        <v>281</v>
      </c>
      <c r="H348" s="16" t="s">
        <v>282</v>
      </c>
      <c r="I348" s="16" t="s">
        <v>259</v>
      </c>
      <c r="J348" s="16" t="s">
        <v>230</v>
      </c>
      <c r="K348" s="16" t="s">
        <v>240</v>
      </c>
      <c r="L348">
        <v>532</v>
      </c>
    </row>
    <row r="349" spans="1:12">
      <c r="A349">
        <v>349</v>
      </c>
      <c r="B349" s="16" t="s">
        <v>270</v>
      </c>
      <c r="C349" s="16" t="s">
        <v>225</v>
      </c>
      <c r="D349" s="16" t="s">
        <v>242</v>
      </c>
      <c r="E349">
        <v>23</v>
      </c>
      <c r="F349" s="1">
        <v>34367</v>
      </c>
      <c r="G349" s="16" t="s">
        <v>266</v>
      </c>
      <c r="H349" s="16" t="s">
        <v>243</v>
      </c>
      <c r="I349" s="16" t="s">
        <v>229</v>
      </c>
      <c r="J349" s="16" t="s">
        <v>245</v>
      </c>
      <c r="K349" s="16" t="s">
        <v>240</v>
      </c>
      <c r="L349">
        <v>503</v>
      </c>
    </row>
    <row r="350" spans="1:12">
      <c r="A350">
        <v>350</v>
      </c>
      <c r="B350" s="16" t="s">
        <v>296</v>
      </c>
      <c r="C350" s="16" t="s">
        <v>225</v>
      </c>
      <c r="D350" s="16" t="s">
        <v>226</v>
      </c>
      <c r="E350">
        <v>36</v>
      </c>
      <c r="F350" s="1">
        <v>30317</v>
      </c>
      <c r="G350" s="16" t="s">
        <v>235</v>
      </c>
      <c r="H350" s="16" t="s">
        <v>243</v>
      </c>
      <c r="I350" s="16" t="s">
        <v>259</v>
      </c>
      <c r="J350" s="16" t="s">
        <v>233</v>
      </c>
      <c r="K350" s="16" t="s">
        <v>231</v>
      </c>
      <c r="L350">
        <v>489</v>
      </c>
    </row>
    <row r="351" spans="1:12">
      <c r="A351">
        <v>351</v>
      </c>
      <c r="B351" s="16" t="s">
        <v>255</v>
      </c>
      <c r="C351" s="16" t="s">
        <v>225</v>
      </c>
      <c r="D351" s="16" t="s">
        <v>251</v>
      </c>
      <c r="E351">
        <v>29</v>
      </c>
      <c r="F351" s="1">
        <v>32509</v>
      </c>
      <c r="G351" s="16" t="s">
        <v>239</v>
      </c>
      <c r="H351" s="16" t="s">
        <v>303</v>
      </c>
      <c r="I351" s="16" t="s">
        <v>229</v>
      </c>
      <c r="J351" s="16" t="s">
        <v>233</v>
      </c>
      <c r="K351" s="16" t="s">
        <v>246</v>
      </c>
      <c r="L351">
        <v>324</v>
      </c>
    </row>
    <row r="352" spans="1:12">
      <c r="A352">
        <v>352</v>
      </c>
      <c r="B352" s="16" t="s">
        <v>241</v>
      </c>
      <c r="C352" s="16" t="s">
        <v>225</v>
      </c>
      <c r="D352" s="16" t="s">
        <v>242</v>
      </c>
      <c r="E352">
        <v>23</v>
      </c>
      <c r="F352" s="1">
        <v>34335</v>
      </c>
      <c r="G352" s="16" t="s">
        <v>227</v>
      </c>
      <c r="H352" s="16" t="s">
        <v>243</v>
      </c>
      <c r="I352" s="16" t="s">
        <v>229</v>
      </c>
      <c r="J352" s="16" t="s">
        <v>233</v>
      </c>
      <c r="K352" s="16" t="s">
        <v>240</v>
      </c>
      <c r="L352">
        <v>416</v>
      </c>
    </row>
    <row r="353" spans="1:12">
      <c r="A353">
        <v>353</v>
      </c>
      <c r="B353" s="16" t="s">
        <v>224</v>
      </c>
      <c r="C353" s="16" t="s">
        <v>225</v>
      </c>
      <c r="D353" s="16" t="s">
        <v>238</v>
      </c>
      <c r="E353">
        <v>50</v>
      </c>
      <c r="F353" s="1">
        <v>24838</v>
      </c>
      <c r="G353" s="16" t="s">
        <v>235</v>
      </c>
      <c r="H353" s="16" t="s">
        <v>243</v>
      </c>
      <c r="I353" s="16" t="s">
        <v>229</v>
      </c>
      <c r="J353" s="16" t="s">
        <v>230</v>
      </c>
      <c r="K353" s="16" t="s">
        <v>246</v>
      </c>
      <c r="L353">
        <v>726</v>
      </c>
    </row>
    <row r="354" spans="1:12">
      <c r="A354">
        <v>354</v>
      </c>
      <c r="B354" s="16" t="s">
        <v>296</v>
      </c>
      <c r="C354" s="16" t="s">
        <v>225</v>
      </c>
      <c r="D354" s="16" t="s">
        <v>226</v>
      </c>
      <c r="E354">
        <v>36</v>
      </c>
      <c r="F354" s="1">
        <v>30317</v>
      </c>
      <c r="G354" s="16" t="s">
        <v>235</v>
      </c>
      <c r="H354" s="16" t="s">
        <v>243</v>
      </c>
      <c r="I354" s="16" t="s">
        <v>259</v>
      </c>
      <c r="J354" s="16" t="s">
        <v>233</v>
      </c>
      <c r="K354" s="16" t="s">
        <v>231</v>
      </c>
      <c r="L354">
        <v>489</v>
      </c>
    </row>
    <row r="355" spans="1:12">
      <c r="A355">
        <v>355</v>
      </c>
      <c r="B355" s="16" t="s">
        <v>331</v>
      </c>
      <c r="C355" s="16" t="s">
        <v>225</v>
      </c>
      <c r="D355" s="16" t="s">
        <v>226</v>
      </c>
      <c r="E355">
        <v>39</v>
      </c>
      <c r="F355" s="1">
        <v>29221</v>
      </c>
      <c r="G355" s="16" t="s">
        <v>281</v>
      </c>
      <c r="H355" s="16" t="s">
        <v>282</v>
      </c>
      <c r="I355" s="16" t="s">
        <v>229</v>
      </c>
      <c r="J355" s="16" t="s">
        <v>230</v>
      </c>
      <c r="K355" s="16" t="s">
        <v>231</v>
      </c>
      <c r="L355">
        <v>472</v>
      </c>
    </row>
    <row r="356" spans="1:12">
      <c r="A356">
        <v>356</v>
      </c>
      <c r="B356" s="16" t="s">
        <v>292</v>
      </c>
      <c r="C356" s="16" t="s">
        <v>225</v>
      </c>
      <c r="D356" s="16" t="s">
        <v>226</v>
      </c>
      <c r="E356">
        <v>44</v>
      </c>
      <c r="F356" s="1">
        <v>27645</v>
      </c>
      <c r="G356" s="16" t="s">
        <v>266</v>
      </c>
      <c r="H356" s="16" t="s">
        <v>243</v>
      </c>
      <c r="I356" s="16" t="s">
        <v>259</v>
      </c>
      <c r="J356" s="16" t="s">
        <v>245</v>
      </c>
      <c r="K356" s="16" t="s">
        <v>246</v>
      </c>
      <c r="L356">
        <v>601</v>
      </c>
    </row>
    <row r="357" spans="1:12">
      <c r="A357">
        <v>357</v>
      </c>
      <c r="B357" s="16" t="s">
        <v>262</v>
      </c>
      <c r="C357" s="16" t="s">
        <v>225</v>
      </c>
      <c r="D357" s="16" t="s">
        <v>226</v>
      </c>
      <c r="E357">
        <v>41</v>
      </c>
      <c r="F357" s="1">
        <v>27760</v>
      </c>
      <c r="G357" s="16" t="s">
        <v>266</v>
      </c>
      <c r="H357" s="16" t="s">
        <v>243</v>
      </c>
      <c r="I357" s="16" t="s">
        <v>229</v>
      </c>
      <c r="J357" s="16" t="s">
        <v>233</v>
      </c>
      <c r="K357" s="16" t="s">
        <v>246</v>
      </c>
      <c r="L357">
        <v>399</v>
      </c>
    </row>
    <row r="358" spans="1:12">
      <c r="A358">
        <v>358</v>
      </c>
      <c r="B358" s="16" t="s">
        <v>252</v>
      </c>
      <c r="C358" s="16" t="s">
        <v>225</v>
      </c>
      <c r="D358" s="16" t="s">
        <v>242</v>
      </c>
      <c r="E358">
        <v>22</v>
      </c>
      <c r="F358" s="1">
        <v>35047</v>
      </c>
      <c r="G358" s="16" t="s">
        <v>266</v>
      </c>
      <c r="H358" s="16" t="s">
        <v>243</v>
      </c>
      <c r="I358" s="16" t="s">
        <v>229</v>
      </c>
      <c r="J358" s="16" t="s">
        <v>261</v>
      </c>
      <c r="K358" s="16" t="s">
        <v>246</v>
      </c>
      <c r="L358">
        <v>346</v>
      </c>
    </row>
    <row r="359" spans="1:12">
      <c r="A359">
        <v>359</v>
      </c>
      <c r="B359" s="16" t="s">
        <v>319</v>
      </c>
      <c r="C359" s="16" t="s">
        <v>225</v>
      </c>
      <c r="D359" s="16" t="s">
        <v>238</v>
      </c>
      <c r="E359">
        <v>52</v>
      </c>
      <c r="F359" s="1">
        <v>24473</v>
      </c>
      <c r="G359" s="16" t="s">
        <v>239</v>
      </c>
      <c r="H359" s="16" t="s">
        <v>303</v>
      </c>
      <c r="I359" s="16" t="s">
        <v>229</v>
      </c>
      <c r="J359" s="16" t="s">
        <v>233</v>
      </c>
      <c r="K359" s="16" t="s">
        <v>246</v>
      </c>
      <c r="L359">
        <v>626</v>
      </c>
    </row>
    <row r="360" spans="1:12">
      <c r="A360">
        <v>360</v>
      </c>
      <c r="B360" s="16" t="s">
        <v>260</v>
      </c>
      <c r="C360" s="16" t="s">
        <v>225</v>
      </c>
      <c r="D360" s="16" t="s">
        <v>238</v>
      </c>
      <c r="E360">
        <v>49</v>
      </c>
      <c r="F360" s="1">
        <v>25204</v>
      </c>
      <c r="G360" s="16" t="s">
        <v>239</v>
      </c>
      <c r="H360" s="16" t="s">
        <v>303</v>
      </c>
      <c r="I360" s="16" t="s">
        <v>249</v>
      </c>
      <c r="J360" s="16" t="s">
        <v>236</v>
      </c>
      <c r="K360" s="16" t="s">
        <v>246</v>
      </c>
      <c r="L360">
        <v>408</v>
      </c>
    </row>
    <row r="361" spans="1:12">
      <c r="A361">
        <v>361</v>
      </c>
      <c r="B361" s="16" t="s">
        <v>322</v>
      </c>
      <c r="C361" s="16" t="s">
        <v>225</v>
      </c>
      <c r="D361" s="16" t="s">
        <v>226</v>
      </c>
      <c r="E361">
        <v>39</v>
      </c>
      <c r="F361" s="1">
        <v>29587</v>
      </c>
      <c r="G361" s="16" t="s">
        <v>239</v>
      </c>
      <c r="H361" s="16" t="s">
        <v>303</v>
      </c>
      <c r="I361" s="16" t="s">
        <v>229</v>
      </c>
      <c r="J361" s="16" t="s">
        <v>230</v>
      </c>
      <c r="K361" s="16" t="s">
        <v>240</v>
      </c>
      <c r="L361">
        <v>795</v>
      </c>
    </row>
    <row r="362" spans="1:12">
      <c r="A362">
        <v>362</v>
      </c>
      <c r="B362" s="16" t="s">
        <v>241</v>
      </c>
      <c r="C362" s="16" t="s">
        <v>225</v>
      </c>
      <c r="D362" s="16" t="s">
        <v>226</v>
      </c>
      <c r="E362">
        <v>39</v>
      </c>
      <c r="F362" s="1">
        <v>28491</v>
      </c>
      <c r="G362" s="16" t="s">
        <v>227</v>
      </c>
      <c r="H362" s="16" t="s">
        <v>243</v>
      </c>
      <c r="I362" s="16" t="s">
        <v>249</v>
      </c>
      <c r="J362" s="16" t="s">
        <v>236</v>
      </c>
      <c r="K362" s="16" t="s">
        <v>231</v>
      </c>
      <c r="L362">
        <v>812</v>
      </c>
    </row>
    <row r="363" spans="1:12">
      <c r="A363">
        <v>363</v>
      </c>
      <c r="B363" s="16" t="s">
        <v>283</v>
      </c>
      <c r="C363" s="16" t="s">
        <v>225</v>
      </c>
      <c r="D363" s="16" t="s">
        <v>226</v>
      </c>
      <c r="E363">
        <v>40</v>
      </c>
      <c r="F363" s="1">
        <v>29217</v>
      </c>
      <c r="G363" s="16" t="s">
        <v>239</v>
      </c>
      <c r="H363" s="16" t="s">
        <v>303</v>
      </c>
      <c r="I363" s="16" t="s">
        <v>229</v>
      </c>
      <c r="J363" s="16" t="s">
        <v>261</v>
      </c>
      <c r="K363" s="16" t="s">
        <v>231</v>
      </c>
      <c r="L363">
        <v>810</v>
      </c>
    </row>
    <row r="364" spans="1:12">
      <c r="A364">
        <v>364</v>
      </c>
      <c r="B364" s="16" t="s">
        <v>260</v>
      </c>
      <c r="C364" s="16" t="s">
        <v>225</v>
      </c>
      <c r="D364" s="16" t="s">
        <v>238</v>
      </c>
      <c r="E364">
        <v>50</v>
      </c>
      <c r="F364" s="1">
        <v>25569</v>
      </c>
      <c r="G364" s="16" t="s">
        <v>239</v>
      </c>
      <c r="H364" s="16" t="s">
        <v>303</v>
      </c>
      <c r="I364" s="16" t="s">
        <v>229</v>
      </c>
      <c r="J364" s="16" t="s">
        <v>245</v>
      </c>
      <c r="K364" s="16" t="s">
        <v>240</v>
      </c>
      <c r="L364">
        <v>664</v>
      </c>
    </row>
    <row r="365" spans="1:12">
      <c r="A365">
        <v>365</v>
      </c>
      <c r="B365" s="16" t="s">
        <v>255</v>
      </c>
      <c r="C365" s="16" t="s">
        <v>225</v>
      </c>
      <c r="D365" s="16" t="s">
        <v>251</v>
      </c>
      <c r="E365">
        <v>29</v>
      </c>
      <c r="F365" s="1">
        <v>32509</v>
      </c>
      <c r="G365" s="16" t="s">
        <v>239</v>
      </c>
      <c r="H365" s="16" t="s">
        <v>303</v>
      </c>
      <c r="I365" s="16" t="s">
        <v>229</v>
      </c>
      <c r="J365" s="16" t="s">
        <v>233</v>
      </c>
      <c r="K365" s="16" t="s">
        <v>246</v>
      </c>
      <c r="L365">
        <v>324</v>
      </c>
    </row>
    <row r="366" spans="1:12">
      <c r="A366">
        <v>366</v>
      </c>
      <c r="B366" s="16" t="s">
        <v>260</v>
      </c>
      <c r="C366" s="16" t="s">
        <v>225</v>
      </c>
      <c r="D366" s="16" t="s">
        <v>238</v>
      </c>
      <c r="E366">
        <v>49</v>
      </c>
      <c r="F366" s="1">
        <v>25204</v>
      </c>
      <c r="G366" s="16" t="s">
        <v>239</v>
      </c>
      <c r="H366" s="16" t="s">
        <v>303</v>
      </c>
      <c r="I366" s="16" t="s">
        <v>249</v>
      </c>
      <c r="J366" s="16" t="s">
        <v>236</v>
      </c>
      <c r="K366" s="16" t="s">
        <v>246</v>
      </c>
      <c r="L366">
        <v>408</v>
      </c>
    </row>
    <row r="367" spans="1:12">
      <c r="A367">
        <v>367</v>
      </c>
      <c r="B367" s="16" t="s">
        <v>285</v>
      </c>
      <c r="C367" s="16" t="s">
        <v>225</v>
      </c>
      <c r="D367" s="16" t="s">
        <v>242</v>
      </c>
      <c r="E367">
        <v>22</v>
      </c>
      <c r="F367" s="1">
        <v>35431</v>
      </c>
      <c r="G367" s="16" t="s">
        <v>227</v>
      </c>
      <c r="H367" s="16" t="s">
        <v>243</v>
      </c>
      <c r="I367" s="16" t="s">
        <v>229</v>
      </c>
      <c r="J367" s="16" t="s">
        <v>230</v>
      </c>
      <c r="K367" s="16" t="s">
        <v>246</v>
      </c>
      <c r="L367">
        <v>679</v>
      </c>
    </row>
    <row r="368" spans="1:12">
      <c r="A368">
        <v>368</v>
      </c>
      <c r="B368" s="16" t="s">
        <v>274</v>
      </c>
      <c r="C368" s="16" t="s">
        <v>225</v>
      </c>
      <c r="D368" s="16" t="s">
        <v>251</v>
      </c>
      <c r="E368">
        <v>28</v>
      </c>
      <c r="F368" s="1">
        <v>32509</v>
      </c>
      <c r="G368" s="16" t="s">
        <v>266</v>
      </c>
      <c r="H368" s="16" t="s">
        <v>243</v>
      </c>
      <c r="I368" s="16" t="s">
        <v>229</v>
      </c>
      <c r="J368" s="16" t="s">
        <v>261</v>
      </c>
      <c r="K368" s="16" t="s">
        <v>231</v>
      </c>
      <c r="L368">
        <v>553</v>
      </c>
    </row>
    <row r="369" spans="1:12">
      <c r="A369">
        <v>369</v>
      </c>
      <c r="B369" s="16" t="s">
        <v>305</v>
      </c>
      <c r="C369" s="16" t="s">
        <v>225</v>
      </c>
      <c r="D369" s="16" t="s">
        <v>226</v>
      </c>
      <c r="E369">
        <v>38</v>
      </c>
      <c r="F369" s="1">
        <v>29221</v>
      </c>
      <c r="G369" s="16" t="s">
        <v>281</v>
      </c>
      <c r="H369" s="16" t="s">
        <v>282</v>
      </c>
      <c r="I369" s="16" t="s">
        <v>229</v>
      </c>
      <c r="J369" s="16" t="s">
        <v>261</v>
      </c>
      <c r="K369" s="16" t="s">
        <v>231</v>
      </c>
      <c r="L369">
        <v>578</v>
      </c>
    </row>
    <row r="370" spans="1:12">
      <c r="A370">
        <v>370</v>
      </c>
      <c r="B370" s="16" t="s">
        <v>250</v>
      </c>
      <c r="C370" s="16" t="s">
        <v>225</v>
      </c>
      <c r="D370" s="16" t="s">
        <v>238</v>
      </c>
      <c r="E370">
        <v>55</v>
      </c>
      <c r="F370" s="1">
        <v>23377</v>
      </c>
      <c r="G370" s="16" t="s">
        <v>266</v>
      </c>
      <c r="H370" s="16" t="s">
        <v>282</v>
      </c>
      <c r="I370" s="16" t="s">
        <v>259</v>
      </c>
      <c r="J370" s="16" t="s">
        <v>245</v>
      </c>
      <c r="K370" s="16" t="s">
        <v>231</v>
      </c>
      <c r="L370">
        <v>489</v>
      </c>
    </row>
    <row r="371" spans="1:12">
      <c r="A371">
        <v>371</v>
      </c>
      <c r="B371" s="16" t="s">
        <v>290</v>
      </c>
      <c r="C371" s="16" t="s">
        <v>225</v>
      </c>
      <c r="D371" s="16" t="s">
        <v>226</v>
      </c>
      <c r="E371">
        <v>38</v>
      </c>
      <c r="F371" s="1">
        <v>29221</v>
      </c>
      <c r="G371" s="16" t="s">
        <v>235</v>
      </c>
      <c r="H371" s="16" t="s">
        <v>243</v>
      </c>
      <c r="I371" s="16" t="s">
        <v>249</v>
      </c>
      <c r="J371" s="16" t="s">
        <v>245</v>
      </c>
      <c r="K371" s="16" t="s">
        <v>240</v>
      </c>
      <c r="L371">
        <v>696</v>
      </c>
    </row>
    <row r="372" spans="1:12">
      <c r="A372">
        <v>372</v>
      </c>
      <c r="B372" s="16" t="s">
        <v>313</v>
      </c>
      <c r="C372" s="16" t="s">
        <v>225</v>
      </c>
      <c r="D372" s="16" t="s">
        <v>251</v>
      </c>
      <c r="E372">
        <v>30</v>
      </c>
      <c r="F372" s="1">
        <v>32143</v>
      </c>
      <c r="G372" s="16" t="s">
        <v>239</v>
      </c>
      <c r="H372" s="16" t="s">
        <v>303</v>
      </c>
      <c r="I372" s="16" t="s">
        <v>229</v>
      </c>
      <c r="J372" s="16" t="s">
        <v>230</v>
      </c>
      <c r="K372" s="16" t="s">
        <v>240</v>
      </c>
      <c r="L372">
        <v>783</v>
      </c>
    </row>
    <row r="373" spans="1:12">
      <c r="A373">
        <v>373</v>
      </c>
      <c r="B373" s="16" t="s">
        <v>237</v>
      </c>
      <c r="C373" s="16" t="s">
        <v>225</v>
      </c>
      <c r="D373" s="16" t="s">
        <v>251</v>
      </c>
      <c r="E373">
        <v>29</v>
      </c>
      <c r="F373" s="1">
        <v>32509</v>
      </c>
      <c r="G373" s="16" t="s">
        <v>239</v>
      </c>
      <c r="H373" s="16" t="s">
        <v>303</v>
      </c>
      <c r="I373" s="16" t="s">
        <v>229</v>
      </c>
      <c r="J373" s="16" t="s">
        <v>230</v>
      </c>
      <c r="K373" s="16" t="s">
        <v>231</v>
      </c>
      <c r="L373">
        <v>369</v>
      </c>
    </row>
    <row r="374" spans="1:12">
      <c r="A374">
        <v>374</v>
      </c>
      <c r="B374" s="16" t="s">
        <v>304</v>
      </c>
      <c r="C374" s="16" t="s">
        <v>225</v>
      </c>
      <c r="D374" s="16" t="s">
        <v>251</v>
      </c>
      <c r="E374">
        <v>33</v>
      </c>
      <c r="F374" s="1">
        <v>31451</v>
      </c>
      <c r="G374" s="16" t="s">
        <v>266</v>
      </c>
      <c r="H374" s="16" t="s">
        <v>282</v>
      </c>
      <c r="I374" s="16" t="s">
        <v>229</v>
      </c>
      <c r="J374" s="16" t="s">
        <v>261</v>
      </c>
      <c r="K374" s="16" t="s">
        <v>231</v>
      </c>
      <c r="L374">
        <v>336</v>
      </c>
    </row>
    <row r="375" spans="1:12">
      <c r="A375">
        <v>375</v>
      </c>
      <c r="B375" s="16" t="s">
        <v>287</v>
      </c>
      <c r="C375" s="16" t="s">
        <v>225</v>
      </c>
      <c r="D375" s="16" t="s">
        <v>251</v>
      </c>
      <c r="E375">
        <v>35</v>
      </c>
      <c r="F375" s="1">
        <v>30761</v>
      </c>
      <c r="G375" s="16" t="s">
        <v>235</v>
      </c>
      <c r="H375" s="16" t="s">
        <v>243</v>
      </c>
      <c r="I375" s="16" t="s">
        <v>229</v>
      </c>
      <c r="J375" s="16" t="s">
        <v>230</v>
      </c>
      <c r="K375" s="16" t="s">
        <v>231</v>
      </c>
      <c r="L375">
        <v>567</v>
      </c>
    </row>
    <row r="376" spans="1:12">
      <c r="A376">
        <v>376</v>
      </c>
      <c r="B376" s="16" t="s">
        <v>335</v>
      </c>
      <c r="C376" s="16" t="s">
        <v>225</v>
      </c>
      <c r="D376" s="16" t="s">
        <v>238</v>
      </c>
      <c r="E376">
        <v>51</v>
      </c>
      <c r="F376" s="1">
        <v>24624</v>
      </c>
      <c r="G376" s="16" t="s">
        <v>227</v>
      </c>
      <c r="H376" s="16" t="s">
        <v>243</v>
      </c>
      <c r="I376" s="16" t="s">
        <v>259</v>
      </c>
      <c r="J376" s="16" t="s">
        <v>245</v>
      </c>
      <c r="K376" s="16" t="s">
        <v>231</v>
      </c>
      <c r="L376">
        <v>770</v>
      </c>
    </row>
    <row r="377" spans="1:12">
      <c r="A377">
        <v>377</v>
      </c>
      <c r="B377" s="16" t="s">
        <v>322</v>
      </c>
      <c r="C377" s="16" t="s">
        <v>225</v>
      </c>
      <c r="D377" s="16" t="s">
        <v>226</v>
      </c>
      <c r="E377">
        <v>44</v>
      </c>
      <c r="F377" s="1">
        <v>27395</v>
      </c>
      <c r="G377" s="16" t="s">
        <v>239</v>
      </c>
      <c r="H377" s="16" t="s">
        <v>303</v>
      </c>
      <c r="I377" s="16" t="s">
        <v>229</v>
      </c>
      <c r="J377" s="16" t="s">
        <v>236</v>
      </c>
      <c r="K377" s="16" t="s">
        <v>231</v>
      </c>
      <c r="L377">
        <v>638</v>
      </c>
    </row>
    <row r="378" spans="1:12">
      <c r="A378">
        <v>378</v>
      </c>
      <c r="B378" s="16" t="s">
        <v>260</v>
      </c>
      <c r="C378" s="16" t="s">
        <v>225</v>
      </c>
      <c r="D378" s="16" t="s">
        <v>226</v>
      </c>
      <c r="E378">
        <v>38</v>
      </c>
      <c r="F378" s="1">
        <v>29221</v>
      </c>
      <c r="G378" s="16" t="s">
        <v>239</v>
      </c>
      <c r="H378" s="16" t="s">
        <v>303</v>
      </c>
      <c r="I378" s="16" t="s">
        <v>249</v>
      </c>
      <c r="J378" s="16" t="s">
        <v>230</v>
      </c>
      <c r="K378" s="16" t="s">
        <v>231</v>
      </c>
      <c r="L378">
        <v>368</v>
      </c>
    </row>
    <row r="379" spans="1:12">
      <c r="A379">
        <v>379</v>
      </c>
      <c r="B379" s="16" t="s">
        <v>272</v>
      </c>
      <c r="C379" s="16" t="s">
        <v>225</v>
      </c>
      <c r="D379" s="16" t="s">
        <v>251</v>
      </c>
      <c r="E379">
        <v>35</v>
      </c>
      <c r="F379" s="1">
        <v>30682</v>
      </c>
      <c r="G379" s="16" t="s">
        <v>239</v>
      </c>
      <c r="H379" s="16" t="s">
        <v>303</v>
      </c>
      <c r="I379" s="16" t="s">
        <v>229</v>
      </c>
      <c r="J379" s="16" t="s">
        <v>261</v>
      </c>
      <c r="K379" s="16" t="s">
        <v>240</v>
      </c>
      <c r="L379">
        <v>697</v>
      </c>
    </row>
    <row r="380" spans="1:12">
      <c r="A380">
        <v>380</v>
      </c>
      <c r="B380" s="16" t="s">
        <v>309</v>
      </c>
      <c r="C380" s="16" t="s">
        <v>225</v>
      </c>
      <c r="D380" s="16" t="s">
        <v>238</v>
      </c>
      <c r="E380">
        <v>53</v>
      </c>
      <c r="F380" s="1">
        <v>24108</v>
      </c>
      <c r="G380" s="16" t="s">
        <v>239</v>
      </c>
      <c r="H380" s="16" t="s">
        <v>303</v>
      </c>
      <c r="I380" s="16" t="s">
        <v>229</v>
      </c>
      <c r="J380" s="16" t="s">
        <v>261</v>
      </c>
      <c r="K380" s="16" t="s">
        <v>246</v>
      </c>
      <c r="L380">
        <v>529</v>
      </c>
    </row>
    <row r="381" spans="1:12">
      <c r="A381">
        <v>381</v>
      </c>
      <c r="B381" s="16" t="s">
        <v>308</v>
      </c>
      <c r="C381" s="16" t="s">
        <v>225</v>
      </c>
      <c r="D381" s="16" t="s">
        <v>226</v>
      </c>
      <c r="E381">
        <v>40</v>
      </c>
      <c r="F381" s="1">
        <v>28884</v>
      </c>
      <c r="G381" s="16" t="s">
        <v>281</v>
      </c>
      <c r="H381" s="16" t="s">
        <v>282</v>
      </c>
      <c r="I381" s="16" t="s">
        <v>229</v>
      </c>
      <c r="J381" s="16" t="s">
        <v>236</v>
      </c>
      <c r="K381" s="16" t="s">
        <v>246</v>
      </c>
      <c r="L381">
        <v>714</v>
      </c>
    </row>
    <row r="382" spans="1:12">
      <c r="A382">
        <v>382</v>
      </c>
      <c r="B382" s="16" t="s">
        <v>333</v>
      </c>
      <c r="C382" s="16" t="s">
        <v>225</v>
      </c>
      <c r="D382" s="16" t="s">
        <v>238</v>
      </c>
      <c r="E382">
        <v>47</v>
      </c>
      <c r="F382" s="1">
        <v>26299</v>
      </c>
      <c r="G382" s="16" t="s">
        <v>281</v>
      </c>
      <c r="H382" s="16" t="s">
        <v>282</v>
      </c>
      <c r="I382" s="16" t="s">
        <v>229</v>
      </c>
      <c r="J382" s="16" t="s">
        <v>261</v>
      </c>
      <c r="K382" s="16" t="s">
        <v>246</v>
      </c>
      <c r="L382">
        <v>526</v>
      </c>
    </row>
    <row r="383" spans="1:12">
      <c r="A383">
        <v>383</v>
      </c>
      <c r="B383" s="16" t="s">
        <v>241</v>
      </c>
      <c r="C383" s="16" t="s">
        <v>225</v>
      </c>
      <c r="D383" s="16" t="s">
        <v>226</v>
      </c>
      <c r="E383">
        <v>39</v>
      </c>
      <c r="F383" s="1">
        <v>28491</v>
      </c>
      <c r="G383" s="16" t="s">
        <v>227</v>
      </c>
      <c r="H383" s="16" t="s">
        <v>243</v>
      </c>
      <c r="I383" s="16" t="s">
        <v>249</v>
      </c>
      <c r="J383" s="16" t="s">
        <v>236</v>
      </c>
      <c r="K383" s="16" t="s">
        <v>231</v>
      </c>
      <c r="L383">
        <v>812</v>
      </c>
    </row>
    <row r="384" spans="1:12">
      <c r="A384">
        <v>384</v>
      </c>
      <c r="B384" s="16" t="s">
        <v>307</v>
      </c>
      <c r="C384" s="16" t="s">
        <v>225</v>
      </c>
      <c r="D384" s="16" t="s">
        <v>226</v>
      </c>
      <c r="E384">
        <v>40</v>
      </c>
      <c r="F384" s="1">
        <v>28856</v>
      </c>
      <c r="G384" s="16" t="s">
        <v>239</v>
      </c>
      <c r="H384" s="16" t="s">
        <v>303</v>
      </c>
      <c r="I384" s="16" t="s">
        <v>229</v>
      </c>
      <c r="J384" s="16" t="s">
        <v>236</v>
      </c>
      <c r="K384" s="16" t="s">
        <v>231</v>
      </c>
      <c r="L384">
        <v>318</v>
      </c>
    </row>
    <row r="385" spans="1:12">
      <c r="A385">
        <v>385</v>
      </c>
      <c r="B385" s="16" t="s">
        <v>329</v>
      </c>
      <c r="C385" s="16" t="s">
        <v>225</v>
      </c>
      <c r="D385" s="16" t="s">
        <v>238</v>
      </c>
      <c r="E385">
        <v>49</v>
      </c>
      <c r="F385" s="1">
        <v>25571</v>
      </c>
      <c r="G385" s="16" t="s">
        <v>266</v>
      </c>
      <c r="H385" s="16" t="s">
        <v>282</v>
      </c>
      <c r="I385" s="16" t="s">
        <v>229</v>
      </c>
      <c r="J385" s="16" t="s">
        <v>233</v>
      </c>
      <c r="K385" s="16" t="s">
        <v>246</v>
      </c>
      <c r="L385">
        <v>519</v>
      </c>
    </row>
    <row r="386" spans="1:12">
      <c r="A386">
        <v>386</v>
      </c>
      <c r="B386" s="16" t="s">
        <v>298</v>
      </c>
      <c r="C386" s="16" t="s">
        <v>225</v>
      </c>
      <c r="D386" s="16" t="s">
        <v>242</v>
      </c>
      <c r="E386">
        <v>22</v>
      </c>
      <c r="F386" s="1">
        <v>35348</v>
      </c>
      <c r="G386" s="16" t="s">
        <v>239</v>
      </c>
      <c r="H386" s="16" t="s">
        <v>303</v>
      </c>
      <c r="I386" s="16" t="s">
        <v>259</v>
      </c>
      <c r="J386" s="16" t="s">
        <v>233</v>
      </c>
      <c r="K386" s="16" t="s">
        <v>246</v>
      </c>
      <c r="L386">
        <v>564</v>
      </c>
    </row>
    <row r="387" spans="1:12">
      <c r="A387">
        <v>387</v>
      </c>
      <c r="B387" s="16" t="s">
        <v>332</v>
      </c>
      <c r="C387" s="16" t="s">
        <v>225</v>
      </c>
      <c r="D387" s="16" t="s">
        <v>238</v>
      </c>
      <c r="E387">
        <v>55</v>
      </c>
      <c r="F387" s="1">
        <v>23489</v>
      </c>
      <c r="G387" s="16" t="s">
        <v>281</v>
      </c>
      <c r="H387" s="16" t="s">
        <v>282</v>
      </c>
      <c r="I387" s="16" t="s">
        <v>229</v>
      </c>
      <c r="J387" s="16" t="s">
        <v>233</v>
      </c>
      <c r="K387" s="16" t="s">
        <v>231</v>
      </c>
      <c r="L387">
        <v>502</v>
      </c>
    </row>
    <row r="388" spans="1:12">
      <c r="A388">
        <v>388</v>
      </c>
      <c r="B388" s="16" t="s">
        <v>280</v>
      </c>
      <c r="C388" s="16" t="s">
        <v>225</v>
      </c>
      <c r="D388" s="16" t="s">
        <v>226</v>
      </c>
      <c r="E388">
        <v>38</v>
      </c>
      <c r="F388" s="1">
        <v>29952</v>
      </c>
      <c r="G388" s="16" t="s">
        <v>227</v>
      </c>
      <c r="H388" s="16" t="s">
        <v>243</v>
      </c>
      <c r="I388" s="16" t="s">
        <v>259</v>
      </c>
      <c r="J388" s="16" t="s">
        <v>245</v>
      </c>
      <c r="K388" s="16" t="s">
        <v>246</v>
      </c>
      <c r="L388">
        <v>635</v>
      </c>
    </row>
    <row r="389" spans="1:12">
      <c r="A389">
        <v>389</v>
      </c>
      <c r="B389" s="16" t="s">
        <v>286</v>
      </c>
      <c r="C389" s="16" t="s">
        <v>225</v>
      </c>
      <c r="D389" s="16" t="s">
        <v>251</v>
      </c>
      <c r="E389">
        <v>28</v>
      </c>
      <c r="F389" s="1">
        <v>33239</v>
      </c>
      <c r="G389" s="16" t="s">
        <v>235</v>
      </c>
      <c r="H389" s="16" t="s">
        <v>243</v>
      </c>
      <c r="I389" s="16" t="s">
        <v>259</v>
      </c>
      <c r="J389" s="16" t="s">
        <v>230</v>
      </c>
      <c r="K389" s="16" t="s">
        <v>240</v>
      </c>
      <c r="L389">
        <v>844</v>
      </c>
    </row>
    <row r="390" spans="1:12">
      <c r="A390">
        <v>390</v>
      </c>
      <c r="B390" s="16" t="s">
        <v>252</v>
      </c>
      <c r="C390" s="16" t="s">
        <v>225</v>
      </c>
      <c r="D390" s="16" t="s">
        <v>226</v>
      </c>
      <c r="E390">
        <v>43</v>
      </c>
      <c r="F390" s="1">
        <v>27760</v>
      </c>
      <c r="G390" s="16" t="s">
        <v>281</v>
      </c>
      <c r="H390" s="16" t="s">
        <v>282</v>
      </c>
      <c r="I390" s="16" t="s">
        <v>229</v>
      </c>
      <c r="J390" s="16" t="s">
        <v>233</v>
      </c>
      <c r="K390" s="16" t="s">
        <v>231</v>
      </c>
      <c r="L390">
        <v>672</v>
      </c>
    </row>
    <row r="391" spans="1:12">
      <c r="A391">
        <v>391</v>
      </c>
      <c r="B391" s="16" t="s">
        <v>312</v>
      </c>
      <c r="C391" s="16" t="s">
        <v>225</v>
      </c>
      <c r="D391" s="16" t="s">
        <v>226</v>
      </c>
      <c r="E391">
        <v>36</v>
      </c>
      <c r="F391" s="1">
        <v>30317</v>
      </c>
      <c r="G391" s="16" t="s">
        <v>239</v>
      </c>
      <c r="H391" s="16" t="s">
        <v>303</v>
      </c>
      <c r="I391" s="16" t="s">
        <v>229</v>
      </c>
      <c r="J391" s="16" t="s">
        <v>233</v>
      </c>
      <c r="K391" s="16" t="s">
        <v>240</v>
      </c>
      <c r="L391">
        <v>692</v>
      </c>
    </row>
    <row r="392" spans="1:12">
      <c r="A392">
        <v>392</v>
      </c>
      <c r="B392" s="16" t="s">
        <v>330</v>
      </c>
      <c r="C392" s="16" t="s">
        <v>225</v>
      </c>
      <c r="D392" s="16" t="s">
        <v>226</v>
      </c>
      <c r="E392">
        <v>44</v>
      </c>
      <c r="F392" s="1">
        <v>27395</v>
      </c>
      <c r="G392" s="16" t="s">
        <v>281</v>
      </c>
      <c r="H392" s="16" t="s">
        <v>282</v>
      </c>
      <c r="I392" s="16" t="s">
        <v>229</v>
      </c>
      <c r="J392" s="16" t="s">
        <v>245</v>
      </c>
      <c r="K392" s="16" t="s">
        <v>246</v>
      </c>
      <c r="L392">
        <v>448</v>
      </c>
    </row>
    <row r="393" spans="1:12">
      <c r="A393">
        <v>393</v>
      </c>
      <c r="B393" s="16" t="s">
        <v>262</v>
      </c>
      <c r="C393" s="16" t="s">
        <v>225</v>
      </c>
      <c r="D393" s="16" t="s">
        <v>226</v>
      </c>
      <c r="E393">
        <v>41</v>
      </c>
      <c r="F393" s="1">
        <v>27760</v>
      </c>
      <c r="G393" s="16" t="s">
        <v>266</v>
      </c>
      <c r="H393" s="16" t="s">
        <v>243</v>
      </c>
      <c r="I393" s="16" t="s">
        <v>229</v>
      </c>
      <c r="J393" s="16" t="s">
        <v>233</v>
      </c>
      <c r="K393" s="16" t="s">
        <v>246</v>
      </c>
      <c r="L393">
        <v>399</v>
      </c>
    </row>
    <row r="394" spans="1:12">
      <c r="A394">
        <v>394</v>
      </c>
      <c r="B394" s="16" t="s">
        <v>324</v>
      </c>
      <c r="C394" s="16" t="s">
        <v>225</v>
      </c>
      <c r="D394" s="16" t="s">
        <v>251</v>
      </c>
      <c r="E394">
        <v>27</v>
      </c>
      <c r="F394" s="1">
        <v>33705</v>
      </c>
      <c r="G394" s="16" t="s">
        <v>239</v>
      </c>
      <c r="H394" s="16" t="s">
        <v>303</v>
      </c>
      <c r="I394" s="16" t="s">
        <v>259</v>
      </c>
      <c r="J394" s="16" t="s">
        <v>230</v>
      </c>
      <c r="K394" s="16" t="s">
        <v>246</v>
      </c>
      <c r="L394">
        <v>600</v>
      </c>
    </row>
    <row r="395" spans="1:12">
      <c r="A395">
        <v>395</v>
      </c>
      <c r="B395" s="16" t="s">
        <v>224</v>
      </c>
      <c r="C395" s="16" t="s">
        <v>225</v>
      </c>
      <c r="D395" s="16" t="s">
        <v>238</v>
      </c>
      <c r="E395">
        <v>53</v>
      </c>
      <c r="F395" s="1">
        <v>24293</v>
      </c>
      <c r="G395" s="16" t="s">
        <v>239</v>
      </c>
      <c r="H395" s="16" t="s">
        <v>303</v>
      </c>
      <c r="I395" s="16" t="s">
        <v>229</v>
      </c>
      <c r="J395" s="16" t="s">
        <v>230</v>
      </c>
      <c r="K395" s="16" t="s">
        <v>240</v>
      </c>
      <c r="L395">
        <v>551</v>
      </c>
    </row>
    <row r="396" spans="1:12">
      <c r="A396">
        <v>396</v>
      </c>
      <c r="B396" s="16" t="s">
        <v>296</v>
      </c>
      <c r="C396" s="16" t="s">
        <v>225</v>
      </c>
      <c r="D396" s="16" t="s">
        <v>226</v>
      </c>
      <c r="E396">
        <v>36</v>
      </c>
      <c r="F396" s="1">
        <v>30317</v>
      </c>
      <c r="G396" s="16" t="s">
        <v>235</v>
      </c>
      <c r="H396" s="16" t="s">
        <v>243</v>
      </c>
      <c r="I396" s="16" t="s">
        <v>259</v>
      </c>
      <c r="J396" s="16" t="s">
        <v>233</v>
      </c>
      <c r="K396" s="16" t="s">
        <v>231</v>
      </c>
      <c r="L396">
        <v>489</v>
      </c>
    </row>
    <row r="397" spans="1:12">
      <c r="A397">
        <v>397</v>
      </c>
      <c r="B397" s="16" t="s">
        <v>260</v>
      </c>
      <c r="C397" s="16" t="s">
        <v>225</v>
      </c>
      <c r="D397" s="16" t="s">
        <v>238</v>
      </c>
      <c r="E397">
        <v>50</v>
      </c>
      <c r="F397" s="1">
        <v>25569</v>
      </c>
      <c r="G397" s="16" t="s">
        <v>239</v>
      </c>
      <c r="H397" s="16" t="s">
        <v>303</v>
      </c>
      <c r="I397" s="16" t="s">
        <v>229</v>
      </c>
      <c r="J397" s="16" t="s">
        <v>245</v>
      </c>
      <c r="K397" s="16" t="s">
        <v>240</v>
      </c>
      <c r="L397">
        <v>664</v>
      </c>
    </row>
    <row r="398" spans="1:12">
      <c r="A398">
        <v>398</v>
      </c>
      <c r="B398" s="16" t="s">
        <v>314</v>
      </c>
      <c r="C398" s="16" t="s">
        <v>225</v>
      </c>
      <c r="D398" s="16" t="s">
        <v>251</v>
      </c>
      <c r="E398">
        <v>29</v>
      </c>
      <c r="F398" s="1">
        <v>32509</v>
      </c>
      <c r="G398" s="16" t="s">
        <v>239</v>
      </c>
      <c r="H398" s="16" t="s">
        <v>303</v>
      </c>
      <c r="I398" s="16" t="s">
        <v>259</v>
      </c>
      <c r="J398" s="16" t="s">
        <v>261</v>
      </c>
      <c r="K398" s="16" t="s">
        <v>231</v>
      </c>
      <c r="L398">
        <v>695</v>
      </c>
    </row>
    <row r="399" spans="1:12">
      <c r="A399">
        <v>399</v>
      </c>
      <c r="B399" s="16" t="s">
        <v>307</v>
      </c>
      <c r="C399" s="16" t="s">
        <v>225</v>
      </c>
      <c r="D399" s="16" t="s">
        <v>226</v>
      </c>
      <c r="E399">
        <v>44</v>
      </c>
      <c r="F399" s="1">
        <v>27603</v>
      </c>
      <c r="G399" s="16" t="s">
        <v>266</v>
      </c>
      <c r="H399" s="16" t="s">
        <v>282</v>
      </c>
      <c r="I399" s="16" t="s">
        <v>229</v>
      </c>
      <c r="J399" s="16" t="s">
        <v>236</v>
      </c>
      <c r="K399" s="16" t="s">
        <v>246</v>
      </c>
      <c r="L399">
        <v>425</v>
      </c>
    </row>
    <row r="400" spans="1:12">
      <c r="A400">
        <v>400</v>
      </c>
      <c r="B400" s="16" t="s">
        <v>335</v>
      </c>
      <c r="C400" s="16" t="s">
        <v>225</v>
      </c>
      <c r="D400" s="16" t="s">
        <v>238</v>
      </c>
      <c r="E400">
        <v>51</v>
      </c>
      <c r="F400" s="1">
        <v>24624</v>
      </c>
      <c r="G400" s="16" t="s">
        <v>227</v>
      </c>
      <c r="H400" s="16" t="s">
        <v>243</v>
      </c>
      <c r="I400" s="16" t="s">
        <v>259</v>
      </c>
      <c r="J400" s="16" t="s">
        <v>245</v>
      </c>
      <c r="K400" s="16" t="s">
        <v>231</v>
      </c>
      <c r="L400">
        <v>770</v>
      </c>
    </row>
    <row r="401" spans="1:12">
      <c r="A401">
        <v>401</v>
      </c>
      <c r="B401" s="16" t="s">
        <v>286</v>
      </c>
      <c r="C401" s="16" t="s">
        <v>225</v>
      </c>
      <c r="D401" s="16" t="s">
        <v>238</v>
      </c>
      <c r="E401">
        <v>46</v>
      </c>
      <c r="F401" s="1">
        <v>26665</v>
      </c>
      <c r="G401" s="16" t="s">
        <v>266</v>
      </c>
      <c r="H401" s="16" t="s">
        <v>243</v>
      </c>
      <c r="I401" s="16" t="s">
        <v>229</v>
      </c>
      <c r="J401" s="16" t="s">
        <v>236</v>
      </c>
      <c r="K401" s="16" t="s">
        <v>240</v>
      </c>
      <c r="L401">
        <v>467</v>
      </c>
    </row>
    <row r="402" spans="1:12">
      <c r="A402">
        <v>402</v>
      </c>
      <c r="B402" s="16" t="s">
        <v>252</v>
      </c>
      <c r="C402" s="16" t="s">
        <v>225</v>
      </c>
      <c r="D402" s="16" t="s">
        <v>226</v>
      </c>
      <c r="E402">
        <v>43</v>
      </c>
      <c r="F402" s="1">
        <v>27760</v>
      </c>
      <c r="G402" s="16" t="s">
        <v>281</v>
      </c>
      <c r="H402" s="16" t="s">
        <v>282</v>
      </c>
      <c r="I402" s="16" t="s">
        <v>229</v>
      </c>
      <c r="J402" s="16" t="s">
        <v>233</v>
      </c>
      <c r="K402" s="16" t="s">
        <v>231</v>
      </c>
      <c r="L402">
        <v>672</v>
      </c>
    </row>
    <row r="403" spans="1:12">
      <c r="A403">
        <v>403</v>
      </c>
      <c r="B403" s="16" t="s">
        <v>327</v>
      </c>
      <c r="C403" s="16" t="s">
        <v>225</v>
      </c>
      <c r="D403" s="16" t="s">
        <v>238</v>
      </c>
      <c r="E403">
        <v>55</v>
      </c>
      <c r="F403" s="1">
        <v>23012</v>
      </c>
      <c r="G403" s="16" t="s">
        <v>266</v>
      </c>
      <c r="H403" s="16" t="s">
        <v>282</v>
      </c>
      <c r="I403" s="16" t="s">
        <v>259</v>
      </c>
      <c r="J403" s="16" t="s">
        <v>261</v>
      </c>
      <c r="K403" s="16" t="s">
        <v>231</v>
      </c>
      <c r="L403">
        <v>750</v>
      </c>
    </row>
    <row r="404" spans="1:12">
      <c r="A404">
        <v>404</v>
      </c>
      <c r="B404" s="16" t="s">
        <v>302</v>
      </c>
      <c r="C404" s="16" t="s">
        <v>225</v>
      </c>
      <c r="D404" s="16" t="s">
        <v>251</v>
      </c>
      <c r="E404">
        <v>29</v>
      </c>
      <c r="F404" s="1">
        <v>32874</v>
      </c>
      <c r="G404" s="16" t="s">
        <v>281</v>
      </c>
      <c r="H404" s="16" t="s">
        <v>243</v>
      </c>
      <c r="I404" s="16" t="s">
        <v>259</v>
      </c>
      <c r="J404" s="16" t="s">
        <v>230</v>
      </c>
      <c r="K404" s="16" t="s">
        <v>240</v>
      </c>
      <c r="L404">
        <v>395</v>
      </c>
    </row>
    <row r="405" spans="1:12">
      <c r="A405">
        <v>405</v>
      </c>
      <c r="B405" s="16" t="s">
        <v>247</v>
      </c>
      <c r="C405" s="16" t="s">
        <v>225</v>
      </c>
      <c r="D405" s="16" t="s">
        <v>226</v>
      </c>
      <c r="E405">
        <v>43</v>
      </c>
      <c r="F405" s="1">
        <v>27760</v>
      </c>
      <c r="G405" s="16" t="s">
        <v>281</v>
      </c>
      <c r="H405" s="16" t="s">
        <v>282</v>
      </c>
      <c r="I405" s="16" t="s">
        <v>229</v>
      </c>
      <c r="J405" s="16" t="s">
        <v>261</v>
      </c>
      <c r="K405" s="16" t="s">
        <v>231</v>
      </c>
      <c r="L405">
        <v>528</v>
      </c>
    </row>
    <row r="406" spans="1:12">
      <c r="A406">
        <v>406</v>
      </c>
      <c r="B406" s="16" t="s">
        <v>255</v>
      </c>
      <c r="C406" s="16" t="s">
        <v>225</v>
      </c>
      <c r="D406" s="16" t="s">
        <v>242</v>
      </c>
      <c r="F406" s="1"/>
      <c r="G406" s="16" t="s">
        <v>266</v>
      </c>
      <c r="H406" s="16" t="s">
        <v>282</v>
      </c>
      <c r="I406" s="16" t="s">
        <v>259</v>
      </c>
      <c r="J406" s="16" t="s">
        <v>261</v>
      </c>
      <c r="K406" s="16" t="s">
        <v>231</v>
      </c>
      <c r="L406">
        <v>660</v>
      </c>
    </row>
    <row r="407" spans="1:12">
      <c r="A407">
        <v>407</v>
      </c>
      <c r="B407" s="16" t="s">
        <v>241</v>
      </c>
      <c r="C407" s="16" t="s">
        <v>225</v>
      </c>
      <c r="D407" s="16" t="s">
        <v>242</v>
      </c>
      <c r="E407">
        <v>23</v>
      </c>
      <c r="F407" s="1">
        <v>34335</v>
      </c>
      <c r="G407" s="16" t="s">
        <v>227</v>
      </c>
      <c r="H407" s="16" t="s">
        <v>243</v>
      </c>
      <c r="I407" s="16" t="s">
        <v>229</v>
      </c>
      <c r="J407" s="16" t="s">
        <v>233</v>
      </c>
      <c r="K407" s="16" t="s">
        <v>240</v>
      </c>
      <c r="L407">
        <v>416</v>
      </c>
    </row>
    <row r="408" spans="1:12">
      <c r="A408">
        <v>408</v>
      </c>
      <c r="B408" s="16" t="s">
        <v>288</v>
      </c>
      <c r="C408" s="16" t="s">
        <v>225</v>
      </c>
      <c r="D408" s="16" t="s">
        <v>226</v>
      </c>
      <c r="E408">
        <v>36</v>
      </c>
      <c r="F408" s="1">
        <v>30317</v>
      </c>
      <c r="G408" s="16" t="s">
        <v>239</v>
      </c>
      <c r="H408" s="16" t="s">
        <v>303</v>
      </c>
      <c r="I408" s="16" t="s">
        <v>229</v>
      </c>
      <c r="J408" s="16" t="s">
        <v>261</v>
      </c>
      <c r="K408" s="16" t="s">
        <v>246</v>
      </c>
      <c r="L408">
        <v>514</v>
      </c>
    </row>
    <row r="409" spans="1:12">
      <c r="A409">
        <v>409</v>
      </c>
      <c r="B409" s="16" t="s">
        <v>268</v>
      </c>
      <c r="C409" s="16" t="s">
        <v>225</v>
      </c>
      <c r="D409" s="16" t="s">
        <v>251</v>
      </c>
      <c r="E409">
        <v>26</v>
      </c>
      <c r="F409" s="1">
        <v>33970</v>
      </c>
      <c r="G409" s="16" t="s">
        <v>235</v>
      </c>
      <c r="H409" s="16" t="s">
        <v>243</v>
      </c>
      <c r="I409" s="16" t="s">
        <v>229</v>
      </c>
      <c r="J409" s="16" t="s">
        <v>230</v>
      </c>
      <c r="K409" s="16" t="s">
        <v>240</v>
      </c>
      <c r="L409">
        <v>398</v>
      </c>
    </row>
    <row r="410" spans="1:12">
      <c r="A410">
        <v>410</v>
      </c>
      <c r="B410" s="16" t="s">
        <v>293</v>
      </c>
      <c r="C410" s="16" t="s">
        <v>225</v>
      </c>
      <c r="D410" s="16" t="s">
        <v>226</v>
      </c>
      <c r="E410">
        <v>41</v>
      </c>
      <c r="F410" s="1">
        <v>28126</v>
      </c>
      <c r="G410" s="16" t="s">
        <v>239</v>
      </c>
      <c r="H410" s="16" t="s">
        <v>303</v>
      </c>
      <c r="I410" s="16" t="s">
        <v>259</v>
      </c>
      <c r="J410" s="16" t="s">
        <v>261</v>
      </c>
      <c r="K410" s="16" t="s">
        <v>246</v>
      </c>
      <c r="L410">
        <v>338</v>
      </c>
    </row>
    <row r="411" spans="1:12">
      <c r="A411">
        <v>411</v>
      </c>
      <c r="B411" s="16" t="s">
        <v>317</v>
      </c>
      <c r="C411" s="16" t="s">
        <v>225</v>
      </c>
      <c r="D411" s="16" t="s">
        <v>251</v>
      </c>
      <c r="E411">
        <v>31</v>
      </c>
      <c r="F411" s="1">
        <v>32143</v>
      </c>
      <c r="G411" s="16" t="s">
        <v>239</v>
      </c>
      <c r="H411" s="16" t="s">
        <v>303</v>
      </c>
      <c r="I411" s="16" t="s">
        <v>259</v>
      </c>
      <c r="J411" s="16" t="s">
        <v>236</v>
      </c>
      <c r="K411" s="16" t="s">
        <v>240</v>
      </c>
      <c r="L411">
        <v>462</v>
      </c>
    </row>
    <row r="412" spans="1:12">
      <c r="A412">
        <v>412</v>
      </c>
      <c r="B412" s="16" t="s">
        <v>309</v>
      </c>
      <c r="C412" s="16" t="s">
        <v>225</v>
      </c>
      <c r="D412" s="16" t="s">
        <v>226</v>
      </c>
      <c r="E412">
        <v>42</v>
      </c>
      <c r="F412" s="1">
        <v>28126</v>
      </c>
      <c r="G412" s="16" t="s">
        <v>239</v>
      </c>
      <c r="H412" s="16" t="s">
        <v>303</v>
      </c>
      <c r="I412" s="16" t="s">
        <v>229</v>
      </c>
      <c r="J412" s="16" t="s">
        <v>245</v>
      </c>
      <c r="K412" s="16" t="s">
        <v>246</v>
      </c>
      <c r="L412">
        <v>534</v>
      </c>
    </row>
    <row r="413" spans="1:12">
      <c r="A413">
        <v>413</v>
      </c>
      <c r="B413" s="16" t="s">
        <v>299</v>
      </c>
      <c r="C413" s="16" t="s">
        <v>225</v>
      </c>
      <c r="D413" s="16" t="s">
        <v>226</v>
      </c>
      <c r="E413">
        <v>45</v>
      </c>
      <c r="F413" s="1">
        <v>27089</v>
      </c>
      <c r="G413" s="16" t="s">
        <v>266</v>
      </c>
      <c r="H413" s="16" t="s">
        <v>282</v>
      </c>
      <c r="I413" s="16" t="s">
        <v>259</v>
      </c>
      <c r="J413" s="16" t="s">
        <v>261</v>
      </c>
      <c r="K413" s="16" t="s">
        <v>231</v>
      </c>
      <c r="L413">
        <v>830</v>
      </c>
    </row>
    <row r="414" spans="1:12">
      <c r="A414">
        <v>414</v>
      </c>
      <c r="B414" s="16" t="s">
        <v>309</v>
      </c>
      <c r="C414" s="16" t="s">
        <v>225</v>
      </c>
      <c r="D414" s="16" t="s">
        <v>238</v>
      </c>
      <c r="E414">
        <v>53</v>
      </c>
      <c r="F414" s="1">
        <v>24108</v>
      </c>
      <c r="G414" s="16" t="s">
        <v>239</v>
      </c>
      <c r="H414" s="16" t="s">
        <v>303</v>
      </c>
      <c r="I414" s="16" t="s">
        <v>229</v>
      </c>
      <c r="J414" s="16" t="s">
        <v>261</v>
      </c>
      <c r="K414" s="16" t="s">
        <v>246</v>
      </c>
      <c r="L414">
        <v>529</v>
      </c>
    </row>
    <row r="415" spans="1:12">
      <c r="A415">
        <v>415</v>
      </c>
      <c r="B415" s="16" t="s">
        <v>309</v>
      </c>
      <c r="C415" s="16" t="s">
        <v>225</v>
      </c>
      <c r="D415" s="16" t="s">
        <v>226</v>
      </c>
      <c r="E415">
        <v>42</v>
      </c>
      <c r="F415" s="1">
        <v>28126</v>
      </c>
      <c r="G415" s="16" t="s">
        <v>239</v>
      </c>
      <c r="H415" s="16" t="s">
        <v>303</v>
      </c>
      <c r="I415" s="16" t="s">
        <v>229</v>
      </c>
      <c r="J415" s="16" t="s">
        <v>245</v>
      </c>
      <c r="K415" s="16" t="s">
        <v>246</v>
      </c>
      <c r="L415">
        <v>534</v>
      </c>
    </row>
    <row r="416" spans="1:12">
      <c r="A416">
        <v>416</v>
      </c>
      <c r="B416" s="16" t="s">
        <v>289</v>
      </c>
      <c r="C416" s="16" t="s">
        <v>225</v>
      </c>
      <c r="D416" s="16" t="s">
        <v>238</v>
      </c>
      <c r="E416">
        <v>52</v>
      </c>
      <c r="F416" s="1">
        <v>24838</v>
      </c>
      <c r="G416" s="16" t="s">
        <v>235</v>
      </c>
      <c r="H416" s="16" t="s">
        <v>243</v>
      </c>
      <c r="I416" s="16" t="s">
        <v>229</v>
      </c>
      <c r="J416" s="16" t="s">
        <v>230</v>
      </c>
      <c r="K416" s="16" t="s">
        <v>246</v>
      </c>
      <c r="L416">
        <v>584</v>
      </c>
    </row>
    <row r="417" spans="1:12">
      <c r="A417">
        <v>417</v>
      </c>
      <c r="B417" s="16" t="s">
        <v>272</v>
      </c>
      <c r="C417" s="16" t="s">
        <v>225</v>
      </c>
      <c r="D417" s="16" t="s">
        <v>251</v>
      </c>
      <c r="E417">
        <v>35</v>
      </c>
      <c r="F417" s="1">
        <v>30682</v>
      </c>
      <c r="G417" s="16" t="s">
        <v>239</v>
      </c>
      <c r="H417" s="16" t="s">
        <v>303</v>
      </c>
      <c r="I417" s="16" t="s">
        <v>229</v>
      </c>
      <c r="J417" s="16" t="s">
        <v>261</v>
      </c>
      <c r="K417" s="16" t="s">
        <v>240</v>
      </c>
      <c r="L417">
        <v>697</v>
      </c>
    </row>
    <row r="418" spans="1:12">
      <c r="A418">
        <v>418</v>
      </c>
      <c r="B418" s="16" t="s">
        <v>335</v>
      </c>
      <c r="C418" s="16" t="s">
        <v>225</v>
      </c>
      <c r="D418" s="16" t="s">
        <v>238</v>
      </c>
      <c r="E418">
        <v>51</v>
      </c>
      <c r="F418" s="1">
        <v>24624</v>
      </c>
      <c r="G418" s="16" t="s">
        <v>227</v>
      </c>
      <c r="H418" s="16" t="s">
        <v>243</v>
      </c>
      <c r="I418" s="16" t="s">
        <v>259</v>
      </c>
      <c r="J418" s="16" t="s">
        <v>245</v>
      </c>
      <c r="K418" s="16" t="s">
        <v>231</v>
      </c>
      <c r="L418">
        <v>770</v>
      </c>
    </row>
    <row r="419" spans="1:12">
      <c r="A419">
        <v>419</v>
      </c>
      <c r="B419" s="16" t="s">
        <v>292</v>
      </c>
      <c r="C419" s="16" t="s">
        <v>225</v>
      </c>
      <c r="D419" s="16" t="s">
        <v>242</v>
      </c>
      <c r="F419" s="1"/>
      <c r="G419" s="16" t="s">
        <v>239</v>
      </c>
      <c r="H419" s="16" t="s">
        <v>303</v>
      </c>
      <c r="I419" s="16" t="s">
        <v>259</v>
      </c>
      <c r="J419" s="16" t="s">
        <v>261</v>
      </c>
      <c r="K419" s="16" t="s">
        <v>246</v>
      </c>
      <c r="L419">
        <v>476</v>
      </c>
    </row>
    <row r="420" spans="1:12">
      <c r="A420">
        <v>420</v>
      </c>
      <c r="B420" s="16" t="s">
        <v>244</v>
      </c>
      <c r="C420" s="16" t="s">
        <v>225</v>
      </c>
      <c r="D420" s="16" t="s">
        <v>226</v>
      </c>
      <c r="E420">
        <v>37</v>
      </c>
      <c r="F420" s="1">
        <v>29221</v>
      </c>
      <c r="G420" s="16" t="s">
        <v>227</v>
      </c>
      <c r="H420" s="16" t="s">
        <v>243</v>
      </c>
      <c r="I420" s="16" t="s">
        <v>229</v>
      </c>
      <c r="J420" s="16" t="s">
        <v>245</v>
      </c>
      <c r="K420" s="16" t="s">
        <v>246</v>
      </c>
      <c r="L420">
        <v>426</v>
      </c>
    </row>
    <row r="421" spans="1:12">
      <c r="A421">
        <v>421</v>
      </c>
      <c r="B421" s="16" t="s">
        <v>315</v>
      </c>
      <c r="C421" s="16" t="s">
        <v>225</v>
      </c>
      <c r="D421" s="16" t="s">
        <v>251</v>
      </c>
      <c r="E421">
        <v>34</v>
      </c>
      <c r="F421" s="1">
        <v>30682</v>
      </c>
      <c r="G421" s="16" t="s">
        <v>239</v>
      </c>
      <c r="H421" s="16" t="s">
        <v>303</v>
      </c>
      <c r="I421" s="16" t="s">
        <v>259</v>
      </c>
      <c r="J421" s="16" t="s">
        <v>233</v>
      </c>
      <c r="K421" s="16" t="s">
        <v>231</v>
      </c>
      <c r="L421">
        <v>341</v>
      </c>
    </row>
    <row r="422" spans="1:12">
      <c r="A422">
        <v>422</v>
      </c>
      <c r="B422" s="16" t="s">
        <v>332</v>
      </c>
      <c r="C422" s="16" t="s">
        <v>225</v>
      </c>
      <c r="D422" s="16" t="s">
        <v>238</v>
      </c>
      <c r="E422">
        <v>55</v>
      </c>
      <c r="F422" s="1">
        <v>23489</v>
      </c>
      <c r="G422" s="16" t="s">
        <v>281</v>
      </c>
      <c r="H422" s="16" t="s">
        <v>282</v>
      </c>
      <c r="I422" s="16" t="s">
        <v>229</v>
      </c>
      <c r="J422" s="16" t="s">
        <v>233</v>
      </c>
      <c r="K422" s="16" t="s">
        <v>231</v>
      </c>
      <c r="L422">
        <v>502</v>
      </c>
    </row>
    <row r="423" spans="1:12">
      <c r="A423">
        <v>423</v>
      </c>
      <c r="B423" s="16" t="s">
        <v>263</v>
      </c>
      <c r="C423" s="16" t="s">
        <v>225</v>
      </c>
      <c r="D423" s="16" t="s">
        <v>251</v>
      </c>
      <c r="E423">
        <v>28</v>
      </c>
      <c r="F423" s="1">
        <v>33326</v>
      </c>
      <c r="G423" s="16" t="s">
        <v>239</v>
      </c>
      <c r="H423" s="16" t="s">
        <v>303</v>
      </c>
      <c r="I423" s="16" t="s">
        <v>229</v>
      </c>
      <c r="J423" s="16" t="s">
        <v>245</v>
      </c>
      <c r="K423" s="16" t="s">
        <v>246</v>
      </c>
      <c r="L423">
        <v>432</v>
      </c>
    </row>
    <row r="424" spans="1:12">
      <c r="A424">
        <v>424</v>
      </c>
      <c r="B424" s="16" t="s">
        <v>271</v>
      </c>
      <c r="C424" s="16" t="s">
        <v>225</v>
      </c>
      <c r="D424" s="16" t="s">
        <v>226</v>
      </c>
      <c r="E424">
        <v>38</v>
      </c>
      <c r="F424" s="1">
        <v>28856</v>
      </c>
      <c r="G424" s="16" t="s">
        <v>266</v>
      </c>
      <c r="H424" s="16" t="s">
        <v>243</v>
      </c>
      <c r="I424" s="16" t="s">
        <v>259</v>
      </c>
      <c r="J424" s="16" t="s">
        <v>230</v>
      </c>
      <c r="K424" s="16" t="s">
        <v>240</v>
      </c>
      <c r="L424">
        <v>517</v>
      </c>
    </row>
    <row r="425" spans="1:12">
      <c r="A425">
        <v>425</v>
      </c>
      <c r="B425" s="16" t="s">
        <v>286</v>
      </c>
      <c r="C425" s="16" t="s">
        <v>225</v>
      </c>
      <c r="D425" s="16" t="s">
        <v>251</v>
      </c>
      <c r="E425">
        <v>28</v>
      </c>
      <c r="F425" s="1">
        <v>33239</v>
      </c>
      <c r="G425" s="16" t="s">
        <v>235</v>
      </c>
      <c r="H425" s="16" t="s">
        <v>243</v>
      </c>
      <c r="I425" s="16" t="s">
        <v>259</v>
      </c>
      <c r="J425" s="16" t="s">
        <v>230</v>
      </c>
      <c r="K425" s="16" t="s">
        <v>240</v>
      </c>
      <c r="L425">
        <v>844</v>
      </c>
    </row>
    <row r="426" spans="1:12">
      <c r="A426">
        <v>426</v>
      </c>
      <c r="B426" s="16" t="s">
        <v>333</v>
      </c>
      <c r="C426" s="16" t="s">
        <v>225</v>
      </c>
      <c r="D426" s="16" t="s">
        <v>238</v>
      </c>
      <c r="E426">
        <v>53</v>
      </c>
      <c r="F426" s="1">
        <v>24108</v>
      </c>
      <c r="G426" s="16" t="s">
        <v>281</v>
      </c>
      <c r="H426" s="16" t="s">
        <v>282</v>
      </c>
      <c r="I426" s="16" t="s">
        <v>229</v>
      </c>
      <c r="J426" s="16" t="s">
        <v>245</v>
      </c>
      <c r="K426" s="16" t="s">
        <v>240</v>
      </c>
      <c r="L426">
        <v>812</v>
      </c>
    </row>
    <row r="427" spans="1:12">
      <c r="A427">
        <v>427</v>
      </c>
      <c r="B427" s="16" t="s">
        <v>277</v>
      </c>
      <c r="C427" s="16" t="s">
        <v>225</v>
      </c>
      <c r="D427" s="16" t="s">
        <v>238</v>
      </c>
      <c r="E427">
        <v>46</v>
      </c>
      <c r="F427" s="1">
        <v>26665</v>
      </c>
      <c r="G427" s="16" t="s">
        <v>239</v>
      </c>
      <c r="H427" s="16" t="s">
        <v>303</v>
      </c>
      <c r="I427" s="16" t="s">
        <v>259</v>
      </c>
      <c r="J427" s="16" t="s">
        <v>233</v>
      </c>
      <c r="K427" s="16" t="s">
        <v>240</v>
      </c>
      <c r="L427">
        <v>522</v>
      </c>
    </row>
    <row r="428" spans="1:12">
      <c r="A428">
        <v>428</v>
      </c>
      <c r="B428" s="16" t="s">
        <v>314</v>
      </c>
      <c r="C428" s="16" t="s">
        <v>225</v>
      </c>
      <c r="D428" s="16" t="s">
        <v>251</v>
      </c>
      <c r="E428">
        <v>31</v>
      </c>
      <c r="F428" s="1">
        <v>32143</v>
      </c>
      <c r="G428" s="16" t="s">
        <v>235</v>
      </c>
      <c r="H428" s="16" t="s">
        <v>243</v>
      </c>
      <c r="I428" s="16" t="s">
        <v>229</v>
      </c>
      <c r="J428" s="16" t="s">
        <v>233</v>
      </c>
      <c r="K428" s="16" t="s">
        <v>231</v>
      </c>
      <c r="L428">
        <v>672</v>
      </c>
    </row>
    <row r="429" spans="1:12">
      <c r="A429">
        <v>429</v>
      </c>
      <c r="B429" s="16" t="s">
        <v>254</v>
      </c>
      <c r="C429" s="16" t="s">
        <v>225</v>
      </c>
      <c r="D429" s="16" t="s">
        <v>251</v>
      </c>
      <c r="E429">
        <v>28</v>
      </c>
      <c r="F429" s="1">
        <v>32509</v>
      </c>
      <c r="G429" s="16" t="s">
        <v>235</v>
      </c>
      <c r="H429" s="16" t="s">
        <v>243</v>
      </c>
      <c r="I429" s="16" t="s">
        <v>229</v>
      </c>
      <c r="J429" s="16" t="s">
        <v>233</v>
      </c>
      <c r="K429" s="16" t="s">
        <v>240</v>
      </c>
      <c r="L429">
        <v>536</v>
      </c>
    </row>
    <row r="430" spans="1:12">
      <c r="A430">
        <v>430</v>
      </c>
      <c r="B430" s="16" t="s">
        <v>313</v>
      </c>
      <c r="C430" s="16" t="s">
        <v>225</v>
      </c>
      <c r="D430" s="16" t="s">
        <v>251</v>
      </c>
      <c r="E430">
        <v>30</v>
      </c>
      <c r="F430" s="1">
        <v>32143</v>
      </c>
      <c r="G430" s="16" t="s">
        <v>239</v>
      </c>
      <c r="H430" s="16" t="s">
        <v>303</v>
      </c>
      <c r="I430" s="16" t="s">
        <v>229</v>
      </c>
      <c r="J430" s="16" t="s">
        <v>230</v>
      </c>
      <c r="K430" s="16" t="s">
        <v>240</v>
      </c>
      <c r="L430">
        <v>783</v>
      </c>
    </row>
    <row r="431" spans="1:12">
      <c r="A431">
        <v>431</v>
      </c>
      <c r="B431" s="16" t="s">
        <v>272</v>
      </c>
      <c r="C431" s="16" t="s">
        <v>225</v>
      </c>
      <c r="D431" s="16" t="s">
        <v>251</v>
      </c>
      <c r="E431">
        <v>33</v>
      </c>
      <c r="F431" s="1">
        <v>30682</v>
      </c>
      <c r="G431" s="16" t="s">
        <v>266</v>
      </c>
      <c r="H431" s="16" t="s">
        <v>243</v>
      </c>
      <c r="I431" s="16" t="s">
        <v>259</v>
      </c>
      <c r="J431" s="16" t="s">
        <v>236</v>
      </c>
      <c r="K431" s="16" t="s">
        <v>231</v>
      </c>
      <c r="L431">
        <v>731</v>
      </c>
    </row>
    <row r="432" spans="1:12">
      <c r="A432">
        <v>432</v>
      </c>
      <c r="B432" s="16" t="s">
        <v>257</v>
      </c>
      <c r="C432" s="16" t="s">
        <v>225</v>
      </c>
      <c r="D432" s="16" t="s">
        <v>238</v>
      </c>
      <c r="E432">
        <v>48</v>
      </c>
      <c r="F432" s="1">
        <v>26299</v>
      </c>
      <c r="G432" s="16" t="s">
        <v>281</v>
      </c>
      <c r="H432" s="16" t="s">
        <v>282</v>
      </c>
      <c r="I432" s="16" t="s">
        <v>229</v>
      </c>
      <c r="J432" s="16" t="s">
        <v>245</v>
      </c>
      <c r="K432" s="16" t="s">
        <v>240</v>
      </c>
      <c r="L432">
        <v>701</v>
      </c>
    </row>
    <row r="433" spans="1:12">
      <c r="A433">
        <v>433</v>
      </c>
      <c r="B433" s="16" t="s">
        <v>244</v>
      </c>
      <c r="C433" s="16" t="s">
        <v>225</v>
      </c>
      <c r="D433" s="16" t="s">
        <v>226</v>
      </c>
      <c r="E433">
        <v>37</v>
      </c>
      <c r="F433" s="1">
        <v>29221</v>
      </c>
      <c r="G433" s="16" t="s">
        <v>227</v>
      </c>
      <c r="H433" s="16" t="s">
        <v>243</v>
      </c>
      <c r="I433" s="16" t="s">
        <v>229</v>
      </c>
      <c r="J433" s="16" t="s">
        <v>245</v>
      </c>
      <c r="K433" s="16" t="s">
        <v>246</v>
      </c>
      <c r="L433">
        <v>426</v>
      </c>
    </row>
    <row r="434" spans="1:12">
      <c r="A434">
        <v>434</v>
      </c>
      <c r="B434" s="16" t="s">
        <v>335</v>
      </c>
      <c r="C434" s="16" t="s">
        <v>225</v>
      </c>
      <c r="D434" s="16" t="s">
        <v>238</v>
      </c>
      <c r="E434">
        <v>51</v>
      </c>
      <c r="F434" s="1">
        <v>24624</v>
      </c>
      <c r="G434" s="16" t="s">
        <v>227</v>
      </c>
      <c r="H434" s="16" t="s">
        <v>243</v>
      </c>
      <c r="I434" s="16" t="s">
        <v>259</v>
      </c>
      <c r="J434" s="16" t="s">
        <v>245</v>
      </c>
      <c r="K434" s="16" t="s">
        <v>231</v>
      </c>
      <c r="L434">
        <v>770</v>
      </c>
    </row>
    <row r="435" spans="1:12">
      <c r="A435">
        <v>435</v>
      </c>
      <c r="B435" s="16" t="s">
        <v>274</v>
      </c>
      <c r="C435" s="16" t="s">
        <v>225</v>
      </c>
      <c r="D435" s="16" t="s">
        <v>238</v>
      </c>
      <c r="E435">
        <v>52</v>
      </c>
      <c r="F435" s="1">
        <v>23743</v>
      </c>
      <c r="G435" s="16" t="s">
        <v>266</v>
      </c>
      <c r="H435" s="16" t="s">
        <v>243</v>
      </c>
      <c r="I435" s="16" t="s">
        <v>229</v>
      </c>
      <c r="J435" s="16" t="s">
        <v>233</v>
      </c>
      <c r="K435" s="16" t="s">
        <v>246</v>
      </c>
      <c r="L435">
        <v>322</v>
      </c>
    </row>
    <row r="436" spans="1:12">
      <c r="A436">
        <v>436</v>
      </c>
      <c r="B436" s="16" t="s">
        <v>308</v>
      </c>
      <c r="C436" s="16" t="s">
        <v>225</v>
      </c>
      <c r="D436" s="16" t="s">
        <v>238</v>
      </c>
      <c r="E436">
        <v>49</v>
      </c>
      <c r="F436" s="1">
        <v>25752</v>
      </c>
      <c r="G436" s="16" t="s">
        <v>239</v>
      </c>
      <c r="H436" s="16" t="s">
        <v>303</v>
      </c>
      <c r="I436" s="16" t="s">
        <v>229</v>
      </c>
      <c r="J436" s="16" t="s">
        <v>236</v>
      </c>
      <c r="K436" s="16" t="s">
        <v>231</v>
      </c>
      <c r="L436">
        <v>695</v>
      </c>
    </row>
    <row r="437" spans="1:12">
      <c r="A437">
        <v>437</v>
      </c>
      <c r="B437" s="16" t="s">
        <v>267</v>
      </c>
      <c r="C437" s="16" t="s">
        <v>225</v>
      </c>
      <c r="D437" s="16" t="s">
        <v>251</v>
      </c>
      <c r="E437">
        <v>30</v>
      </c>
      <c r="F437" s="1">
        <v>31826</v>
      </c>
      <c r="G437" s="16" t="s">
        <v>235</v>
      </c>
      <c r="H437" s="16" t="s">
        <v>243</v>
      </c>
      <c r="I437" s="16" t="s">
        <v>229</v>
      </c>
      <c r="J437" s="16" t="s">
        <v>261</v>
      </c>
      <c r="K437" s="16" t="s">
        <v>240</v>
      </c>
      <c r="L437">
        <v>368</v>
      </c>
    </row>
    <row r="438" spans="1:12">
      <c r="A438">
        <v>438</v>
      </c>
      <c r="B438" s="16" t="s">
        <v>307</v>
      </c>
      <c r="C438" s="16" t="s">
        <v>225</v>
      </c>
      <c r="D438" s="16" t="s">
        <v>226</v>
      </c>
      <c r="E438">
        <v>44</v>
      </c>
      <c r="F438" s="1">
        <v>27603</v>
      </c>
      <c r="G438" s="16" t="s">
        <v>266</v>
      </c>
      <c r="H438" s="16" t="s">
        <v>282</v>
      </c>
      <c r="I438" s="16" t="s">
        <v>229</v>
      </c>
      <c r="J438" s="16" t="s">
        <v>236</v>
      </c>
      <c r="K438" s="16" t="s">
        <v>246</v>
      </c>
      <c r="L438">
        <v>425</v>
      </c>
    </row>
    <row r="439" spans="1:12">
      <c r="A439">
        <v>439</v>
      </c>
      <c r="B439" s="16" t="s">
        <v>271</v>
      </c>
      <c r="C439" s="16" t="s">
        <v>225</v>
      </c>
      <c r="D439" s="16" t="s">
        <v>226</v>
      </c>
      <c r="E439">
        <v>38</v>
      </c>
      <c r="F439" s="1">
        <v>28856</v>
      </c>
      <c r="G439" s="16" t="s">
        <v>266</v>
      </c>
      <c r="H439" s="16" t="s">
        <v>243</v>
      </c>
      <c r="I439" s="16" t="s">
        <v>259</v>
      </c>
      <c r="J439" s="16" t="s">
        <v>230</v>
      </c>
      <c r="K439" s="16" t="s">
        <v>240</v>
      </c>
      <c r="L439">
        <v>517</v>
      </c>
    </row>
    <row r="440" spans="1:12">
      <c r="A440">
        <v>440</v>
      </c>
      <c r="B440" s="16" t="s">
        <v>273</v>
      </c>
      <c r="C440" s="16" t="s">
        <v>225</v>
      </c>
      <c r="D440" s="16" t="s">
        <v>242</v>
      </c>
      <c r="E440">
        <v>23</v>
      </c>
      <c r="F440" s="1">
        <v>34335</v>
      </c>
      <c r="G440" s="16" t="s">
        <v>266</v>
      </c>
      <c r="H440" s="16" t="s">
        <v>243</v>
      </c>
      <c r="I440" s="16" t="s">
        <v>229</v>
      </c>
      <c r="J440" s="16" t="s">
        <v>230</v>
      </c>
      <c r="K440" s="16" t="s">
        <v>240</v>
      </c>
      <c r="L440">
        <v>588</v>
      </c>
    </row>
    <row r="441" spans="1:12">
      <c r="A441">
        <v>441</v>
      </c>
      <c r="B441" s="16" t="s">
        <v>315</v>
      </c>
      <c r="C441" s="16" t="s">
        <v>225</v>
      </c>
      <c r="D441" s="16" t="s">
        <v>251</v>
      </c>
      <c r="E441">
        <v>34</v>
      </c>
      <c r="F441" s="1">
        <v>30682</v>
      </c>
      <c r="G441" s="16" t="s">
        <v>239</v>
      </c>
      <c r="H441" s="16" t="s">
        <v>303</v>
      </c>
      <c r="I441" s="16" t="s">
        <v>259</v>
      </c>
      <c r="J441" s="16" t="s">
        <v>233</v>
      </c>
      <c r="K441" s="16" t="s">
        <v>231</v>
      </c>
      <c r="L441">
        <v>341</v>
      </c>
    </row>
    <row r="442" spans="1:12">
      <c r="A442">
        <v>442</v>
      </c>
      <c r="B442" s="16" t="s">
        <v>308</v>
      </c>
      <c r="C442" s="16" t="s">
        <v>225</v>
      </c>
      <c r="D442" s="16" t="s">
        <v>226</v>
      </c>
      <c r="E442">
        <v>40</v>
      </c>
      <c r="F442" s="1">
        <v>28884</v>
      </c>
      <c r="G442" s="16" t="s">
        <v>281</v>
      </c>
      <c r="H442" s="16" t="s">
        <v>282</v>
      </c>
      <c r="I442" s="16" t="s">
        <v>229</v>
      </c>
      <c r="J442" s="16" t="s">
        <v>236</v>
      </c>
      <c r="K442" s="16" t="s">
        <v>246</v>
      </c>
      <c r="L442">
        <v>714</v>
      </c>
    </row>
    <row r="443" spans="1:12">
      <c r="A443">
        <v>443</v>
      </c>
      <c r="B443" s="16" t="s">
        <v>274</v>
      </c>
      <c r="C443" s="16" t="s">
        <v>225</v>
      </c>
      <c r="D443" s="16" t="s">
        <v>238</v>
      </c>
      <c r="E443">
        <v>52</v>
      </c>
      <c r="F443" s="1">
        <v>23743</v>
      </c>
      <c r="G443" s="16" t="s">
        <v>266</v>
      </c>
      <c r="H443" s="16" t="s">
        <v>243</v>
      </c>
      <c r="I443" s="16" t="s">
        <v>229</v>
      </c>
      <c r="J443" s="16" t="s">
        <v>233</v>
      </c>
      <c r="K443" s="16" t="s">
        <v>246</v>
      </c>
      <c r="L443">
        <v>322</v>
      </c>
    </row>
    <row r="444" spans="1:12">
      <c r="A444">
        <v>444</v>
      </c>
      <c r="B444" s="16" t="s">
        <v>324</v>
      </c>
      <c r="C444" s="16" t="s">
        <v>225</v>
      </c>
      <c r="D444" s="16" t="s">
        <v>251</v>
      </c>
      <c r="E444">
        <v>27</v>
      </c>
      <c r="F444" s="1">
        <v>33705</v>
      </c>
      <c r="G444" s="16" t="s">
        <v>239</v>
      </c>
      <c r="H444" s="16" t="s">
        <v>303</v>
      </c>
      <c r="I444" s="16" t="s">
        <v>259</v>
      </c>
      <c r="J444" s="16" t="s">
        <v>230</v>
      </c>
      <c r="K444" s="16" t="s">
        <v>246</v>
      </c>
      <c r="L444">
        <v>600</v>
      </c>
    </row>
    <row r="445" spans="1:12">
      <c r="A445">
        <v>445</v>
      </c>
      <c r="B445" s="16" t="s">
        <v>298</v>
      </c>
      <c r="C445" s="16" t="s">
        <v>225</v>
      </c>
      <c r="D445" s="16" t="s">
        <v>242</v>
      </c>
      <c r="E445">
        <v>22</v>
      </c>
      <c r="F445" s="1">
        <v>35348</v>
      </c>
      <c r="G445" s="16" t="s">
        <v>239</v>
      </c>
      <c r="H445" s="16" t="s">
        <v>303</v>
      </c>
      <c r="I445" s="16" t="s">
        <v>259</v>
      </c>
      <c r="J445" s="16" t="s">
        <v>233</v>
      </c>
      <c r="K445" s="16" t="s">
        <v>246</v>
      </c>
      <c r="L445">
        <v>564</v>
      </c>
    </row>
    <row r="446" spans="1:12">
      <c r="A446">
        <v>446</v>
      </c>
      <c r="B446" s="16" t="s">
        <v>278</v>
      </c>
      <c r="C446" s="16" t="s">
        <v>225</v>
      </c>
      <c r="D446" s="16" t="s">
        <v>226</v>
      </c>
      <c r="E446">
        <v>44</v>
      </c>
      <c r="F446" s="1">
        <v>27395</v>
      </c>
      <c r="G446" s="16" t="s">
        <v>235</v>
      </c>
      <c r="H446" s="16" t="s">
        <v>243</v>
      </c>
      <c r="I446" s="16" t="s">
        <v>259</v>
      </c>
      <c r="J446" s="16" t="s">
        <v>261</v>
      </c>
      <c r="K446" s="16" t="s">
        <v>231</v>
      </c>
      <c r="L446">
        <v>361</v>
      </c>
    </row>
    <row r="447" spans="1:12">
      <c r="A447">
        <v>447</v>
      </c>
      <c r="B447" s="16" t="s">
        <v>308</v>
      </c>
      <c r="C447" s="16" t="s">
        <v>225</v>
      </c>
      <c r="D447" s="16" t="s">
        <v>226</v>
      </c>
      <c r="E447">
        <v>40</v>
      </c>
      <c r="F447" s="1">
        <v>28884</v>
      </c>
      <c r="G447" s="16" t="s">
        <v>281</v>
      </c>
      <c r="H447" s="16" t="s">
        <v>282</v>
      </c>
      <c r="I447" s="16" t="s">
        <v>229</v>
      </c>
      <c r="J447" s="16" t="s">
        <v>236</v>
      </c>
      <c r="K447" s="16" t="s">
        <v>246</v>
      </c>
      <c r="L447">
        <v>714</v>
      </c>
    </row>
    <row r="448" spans="1:12">
      <c r="A448">
        <v>448</v>
      </c>
      <c r="B448" s="16" t="s">
        <v>276</v>
      </c>
      <c r="C448" s="16" t="s">
        <v>225</v>
      </c>
      <c r="D448" s="16" t="s">
        <v>226</v>
      </c>
      <c r="E448">
        <v>39</v>
      </c>
      <c r="F448" s="1">
        <v>29221</v>
      </c>
      <c r="G448" s="16" t="s">
        <v>239</v>
      </c>
      <c r="H448" s="16" t="s">
        <v>303</v>
      </c>
      <c r="I448" s="16" t="s">
        <v>229</v>
      </c>
      <c r="J448" s="16" t="s">
        <v>233</v>
      </c>
      <c r="K448" s="16" t="s">
        <v>240</v>
      </c>
      <c r="L448">
        <v>791</v>
      </c>
    </row>
    <row r="449" spans="1:12">
      <c r="A449">
        <v>449</v>
      </c>
      <c r="B449" s="16" t="s">
        <v>250</v>
      </c>
      <c r="C449" s="16" t="s">
        <v>225</v>
      </c>
      <c r="D449" s="16" t="s">
        <v>238</v>
      </c>
      <c r="E449">
        <v>51</v>
      </c>
      <c r="F449" s="1">
        <v>24108</v>
      </c>
      <c r="G449" s="16" t="s">
        <v>235</v>
      </c>
      <c r="H449" s="16" t="s">
        <v>243</v>
      </c>
      <c r="I449" s="16" t="s">
        <v>259</v>
      </c>
      <c r="J449" s="16" t="s">
        <v>233</v>
      </c>
      <c r="K449" s="16" t="s">
        <v>240</v>
      </c>
      <c r="L449">
        <v>375</v>
      </c>
    </row>
    <row r="450" spans="1:12">
      <c r="A450">
        <v>450</v>
      </c>
      <c r="B450" s="16" t="s">
        <v>314</v>
      </c>
      <c r="C450" s="16" t="s">
        <v>225</v>
      </c>
      <c r="D450" s="16" t="s">
        <v>226</v>
      </c>
      <c r="E450">
        <v>37</v>
      </c>
      <c r="F450" s="1">
        <v>29952</v>
      </c>
      <c r="G450" s="16" t="s">
        <v>281</v>
      </c>
      <c r="H450" s="16" t="s">
        <v>282</v>
      </c>
      <c r="I450" s="16" t="s">
        <v>229</v>
      </c>
      <c r="J450" s="16" t="s">
        <v>261</v>
      </c>
      <c r="K450" s="16" t="s">
        <v>231</v>
      </c>
      <c r="L450">
        <v>740</v>
      </c>
    </row>
    <row r="451" spans="1:12">
      <c r="A451">
        <v>451</v>
      </c>
      <c r="B451" s="16" t="s">
        <v>297</v>
      </c>
      <c r="C451" s="16" t="s">
        <v>225</v>
      </c>
      <c r="D451" s="16" t="s">
        <v>226</v>
      </c>
      <c r="E451">
        <v>45</v>
      </c>
      <c r="F451" s="1">
        <v>26737</v>
      </c>
      <c r="G451" s="16" t="s">
        <v>266</v>
      </c>
      <c r="H451" s="16" t="s">
        <v>282</v>
      </c>
      <c r="I451" s="16" t="s">
        <v>249</v>
      </c>
      <c r="J451" s="16" t="s">
        <v>236</v>
      </c>
      <c r="K451" s="16" t="s">
        <v>240</v>
      </c>
      <c r="L451">
        <v>490</v>
      </c>
    </row>
    <row r="452" spans="1:12">
      <c r="A452">
        <v>452</v>
      </c>
      <c r="B452" s="16" t="s">
        <v>330</v>
      </c>
      <c r="C452" s="16" t="s">
        <v>225</v>
      </c>
      <c r="D452" s="16" t="s">
        <v>238</v>
      </c>
      <c r="E452">
        <v>50</v>
      </c>
      <c r="F452" s="1">
        <v>25569</v>
      </c>
      <c r="G452" s="16" t="s">
        <v>281</v>
      </c>
      <c r="H452" s="16" t="s">
        <v>282</v>
      </c>
      <c r="I452" s="16" t="s">
        <v>229</v>
      </c>
      <c r="J452" s="16" t="s">
        <v>261</v>
      </c>
      <c r="K452" s="16" t="s">
        <v>246</v>
      </c>
      <c r="L452">
        <v>416</v>
      </c>
    </row>
    <row r="453" spans="1:12">
      <c r="A453">
        <v>453</v>
      </c>
      <c r="B453" s="16" t="s">
        <v>260</v>
      </c>
      <c r="C453" s="16" t="s">
        <v>225</v>
      </c>
      <c r="D453" s="16" t="s">
        <v>238</v>
      </c>
      <c r="E453">
        <v>49</v>
      </c>
      <c r="F453" s="1">
        <v>25204</v>
      </c>
      <c r="G453" s="16" t="s">
        <v>239</v>
      </c>
      <c r="H453" s="16" t="s">
        <v>303</v>
      </c>
      <c r="I453" s="16" t="s">
        <v>249</v>
      </c>
      <c r="J453" s="16" t="s">
        <v>236</v>
      </c>
      <c r="K453" s="16" t="s">
        <v>246</v>
      </c>
      <c r="L453">
        <v>408</v>
      </c>
    </row>
    <row r="454" spans="1:12">
      <c r="A454">
        <v>454</v>
      </c>
      <c r="B454" s="16" t="s">
        <v>234</v>
      </c>
      <c r="C454" s="16" t="s">
        <v>225</v>
      </c>
      <c r="D454" s="16" t="s">
        <v>226</v>
      </c>
      <c r="E454">
        <v>43</v>
      </c>
      <c r="F454" s="1">
        <v>27030</v>
      </c>
      <c r="G454" s="16" t="s">
        <v>235</v>
      </c>
      <c r="H454" s="16" t="s">
        <v>228</v>
      </c>
      <c r="I454" s="16" t="s">
        <v>229</v>
      </c>
      <c r="J454" s="16" t="s">
        <v>236</v>
      </c>
      <c r="K454" s="16" t="s">
        <v>231</v>
      </c>
      <c r="L454">
        <v>645</v>
      </c>
    </row>
    <row r="455" spans="1:12">
      <c r="A455">
        <v>455</v>
      </c>
      <c r="B455" s="16" t="s">
        <v>290</v>
      </c>
      <c r="C455" s="16" t="s">
        <v>225</v>
      </c>
      <c r="D455" s="16" t="s">
        <v>238</v>
      </c>
      <c r="E455">
        <v>46</v>
      </c>
      <c r="F455" s="1">
        <v>27030</v>
      </c>
      <c r="G455" s="16" t="s">
        <v>281</v>
      </c>
      <c r="H455" s="16" t="s">
        <v>282</v>
      </c>
      <c r="I455" s="16" t="s">
        <v>229</v>
      </c>
      <c r="J455" s="16" t="s">
        <v>261</v>
      </c>
      <c r="K455" s="16" t="s">
        <v>240</v>
      </c>
      <c r="L455">
        <v>708</v>
      </c>
    </row>
    <row r="456" spans="1:12">
      <c r="A456">
        <v>456</v>
      </c>
      <c r="B456" s="16" t="s">
        <v>288</v>
      </c>
      <c r="C456" s="16" t="s">
        <v>225</v>
      </c>
      <c r="D456" s="16" t="s">
        <v>226</v>
      </c>
      <c r="E456">
        <v>41</v>
      </c>
      <c r="F456" s="1">
        <v>28491</v>
      </c>
      <c r="G456" s="16" t="s">
        <v>227</v>
      </c>
      <c r="H456" s="16" t="s">
        <v>243</v>
      </c>
      <c r="I456" s="16" t="s">
        <v>229</v>
      </c>
      <c r="J456" s="16" t="s">
        <v>245</v>
      </c>
      <c r="K456" s="16" t="s">
        <v>246</v>
      </c>
      <c r="L456">
        <v>495</v>
      </c>
    </row>
    <row r="457" spans="1:12">
      <c r="A457">
        <v>457</v>
      </c>
      <c r="B457" s="16" t="s">
        <v>286</v>
      </c>
      <c r="C457" s="16" t="s">
        <v>225</v>
      </c>
      <c r="D457" s="16" t="s">
        <v>226</v>
      </c>
      <c r="E457">
        <v>44</v>
      </c>
      <c r="F457" s="1">
        <v>27174</v>
      </c>
      <c r="G457" s="16" t="s">
        <v>239</v>
      </c>
      <c r="H457" s="16" t="s">
        <v>243</v>
      </c>
      <c r="I457" s="16" t="s">
        <v>229</v>
      </c>
      <c r="J457" s="16" t="s">
        <v>261</v>
      </c>
      <c r="K457" s="16" t="s">
        <v>231</v>
      </c>
      <c r="L457">
        <v>342</v>
      </c>
    </row>
    <row r="458" spans="1:12">
      <c r="A458">
        <v>458</v>
      </c>
      <c r="B458" s="16" t="s">
        <v>308</v>
      </c>
      <c r="C458" s="16" t="s">
        <v>225</v>
      </c>
      <c r="D458" s="16" t="s">
        <v>226</v>
      </c>
      <c r="E458">
        <v>40</v>
      </c>
      <c r="F458" s="1">
        <v>28884</v>
      </c>
      <c r="G458" s="16" t="s">
        <v>281</v>
      </c>
      <c r="H458" s="16" t="s">
        <v>282</v>
      </c>
      <c r="I458" s="16" t="s">
        <v>229</v>
      </c>
      <c r="J458" s="16" t="s">
        <v>236</v>
      </c>
      <c r="K458" s="16" t="s">
        <v>246</v>
      </c>
      <c r="L458">
        <v>714</v>
      </c>
    </row>
    <row r="459" spans="1:12">
      <c r="A459">
        <v>459</v>
      </c>
      <c r="B459" s="16" t="s">
        <v>298</v>
      </c>
      <c r="C459" s="16" t="s">
        <v>225</v>
      </c>
      <c r="D459" s="16" t="s">
        <v>251</v>
      </c>
      <c r="E459">
        <v>35</v>
      </c>
      <c r="F459" s="1">
        <v>30682</v>
      </c>
      <c r="G459" s="16" t="s">
        <v>235</v>
      </c>
      <c r="H459" s="16" t="s">
        <v>243</v>
      </c>
      <c r="I459" s="16" t="s">
        <v>229</v>
      </c>
      <c r="J459" s="16" t="s">
        <v>230</v>
      </c>
      <c r="K459" s="16" t="s">
        <v>246</v>
      </c>
      <c r="L459">
        <v>792</v>
      </c>
    </row>
    <row r="460" spans="1:12">
      <c r="A460">
        <v>460</v>
      </c>
      <c r="B460" s="16" t="s">
        <v>294</v>
      </c>
      <c r="C460" s="16" t="s">
        <v>225</v>
      </c>
      <c r="D460" s="16" t="s">
        <v>238</v>
      </c>
      <c r="E460">
        <v>49</v>
      </c>
      <c r="F460" s="1">
        <v>25846</v>
      </c>
      <c r="G460" s="16" t="s">
        <v>281</v>
      </c>
      <c r="H460" s="16" t="s">
        <v>282</v>
      </c>
      <c r="I460" s="16" t="s">
        <v>259</v>
      </c>
      <c r="J460" s="16" t="s">
        <v>261</v>
      </c>
      <c r="K460" s="16" t="s">
        <v>246</v>
      </c>
      <c r="L460">
        <v>825</v>
      </c>
    </row>
    <row r="461" spans="1:12">
      <c r="A461">
        <v>461</v>
      </c>
      <c r="B461" s="16" t="s">
        <v>308</v>
      </c>
      <c r="C461" s="16" t="s">
        <v>225</v>
      </c>
      <c r="D461" s="16" t="s">
        <v>238</v>
      </c>
      <c r="E461">
        <v>49</v>
      </c>
      <c r="F461" s="1">
        <v>25752</v>
      </c>
      <c r="G461" s="16" t="s">
        <v>239</v>
      </c>
      <c r="H461" s="16" t="s">
        <v>303</v>
      </c>
      <c r="I461" s="16" t="s">
        <v>229</v>
      </c>
      <c r="J461" s="16" t="s">
        <v>236</v>
      </c>
      <c r="K461" s="16" t="s">
        <v>231</v>
      </c>
      <c r="L461">
        <v>695</v>
      </c>
    </row>
    <row r="462" spans="1:12">
      <c r="A462">
        <v>462</v>
      </c>
      <c r="B462" s="16" t="s">
        <v>252</v>
      </c>
      <c r="C462" s="16" t="s">
        <v>225</v>
      </c>
      <c r="D462" s="16" t="s">
        <v>242</v>
      </c>
      <c r="E462">
        <v>22</v>
      </c>
      <c r="F462" s="1">
        <v>35047</v>
      </c>
      <c r="G462" s="16" t="s">
        <v>266</v>
      </c>
      <c r="H462" s="16" t="s">
        <v>243</v>
      </c>
      <c r="I462" s="16" t="s">
        <v>229</v>
      </c>
      <c r="J462" s="16" t="s">
        <v>261</v>
      </c>
      <c r="K462" s="16" t="s">
        <v>246</v>
      </c>
      <c r="L462">
        <v>346</v>
      </c>
    </row>
    <row r="463" spans="1:12">
      <c r="A463">
        <v>463</v>
      </c>
      <c r="B463" s="16" t="s">
        <v>284</v>
      </c>
      <c r="C463" s="16" t="s">
        <v>225</v>
      </c>
      <c r="D463" s="16" t="s">
        <v>226</v>
      </c>
      <c r="E463">
        <v>38</v>
      </c>
      <c r="F463" s="1">
        <v>29891</v>
      </c>
      <c r="G463" s="16" t="s">
        <v>235</v>
      </c>
      <c r="H463" s="16" t="s">
        <v>282</v>
      </c>
      <c r="I463" s="16" t="s">
        <v>229</v>
      </c>
      <c r="J463" s="16" t="s">
        <v>245</v>
      </c>
      <c r="K463" s="16" t="s">
        <v>231</v>
      </c>
      <c r="L463">
        <v>774</v>
      </c>
    </row>
    <row r="464" spans="1:12">
      <c r="A464">
        <v>464</v>
      </c>
      <c r="B464" s="16" t="s">
        <v>329</v>
      </c>
      <c r="C464" s="16" t="s">
        <v>225</v>
      </c>
      <c r="D464" s="16" t="s">
        <v>238</v>
      </c>
      <c r="E464">
        <v>49</v>
      </c>
      <c r="F464" s="1">
        <v>25571</v>
      </c>
      <c r="G464" s="16" t="s">
        <v>266</v>
      </c>
      <c r="H464" s="16" t="s">
        <v>282</v>
      </c>
      <c r="I464" s="16" t="s">
        <v>229</v>
      </c>
      <c r="J464" s="16" t="s">
        <v>233</v>
      </c>
      <c r="K464" s="16" t="s">
        <v>246</v>
      </c>
      <c r="L464">
        <v>519</v>
      </c>
    </row>
    <row r="465" spans="1:12">
      <c r="A465">
        <v>465</v>
      </c>
      <c r="B465" s="16" t="s">
        <v>309</v>
      </c>
      <c r="C465" s="16" t="s">
        <v>225</v>
      </c>
      <c r="D465" s="16" t="s">
        <v>226</v>
      </c>
      <c r="E465">
        <v>42</v>
      </c>
      <c r="F465" s="1">
        <v>28126</v>
      </c>
      <c r="G465" s="16" t="s">
        <v>239</v>
      </c>
      <c r="H465" s="16" t="s">
        <v>303</v>
      </c>
      <c r="I465" s="16" t="s">
        <v>229</v>
      </c>
      <c r="J465" s="16" t="s">
        <v>245</v>
      </c>
      <c r="K465" s="16" t="s">
        <v>246</v>
      </c>
      <c r="L465">
        <v>534</v>
      </c>
    </row>
    <row r="466" spans="1:12">
      <c r="A466">
        <v>466</v>
      </c>
      <c r="B466" s="16" t="s">
        <v>286</v>
      </c>
      <c r="C466" s="16" t="s">
        <v>225</v>
      </c>
      <c r="D466" s="16" t="s">
        <v>238</v>
      </c>
      <c r="E466">
        <v>46</v>
      </c>
      <c r="F466" s="1">
        <v>26665</v>
      </c>
      <c r="G466" s="16" t="s">
        <v>266</v>
      </c>
      <c r="H466" s="16" t="s">
        <v>243</v>
      </c>
      <c r="I466" s="16" t="s">
        <v>229</v>
      </c>
      <c r="J466" s="16" t="s">
        <v>236</v>
      </c>
      <c r="K466" s="16" t="s">
        <v>240</v>
      </c>
      <c r="L466">
        <v>467</v>
      </c>
    </row>
    <row r="467" spans="1:12">
      <c r="A467">
        <v>467</v>
      </c>
      <c r="B467" s="16" t="s">
        <v>298</v>
      </c>
      <c r="C467" s="16" t="s">
        <v>225</v>
      </c>
      <c r="D467" s="16" t="s">
        <v>242</v>
      </c>
      <c r="E467">
        <v>24</v>
      </c>
      <c r="F467" s="1">
        <v>34335</v>
      </c>
      <c r="G467" s="16" t="s">
        <v>239</v>
      </c>
      <c r="H467" s="16" t="s">
        <v>303</v>
      </c>
      <c r="I467" s="16" t="s">
        <v>229</v>
      </c>
      <c r="J467" s="16" t="s">
        <v>261</v>
      </c>
      <c r="K467" s="16" t="s">
        <v>246</v>
      </c>
      <c r="L467">
        <v>443</v>
      </c>
    </row>
    <row r="468" spans="1:12">
      <c r="A468">
        <v>468</v>
      </c>
      <c r="B468" s="16" t="s">
        <v>307</v>
      </c>
      <c r="C468" s="16" t="s">
        <v>225</v>
      </c>
      <c r="D468" s="16" t="s">
        <v>226</v>
      </c>
      <c r="E468">
        <v>44</v>
      </c>
      <c r="F468" s="1">
        <v>27603</v>
      </c>
      <c r="G468" s="16" t="s">
        <v>266</v>
      </c>
      <c r="H468" s="16" t="s">
        <v>282</v>
      </c>
      <c r="I468" s="16" t="s">
        <v>229</v>
      </c>
      <c r="J468" s="16" t="s">
        <v>236</v>
      </c>
      <c r="K468" s="16" t="s">
        <v>246</v>
      </c>
      <c r="L468">
        <v>425</v>
      </c>
    </row>
    <row r="469" spans="1:12">
      <c r="A469">
        <v>469</v>
      </c>
      <c r="B469" s="16" t="s">
        <v>278</v>
      </c>
      <c r="C469" s="16" t="s">
        <v>225</v>
      </c>
      <c r="D469" s="16" t="s">
        <v>238</v>
      </c>
      <c r="E469">
        <v>54</v>
      </c>
      <c r="F469" s="1">
        <v>23743</v>
      </c>
      <c r="G469" s="16" t="s">
        <v>281</v>
      </c>
      <c r="H469" s="16" t="s">
        <v>282</v>
      </c>
      <c r="I469" s="16" t="s">
        <v>229</v>
      </c>
      <c r="J469" s="16" t="s">
        <v>245</v>
      </c>
      <c r="K469" s="16" t="s">
        <v>231</v>
      </c>
      <c r="L469">
        <v>433</v>
      </c>
    </row>
    <row r="470" spans="1:12">
      <c r="A470">
        <v>470</v>
      </c>
      <c r="B470" s="16" t="s">
        <v>323</v>
      </c>
      <c r="C470" s="16" t="s">
        <v>225</v>
      </c>
      <c r="D470" s="16" t="s">
        <v>251</v>
      </c>
      <c r="E470">
        <v>28</v>
      </c>
      <c r="F470" s="1">
        <v>33550</v>
      </c>
      <c r="G470" s="16" t="s">
        <v>239</v>
      </c>
      <c r="H470" s="16" t="s">
        <v>303</v>
      </c>
      <c r="I470" s="16" t="s">
        <v>259</v>
      </c>
      <c r="J470" s="16" t="s">
        <v>245</v>
      </c>
      <c r="K470" s="16" t="s">
        <v>231</v>
      </c>
      <c r="L470">
        <v>641</v>
      </c>
    </row>
    <row r="471" spans="1:12">
      <c r="A471">
        <v>471</v>
      </c>
      <c r="B471" s="16" t="s">
        <v>237</v>
      </c>
      <c r="C471" s="16" t="s">
        <v>225</v>
      </c>
      <c r="D471" s="16" t="s">
        <v>238</v>
      </c>
      <c r="E471">
        <v>52</v>
      </c>
      <c r="F471" s="1">
        <v>24473</v>
      </c>
      <c r="G471" s="16" t="s">
        <v>239</v>
      </c>
      <c r="H471" s="16" t="s">
        <v>303</v>
      </c>
      <c r="I471" s="16" t="s">
        <v>229</v>
      </c>
      <c r="J471" s="16" t="s">
        <v>261</v>
      </c>
      <c r="K471" s="16" t="s">
        <v>240</v>
      </c>
      <c r="L471">
        <v>805</v>
      </c>
    </row>
    <row r="472" spans="1:12">
      <c r="A472">
        <v>472</v>
      </c>
      <c r="B472" s="16" t="s">
        <v>253</v>
      </c>
      <c r="C472" s="16" t="s">
        <v>225</v>
      </c>
      <c r="D472" s="16" t="s">
        <v>251</v>
      </c>
      <c r="E472">
        <v>31</v>
      </c>
      <c r="F472" s="1">
        <v>32153</v>
      </c>
      <c r="G472" s="16" t="s">
        <v>235</v>
      </c>
      <c r="H472" s="16" t="s">
        <v>243</v>
      </c>
      <c r="I472" s="16" t="s">
        <v>229</v>
      </c>
      <c r="J472" s="16" t="s">
        <v>245</v>
      </c>
      <c r="K472" s="16" t="s">
        <v>246</v>
      </c>
      <c r="L472">
        <v>315</v>
      </c>
    </row>
    <row r="473" spans="1:12">
      <c r="A473">
        <v>473</v>
      </c>
      <c r="B473" s="16" t="s">
        <v>274</v>
      </c>
      <c r="C473" s="16" t="s">
        <v>225</v>
      </c>
      <c r="D473" s="16" t="s">
        <v>251</v>
      </c>
      <c r="E473">
        <v>28</v>
      </c>
      <c r="F473" s="1">
        <v>32509</v>
      </c>
      <c r="G473" s="16" t="s">
        <v>266</v>
      </c>
      <c r="H473" s="16" t="s">
        <v>243</v>
      </c>
      <c r="I473" s="16" t="s">
        <v>229</v>
      </c>
      <c r="J473" s="16" t="s">
        <v>261</v>
      </c>
      <c r="K473" s="16" t="s">
        <v>231</v>
      </c>
      <c r="L473">
        <v>553</v>
      </c>
    </row>
    <row r="474" spans="1:12">
      <c r="A474">
        <v>474</v>
      </c>
      <c r="B474" s="16" t="s">
        <v>264</v>
      </c>
      <c r="C474" s="16" t="s">
        <v>225</v>
      </c>
      <c r="D474" s="16" t="s">
        <v>238</v>
      </c>
      <c r="E474">
        <v>52</v>
      </c>
      <c r="F474" s="1">
        <v>24473</v>
      </c>
      <c r="G474" s="16" t="s">
        <v>281</v>
      </c>
      <c r="H474" s="16" t="s">
        <v>282</v>
      </c>
      <c r="I474" s="16" t="s">
        <v>229</v>
      </c>
      <c r="J474" s="16" t="s">
        <v>261</v>
      </c>
      <c r="K474" s="16" t="s">
        <v>240</v>
      </c>
      <c r="L474">
        <v>557</v>
      </c>
    </row>
    <row r="475" spans="1:12">
      <c r="A475">
        <v>475</v>
      </c>
      <c r="B475" s="16" t="s">
        <v>317</v>
      </c>
      <c r="C475" s="16" t="s">
        <v>225</v>
      </c>
      <c r="D475" s="16" t="s">
        <v>251</v>
      </c>
      <c r="E475">
        <v>31</v>
      </c>
      <c r="F475" s="1">
        <v>32143</v>
      </c>
      <c r="G475" s="16" t="s">
        <v>239</v>
      </c>
      <c r="H475" s="16" t="s">
        <v>303</v>
      </c>
      <c r="I475" s="16" t="s">
        <v>259</v>
      </c>
      <c r="J475" s="16" t="s">
        <v>236</v>
      </c>
      <c r="K475" s="16" t="s">
        <v>240</v>
      </c>
      <c r="L475">
        <v>462</v>
      </c>
    </row>
    <row r="476" spans="1:12">
      <c r="A476">
        <v>476</v>
      </c>
      <c r="B476" s="16" t="s">
        <v>279</v>
      </c>
      <c r="C476" s="16" t="s">
        <v>225</v>
      </c>
      <c r="D476" s="16" t="s">
        <v>226</v>
      </c>
      <c r="E476">
        <v>44</v>
      </c>
      <c r="F476" s="1">
        <v>27395</v>
      </c>
      <c r="G476" s="16" t="s">
        <v>227</v>
      </c>
      <c r="H476" s="16" t="s">
        <v>243</v>
      </c>
      <c r="I476" s="16" t="s">
        <v>259</v>
      </c>
      <c r="J476" s="16" t="s">
        <v>230</v>
      </c>
      <c r="K476" s="16" t="s">
        <v>240</v>
      </c>
      <c r="L476">
        <v>815</v>
      </c>
    </row>
    <row r="477" spans="1:12">
      <c r="A477">
        <v>477</v>
      </c>
      <c r="B477" s="16" t="s">
        <v>298</v>
      </c>
      <c r="C477" s="16" t="s">
        <v>225</v>
      </c>
      <c r="D477" s="16" t="s">
        <v>251</v>
      </c>
      <c r="E477">
        <v>35</v>
      </c>
      <c r="F477" s="1">
        <v>30682</v>
      </c>
      <c r="G477" s="16" t="s">
        <v>235</v>
      </c>
      <c r="H477" s="16" t="s">
        <v>243</v>
      </c>
      <c r="I477" s="16" t="s">
        <v>229</v>
      </c>
      <c r="J477" s="16" t="s">
        <v>230</v>
      </c>
      <c r="K477" s="16" t="s">
        <v>246</v>
      </c>
      <c r="L477">
        <v>792</v>
      </c>
    </row>
    <row r="478" spans="1:12">
      <c r="A478">
        <v>478</v>
      </c>
      <c r="B478" s="16" t="s">
        <v>289</v>
      </c>
      <c r="C478" s="16" t="s">
        <v>225</v>
      </c>
      <c r="D478" s="16" t="s">
        <v>226</v>
      </c>
      <c r="E478">
        <v>36</v>
      </c>
      <c r="F478" s="1">
        <v>30567</v>
      </c>
      <c r="G478" s="16" t="s">
        <v>266</v>
      </c>
      <c r="H478" s="16" t="s">
        <v>282</v>
      </c>
      <c r="I478" s="16" t="s">
        <v>249</v>
      </c>
      <c r="J478" s="16" t="s">
        <v>261</v>
      </c>
      <c r="K478" s="16" t="s">
        <v>240</v>
      </c>
      <c r="L478">
        <v>807</v>
      </c>
    </row>
    <row r="479" spans="1:12">
      <c r="A479">
        <v>479</v>
      </c>
      <c r="B479" s="16" t="s">
        <v>297</v>
      </c>
      <c r="C479" s="16" t="s">
        <v>225</v>
      </c>
      <c r="D479" s="16" t="s">
        <v>242</v>
      </c>
      <c r="E479">
        <v>23</v>
      </c>
      <c r="F479" s="1">
        <v>35411</v>
      </c>
      <c r="G479" s="16" t="s">
        <v>239</v>
      </c>
      <c r="H479" s="16" t="s">
        <v>303</v>
      </c>
      <c r="I479" s="16" t="s">
        <v>259</v>
      </c>
      <c r="J479" s="16" t="s">
        <v>236</v>
      </c>
      <c r="K479" s="16" t="s">
        <v>246</v>
      </c>
      <c r="L479">
        <v>443</v>
      </c>
    </row>
    <row r="480" spans="1:12">
      <c r="A480">
        <v>480</v>
      </c>
      <c r="B480" s="16" t="s">
        <v>234</v>
      </c>
      <c r="C480" s="16" t="s">
        <v>225</v>
      </c>
      <c r="D480" s="16" t="s">
        <v>251</v>
      </c>
      <c r="E480">
        <v>34</v>
      </c>
      <c r="F480" s="1">
        <v>30682</v>
      </c>
      <c r="G480" s="16" t="s">
        <v>227</v>
      </c>
      <c r="H480" s="16" t="s">
        <v>243</v>
      </c>
      <c r="I480" s="16" t="s">
        <v>229</v>
      </c>
      <c r="J480" s="16" t="s">
        <v>245</v>
      </c>
      <c r="K480" s="16" t="s">
        <v>246</v>
      </c>
      <c r="L480">
        <v>756</v>
      </c>
    </row>
    <row r="481" spans="1:12">
      <c r="A481">
        <v>481</v>
      </c>
      <c r="B481" s="16" t="s">
        <v>302</v>
      </c>
      <c r="C481" s="16" t="s">
        <v>225</v>
      </c>
      <c r="D481" s="16" t="s">
        <v>251</v>
      </c>
      <c r="E481">
        <v>29</v>
      </c>
      <c r="F481" s="1">
        <v>32874</v>
      </c>
      <c r="G481" s="16" t="s">
        <v>281</v>
      </c>
      <c r="H481" s="16" t="s">
        <v>243</v>
      </c>
      <c r="I481" s="16" t="s">
        <v>259</v>
      </c>
      <c r="J481" s="16" t="s">
        <v>230</v>
      </c>
      <c r="K481" s="16" t="s">
        <v>240</v>
      </c>
      <c r="L481">
        <v>395</v>
      </c>
    </row>
    <row r="482" spans="1:12">
      <c r="A482">
        <v>482</v>
      </c>
      <c r="B482" s="16" t="s">
        <v>308</v>
      </c>
      <c r="C482" s="16" t="s">
        <v>225</v>
      </c>
      <c r="D482" s="16" t="s">
        <v>238</v>
      </c>
      <c r="E482">
        <v>49</v>
      </c>
      <c r="F482" s="1">
        <v>25752</v>
      </c>
      <c r="G482" s="16" t="s">
        <v>239</v>
      </c>
      <c r="H482" s="16" t="s">
        <v>303</v>
      </c>
      <c r="I482" s="16" t="s">
        <v>229</v>
      </c>
      <c r="J482" s="16" t="s">
        <v>236</v>
      </c>
      <c r="K482" s="16" t="s">
        <v>231</v>
      </c>
      <c r="L482">
        <v>695</v>
      </c>
    </row>
    <row r="483" spans="1:12">
      <c r="A483">
        <v>483</v>
      </c>
      <c r="B483" s="16" t="s">
        <v>289</v>
      </c>
      <c r="C483" s="16" t="s">
        <v>225</v>
      </c>
      <c r="D483" s="16" t="s">
        <v>238</v>
      </c>
      <c r="E483">
        <v>52</v>
      </c>
      <c r="F483" s="1">
        <v>24838</v>
      </c>
      <c r="G483" s="16" t="s">
        <v>235</v>
      </c>
      <c r="H483" s="16" t="s">
        <v>243</v>
      </c>
      <c r="I483" s="16" t="s">
        <v>229</v>
      </c>
      <c r="J483" s="16" t="s">
        <v>230</v>
      </c>
      <c r="K483" s="16" t="s">
        <v>246</v>
      </c>
      <c r="L483">
        <v>584</v>
      </c>
    </row>
    <row r="484" spans="1:12">
      <c r="A484">
        <v>484</v>
      </c>
      <c r="B484" s="16" t="s">
        <v>307</v>
      </c>
      <c r="C484" s="16" t="s">
        <v>225</v>
      </c>
      <c r="D484" s="16" t="s">
        <v>226</v>
      </c>
      <c r="E484">
        <v>44</v>
      </c>
      <c r="F484" s="1">
        <v>27395</v>
      </c>
      <c r="G484" s="16" t="s">
        <v>266</v>
      </c>
      <c r="H484" s="16" t="s">
        <v>282</v>
      </c>
      <c r="I484" s="16" t="s">
        <v>259</v>
      </c>
      <c r="J484" s="16" t="s">
        <v>261</v>
      </c>
      <c r="K484" s="16" t="s">
        <v>240</v>
      </c>
      <c r="L484">
        <v>686</v>
      </c>
    </row>
    <row r="485" spans="1:12">
      <c r="A485">
        <v>485</v>
      </c>
      <c r="B485" s="16" t="s">
        <v>289</v>
      </c>
      <c r="C485" s="16" t="s">
        <v>225</v>
      </c>
      <c r="D485" s="16" t="s">
        <v>226</v>
      </c>
      <c r="E485">
        <v>36</v>
      </c>
      <c r="F485" s="1">
        <v>30567</v>
      </c>
      <c r="G485" s="16" t="s">
        <v>266</v>
      </c>
      <c r="H485" s="16" t="s">
        <v>282</v>
      </c>
      <c r="I485" s="16" t="s">
        <v>249</v>
      </c>
      <c r="J485" s="16" t="s">
        <v>261</v>
      </c>
      <c r="K485" s="16" t="s">
        <v>240</v>
      </c>
      <c r="L485">
        <v>807</v>
      </c>
    </row>
    <row r="486" spans="1:12">
      <c r="A486">
        <v>486</v>
      </c>
      <c r="B486" s="16" t="s">
        <v>295</v>
      </c>
      <c r="C486" s="16" t="s">
        <v>225</v>
      </c>
      <c r="D486" s="16" t="s">
        <v>238</v>
      </c>
      <c r="E486">
        <v>51</v>
      </c>
      <c r="F486" s="1">
        <v>24838</v>
      </c>
      <c r="G486" s="16" t="s">
        <v>227</v>
      </c>
      <c r="H486" s="16" t="s">
        <v>243</v>
      </c>
      <c r="I486" s="16" t="s">
        <v>229</v>
      </c>
      <c r="J486" s="16" t="s">
        <v>245</v>
      </c>
      <c r="K486" s="16" t="s">
        <v>231</v>
      </c>
      <c r="L486">
        <v>389</v>
      </c>
    </row>
    <row r="487" spans="1:12">
      <c r="A487">
        <v>487</v>
      </c>
      <c r="B487" s="16" t="s">
        <v>247</v>
      </c>
      <c r="C487" s="16" t="s">
        <v>225</v>
      </c>
      <c r="D487" s="16" t="s">
        <v>251</v>
      </c>
      <c r="E487">
        <v>35</v>
      </c>
      <c r="F487" s="1">
        <v>30682</v>
      </c>
      <c r="G487" s="16" t="s">
        <v>239</v>
      </c>
      <c r="H487" s="16" t="s">
        <v>303</v>
      </c>
      <c r="I487" s="16" t="s">
        <v>229</v>
      </c>
      <c r="J487" s="16" t="s">
        <v>236</v>
      </c>
      <c r="K487" s="16" t="s">
        <v>240</v>
      </c>
      <c r="L487">
        <v>721</v>
      </c>
    </row>
    <row r="488" spans="1:12">
      <c r="A488">
        <v>488</v>
      </c>
      <c r="B488" s="16" t="s">
        <v>248</v>
      </c>
      <c r="C488" s="16" t="s">
        <v>225</v>
      </c>
      <c r="D488" s="16" t="s">
        <v>251</v>
      </c>
      <c r="E488">
        <v>35</v>
      </c>
      <c r="F488" s="1">
        <v>30682</v>
      </c>
      <c r="G488" s="16" t="s">
        <v>266</v>
      </c>
      <c r="H488" s="16" t="s">
        <v>243</v>
      </c>
      <c r="I488" s="16" t="s">
        <v>229</v>
      </c>
      <c r="J488" s="16" t="s">
        <v>261</v>
      </c>
      <c r="K488" s="16" t="s">
        <v>240</v>
      </c>
      <c r="L488">
        <v>624</v>
      </c>
    </row>
    <row r="489" spans="1:12">
      <c r="A489">
        <v>489</v>
      </c>
      <c r="B489" s="16" t="s">
        <v>244</v>
      </c>
      <c r="C489" s="16" t="s">
        <v>225</v>
      </c>
      <c r="D489" s="16" t="s">
        <v>226</v>
      </c>
      <c r="E489">
        <v>37</v>
      </c>
      <c r="F489" s="1">
        <v>29221</v>
      </c>
      <c r="G489" s="16" t="s">
        <v>227</v>
      </c>
      <c r="H489" s="16" t="s">
        <v>243</v>
      </c>
      <c r="I489" s="16" t="s">
        <v>229</v>
      </c>
      <c r="J489" s="16" t="s">
        <v>245</v>
      </c>
      <c r="K489" s="16" t="s">
        <v>246</v>
      </c>
      <c r="L489">
        <v>426</v>
      </c>
    </row>
    <row r="490" spans="1:12">
      <c r="A490">
        <v>490</v>
      </c>
      <c r="B490" s="16" t="s">
        <v>283</v>
      </c>
      <c r="C490" s="16" t="s">
        <v>225</v>
      </c>
      <c r="D490" s="16" t="s">
        <v>226</v>
      </c>
      <c r="E490">
        <v>40</v>
      </c>
      <c r="F490" s="1">
        <v>29217</v>
      </c>
      <c r="G490" s="16" t="s">
        <v>239</v>
      </c>
      <c r="H490" s="16" t="s">
        <v>303</v>
      </c>
      <c r="I490" s="16" t="s">
        <v>229</v>
      </c>
      <c r="J490" s="16" t="s">
        <v>261</v>
      </c>
      <c r="K490" s="16" t="s">
        <v>231</v>
      </c>
      <c r="L490">
        <v>810</v>
      </c>
    </row>
    <row r="491" spans="1:12">
      <c r="A491">
        <v>491</v>
      </c>
      <c r="B491" s="16" t="s">
        <v>279</v>
      </c>
      <c r="C491" s="16" t="s">
        <v>225</v>
      </c>
      <c r="D491" s="16" t="s">
        <v>226</v>
      </c>
      <c r="E491">
        <v>38</v>
      </c>
      <c r="F491" s="1">
        <v>29587</v>
      </c>
      <c r="G491" s="16" t="s">
        <v>239</v>
      </c>
      <c r="H491" s="16" t="s">
        <v>303</v>
      </c>
      <c r="I491" s="16" t="s">
        <v>229</v>
      </c>
      <c r="J491" s="16" t="s">
        <v>236</v>
      </c>
      <c r="K491" s="16" t="s">
        <v>231</v>
      </c>
      <c r="L491">
        <v>552</v>
      </c>
    </row>
    <row r="492" spans="1:12">
      <c r="A492">
        <v>492</v>
      </c>
      <c r="B492" s="16" t="s">
        <v>250</v>
      </c>
      <c r="C492" s="16" t="s">
        <v>225</v>
      </c>
      <c r="D492" s="16" t="s">
        <v>238</v>
      </c>
      <c r="E492">
        <v>55</v>
      </c>
      <c r="F492" s="1">
        <v>23377</v>
      </c>
      <c r="G492" s="16" t="s">
        <v>266</v>
      </c>
      <c r="H492" s="16" t="s">
        <v>282</v>
      </c>
      <c r="I492" s="16" t="s">
        <v>259</v>
      </c>
      <c r="J492" s="16" t="s">
        <v>245</v>
      </c>
      <c r="K492" s="16" t="s">
        <v>231</v>
      </c>
      <c r="L492">
        <v>489</v>
      </c>
    </row>
    <row r="493" spans="1:12">
      <c r="A493">
        <v>493</v>
      </c>
      <c r="B493" s="16" t="s">
        <v>310</v>
      </c>
      <c r="C493" s="16" t="s">
        <v>225</v>
      </c>
      <c r="D493" s="16" t="s">
        <v>251</v>
      </c>
      <c r="E493">
        <v>28</v>
      </c>
      <c r="F493" s="1">
        <v>32874</v>
      </c>
      <c r="G493" s="16" t="s">
        <v>239</v>
      </c>
      <c r="H493" s="16" t="s">
        <v>303</v>
      </c>
      <c r="I493" s="16" t="s">
        <v>229</v>
      </c>
      <c r="J493" s="16" t="s">
        <v>236</v>
      </c>
      <c r="K493" s="16" t="s">
        <v>246</v>
      </c>
      <c r="L493">
        <v>375</v>
      </c>
    </row>
    <row r="494" spans="1:12">
      <c r="A494">
        <v>494</v>
      </c>
      <c r="B494" s="16" t="s">
        <v>278</v>
      </c>
      <c r="C494" s="16" t="s">
        <v>225</v>
      </c>
      <c r="D494" s="16" t="s">
        <v>238</v>
      </c>
      <c r="E494">
        <v>54</v>
      </c>
      <c r="F494" s="1">
        <v>23743</v>
      </c>
      <c r="G494" s="16" t="s">
        <v>281</v>
      </c>
      <c r="H494" s="16" t="s">
        <v>282</v>
      </c>
      <c r="I494" s="16" t="s">
        <v>229</v>
      </c>
      <c r="J494" s="16" t="s">
        <v>245</v>
      </c>
      <c r="K494" s="16" t="s">
        <v>231</v>
      </c>
      <c r="L494">
        <v>433</v>
      </c>
    </row>
    <row r="495" spans="1:12">
      <c r="A495">
        <v>495</v>
      </c>
      <c r="B495" s="16" t="s">
        <v>307</v>
      </c>
      <c r="C495" s="16" t="s">
        <v>225</v>
      </c>
      <c r="D495" s="16" t="s">
        <v>226</v>
      </c>
      <c r="E495">
        <v>44</v>
      </c>
      <c r="F495" s="1">
        <v>27395</v>
      </c>
      <c r="G495" s="16" t="s">
        <v>266</v>
      </c>
      <c r="H495" s="16" t="s">
        <v>282</v>
      </c>
      <c r="I495" s="16" t="s">
        <v>259</v>
      </c>
      <c r="J495" s="16" t="s">
        <v>261</v>
      </c>
      <c r="K495" s="16" t="s">
        <v>240</v>
      </c>
      <c r="L495">
        <v>686</v>
      </c>
    </row>
    <row r="496" spans="1:12">
      <c r="A496">
        <v>496</v>
      </c>
      <c r="B496" s="16" t="s">
        <v>276</v>
      </c>
      <c r="C496" s="16" t="s">
        <v>225</v>
      </c>
      <c r="D496" s="16" t="s">
        <v>226</v>
      </c>
      <c r="E496">
        <v>37</v>
      </c>
      <c r="F496" s="1">
        <v>29221</v>
      </c>
      <c r="G496" s="16" t="s">
        <v>266</v>
      </c>
      <c r="H496" s="16" t="s">
        <v>243</v>
      </c>
      <c r="I496" s="16" t="s">
        <v>229</v>
      </c>
      <c r="J496" s="16" t="s">
        <v>261</v>
      </c>
      <c r="K496" s="16" t="s">
        <v>231</v>
      </c>
      <c r="L496">
        <v>479</v>
      </c>
    </row>
    <row r="497" spans="1:12">
      <c r="A497">
        <v>497</v>
      </c>
      <c r="B497" s="16" t="s">
        <v>271</v>
      </c>
      <c r="C497" s="16" t="s">
        <v>225</v>
      </c>
      <c r="D497" s="16" t="s">
        <v>238</v>
      </c>
      <c r="E497">
        <v>46</v>
      </c>
      <c r="F497" s="1">
        <v>26665</v>
      </c>
      <c r="G497" s="16" t="s">
        <v>239</v>
      </c>
      <c r="H497" s="16" t="s">
        <v>303</v>
      </c>
      <c r="I497" s="16" t="s">
        <v>249</v>
      </c>
      <c r="J497" s="16" t="s">
        <v>230</v>
      </c>
      <c r="K497" s="16" t="s">
        <v>240</v>
      </c>
      <c r="L497">
        <v>481</v>
      </c>
    </row>
    <row r="498" spans="1:12">
      <c r="A498">
        <v>498</v>
      </c>
      <c r="B498" s="16" t="s">
        <v>263</v>
      </c>
      <c r="C498" s="16" t="s">
        <v>225</v>
      </c>
      <c r="D498" s="16" t="s">
        <v>251</v>
      </c>
      <c r="E498">
        <v>28</v>
      </c>
      <c r="F498" s="1">
        <v>32846</v>
      </c>
      <c r="G498" s="16" t="s">
        <v>235</v>
      </c>
      <c r="H498" s="16" t="s">
        <v>243</v>
      </c>
      <c r="I498" s="16" t="s">
        <v>229</v>
      </c>
      <c r="J498" s="16" t="s">
        <v>245</v>
      </c>
      <c r="K498" s="16" t="s">
        <v>240</v>
      </c>
      <c r="L498">
        <v>385</v>
      </c>
    </row>
    <row r="499" spans="1:12">
      <c r="A499">
        <v>499</v>
      </c>
      <c r="B499" s="16" t="s">
        <v>224</v>
      </c>
      <c r="C499" s="16" t="s">
        <v>225</v>
      </c>
      <c r="D499" s="16" t="s">
        <v>238</v>
      </c>
      <c r="E499">
        <v>53</v>
      </c>
      <c r="F499" s="1">
        <v>24293</v>
      </c>
      <c r="G499" s="16" t="s">
        <v>239</v>
      </c>
      <c r="H499" s="16" t="s">
        <v>303</v>
      </c>
      <c r="I499" s="16" t="s">
        <v>229</v>
      </c>
      <c r="J499" s="16" t="s">
        <v>230</v>
      </c>
      <c r="K499" s="16" t="s">
        <v>240</v>
      </c>
      <c r="L499">
        <v>551</v>
      </c>
    </row>
    <row r="500" spans="1:12">
      <c r="A500">
        <v>500</v>
      </c>
      <c r="B500" s="16" t="s">
        <v>290</v>
      </c>
      <c r="C500" s="16" t="s">
        <v>225</v>
      </c>
      <c r="D500" s="16" t="s">
        <v>226</v>
      </c>
      <c r="E500">
        <v>38</v>
      </c>
      <c r="F500" s="1">
        <v>29221</v>
      </c>
      <c r="G500" s="16" t="s">
        <v>235</v>
      </c>
      <c r="H500" s="16" t="s">
        <v>243</v>
      </c>
      <c r="I500" s="16" t="s">
        <v>249</v>
      </c>
      <c r="J500" s="16" t="s">
        <v>245</v>
      </c>
      <c r="K500" s="16" t="s">
        <v>240</v>
      </c>
      <c r="L500">
        <v>696</v>
      </c>
    </row>
    <row r="501" spans="1:12">
      <c r="A501">
        <v>501</v>
      </c>
      <c r="B501" s="16" t="s">
        <v>271</v>
      </c>
      <c r="C501" s="16" t="s">
        <v>225</v>
      </c>
      <c r="D501" s="16" t="s">
        <v>238</v>
      </c>
      <c r="E501">
        <v>46</v>
      </c>
      <c r="F501" s="1">
        <v>26665</v>
      </c>
      <c r="G501" s="16" t="s">
        <v>239</v>
      </c>
      <c r="H501" s="16" t="s">
        <v>303</v>
      </c>
      <c r="I501" s="16" t="s">
        <v>249</v>
      </c>
      <c r="J501" s="16" t="s">
        <v>230</v>
      </c>
      <c r="K501" s="16" t="s">
        <v>240</v>
      </c>
      <c r="L501">
        <v>481</v>
      </c>
    </row>
    <row r="502" spans="1:12">
      <c r="A502">
        <v>502</v>
      </c>
      <c r="B502" s="16" t="s">
        <v>295</v>
      </c>
      <c r="C502" s="16" t="s">
        <v>225</v>
      </c>
      <c r="D502" s="16" t="s">
        <v>238</v>
      </c>
      <c r="E502">
        <v>51</v>
      </c>
      <c r="F502" s="1">
        <v>24838</v>
      </c>
      <c r="G502" s="16" t="s">
        <v>227</v>
      </c>
      <c r="H502" s="16" t="s">
        <v>243</v>
      </c>
      <c r="I502" s="16" t="s">
        <v>229</v>
      </c>
      <c r="J502" s="16" t="s">
        <v>245</v>
      </c>
      <c r="K502" s="16" t="s">
        <v>231</v>
      </c>
      <c r="L502">
        <v>389</v>
      </c>
    </row>
    <row r="503" spans="1:12">
      <c r="A503">
        <v>503</v>
      </c>
      <c r="B503" s="16" t="s">
        <v>270</v>
      </c>
      <c r="C503" s="16" t="s">
        <v>225</v>
      </c>
      <c r="D503" s="16" t="s">
        <v>238</v>
      </c>
      <c r="E503">
        <v>49</v>
      </c>
      <c r="F503" s="1">
        <v>25727</v>
      </c>
      <c r="G503" s="16" t="s">
        <v>281</v>
      </c>
      <c r="H503" s="16" t="s">
        <v>282</v>
      </c>
      <c r="I503" s="16" t="s">
        <v>229</v>
      </c>
      <c r="J503" s="16" t="s">
        <v>261</v>
      </c>
      <c r="K503" s="16" t="s">
        <v>246</v>
      </c>
      <c r="L503">
        <v>442</v>
      </c>
    </row>
    <row r="504" spans="1:12">
      <c r="A504">
        <v>504</v>
      </c>
      <c r="B504" s="16" t="s">
        <v>301</v>
      </c>
      <c r="C504" s="16" t="s">
        <v>225</v>
      </c>
      <c r="D504" s="16" t="s">
        <v>251</v>
      </c>
      <c r="E504">
        <v>27</v>
      </c>
      <c r="F504" s="1">
        <v>33675</v>
      </c>
      <c r="G504" s="16" t="s">
        <v>235</v>
      </c>
      <c r="H504" s="16" t="s">
        <v>243</v>
      </c>
      <c r="I504" s="16" t="s">
        <v>249</v>
      </c>
      <c r="J504" s="16" t="s">
        <v>233</v>
      </c>
      <c r="K504" s="16" t="s">
        <v>246</v>
      </c>
      <c r="L504">
        <v>693</v>
      </c>
    </row>
    <row r="505" spans="1:12">
      <c r="A505">
        <v>505</v>
      </c>
      <c r="B505" s="16" t="s">
        <v>270</v>
      </c>
      <c r="C505" s="16" t="s">
        <v>225</v>
      </c>
      <c r="D505" s="16" t="s">
        <v>238</v>
      </c>
      <c r="E505">
        <v>49</v>
      </c>
      <c r="F505" s="1">
        <v>25727</v>
      </c>
      <c r="G505" s="16" t="s">
        <v>281</v>
      </c>
      <c r="H505" s="16" t="s">
        <v>282</v>
      </c>
      <c r="I505" s="16" t="s">
        <v>229</v>
      </c>
      <c r="J505" s="16" t="s">
        <v>261</v>
      </c>
      <c r="K505" s="16" t="s">
        <v>246</v>
      </c>
      <c r="L505">
        <v>442</v>
      </c>
    </row>
    <row r="506" spans="1:12">
      <c r="A506">
        <v>506</v>
      </c>
      <c r="B506" s="16" t="s">
        <v>333</v>
      </c>
      <c r="C506" s="16" t="s">
        <v>225</v>
      </c>
      <c r="D506" s="16" t="s">
        <v>238</v>
      </c>
      <c r="E506">
        <v>53</v>
      </c>
      <c r="F506" s="1">
        <v>24108</v>
      </c>
      <c r="G506" s="16" t="s">
        <v>281</v>
      </c>
      <c r="H506" s="16" t="s">
        <v>282</v>
      </c>
      <c r="I506" s="16" t="s">
        <v>229</v>
      </c>
      <c r="J506" s="16" t="s">
        <v>245</v>
      </c>
      <c r="K506" s="16" t="s">
        <v>240</v>
      </c>
      <c r="L506">
        <v>812</v>
      </c>
    </row>
    <row r="507" spans="1:12">
      <c r="A507">
        <v>507</v>
      </c>
      <c r="B507" s="16" t="s">
        <v>295</v>
      </c>
      <c r="C507" s="16" t="s">
        <v>225</v>
      </c>
      <c r="D507" s="16" t="s">
        <v>238</v>
      </c>
      <c r="E507">
        <v>51</v>
      </c>
      <c r="F507" s="1">
        <v>24838</v>
      </c>
      <c r="G507" s="16" t="s">
        <v>227</v>
      </c>
      <c r="H507" s="16" t="s">
        <v>243</v>
      </c>
      <c r="I507" s="16" t="s">
        <v>229</v>
      </c>
      <c r="J507" s="16" t="s">
        <v>245</v>
      </c>
      <c r="K507" s="16" t="s">
        <v>231</v>
      </c>
      <c r="L507">
        <v>389</v>
      </c>
    </row>
    <row r="508" spans="1:12">
      <c r="A508">
        <v>508</v>
      </c>
      <c r="B508" s="16" t="s">
        <v>308</v>
      </c>
      <c r="C508" s="16" t="s">
        <v>225</v>
      </c>
      <c r="D508" s="16" t="s">
        <v>238</v>
      </c>
      <c r="E508">
        <v>49</v>
      </c>
      <c r="F508" s="1">
        <v>25752</v>
      </c>
      <c r="G508" s="16" t="s">
        <v>239</v>
      </c>
      <c r="H508" s="16" t="s">
        <v>303</v>
      </c>
      <c r="I508" s="16" t="s">
        <v>229</v>
      </c>
      <c r="J508" s="16" t="s">
        <v>236</v>
      </c>
      <c r="K508" s="16" t="s">
        <v>231</v>
      </c>
      <c r="L508">
        <v>695</v>
      </c>
    </row>
    <row r="509" spans="1:12">
      <c r="A509">
        <v>509</v>
      </c>
      <c r="B509" s="16" t="s">
        <v>271</v>
      </c>
      <c r="C509" s="16" t="s">
        <v>225</v>
      </c>
      <c r="D509" s="16" t="s">
        <v>328</v>
      </c>
      <c r="E509">
        <v>57</v>
      </c>
      <c r="F509" s="1">
        <v>22869</v>
      </c>
      <c r="G509" s="16" t="s">
        <v>266</v>
      </c>
      <c r="H509" s="16" t="s">
        <v>282</v>
      </c>
      <c r="I509" s="16" t="s">
        <v>229</v>
      </c>
      <c r="J509" s="16" t="s">
        <v>230</v>
      </c>
      <c r="K509" s="16" t="s">
        <v>240</v>
      </c>
      <c r="L509">
        <v>472</v>
      </c>
    </row>
    <row r="510" spans="1:12">
      <c r="A510">
        <v>510</v>
      </c>
      <c r="B510" s="16" t="s">
        <v>315</v>
      </c>
      <c r="C510" s="16" t="s">
        <v>225</v>
      </c>
      <c r="D510" s="16" t="s">
        <v>251</v>
      </c>
      <c r="E510">
        <v>34</v>
      </c>
      <c r="F510" s="1">
        <v>30682</v>
      </c>
      <c r="G510" s="16" t="s">
        <v>239</v>
      </c>
      <c r="H510" s="16" t="s">
        <v>303</v>
      </c>
      <c r="I510" s="16" t="s">
        <v>259</v>
      </c>
      <c r="J510" s="16" t="s">
        <v>233</v>
      </c>
      <c r="K510" s="16" t="s">
        <v>231</v>
      </c>
      <c r="L510">
        <v>341</v>
      </c>
    </row>
    <row r="511" spans="1:12">
      <c r="A511">
        <v>511</v>
      </c>
      <c r="B511" s="16" t="s">
        <v>314</v>
      </c>
      <c r="C511" s="16" t="s">
        <v>225</v>
      </c>
      <c r="D511" s="16" t="s">
        <v>238</v>
      </c>
      <c r="E511">
        <v>46</v>
      </c>
      <c r="F511" s="1">
        <v>26665</v>
      </c>
      <c r="G511" s="16" t="s">
        <v>281</v>
      </c>
      <c r="H511" s="16" t="s">
        <v>282</v>
      </c>
      <c r="I511" s="16" t="s">
        <v>229</v>
      </c>
      <c r="J511" s="16" t="s">
        <v>261</v>
      </c>
      <c r="K511" s="16" t="s">
        <v>231</v>
      </c>
      <c r="L511">
        <v>512</v>
      </c>
    </row>
    <row r="512" spans="1:12">
      <c r="A512">
        <v>512</v>
      </c>
      <c r="B512" s="16" t="s">
        <v>332</v>
      </c>
      <c r="C512" s="16" t="s">
        <v>225</v>
      </c>
      <c r="D512" s="16" t="s">
        <v>238</v>
      </c>
      <c r="E512">
        <v>55</v>
      </c>
      <c r="F512" s="1">
        <v>23489</v>
      </c>
      <c r="G512" s="16" t="s">
        <v>281</v>
      </c>
      <c r="H512" s="16" t="s">
        <v>282</v>
      </c>
      <c r="I512" s="16" t="s">
        <v>229</v>
      </c>
      <c r="J512" s="16" t="s">
        <v>233</v>
      </c>
      <c r="K512" s="16" t="s">
        <v>231</v>
      </c>
      <c r="L512">
        <v>502</v>
      </c>
    </row>
    <row r="513" spans="1:12">
      <c r="A513">
        <v>513</v>
      </c>
      <c r="B513" s="16" t="s">
        <v>270</v>
      </c>
      <c r="C513" s="16" t="s">
        <v>225</v>
      </c>
      <c r="D513" s="16" t="s">
        <v>328</v>
      </c>
      <c r="E513">
        <v>59</v>
      </c>
      <c r="F513" s="1">
        <v>21916</v>
      </c>
      <c r="G513" s="16" t="s">
        <v>266</v>
      </c>
      <c r="H513" s="16" t="s">
        <v>282</v>
      </c>
      <c r="I513" s="16" t="s">
        <v>229</v>
      </c>
      <c r="J513" s="16" t="s">
        <v>236</v>
      </c>
      <c r="K513" s="16" t="s">
        <v>246</v>
      </c>
      <c r="L513">
        <v>775</v>
      </c>
    </row>
    <row r="514" spans="1:12">
      <c r="A514">
        <v>514</v>
      </c>
      <c r="B514" s="16" t="s">
        <v>255</v>
      </c>
      <c r="C514" s="16" t="s">
        <v>225</v>
      </c>
      <c r="D514" s="16" t="s">
        <v>251</v>
      </c>
      <c r="E514">
        <v>29</v>
      </c>
      <c r="F514" s="1">
        <v>32509</v>
      </c>
      <c r="G514" s="16" t="s">
        <v>239</v>
      </c>
      <c r="H514" s="16" t="s">
        <v>303</v>
      </c>
      <c r="I514" s="16" t="s">
        <v>229</v>
      </c>
      <c r="J514" s="16" t="s">
        <v>233</v>
      </c>
      <c r="K514" s="16" t="s">
        <v>246</v>
      </c>
      <c r="L514">
        <v>324</v>
      </c>
    </row>
    <row r="515" spans="1:12">
      <c r="A515">
        <v>515</v>
      </c>
      <c r="B515" s="16" t="s">
        <v>269</v>
      </c>
      <c r="C515" s="16" t="s">
        <v>225</v>
      </c>
      <c r="D515" s="16" t="s">
        <v>242</v>
      </c>
      <c r="E515">
        <v>25</v>
      </c>
      <c r="F515" s="1">
        <v>33604</v>
      </c>
      <c r="G515" s="16" t="s">
        <v>266</v>
      </c>
      <c r="H515" s="16" t="s">
        <v>243</v>
      </c>
      <c r="I515" s="16" t="s">
        <v>229</v>
      </c>
      <c r="J515" s="16" t="s">
        <v>236</v>
      </c>
      <c r="K515" s="16" t="s">
        <v>231</v>
      </c>
      <c r="L515">
        <v>752</v>
      </c>
    </row>
    <row r="516" spans="1:12">
      <c r="A516">
        <v>516</v>
      </c>
      <c r="B516" s="16" t="s">
        <v>268</v>
      </c>
      <c r="C516" s="16" t="s">
        <v>225</v>
      </c>
      <c r="D516" s="16" t="s">
        <v>251</v>
      </c>
      <c r="E516">
        <v>26</v>
      </c>
      <c r="F516" s="1">
        <v>33970</v>
      </c>
      <c r="G516" s="16" t="s">
        <v>235</v>
      </c>
      <c r="H516" s="16" t="s">
        <v>243</v>
      </c>
      <c r="I516" s="16" t="s">
        <v>229</v>
      </c>
      <c r="J516" s="16" t="s">
        <v>230</v>
      </c>
      <c r="K516" s="16" t="s">
        <v>240</v>
      </c>
      <c r="L516">
        <v>398</v>
      </c>
    </row>
    <row r="517" spans="1:12">
      <c r="A517">
        <v>517</v>
      </c>
      <c r="B517" s="16" t="s">
        <v>268</v>
      </c>
      <c r="C517" s="16" t="s">
        <v>225</v>
      </c>
      <c r="D517" s="16" t="s">
        <v>251</v>
      </c>
      <c r="E517">
        <v>26</v>
      </c>
      <c r="F517" s="1">
        <v>33970</v>
      </c>
      <c r="G517" s="16" t="s">
        <v>235</v>
      </c>
      <c r="H517" s="16" t="s">
        <v>243</v>
      </c>
      <c r="I517" s="16" t="s">
        <v>229</v>
      </c>
      <c r="J517" s="16" t="s">
        <v>230</v>
      </c>
      <c r="K517" s="16" t="s">
        <v>240</v>
      </c>
      <c r="L517">
        <v>398</v>
      </c>
    </row>
    <row r="518" spans="1:12">
      <c r="A518">
        <v>518</v>
      </c>
      <c r="B518" s="16" t="s">
        <v>319</v>
      </c>
      <c r="C518" s="16" t="s">
        <v>225</v>
      </c>
      <c r="D518" s="16" t="s">
        <v>251</v>
      </c>
      <c r="E518">
        <v>34</v>
      </c>
      <c r="F518" s="1">
        <v>31319</v>
      </c>
      <c r="G518" s="16" t="s">
        <v>239</v>
      </c>
      <c r="H518" s="16" t="s">
        <v>303</v>
      </c>
      <c r="I518" s="16" t="s">
        <v>259</v>
      </c>
      <c r="J518" s="16" t="s">
        <v>233</v>
      </c>
      <c r="K518" s="16" t="s">
        <v>231</v>
      </c>
      <c r="L518">
        <v>469</v>
      </c>
    </row>
    <row r="519" spans="1:12">
      <c r="A519">
        <v>519</v>
      </c>
      <c r="B519" s="16" t="s">
        <v>334</v>
      </c>
      <c r="C519" s="16" t="s">
        <v>225</v>
      </c>
      <c r="D519" s="16" t="s">
        <v>226</v>
      </c>
      <c r="E519">
        <v>43</v>
      </c>
      <c r="F519" s="1">
        <v>27454</v>
      </c>
      <c r="G519" s="16" t="s">
        <v>281</v>
      </c>
      <c r="H519" s="16" t="s">
        <v>282</v>
      </c>
      <c r="I519" s="16" t="s">
        <v>229</v>
      </c>
      <c r="J519" s="16" t="s">
        <v>230</v>
      </c>
      <c r="K519" s="16" t="s">
        <v>246</v>
      </c>
      <c r="L519">
        <v>558</v>
      </c>
    </row>
    <row r="520" spans="1:12">
      <c r="A520">
        <v>520</v>
      </c>
      <c r="B520" s="16" t="s">
        <v>268</v>
      </c>
      <c r="C520" s="16" t="s">
        <v>225</v>
      </c>
      <c r="D520" s="16" t="s">
        <v>251</v>
      </c>
      <c r="E520">
        <v>26</v>
      </c>
      <c r="F520" s="1">
        <v>33970</v>
      </c>
      <c r="G520" s="16" t="s">
        <v>235</v>
      </c>
      <c r="H520" s="16" t="s">
        <v>243</v>
      </c>
      <c r="I520" s="16" t="s">
        <v>229</v>
      </c>
      <c r="J520" s="16" t="s">
        <v>230</v>
      </c>
      <c r="K520" s="16" t="s">
        <v>240</v>
      </c>
      <c r="L520">
        <v>398</v>
      </c>
    </row>
    <row r="521" spans="1:12">
      <c r="A521">
        <v>521</v>
      </c>
      <c r="B521" s="16" t="s">
        <v>333</v>
      </c>
      <c r="C521" s="16" t="s">
        <v>225</v>
      </c>
      <c r="D521" s="16" t="s">
        <v>238</v>
      </c>
      <c r="E521">
        <v>47</v>
      </c>
      <c r="F521" s="1">
        <v>26299</v>
      </c>
      <c r="G521" s="16" t="s">
        <v>281</v>
      </c>
      <c r="H521" s="16" t="s">
        <v>282</v>
      </c>
      <c r="I521" s="16" t="s">
        <v>229</v>
      </c>
      <c r="J521" s="16" t="s">
        <v>261</v>
      </c>
      <c r="K521" s="16" t="s">
        <v>246</v>
      </c>
      <c r="L521">
        <v>526</v>
      </c>
    </row>
    <row r="522" spans="1:12">
      <c r="A522">
        <v>522</v>
      </c>
      <c r="B522" s="16" t="s">
        <v>276</v>
      </c>
      <c r="C522" s="16" t="s">
        <v>225</v>
      </c>
      <c r="D522" s="16" t="s">
        <v>226</v>
      </c>
      <c r="E522">
        <v>37</v>
      </c>
      <c r="F522" s="1">
        <v>29221</v>
      </c>
      <c r="G522" s="16" t="s">
        <v>266</v>
      </c>
      <c r="H522" s="16" t="s">
        <v>243</v>
      </c>
      <c r="I522" s="16" t="s">
        <v>229</v>
      </c>
      <c r="J522" s="16" t="s">
        <v>261</v>
      </c>
      <c r="K522" s="16" t="s">
        <v>231</v>
      </c>
      <c r="L522">
        <v>479</v>
      </c>
    </row>
    <row r="523" spans="1:12">
      <c r="A523">
        <v>523</v>
      </c>
      <c r="B523" s="16" t="s">
        <v>263</v>
      </c>
      <c r="C523" s="16" t="s">
        <v>225</v>
      </c>
      <c r="D523" s="16" t="s">
        <v>251</v>
      </c>
      <c r="E523">
        <v>28</v>
      </c>
      <c r="F523" s="1">
        <v>33326</v>
      </c>
      <c r="G523" s="16" t="s">
        <v>239</v>
      </c>
      <c r="H523" s="16" t="s">
        <v>303</v>
      </c>
      <c r="I523" s="16" t="s">
        <v>229</v>
      </c>
      <c r="J523" s="16" t="s">
        <v>245</v>
      </c>
      <c r="K523" s="16" t="s">
        <v>246</v>
      </c>
      <c r="L523">
        <v>432</v>
      </c>
    </row>
    <row r="524" spans="1:12">
      <c r="A524">
        <v>524</v>
      </c>
      <c r="B524" s="16" t="s">
        <v>252</v>
      </c>
      <c r="C524" s="16" t="s">
        <v>225</v>
      </c>
      <c r="D524" s="16" t="s">
        <v>242</v>
      </c>
      <c r="E524">
        <v>22</v>
      </c>
      <c r="F524" s="1">
        <v>35047</v>
      </c>
      <c r="G524" s="16" t="s">
        <v>266</v>
      </c>
      <c r="H524" s="16" t="s">
        <v>243</v>
      </c>
      <c r="I524" s="16" t="s">
        <v>229</v>
      </c>
      <c r="J524" s="16" t="s">
        <v>261</v>
      </c>
      <c r="K524" s="16" t="s">
        <v>246</v>
      </c>
      <c r="L524">
        <v>346</v>
      </c>
    </row>
    <row r="525" spans="1:12">
      <c r="A525">
        <v>525</v>
      </c>
      <c r="B525" s="16" t="s">
        <v>247</v>
      </c>
      <c r="C525" s="16" t="s">
        <v>225</v>
      </c>
      <c r="D525" s="16" t="s">
        <v>251</v>
      </c>
      <c r="E525">
        <v>35</v>
      </c>
      <c r="F525" s="1">
        <v>30682</v>
      </c>
      <c r="G525" s="16" t="s">
        <v>239</v>
      </c>
      <c r="H525" s="16" t="s">
        <v>303</v>
      </c>
      <c r="I525" s="16" t="s">
        <v>229</v>
      </c>
      <c r="J525" s="16" t="s">
        <v>236</v>
      </c>
      <c r="K525" s="16" t="s">
        <v>240</v>
      </c>
      <c r="L525">
        <v>721</v>
      </c>
    </row>
    <row r="526" spans="1:12">
      <c r="A526">
        <v>526</v>
      </c>
      <c r="B526" s="16" t="s">
        <v>288</v>
      </c>
      <c r="C526" s="16" t="s">
        <v>225</v>
      </c>
      <c r="D526" s="16" t="s">
        <v>251</v>
      </c>
      <c r="E526">
        <v>34</v>
      </c>
      <c r="F526" s="1">
        <v>31048</v>
      </c>
      <c r="G526" s="16" t="s">
        <v>239</v>
      </c>
      <c r="H526" s="16" t="s">
        <v>303</v>
      </c>
      <c r="I526" s="16" t="s">
        <v>259</v>
      </c>
      <c r="J526" s="16" t="s">
        <v>230</v>
      </c>
      <c r="K526" s="16" t="s">
        <v>240</v>
      </c>
      <c r="L526">
        <v>328</v>
      </c>
    </row>
    <row r="527" spans="1:12">
      <c r="A527">
        <v>527</v>
      </c>
      <c r="B527" s="16" t="s">
        <v>257</v>
      </c>
      <c r="C527" s="16" t="s">
        <v>225</v>
      </c>
      <c r="D527" s="16" t="s">
        <v>226</v>
      </c>
      <c r="E527">
        <v>44</v>
      </c>
      <c r="F527" s="1">
        <v>26665</v>
      </c>
      <c r="G527" s="16" t="s">
        <v>235</v>
      </c>
      <c r="H527" s="16" t="s">
        <v>243</v>
      </c>
      <c r="I527" s="16" t="s">
        <v>229</v>
      </c>
      <c r="J527" s="16" t="s">
        <v>245</v>
      </c>
      <c r="K527" s="16" t="s">
        <v>240</v>
      </c>
      <c r="L527">
        <v>746</v>
      </c>
    </row>
    <row r="528" spans="1:12">
      <c r="A528">
        <v>528</v>
      </c>
      <c r="B528" s="16" t="s">
        <v>250</v>
      </c>
      <c r="C528" s="16" t="s">
        <v>225</v>
      </c>
      <c r="D528" s="16" t="s">
        <v>251</v>
      </c>
      <c r="E528">
        <v>29</v>
      </c>
      <c r="F528" s="1">
        <v>32143</v>
      </c>
      <c r="G528" s="16" t="s">
        <v>227</v>
      </c>
      <c r="H528" s="16" t="s">
        <v>243</v>
      </c>
      <c r="I528" s="16" t="s">
        <v>229</v>
      </c>
      <c r="J528" s="16" t="s">
        <v>233</v>
      </c>
      <c r="K528" s="16" t="s">
        <v>246</v>
      </c>
      <c r="L528">
        <v>395</v>
      </c>
    </row>
    <row r="529" spans="1:12">
      <c r="A529">
        <v>529</v>
      </c>
      <c r="B529" s="16" t="s">
        <v>264</v>
      </c>
      <c r="C529" s="16" t="s">
        <v>225</v>
      </c>
      <c r="D529" s="16" t="s">
        <v>238</v>
      </c>
      <c r="E529">
        <v>52</v>
      </c>
      <c r="F529" s="1">
        <v>24473</v>
      </c>
      <c r="G529" s="16" t="s">
        <v>281</v>
      </c>
      <c r="H529" s="16" t="s">
        <v>282</v>
      </c>
      <c r="I529" s="16" t="s">
        <v>229</v>
      </c>
      <c r="J529" s="16" t="s">
        <v>261</v>
      </c>
      <c r="K529" s="16" t="s">
        <v>240</v>
      </c>
      <c r="L529">
        <v>557</v>
      </c>
    </row>
    <row r="530" spans="1:12">
      <c r="A530">
        <v>530</v>
      </c>
      <c r="B530" s="16" t="s">
        <v>297</v>
      </c>
      <c r="C530" s="16" t="s">
        <v>225</v>
      </c>
      <c r="D530" s="16" t="s">
        <v>226</v>
      </c>
      <c r="E530">
        <v>45</v>
      </c>
      <c r="F530" s="1">
        <v>26737</v>
      </c>
      <c r="G530" s="16" t="s">
        <v>266</v>
      </c>
      <c r="H530" s="16" t="s">
        <v>282</v>
      </c>
      <c r="I530" s="16" t="s">
        <v>249</v>
      </c>
      <c r="J530" s="16" t="s">
        <v>236</v>
      </c>
      <c r="K530" s="16" t="s">
        <v>240</v>
      </c>
      <c r="L530">
        <v>490</v>
      </c>
    </row>
    <row r="531" spans="1:12">
      <c r="A531">
        <v>531</v>
      </c>
      <c r="B531" s="16" t="s">
        <v>322</v>
      </c>
      <c r="C531" s="16" t="s">
        <v>225</v>
      </c>
      <c r="D531" s="16" t="s">
        <v>226</v>
      </c>
      <c r="E531">
        <v>39</v>
      </c>
      <c r="F531" s="1">
        <v>29587</v>
      </c>
      <c r="G531" s="16" t="s">
        <v>239</v>
      </c>
      <c r="H531" s="16" t="s">
        <v>303</v>
      </c>
      <c r="I531" s="16" t="s">
        <v>229</v>
      </c>
      <c r="J531" s="16" t="s">
        <v>230</v>
      </c>
      <c r="K531" s="16" t="s">
        <v>240</v>
      </c>
      <c r="L531">
        <v>795</v>
      </c>
    </row>
    <row r="532" spans="1:12">
      <c r="A532">
        <v>532</v>
      </c>
      <c r="B532" s="16" t="s">
        <v>326</v>
      </c>
      <c r="C532" s="16" t="s">
        <v>225</v>
      </c>
      <c r="D532" s="16" t="s">
        <v>251</v>
      </c>
      <c r="E532">
        <v>35</v>
      </c>
      <c r="F532" s="1">
        <v>30682</v>
      </c>
      <c r="G532" s="16" t="s">
        <v>239</v>
      </c>
      <c r="H532" s="16" t="s">
        <v>303</v>
      </c>
      <c r="I532" s="16" t="s">
        <v>259</v>
      </c>
      <c r="J532" s="16" t="s">
        <v>245</v>
      </c>
      <c r="K532" s="16" t="s">
        <v>231</v>
      </c>
      <c r="L532">
        <v>744</v>
      </c>
    </row>
    <row r="533" spans="1:12">
      <c r="A533">
        <v>533</v>
      </c>
      <c r="B533" s="16" t="s">
        <v>319</v>
      </c>
      <c r="C533" s="16" t="s">
        <v>225</v>
      </c>
      <c r="D533" s="16" t="s">
        <v>238</v>
      </c>
      <c r="E533">
        <v>52</v>
      </c>
      <c r="F533" s="1">
        <v>24473</v>
      </c>
      <c r="G533" s="16" t="s">
        <v>239</v>
      </c>
      <c r="H533" s="16" t="s">
        <v>303</v>
      </c>
      <c r="I533" s="16" t="s">
        <v>229</v>
      </c>
      <c r="J533" s="16" t="s">
        <v>233</v>
      </c>
      <c r="K533" s="16" t="s">
        <v>246</v>
      </c>
      <c r="L533">
        <v>626</v>
      </c>
    </row>
    <row r="534" spans="1:12">
      <c r="A534">
        <v>534</v>
      </c>
      <c r="B534" s="16" t="s">
        <v>279</v>
      </c>
      <c r="C534" s="16" t="s">
        <v>225</v>
      </c>
      <c r="D534" s="16" t="s">
        <v>226</v>
      </c>
      <c r="E534">
        <v>38</v>
      </c>
      <c r="F534" s="1">
        <v>29530</v>
      </c>
      <c r="G534" s="16" t="s">
        <v>266</v>
      </c>
      <c r="H534" s="16" t="s">
        <v>282</v>
      </c>
      <c r="I534" s="16" t="s">
        <v>229</v>
      </c>
      <c r="J534" s="16" t="s">
        <v>236</v>
      </c>
      <c r="K534" s="16" t="s">
        <v>231</v>
      </c>
      <c r="L534">
        <v>755</v>
      </c>
    </row>
    <row r="535" spans="1:12">
      <c r="A535">
        <v>535</v>
      </c>
      <c r="B535" s="16" t="s">
        <v>272</v>
      </c>
      <c r="C535" s="16" t="s">
        <v>225</v>
      </c>
      <c r="D535" s="16" t="s">
        <v>238</v>
      </c>
      <c r="E535">
        <v>48</v>
      </c>
      <c r="F535" s="1">
        <v>26180</v>
      </c>
      <c r="G535" s="16" t="s">
        <v>266</v>
      </c>
      <c r="H535" s="16" t="s">
        <v>243</v>
      </c>
      <c r="I535" s="16" t="s">
        <v>259</v>
      </c>
      <c r="J535" s="16" t="s">
        <v>236</v>
      </c>
      <c r="K535" s="16" t="s">
        <v>240</v>
      </c>
      <c r="L535">
        <v>657</v>
      </c>
    </row>
    <row r="536" spans="1:12">
      <c r="A536">
        <v>536</v>
      </c>
      <c r="B536" s="16" t="s">
        <v>260</v>
      </c>
      <c r="C536" s="16" t="s">
        <v>225</v>
      </c>
      <c r="D536" s="16" t="s">
        <v>226</v>
      </c>
      <c r="E536">
        <v>38</v>
      </c>
      <c r="F536" s="1">
        <v>29221</v>
      </c>
      <c r="G536" s="16" t="s">
        <v>239</v>
      </c>
      <c r="H536" s="16" t="s">
        <v>303</v>
      </c>
      <c r="I536" s="16" t="s">
        <v>249</v>
      </c>
      <c r="J536" s="16" t="s">
        <v>230</v>
      </c>
      <c r="K536" s="16" t="s">
        <v>231</v>
      </c>
      <c r="L536">
        <v>368</v>
      </c>
    </row>
    <row r="537" spans="1:12">
      <c r="A537">
        <v>537</v>
      </c>
      <c r="B537" s="16" t="s">
        <v>297</v>
      </c>
      <c r="C537" s="16" t="s">
        <v>225</v>
      </c>
      <c r="D537" s="16" t="s">
        <v>226</v>
      </c>
      <c r="E537">
        <v>37</v>
      </c>
      <c r="F537" s="1">
        <v>29963</v>
      </c>
      <c r="G537" s="16" t="s">
        <v>239</v>
      </c>
      <c r="H537" s="16" t="s">
        <v>243</v>
      </c>
      <c r="I537" s="16" t="s">
        <v>259</v>
      </c>
      <c r="J537" s="16" t="s">
        <v>230</v>
      </c>
      <c r="K537" s="16" t="s">
        <v>240</v>
      </c>
      <c r="L537">
        <v>414</v>
      </c>
    </row>
    <row r="538" spans="1:12">
      <c r="A538">
        <v>538</v>
      </c>
      <c r="B538" s="16" t="s">
        <v>267</v>
      </c>
      <c r="C538" s="16" t="s">
        <v>225</v>
      </c>
      <c r="D538" s="16" t="s">
        <v>251</v>
      </c>
      <c r="E538">
        <v>30</v>
      </c>
      <c r="F538" s="1">
        <v>31826</v>
      </c>
      <c r="G538" s="16" t="s">
        <v>235</v>
      </c>
      <c r="H538" s="16" t="s">
        <v>243</v>
      </c>
      <c r="I538" s="16" t="s">
        <v>229</v>
      </c>
      <c r="J538" s="16" t="s">
        <v>261</v>
      </c>
      <c r="K538" s="16" t="s">
        <v>240</v>
      </c>
      <c r="L538">
        <v>368</v>
      </c>
    </row>
    <row r="539" spans="1:12">
      <c r="A539">
        <v>539</v>
      </c>
      <c r="B539" s="16" t="s">
        <v>252</v>
      </c>
      <c r="C539" s="16" t="s">
        <v>225</v>
      </c>
      <c r="D539" s="16" t="s">
        <v>226</v>
      </c>
      <c r="E539">
        <v>43</v>
      </c>
      <c r="F539" s="1">
        <v>27760</v>
      </c>
      <c r="G539" s="16" t="s">
        <v>281</v>
      </c>
      <c r="H539" s="16" t="s">
        <v>282</v>
      </c>
      <c r="I539" s="16" t="s">
        <v>229</v>
      </c>
      <c r="J539" s="16" t="s">
        <v>233</v>
      </c>
      <c r="K539" s="16" t="s">
        <v>231</v>
      </c>
      <c r="L539">
        <v>672</v>
      </c>
    </row>
    <row r="540" spans="1:12">
      <c r="A540">
        <v>540</v>
      </c>
      <c r="B540" s="16" t="s">
        <v>253</v>
      </c>
      <c r="C540" s="16" t="s">
        <v>225</v>
      </c>
      <c r="D540" s="16" t="s">
        <v>251</v>
      </c>
      <c r="E540">
        <v>31</v>
      </c>
      <c r="F540" s="1">
        <v>32153</v>
      </c>
      <c r="G540" s="16" t="s">
        <v>235</v>
      </c>
      <c r="H540" s="16" t="s">
        <v>243</v>
      </c>
      <c r="I540" s="16" t="s">
        <v>229</v>
      </c>
      <c r="J540" s="16" t="s">
        <v>245</v>
      </c>
      <c r="K540" s="16" t="s">
        <v>246</v>
      </c>
      <c r="L540">
        <v>315</v>
      </c>
    </row>
    <row r="541" spans="1:12">
      <c r="A541">
        <v>541</v>
      </c>
      <c r="B541" s="16" t="s">
        <v>277</v>
      </c>
      <c r="C541" s="16" t="s">
        <v>225</v>
      </c>
      <c r="D541" s="16" t="s">
        <v>251</v>
      </c>
      <c r="E541">
        <v>26</v>
      </c>
      <c r="F541" s="1">
        <v>33239</v>
      </c>
      <c r="G541" s="16" t="s">
        <v>266</v>
      </c>
      <c r="H541" s="16" t="s">
        <v>243</v>
      </c>
      <c r="I541" s="16" t="s">
        <v>229</v>
      </c>
      <c r="J541" s="16" t="s">
        <v>245</v>
      </c>
      <c r="K541" s="16" t="s">
        <v>246</v>
      </c>
      <c r="L541">
        <v>522</v>
      </c>
    </row>
    <row r="542" spans="1:12">
      <c r="A542">
        <v>542</v>
      </c>
      <c r="B542" s="16" t="s">
        <v>308</v>
      </c>
      <c r="C542" s="16" t="s">
        <v>225</v>
      </c>
      <c r="D542" s="16" t="s">
        <v>226</v>
      </c>
      <c r="E542">
        <v>40</v>
      </c>
      <c r="F542" s="1">
        <v>28884</v>
      </c>
      <c r="G542" s="16" t="s">
        <v>281</v>
      </c>
      <c r="H542" s="16" t="s">
        <v>282</v>
      </c>
      <c r="I542" s="16" t="s">
        <v>229</v>
      </c>
      <c r="J542" s="16" t="s">
        <v>236</v>
      </c>
      <c r="K542" s="16" t="s">
        <v>246</v>
      </c>
      <c r="L542">
        <v>714</v>
      </c>
    </row>
    <row r="543" spans="1:12">
      <c r="A543">
        <v>543</v>
      </c>
      <c r="B543" s="16" t="s">
        <v>307</v>
      </c>
      <c r="C543" s="16" t="s">
        <v>225</v>
      </c>
      <c r="D543" s="16" t="s">
        <v>226</v>
      </c>
      <c r="E543">
        <v>44</v>
      </c>
      <c r="F543" s="1">
        <v>27395</v>
      </c>
      <c r="G543" s="16" t="s">
        <v>266</v>
      </c>
      <c r="H543" s="16" t="s">
        <v>282</v>
      </c>
      <c r="I543" s="16" t="s">
        <v>259</v>
      </c>
      <c r="J543" s="16" t="s">
        <v>261</v>
      </c>
      <c r="K543" s="16" t="s">
        <v>240</v>
      </c>
      <c r="L543">
        <v>686</v>
      </c>
    </row>
    <row r="544" spans="1:12">
      <c r="A544">
        <v>544</v>
      </c>
      <c r="B544" s="16" t="s">
        <v>264</v>
      </c>
      <c r="C544" s="16" t="s">
        <v>225</v>
      </c>
      <c r="D544" s="16" t="s">
        <v>238</v>
      </c>
      <c r="E544">
        <v>52</v>
      </c>
      <c r="F544" s="1">
        <v>24473</v>
      </c>
      <c r="G544" s="16" t="s">
        <v>281</v>
      </c>
      <c r="H544" s="16" t="s">
        <v>282</v>
      </c>
      <c r="I544" s="16" t="s">
        <v>229</v>
      </c>
      <c r="J544" s="16" t="s">
        <v>261</v>
      </c>
      <c r="K544" s="16" t="s">
        <v>240</v>
      </c>
      <c r="L544">
        <v>557</v>
      </c>
    </row>
    <row r="545" spans="1:12">
      <c r="A545">
        <v>545</v>
      </c>
      <c r="B545" s="16" t="s">
        <v>313</v>
      </c>
      <c r="C545" s="16" t="s">
        <v>225</v>
      </c>
      <c r="D545" s="16" t="s">
        <v>251</v>
      </c>
      <c r="E545">
        <v>30</v>
      </c>
      <c r="F545" s="1">
        <v>32143</v>
      </c>
      <c r="G545" s="16" t="s">
        <v>239</v>
      </c>
      <c r="H545" s="16" t="s">
        <v>303</v>
      </c>
      <c r="I545" s="16" t="s">
        <v>229</v>
      </c>
      <c r="J545" s="16" t="s">
        <v>230</v>
      </c>
      <c r="K545" s="16" t="s">
        <v>240</v>
      </c>
      <c r="L545">
        <v>783</v>
      </c>
    </row>
    <row r="546" spans="1:12">
      <c r="A546">
        <v>546</v>
      </c>
      <c r="B546" s="16" t="s">
        <v>247</v>
      </c>
      <c r="C546" s="16" t="s">
        <v>225</v>
      </c>
      <c r="D546" s="16" t="s">
        <v>226</v>
      </c>
      <c r="E546">
        <v>39</v>
      </c>
      <c r="F546" s="1">
        <v>28491</v>
      </c>
      <c r="G546" s="16" t="s">
        <v>227</v>
      </c>
      <c r="H546" s="16" t="s">
        <v>243</v>
      </c>
      <c r="I546" s="16" t="s">
        <v>229</v>
      </c>
      <c r="J546" s="16" t="s">
        <v>236</v>
      </c>
      <c r="K546" s="16" t="s">
        <v>246</v>
      </c>
      <c r="L546">
        <v>692</v>
      </c>
    </row>
    <row r="547" spans="1:12">
      <c r="A547">
        <v>547</v>
      </c>
      <c r="B547" s="16" t="s">
        <v>285</v>
      </c>
      <c r="C547" s="16" t="s">
        <v>225</v>
      </c>
      <c r="D547" s="16" t="s">
        <v>242</v>
      </c>
      <c r="E547">
        <v>22</v>
      </c>
      <c r="F547" s="1">
        <v>35431</v>
      </c>
      <c r="G547" s="16" t="s">
        <v>227</v>
      </c>
      <c r="H547" s="16" t="s">
        <v>243</v>
      </c>
      <c r="I547" s="16" t="s">
        <v>229</v>
      </c>
      <c r="J547" s="16" t="s">
        <v>230</v>
      </c>
      <c r="K547" s="16" t="s">
        <v>246</v>
      </c>
      <c r="L547">
        <v>679</v>
      </c>
    </row>
    <row r="548" spans="1:12">
      <c r="A548">
        <v>548</v>
      </c>
      <c r="B548" s="16" t="s">
        <v>279</v>
      </c>
      <c r="C548" s="16" t="s">
        <v>225</v>
      </c>
      <c r="D548" s="16" t="s">
        <v>226</v>
      </c>
      <c r="E548">
        <v>42</v>
      </c>
      <c r="F548" s="1">
        <v>28126</v>
      </c>
      <c r="G548" s="16" t="s">
        <v>235</v>
      </c>
      <c r="H548" s="16" t="s">
        <v>243</v>
      </c>
      <c r="I548" s="16" t="s">
        <v>229</v>
      </c>
      <c r="J548" s="16" t="s">
        <v>233</v>
      </c>
      <c r="K548" s="16" t="s">
        <v>231</v>
      </c>
      <c r="L548">
        <v>668</v>
      </c>
    </row>
    <row r="549" spans="1:12">
      <c r="A549">
        <v>549</v>
      </c>
      <c r="B549" s="16" t="s">
        <v>317</v>
      </c>
      <c r="C549" s="16" t="s">
        <v>225</v>
      </c>
      <c r="D549" s="16" t="s">
        <v>251</v>
      </c>
      <c r="E549">
        <v>31</v>
      </c>
      <c r="F549" s="1">
        <v>32143</v>
      </c>
      <c r="G549" s="16" t="s">
        <v>239</v>
      </c>
      <c r="H549" s="16" t="s">
        <v>303</v>
      </c>
      <c r="I549" s="16" t="s">
        <v>259</v>
      </c>
      <c r="J549" s="16" t="s">
        <v>236</v>
      </c>
      <c r="K549" s="16" t="s">
        <v>240</v>
      </c>
      <c r="L549">
        <v>462</v>
      </c>
    </row>
    <row r="550" spans="1:12">
      <c r="A550">
        <v>550</v>
      </c>
      <c r="B550" s="16" t="s">
        <v>286</v>
      </c>
      <c r="C550" s="16" t="s">
        <v>225</v>
      </c>
      <c r="D550" s="16" t="s">
        <v>238</v>
      </c>
      <c r="E550">
        <v>46</v>
      </c>
      <c r="F550" s="1">
        <v>26665</v>
      </c>
      <c r="G550" s="16" t="s">
        <v>266</v>
      </c>
      <c r="H550" s="16" t="s">
        <v>243</v>
      </c>
      <c r="I550" s="16" t="s">
        <v>229</v>
      </c>
      <c r="J550" s="16" t="s">
        <v>236</v>
      </c>
      <c r="K550" s="16" t="s">
        <v>240</v>
      </c>
      <c r="L550">
        <v>467</v>
      </c>
    </row>
    <row r="551" spans="1:12">
      <c r="A551">
        <v>551</v>
      </c>
      <c r="B551" s="16" t="s">
        <v>274</v>
      </c>
      <c r="C551" s="16" t="s">
        <v>225</v>
      </c>
      <c r="D551" s="16" t="s">
        <v>238</v>
      </c>
      <c r="E551">
        <v>49</v>
      </c>
      <c r="F551" s="1">
        <v>25882</v>
      </c>
      <c r="G551" s="16" t="s">
        <v>235</v>
      </c>
      <c r="H551" s="16" t="s">
        <v>243</v>
      </c>
      <c r="I551" s="16" t="s">
        <v>229</v>
      </c>
      <c r="J551" s="16" t="s">
        <v>230</v>
      </c>
      <c r="K551" s="16" t="s">
        <v>240</v>
      </c>
      <c r="L551">
        <v>641</v>
      </c>
    </row>
    <row r="552" spans="1:12">
      <c r="A552">
        <v>552</v>
      </c>
      <c r="B552" s="16" t="s">
        <v>306</v>
      </c>
      <c r="C552" s="16" t="s">
        <v>225</v>
      </c>
      <c r="D552" s="16" t="s">
        <v>242</v>
      </c>
      <c r="E552">
        <v>22</v>
      </c>
      <c r="F552" s="1">
        <v>35730</v>
      </c>
      <c r="G552" s="16" t="s">
        <v>266</v>
      </c>
      <c r="H552" s="16" t="s">
        <v>243</v>
      </c>
      <c r="I552" s="16" t="s">
        <v>229</v>
      </c>
      <c r="J552" s="16" t="s">
        <v>261</v>
      </c>
      <c r="K552" s="16" t="s">
        <v>246</v>
      </c>
      <c r="L552">
        <v>516</v>
      </c>
    </row>
    <row r="553" spans="1:12">
      <c r="A553">
        <v>553</v>
      </c>
      <c r="B553" s="16" t="s">
        <v>297</v>
      </c>
      <c r="C553" s="16" t="s">
        <v>225</v>
      </c>
      <c r="D553" s="16" t="s">
        <v>238</v>
      </c>
      <c r="E553">
        <v>52</v>
      </c>
      <c r="F553" s="1">
        <v>24473</v>
      </c>
      <c r="G553" s="16" t="s">
        <v>266</v>
      </c>
      <c r="H553" s="16" t="s">
        <v>282</v>
      </c>
      <c r="I553" s="16" t="s">
        <v>229</v>
      </c>
      <c r="J553" s="16" t="s">
        <v>261</v>
      </c>
      <c r="K553" s="16" t="s">
        <v>240</v>
      </c>
      <c r="L553">
        <v>390</v>
      </c>
    </row>
    <row r="554" spans="1:12">
      <c r="A554">
        <v>554</v>
      </c>
      <c r="B554" s="16" t="s">
        <v>255</v>
      </c>
      <c r="C554" s="16" t="s">
        <v>225</v>
      </c>
      <c r="D554" s="16" t="s">
        <v>242</v>
      </c>
      <c r="E554">
        <v>22</v>
      </c>
      <c r="F554" s="1">
        <v>34700</v>
      </c>
      <c r="G554" s="16" t="s">
        <v>266</v>
      </c>
      <c r="H554" s="16" t="s">
        <v>243</v>
      </c>
      <c r="I554" s="16" t="s">
        <v>259</v>
      </c>
      <c r="J554" s="16" t="s">
        <v>230</v>
      </c>
      <c r="K554" s="16" t="s">
        <v>240</v>
      </c>
      <c r="L554">
        <v>640</v>
      </c>
    </row>
    <row r="555" spans="1:12">
      <c r="A555">
        <v>555</v>
      </c>
      <c r="B555" s="16" t="s">
        <v>295</v>
      </c>
      <c r="C555" s="16" t="s">
        <v>225</v>
      </c>
      <c r="D555" s="16" t="s">
        <v>238</v>
      </c>
      <c r="E555">
        <v>51</v>
      </c>
      <c r="F555" s="1">
        <v>24838</v>
      </c>
      <c r="G555" s="16" t="s">
        <v>227</v>
      </c>
      <c r="H555" s="16" t="s">
        <v>243</v>
      </c>
      <c r="I555" s="16" t="s">
        <v>229</v>
      </c>
      <c r="J555" s="16" t="s">
        <v>245</v>
      </c>
      <c r="K555" s="16" t="s">
        <v>231</v>
      </c>
      <c r="L555">
        <v>389</v>
      </c>
    </row>
    <row r="556" spans="1:12">
      <c r="A556">
        <v>556</v>
      </c>
      <c r="B556" s="16" t="s">
        <v>294</v>
      </c>
      <c r="C556" s="16" t="s">
        <v>225</v>
      </c>
      <c r="D556" s="16" t="s">
        <v>238</v>
      </c>
      <c r="E556">
        <v>49</v>
      </c>
      <c r="F556" s="1">
        <v>25846</v>
      </c>
      <c r="G556" s="16" t="s">
        <v>281</v>
      </c>
      <c r="H556" s="16" t="s">
        <v>282</v>
      </c>
      <c r="I556" s="16" t="s">
        <v>259</v>
      </c>
      <c r="J556" s="16" t="s">
        <v>261</v>
      </c>
      <c r="K556" s="16" t="s">
        <v>246</v>
      </c>
      <c r="L556">
        <v>825</v>
      </c>
    </row>
    <row r="557" spans="1:12">
      <c r="A557">
        <v>557</v>
      </c>
      <c r="B557" s="16" t="s">
        <v>320</v>
      </c>
      <c r="C557" s="16" t="s">
        <v>225</v>
      </c>
      <c r="D557" s="16" t="s">
        <v>242</v>
      </c>
      <c r="E557">
        <v>21</v>
      </c>
      <c r="F557" s="1">
        <v>35798</v>
      </c>
      <c r="G557" s="16" t="s">
        <v>239</v>
      </c>
      <c r="H557" s="16" t="s">
        <v>303</v>
      </c>
      <c r="I557" s="16" t="s">
        <v>229</v>
      </c>
      <c r="J557" s="16" t="s">
        <v>236</v>
      </c>
      <c r="K557" s="16" t="s">
        <v>231</v>
      </c>
      <c r="L557">
        <v>493</v>
      </c>
    </row>
    <row r="558" spans="1:12">
      <c r="A558">
        <v>558</v>
      </c>
      <c r="B558" s="16" t="s">
        <v>290</v>
      </c>
      <c r="C558" s="16" t="s">
        <v>225</v>
      </c>
      <c r="D558" s="16" t="s">
        <v>238</v>
      </c>
      <c r="E558">
        <v>46</v>
      </c>
      <c r="F558" s="1">
        <v>27030</v>
      </c>
      <c r="G558" s="16" t="s">
        <v>281</v>
      </c>
      <c r="H558" s="16" t="s">
        <v>282</v>
      </c>
      <c r="I558" s="16" t="s">
        <v>229</v>
      </c>
      <c r="J558" s="16" t="s">
        <v>261</v>
      </c>
      <c r="K558" s="16" t="s">
        <v>240</v>
      </c>
      <c r="L558">
        <v>708</v>
      </c>
    </row>
    <row r="559" spans="1:12">
      <c r="A559">
        <v>559</v>
      </c>
      <c r="B559" s="16" t="s">
        <v>300</v>
      </c>
      <c r="C559" s="16" t="s">
        <v>225</v>
      </c>
      <c r="D559" s="16" t="s">
        <v>226</v>
      </c>
      <c r="E559">
        <v>43</v>
      </c>
      <c r="F559" s="1">
        <v>27852</v>
      </c>
      <c r="G559" s="16" t="s">
        <v>266</v>
      </c>
      <c r="H559" s="16" t="s">
        <v>243</v>
      </c>
      <c r="I559" s="16" t="s">
        <v>229</v>
      </c>
      <c r="J559" s="16" t="s">
        <v>233</v>
      </c>
      <c r="K559" s="16" t="s">
        <v>246</v>
      </c>
      <c r="L559">
        <v>675</v>
      </c>
    </row>
    <row r="560" spans="1:12">
      <c r="A560">
        <v>560</v>
      </c>
      <c r="B560" s="16" t="s">
        <v>257</v>
      </c>
      <c r="C560" s="16" t="s">
        <v>225</v>
      </c>
      <c r="D560" s="16" t="s">
        <v>226</v>
      </c>
      <c r="E560">
        <v>38</v>
      </c>
      <c r="F560" s="1">
        <v>29587</v>
      </c>
      <c r="G560" s="16" t="s">
        <v>239</v>
      </c>
      <c r="H560" s="16" t="s">
        <v>303</v>
      </c>
      <c r="I560" s="16" t="s">
        <v>229</v>
      </c>
      <c r="J560" s="16" t="s">
        <v>236</v>
      </c>
      <c r="K560" s="16" t="s">
        <v>246</v>
      </c>
      <c r="L560">
        <v>450</v>
      </c>
    </row>
    <row r="561" spans="1:12">
      <c r="A561">
        <v>561</v>
      </c>
      <c r="B561" s="16" t="s">
        <v>334</v>
      </c>
      <c r="C561" s="16" t="s">
        <v>225</v>
      </c>
      <c r="D561" s="16" t="s">
        <v>226</v>
      </c>
      <c r="E561">
        <v>43</v>
      </c>
      <c r="F561" s="1">
        <v>27454</v>
      </c>
      <c r="G561" s="16" t="s">
        <v>281</v>
      </c>
      <c r="H561" s="16" t="s">
        <v>282</v>
      </c>
      <c r="I561" s="16" t="s">
        <v>229</v>
      </c>
      <c r="J561" s="16" t="s">
        <v>230</v>
      </c>
      <c r="K561" s="16" t="s">
        <v>246</v>
      </c>
      <c r="L561">
        <v>558</v>
      </c>
    </row>
    <row r="562" spans="1:12">
      <c r="A562">
        <v>562</v>
      </c>
      <c r="B562" s="16" t="s">
        <v>288</v>
      </c>
      <c r="C562" s="16" t="s">
        <v>225</v>
      </c>
      <c r="D562" s="16" t="s">
        <v>251</v>
      </c>
      <c r="E562">
        <v>34</v>
      </c>
      <c r="F562" s="1">
        <v>31048</v>
      </c>
      <c r="G562" s="16" t="s">
        <v>239</v>
      </c>
      <c r="H562" s="16" t="s">
        <v>303</v>
      </c>
      <c r="I562" s="16" t="s">
        <v>259</v>
      </c>
      <c r="J562" s="16" t="s">
        <v>230</v>
      </c>
      <c r="K562" s="16" t="s">
        <v>240</v>
      </c>
      <c r="L562">
        <v>328</v>
      </c>
    </row>
    <row r="563" spans="1:12">
      <c r="A563">
        <v>563</v>
      </c>
      <c r="B563" s="16" t="s">
        <v>254</v>
      </c>
      <c r="C563" s="16" t="s">
        <v>225</v>
      </c>
      <c r="D563" s="16" t="s">
        <v>251</v>
      </c>
      <c r="E563">
        <v>28</v>
      </c>
      <c r="F563" s="1">
        <v>32509</v>
      </c>
      <c r="G563" s="16" t="s">
        <v>235</v>
      </c>
      <c r="H563" s="16" t="s">
        <v>243</v>
      </c>
      <c r="I563" s="16" t="s">
        <v>229</v>
      </c>
      <c r="J563" s="16" t="s">
        <v>233</v>
      </c>
      <c r="K563" s="16" t="s">
        <v>240</v>
      </c>
      <c r="L563">
        <v>536</v>
      </c>
    </row>
    <row r="564" spans="1:12">
      <c r="A564">
        <v>564</v>
      </c>
      <c r="B564" s="16" t="s">
        <v>297</v>
      </c>
      <c r="C564" s="16" t="s">
        <v>225</v>
      </c>
      <c r="D564" s="16" t="s">
        <v>238</v>
      </c>
      <c r="E564">
        <v>52</v>
      </c>
      <c r="F564" s="1">
        <v>24473</v>
      </c>
      <c r="G564" s="16" t="s">
        <v>266</v>
      </c>
      <c r="H564" s="16" t="s">
        <v>282</v>
      </c>
      <c r="I564" s="16" t="s">
        <v>229</v>
      </c>
      <c r="J564" s="16" t="s">
        <v>261</v>
      </c>
      <c r="K564" s="16" t="s">
        <v>240</v>
      </c>
      <c r="L564">
        <v>390</v>
      </c>
    </row>
    <row r="565" spans="1:12">
      <c r="A565">
        <v>565</v>
      </c>
      <c r="B565" s="16" t="s">
        <v>329</v>
      </c>
      <c r="C565" s="16" t="s">
        <v>225</v>
      </c>
      <c r="D565" s="16" t="s">
        <v>238</v>
      </c>
      <c r="E565">
        <v>49</v>
      </c>
      <c r="F565" s="1">
        <v>25571</v>
      </c>
      <c r="G565" s="16" t="s">
        <v>266</v>
      </c>
      <c r="H565" s="16" t="s">
        <v>282</v>
      </c>
      <c r="I565" s="16" t="s">
        <v>229</v>
      </c>
      <c r="J565" s="16" t="s">
        <v>233</v>
      </c>
      <c r="K565" s="16" t="s">
        <v>246</v>
      </c>
      <c r="L565">
        <v>519</v>
      </c>
    </row>
    <row r="566" spans="1:12">
      <c r="A566">
        <v>566</v>
      </c>
      <c r="B566" s="16" t="s">
        <v>224</v>
      </c>
      <c r="C566" s="16" t="s">
        <v>225</v>
      </c>
      <c r="D566" s="16" t="s">
        <v>238</v>
      </c>
      <c r="E566">
        <v>53</v>
      </c>
      <c r="F566" s="1">
        <v>24293</v>
      </c>
      <c r="G566" s="16" t="s">
        <v>239</v>
      </c>
      <c r="H566" s="16" t="s">
        <v>303</v>
      </c>
      <c r="I566" s="16" t="s">
        <v>229</v>
      </c>
      <c r="J566" s="16" t="s">
        <v>230</v>
      </c>
      <c r="K566" s="16" t="s">
        <v>240</v>
      </c>
      <c r="L566">
        <v>551</v>
      </c>
    </row>
    <row r="567" spans="1:12">
      <c r="A567">
        <v>567</v>
      </c>
      <c r="B567" s="16" t="s">
        <v>286</v>
      </c>
      <c r="C567" s="16" t="s">
        <v>225</v>
      </c>
      <c r="D567" s="16" t="s">
        <v>226</v>
      </c>
      <c r="E567">
        <v>44</v>
      </c>
      <c r="F567" s="1">
        <v>27174</v>
      </c>
      <c r="G567" s="16" t="s">
        <v>239</v>
      </c>
      <c r="H567" s="16" t="s">
        <v>243</v>
      </c>
      <c r="I567" s="16" t="s">
        <v>229</v>
      </c>
      <c r="J567" s="16" t="s">
        <v>261</v>
      </c>
      <c r="K567" s="16" t="s">
        <v>231</v>
      </c>
      <c r="L567">
        <v>342</v>
      </c>
    </row>
    <row r="568" spans="1:12">
      <c r="A568">
        <v>568</v>
      </c>
      <c r="B568" s="16" t="s">
        <v>272</v>
      </c>
      <c r="C568" s="16" t="s">
        <v>225</v>
      </c>
      <c r="D568" s="16" t="s">
        <v>238</v>
      </c>
      <c r="E568">
        <v>48</v>
      </c>
      <c r="F568" s="1">
        <v>26180</v>
      </c>
      <c r="G568" s="16" t="s">
        <v>266</v>
      </c>
      <c r="H568" s="16" t="s">
        <v>243</v>
      </c>
      <c r="I568" s="16" t="s">
        <v>259</v>
      </c>
      <c r="J568" s="16" t="s">
        <v>236</v>
      </c>
      <c r="K568" s="16" t="s">
        <v>240</v>
      </c>
      <c r="L568">
        <v>657</v>
      </c>
    </row>
    <row r="569" spans="1:12">
      <c r="A569">
        <v>569</v>
      </c>
      <c r="B569" s="16" t="s">
        <v>283</v>
      </c>
      <c r="C569" s="16" t="s">
        <v>225</v>
      </c>
      <c r="D569" s="16" t="s">
        <v>226</v>
      </c>
      <c r="E569">
        <v>36</v>
      </c>
      <c r="F569" s="1">
        <v>30317</v>
      </c>
      <c r="G569" s="16" t="s">
        <v>235</v>
      </c>
      <c r="H569" s="16" t="s">
        <v>243</v>
      </c>
      <c r="I569" s="16" t="s">
        <v>259</v>
      </c>
      <c r="J569" s="16" t="s">
        <v>245</v>
      </c>
      <c r="K569" s="16" t="s">
        <v>240</v>
      </c>
      <c r="L569">
        <v>796</v>
      </c>
    </row>
    <row r="570" spans="1:12">
      <c r="A570">
        <v>570</v>
      </c>
      <c r="B570" s="16" t="s">
        <v>292</v>
      </c>
      <c r="C570" s="16" t="s">
        <v>225</v>
      </c>
      <c r="D570" s="16" t="s">
        <v>226</v>
      </c>
      <c r="E570">
        <v>44</v>
      </c>
      <c r="F570" s="1">
        <v>27645</v>
      </c>
      <c r="G570" s="16" t="s">
        <v>266</v>
      </c>
      <c r="H570" s="16" t="s">
        <v>243</v>
      </c>
      <c r="I570" s="16" t="s">
        <v>259</v>
      </c>
      <c r="J570" s="16" t="s">
        <v>245</v>
      </c>
      <c r="K570" s="16" t="s">
        <v>246</v>
      </c>
      <c r="L570">
        <v>601</v>
      </c>
    </row>
    <row r="571" spans="1:12">
      <c r="A571">
        <v>571</v>
      </c>
      <c r="B571" s="16" t="s">
        <v>296</v>
      </c>
      <c r="C571" s="16" t="s">
        <v>225</v>
      </c>
      <c r="D571" s="16" t="s">
        <v>226</v>
      </c>
      <c r="E571">
        <v>36</v>
      </c>
      <c r="F571" s="1">
        <v>30317</v>
      </c>
      <c r="G571" s="16" t="s">
        <v>235</v>
      </c>
      <c r="H571" s="16" t="s">
        <v>243</v>
      </c>
      <c r="I571" s="16" t="s">
        <v>259</v>
      </c>
      <c r="J571" s="16" t="s">
        <v>233</v>
      </c>
      <c r="K571" s="16" t="s">
        <v>231</v>
      </c>
      <c r="L571">
        <v>489</v>
      </c>
    </row>
    <row r="572" spans="1:12">
      <c r="A572">
        <v>572</v>
      </c>
      <c r="B572" s="16" t="s">
        <v>289</v>
      </c>
      <c r="C572" s="16" t="s">
        <v>225</v>
      </c>
      <c r="D572" s="16" t="s">
        <v>238</v>
      </c>
      <c r="E572">
        <v>52</v>
      </c>
      <c r="F572" s="1">
        <v>24838</v>
      </c>
      <c r="G572" s="16" t="s">
        <v>235</v>
      </c>
      <c r="H572" s="16" t="s">
        <v>243</v>
      </c>
      <c r="I572" s="16" t="s">
        <v>229</v>
      </c>
      <c r="J572" s="16" t="s">
        <v>230</v>
      </c>
      <c r="K572" s="16" t="s">
        <v>246</v>
      </c>
      <c r="L572">
        <v>584</v>
      </c>
    </row>
    <row r="573" spans="1:12">
      <c r="A573">
        <v>573</v>
      </c>
      <c r="B573" s="16" t="s">
        <v>247</v>
      </c>
      <c r="C573" s="16" t="s">
        <v>225</v>
      </c>
      <c r="D573" s="16" t="s">
        <v>226</v>
      </c>
      <c r="E573">
        <v>43</v>
      </c>
      <c r="F573" s="1">
        <v>27760</v>
      </c>
      <c r="G573" s="16" t="s">
        <v>281</v>
      </c>
      <c r="H573" s="16" t="s">
        <v>282</v>
      </c>
      <c r="I573" s="16" t="s">
        <v>229</v>
      </c>
      <c r="J573" s="16" t="s">
        <v>261</v>
      </c>
      <c r="K573" s="16" t="s">
        <v>231</v>
      </c>
      <c r="L573">
        <v>528</v>
      </c>
    </row>
    <row r="574" spans="1:12">
      <c r="A574">
        <v>574</v>
      </c>
      <c r="B574" s="16" t="s">
        <v>274</v>
      </c>
      <c r="C574" s="16" t="s">
        <v>225</v>
      </c>
      <c r="D574" s="16" t="s">
        <v>238</v>
      </c>
      <c r="E574">
        <v>52</v>
      </c>
      <c r="F574" s="1">
        <v>23743</v>
      </c>
      <c r="G574" s="16" t="s">
        <v>266</v>
      </c>
      <c r="H574" s="16" t="s">
        <v>243</v>
      </c>
      <c r="I574" s="16" t="s">
        <v>229</v>
      </c>
      <c r="J574" s="16" t="s">
        <v>233</v>
      </c>
      <c r="K574" s="16" t="s">
        <v>246</v>
      </c>
      <c r="L574">
        <v>322</v>
      </c>
    </row>
    <row r="575" spans="1:12">
      <c r="A575">
        <v>575</v>
      </c>
      <c r="B575" s="16" t="s">
        <v>252</v>
      </c>
      <c r="C575" s="16" t="s">
        <v>225</v>
      </c>
      <c r="D575" s="16" t="s">
        <v>226</v>
      </c>
      <c r="E575">
        <v>45</v>
      </c>
      <c r="F575" s="1">
        <v>26299</v>
      </c>
      <c r="G575" s="16" t="s">
        <v>227</v>
      </c>
      <c r="H575" s="16" t="s">
        <v>243</v>
      </c>
      <c r="I575" s="16" t="s">
        <v>249</v>
      </c>
      <c r="J575" s="16" t="s">
        <v>230</v>
      </c>
      <c r="K575" s="16" t="s">
        <v>240</v>
      </c>
      <c r="L575">
        <v>417</v>
      </c>
    </row>
    <row r="576" spans="1:12">
      <c r="A576">
        <v>576</v>
      </c>
      <c r="B576" s="16" t="s">
        <v>273</v>
      </c>
      <c r="C576" s="16" t="s">
        <v>225</v>
      </c>
      <c r="D576" s="16" t="s">
        <v>242</v>
      </c>
      <c r="E576">
        <v>23</v>
      </c>
      <c r="F576" s="1">
        <v>34335</v>
      </c>
      <c r="G576" s="16" t="s">
        <v>266</v>
      </c>
      <c r="H576" s="16" t="s">
        <v>243</v>
      </c>
      <c r="I576" s="16" t="s">
        <v>229</v>
      </c>
      <c r="J576" s="16" t="s">
        <v>230</v>
      </c>
      <c r="K576" s="16" t="s">
        <v>240</v>
      </c>
      <c r="L576">
        <v>588</v>
      </c>
    </row>
    <row r="577" spans="1:12">
      <c r="A577">
        <v>577</v>
      </c>
      <c r="B577" s="16" t="s">
        <v>279</v>
      </c>
      <c r="C577" s="16" t="s">
        <v>225</v>
      </c>
      <c r="D577" s="16" t="s">
        <v>226</v>
      </c>
      <c r="E577">
        <v>44</v>
      </c>
      <c r="F577" s="1">
        <v>27395</v>
      </c>
      <c r="G577" s="16" t="s">
        <v>227</v>
      </c>
      <c r="H577" s="16" t="s">
        <v>243</v>
      </c>
      <c r="I577" s="16" t="s">
        <v>259</v>
      </c>
      <c r="J577" s="16" t="s">
        <v>230</v>
      </c>
      <c r="K577" s="16" t="s">
        <v>240</v>
      </c>
      <c r="L577">
        <v>815</v>
      </c>
    </row>
    <row r="578" spans="1:12">
      <c r="A578">
        <v>578</v>
      </c>
      <c r="B578" s="16" t="s">
        <v>331</v>
      </c>
      <c r="C578" s="16" t="s">
        <v>225</v>
      </c>
      <c r="D578" s="16" t="s">
        <v>226</v>
      </c>
      <c r="E578">
        <v>39</v>
      </c>
      <c r="F578" s="1">
        <v>29221</v>
      </c>
      <c r="G578" s="16" t="s">
        <v>281</v>
      </c>
      <c r="H578" s="16" t="s">
        <v>282</v>
      </c>
      <c r="I578" s="16" t="s">
        <v>229</v>
      </c>
      <c r="J578" s="16" t="s">
        <v>230</v>
      </c>
      <c r="K578" s="16" t="s">
        <v>231</v>
      </c>
      <c r="L578">
        <v>472</v>
      </c>
    </row>
    <row r="579" spans="1:12">
      <c r="A579">
        <v>579</v>
      </c>
      <c r="B579" s="16" t="s">
        <v>272</v>
      </c>
      <c r="C579" s="16" t="s">
        <v>225</v>
      </c>
      <c r="D579" s="16" t="s">
        <v>251</v>
      </c>
      <c r="E579">
        <v>33</v>
      </c>
      <c r="F579" s="1">
        <v>30682</v>
      </c>
      <c r="G579" s="16" t="s">
        <v>266</v>
      </c>
      <c r="H579" s="16" t="s">
        <v>243</v>
      </c>
      <c r="I579" s="16" t="s">
        <v>259</v>
      </c>
      <c r="J579" s="16" t="s">
        <v>236</v>
      </c>
      <c r="K579" s="16" t="s">
        <v>231</v>
      </c>
      <c r="L579">
        <v>731</v>
      </c>
    </row>
    <row r="580" spans="1:12">
      <c r="A580">
        <v>580</v>
      </c>
      <c r="B580" s="16" t="s">
        <v>275</v>
      </c>
      <c r="C580" s="16" t="s">
        <v>225</v>
      </c>
      <c r="D580" s="16" t="s">
        <v>251</v>
      </c>
      <c r="E580">
        <v>32</v>
      </c>
      <c r="F580" s="1">
        <v>31048</v>
      </c>
      <c r="G580" s="16" t="s">
        <v>266</v>
      </c>
      <c r="H580" s="16" t="s">
        <v>243</v>
      </c>
      <c r="I580" s="16" t="s">
        <v>229</v>
      </c>
      <c r="J580" s="16" t="s">
        <v>236</v>
      </c>
      <c r="K580" s="16" t="s">
        <v>231</v>
      </c>
      <c r="L580">
        <v>821</v>
      </c>
    </row>
    <row r="581" spans="1:12">
      <c r="A581">
        <v>581</v>
      </c>
      <c r="B581" s="16" t="s">
        <v>271</v>
      </c>
      <c r="C581" s="16" t="s">
        <v>225</v>
      </c>
      <c r="D581" s="16" t="s">
        <v>328</v>
      </c>
      <c r="E581">
        <v>57</v>
      </c>
      <c r="F581" s="1">
        <v>22869</v>
      </c>
      <c r="G581" s="16" t="s">
        <v>266</v>
      </c>
      <c r="H581" s="16" t="s">
        <v>282</v>
      </c>
      <c r="I581" s="16" t="s">
        <v>229</v>
      </c>
      <c r="J581" s="16" t="s">
        <v>230</v>
      </c>
      <c r="K581" s="16" t="s">
        <v>240</v>
      </c>
      <c r="L581">
        <v>472</v>
      </c>
    </row>
    <row r="582" spans="1:12">
      <c r="A582">
        <v>582</v>
      </c>
      <c r="B582" s="16" t="s">
        <v>247</v>
      </c>
      <c r="C582" s="16" t="s">
        <v>225</v>
      </c>
      <c r="D582" s="16" t="s">
        <v>226</v>
      </c>
      <c r="E582">
        <v>39</v>
      </c>
      <c r="F582" s="1">
        <v>28491</v>
      </c>
      <c r="G582" s="16" t="s">
        <v>227</v>
      </c>
      <c r="H582" s="16" t="s">
        <v>243</v>
      </c>
      <c r="I582" s="16" t="s">
        <v>229</v>
      </c>
      <c r="J582" s="16" t="s">
        <v>236</v>
      </c>
      <c r="K582" s="16" t="s">
        <v>246</v>
      </c>
      <c r="L582">
        <v>692</v>
      </c>
    </row>
    <row r="583" spans="1:12">
      <c r="A583">
        <v>583</v>
      </c>
      <c r="B583" s="16" t="s">
        <v>296</v>
      </c>
      <c r="C583" s="16" t="s">
        <v>225</v>
      </c>
      <c r="D583" s="16" t="s">
        <v>226</v>
      </c>
      <c r="E583">
        <v>42</v>
      </c>
      <c r="F583" s="1">
        <v>28126</v>
      </c>
      <c r="G583" s="16" t="s">
        <v>235</v>
      </c>
      <c r="H583" s="16" t="s">
        <v>243</v>
      </c>
      <c r="I583" s="16" t="s">
        <v>229</v>
      </c>
      <c r="J583" s="16" t="s">
        <v>245</v>
      </c>
      <c r="K583" s="16" t="s">
        <v>231</v>
      </c>
      <c r="L583">
        <v>717</v>
      </c>
    </row>
    <row r="584" spans="1:12">
      <c r="A584">
        <v>584</v>
      </c>
      <c r="B584" s="16" t="s">
        <v>241</v>
      </c>
      <c r="C584" s="16" t="s">
        <v>225</v>
      </c>
      <c r="D584" s="16" t="s">
        <v>242</v>
      </c>
      <c r="E584">
        <v>23</v>
      </c>
      <c r="F584" s="1">
        <v>34335</v>
      </c>
      <c r="G584" s="16" t="s">
        <v>227</v>
      </c>
      <c r="H584" s="16" t="s">
        <v>243</v>
      </c>
      <c r="I584" s="16" t="s">
        <v>229</v>
      </c>
      <c r="J584" s="16" t="s">
        <v>233</v>
      </c>
      <c r="K584" s="16" t="s">
        <v>240</v>
      </c>
      <c r="L584">
        <v>416</v>
      </c>
    </row>
    <row r="585" spans="1:12">
      <c r="A585">
        <v>585</v>
      </c>
      <c r="B585" s="16" t="s">
        <v>262</v>
      </c>
      <c r="C585" s="16" t="s">
        <v>225</v>
      </c>
      <c r="D585" s="16" t="s">
        <v>242</v>
      </c>
      <c r="E585">
        <v>21</v>
      </c>
      <c r="F585" s="1">
        <v>35796</v>
      </c>
      <c r="G585" s="16" t="s">
        <v>266</v>
      </c>
      <c r="H585" s="16" t="s">
        <v>243</v>
      </c>
      <c r="I585" s="16" t="s">
        <v>229</v>
      </c>
      <c r="J585" s="16" t="s">
        <v>245</v>
      </c>
      <c r="K585" s="16" t="s">
        <v>246</v>
      </c>
      <c r="L585">
        <v>800</v>
      </c>
    </row>
    <row r="586" spans="1:12">
      <c r="A586">
        <v>586</v>
      </c>
      <c r="B586" s="16" t="s">
        <v>306</v>
      </c>
      <c r="C586" s="16" t="s">
        <v>225</v>
      </c>
      <c r="D586" s="16" t="s">
        <v>226</v>
      </c>
      <c r="E586">
        <v>38</v>
      </c>
      <c r="F586" s="1">
        <v>29587</v>
      </c>
      <c r="G586" s="16" t="s">
        <v>239</v>
      </c>
      <c r="H586" s="16" t="s">
        <v>303</v>
      </c>
      <c r="I586" s="16" t="s">
        <v>229</v>
      </c>
      <c r="J586" s="16" t="s">
        <v>236</v>
      </c>
      <c r="K586" s="16" t="s">
        <v>246</v>
      </c>
      <c r="L586">
        <v>744</v>
      </c>
    </row>
    <row r="587" spans="1:12">
      <c r="A587">
        <v>587</v>
      </c>
      <c r="B587" s="16" t="s">
        <v>270</v>
      </c>
      <c r="C587" s="16" t="s">
        <v>225</v>
      </c>
      <c r="D587" s="16" t="s">
        <v>328</v>
      </c>
      <c r="E587">
        <v>59</v>
      </c>
      <c r="F587" s="1">
        <v>21916</v>
      </c>
      <c r="G587" s="16" t="s">
        <v>266</v>
      </c>
      <c r="H587" s="16" t="s">
        <v>282</v>
      </c>
      <c r="I587" s="16" t="s">
        <v>229</v>
      </c>
      <c r="J587" s="16" t="s">
        <v>236</v>
      </c>
      <c r="K587" s="16" t="s">
        <v>246</v>
      </c>
      <c r="L587">
        <v>775</v>
      </c>
    </row>
    <row r="588" spans="1:12">
      <c r="A588">
        <v>588</v>
      </c>
      <c r="B588" s="16" t="s">
        <v>299</v>
      </c>
      <c r="C588" s="16" t="s">
        <v>225</v>
      </c>
      <c r="D588" s="16" t="s">
        <v>226</v>
      </c>
      <c r="E588">
        <v>45</v>
      </c>
      <c r="F588" s="1">
        <v>27089</v>
      </c>
      <c r="G588" s="16" t="s">
        <v>266</v>
      </c>
      <c r="H588" s="16" t="s">
        <v>282</v>
      </c>
      <c r="I588" s="16" t="s">
        <v>259</v>
      </c>
      <c r="J588" s="16" t="s">
        <v>261</v>
      </c>
      <c r="K588" s="16" t="s">
        <v>231</v>
      </c>
      <c r="L588">
        <v>830</v>
      </c>
    </row>
    <row r="589" spans="1:12">
      <c r="A589">
        <v>589</v>
      </c>
      <c r="B589" s="16" t="s">
        <v>310</v>
      </c>
      <c r="C589" s="16" t="s">
        <v>225</v>
      </c>
      <c r="D589" s="16" t="s">
        <v>242</v>
      </c>
      <c r="E589">
        <v>24</v>
      </c>
      <c r="F589" s="1">
        <v>34394</v>
      </c>
      <c r="G589" s="16" t="s">
        <v>239</v>
      </c>
      <c r="H589" s="16" t="s">
        <v>303</v>
      </c>
      <c r="I589" s="16" t="s">
        <v>229</v>
      </c>
      <c r="J589" s="16" t="s">
        <v>230</v>
      </c>
      <c r="K589" s="16" t="s">
        <v>240</v>
      </c>
      <c r="L589">
        <v>431</v>
      </c>
    </row>
    <row r="590" spans="1:12">
      <c r="A590">
        <v>590</v>
      </c>
      <c r="B590" s="16" t="s">
        <v>287</v>
      </c>
      <c r="C590" s="16" t="s">
        <v>225</v>
      </c>
      <c r="D590" s="16" t="s">
        <v>251</v>
      </c>
      <c r="E590">
        <v>35</v>
      </c>
      <c r="F590" s="1">
        <v>30761</v>
      </c>
      <c r="G590" s="16" t="s">
        <v>235</v>
      </c>
      <c r="H590" s="16" t="s">
        <v>243</v>
      </c>
      <c r="I590" s="16" t="s">
        <v>229</v>
      </c>
      <c r="J590" s="16" t="s">
        <v>230</v>
      </c>
      <c r="K590" s="16" t="s">
        <v>231</v>
      </c>
      <c r="L590">
        <v>567</v>
      </c>
    </row>
    <row r="591" spans="1:12">
      <c r="A591">
        <v>591</v>
      </c>
      <c r="B591" s="16" t="s">
        <v>333</v>
      </c>
      <c r="C591" s="16" t="s">
        <v>225</v>
      </c>
      <c r="D591" s="16" t="s">
        <v>238</v>
      </c>
      <c r="E591">
        <v>53</v>
      </c>
      <c r="F591" s="1">
        <v>24108</v>
      </c>
      <c r="G591" s="16" t="s">
        <v>281</v>
      </c>
      <c r="H591" s="16" t="s">
        <v>282</v>
      </c>
      <c r="I591" s="16" t="s">
        <v>229</v>
      </c>
      <c r="J591" s="16" t="s">
        <v>245</v>
      </c>
      <c r="K591" s="16" t="s">
        <v>240</v>
      </c>
      <c r="L591">
        <v>812</v>
      </c>
    </row>
    <row r="592" spans="1:12">
      <c r="A592">
        <v>592</v>
      </c>
      <c r="B592" s="16" t="s">
        <v>298</v>
      </c>
      <c r="C592" s="16" t="s">
        <v>225</v>
      </c>
      <c r="D592" s="16" t="s">
        <v>251</v>
      </c>
      <c r="E592">
        <v>35</v>
      </c>
      <c r="F592" s="1">
        <v>30682</v>
      </c>
      <c r="G592" s="16" t="s">
        <v>235</v>
      </c>
      <c r="H592" s="16" t="s">
        <v>243</v>
      </c>
      <c r="I592" s="16" t="s">
        <v>229</v>
      </c>
      <c r="J592" s="16" t="s">
        <v>230</v>
      </c>
      <c r="K592" s="16" t="s">
        <v>246</v>
      </c>
      <c r="L592">
        <v>792</v>
      </c>
    </row>
    <row r="593" spans="1:12">
      <c r="A593">
        <v>593</v>
      </c>
      <c r="B593" s="16" t="s">
        <v>271</v>
      </c>
      <c r="C593" s="16" t="s">
        <v>225</v>
      </c>
      <c r="D593" s="16" t="s">
        <v>328</v>
      </c>
      <c r="E593">
        <v>57</v>
      </c>
      <c r="F593" s="1">
        <v>22869</v>
      </c>
      <c r="G593" s="16" t="s">
        <v>266</v>
      </c>
      <c r="H593" s="16" t="s">
        <v>282</v>
      </c>
      <c r="I593" s="16" t="s">
        <v>229</v>
      </c>
      <c r="J593" s="16" t="s">
        <v>230</v>
      </c>
      <c r="K593" s="16" t="s">
        <v>240</v>
      </c>
      <c r="L593">
        <v>472</v>
      </c>
    </row>
    <row r="594" spans="1:12">
      <c r="A594">
        <v>594</v>
      </c>
      <c r="B594" s="16" t="s">
        <v>224</v>
      </c>
      <c r="C594" s="16" t="s">
        <v>225</v>
      </c>
      <c r="D594" s="16" t="s">
        <v>226</v>
      </c>
      <c r="E594">
        <v>37</v>
      </c>
      <c r="F594" s="1">
        <v>30317</v>
      </c>
      <c r="G594" s="16" t="s">
        <v>239</v>
      </c>
      <c r="H594" s="16" t="s">
        <v>303</v>
      </c>
      <c r="I594" s="16" t="s">
        <v>229</v>
      </c>
      <c r="J594" s="16" t="s">
        <v>230</v>
      </c>
      <c r="K594" s="16" t="s">
        <v>246</v>
      </c>
      <c r="L594">
        <v>373</v>
      </c>
    </row>
    <row r="595" spans="1:12">
      <c r="A595">
        <v>595</v>
      </c>
      <c r="B595" s="16" t="s">
        <v>288</v>
      </c>
      <c r="C595" s="16" t="s">
        <v>225</v>
      </c>
      <c r="D595" s="16" t="s">
        <v>226</v>
      </c>
      <c r="E595">
        <v>41</v>
      </c>
      <c r="F595" s="1">
        <v>28491</v>
      </c>
      <c r="G595" s="16" t="s">
        <v>227</v>
      </c>
      <c r="H595" s="16" t="s">
        <v>243</v>
      </c>
      <c r="I595" s="16" t="s">
        <v>229</v>
      </c>
      <c r="J595" s="16" t="s">
        <v>245</v>
      </c>
      <c r="K595" s="16" t="s">
        <v>246</v>
      </c>
      <c r="L595">
        <v>495</v>
      </c>
    </row>
    <row r="596" spans="1:12">
      <c r="A596">
        <v>596</v>
      </c>
      <c r="B596" s="16" t="s">
        <v>250</v>
      </c>
      <c r="C596" s="16" t="s">
        <v>225</v>
      </c>
      <c r="D596" s="16" t="s">
        <v>238</v>
      </c>
      <c r="E596">
        <v>51</v>
      </c>
      <c r="F596" s="1">
        <v>24108</v>
      </c>
      <c r="G596" s="16" t="s">
        <v>235</v>
      </c>
      <c r="H596" s="16" t="s">
        <v>243</v>
      </c>
      <c r="I596" s="16" t="s">
        <v>259</v>
      </c>
      <c r="J596" s="16" t="s">
        <v>233</v>
      </c>
      <c r="K596" s="16" t="s">
        <v>240</v>
      </c>
      <c r="L596">
        <v>375</v>
      </c>
    </row>
    <row r="597" spans="1:12">
      <c r="A597">
        <v>597</v>
      </c>
      <c r="B597" s="16" t="s">
        <v>294</v>
      </c>
      <c r="C597" s="16" t="s">
        <v>225</v>
      </c>
      <c r="D597" s="16" t="s">
        <v>238</v>
      </c>
      <c r="E597">
        <v>49</v>
      </c>
      <c r="F597" s="1">
        <v>25846</v>
      </c>
      <c r="G597" s="16" t="s">
        <v>281</v>
      </c>
      <c r="H597" s="16" t="s">
        <v>282</v>
      </c>
      <c r="I597" s="16" t="s">
        <v>259</v>
      </c>
      <c r="J597" s="16" t="s">
        <v>261</v>
      </c>
      <c r="K597" s="16" t="s">
        <v>246</v>
      </c>
      <c r="L597">
        <v>825</v>
      </c>
    </row>
    <row r="598" spans="1:12">
      <c r="A598">
        <v>598</v>
      </c>
      <c r="B598" s="16" t="s">
        <v>262</v>
      </c>
      <c r="C598" s="16" t="s">
        <v>225</v>
      </c>
      <c r="D598" s="16" t="s">
        <v>226</v>
      </c>
      <c r="E598">
        <v>41</v>
      </c>
      <c r="F598" s="1">
        <v>27760</v>
      </c>
      <c r="G598" s="16" t="s">
        <v>266</v>
      </c>
      <c r="H598" s="16" t="s">
        <v>243</v>
      </c>
      <c r="I598" s="16" t="s">
        <v>229</v>
      </c>
      <c r="J598" s="16" t="s">
        <v>233</v>
      </c>
      <c r="K598" s="16" t="s">
        <v>246</v>
      </c>
      <c r="L598">
        <v>399</v>
      </c>
    </row>
    <row r="599" spans="1:12">
      <c r="A599">
        <v>599</v>
      </c>
      <c r="B599" s="16" t="s">
        <v>309</v>
      </c>
      <c r="C599" s="16" t="s">
        <v>225</v>
      </c>
      <c r="D599" s="16" t="s">
        <v>238</v>
      </c>
      <c r="E599">
        <v>53</v>
      </c>
      <c r="F599" s="1">
        <v>24108</v>
      </c>
      <c r="G599" s="16" t="s">
        <v>239</v>
      </c>
      <c r="H599" s="16" t="s">
        <v>303</v>
      </c>
      <c r="I599" s="16" t="s">
        <v>229</v>
      </c>
      <c r="J599" s="16" t="s">
        <v>261</v>
      </c>
      <c r="K599" s="16" t="s">
        <v>246</v>
      </c>
      <c r="L599">
        <v>529</v>
      </c>
    </row>
    <row r="600" spans="1:12">
      <c r="A600">
        <v>600</v>
      </c>
      <c r="B600" s="16" t="s">
        <v>253</v>
      </c>
      <c r="C600" s="16" t="s">
        <v>225</v>
      </c>
      <c r="D600" s="16" t="s">
        <v>251</v>
      </c>
      <c r="E600">
        <v>31</v>
      </c>
      <c r="F600" s="1">
        <v>32153</v>
      </c>
      <c r="G600" s="16" t="s">
        <v>235</v>
      </c>
      <c r="H600" s="16" t="s">
        <v>243</v>
      </c>
      <c r="I600" s="16" t="s">
        <v>229</v>
      </c>
      <c r="J600" s="16" t="s">
        <v>245</v>
      </c>
      <c r="K600" s="16" t="s">
        <v>246</v>
      </c>
      <c r="L600">
        <v>315</v>
      </c>
    </row>
    <row r="601" spans="1:12">
      <c r="A601">
        <v>601</v>
      </c>
      <c r="B601" s="16" t="s">
        <v>241</v>
      </c>
      <c r="C601" s="16" t="s">
        <v>225</v>
      </c>
      <c r="D601" s="16" t="s">
        <v>242</v>
      </c>
      <c r="E601">
        <v>23</v>
      </c>
      <c r="F601" s="1">
        <v>34335</v>
      </c>
      <c r="G601" s="16" t="s">
        <v>227</v>
      </c>
      <c r="H601" s="16" t="s">
        <v>243</v>
      </c>
      <c r="I601" s="16" t="s">
        <v>229</v>
      </c>
      <c r="J601" s="16" t="s">
        <v>233</v>
      </c>
      <c r="K601" s="16" t="s">
        <v>240</v>
      </c>
      <c r="L601">
        <v>416</v>
      </c>
    </row>
    <row r="602" spans="1:12">
      <c r="A602">
        <v>602</v>
      </c>
      <c r="B602" s="16" t="s">
        <v>271</v>
      </c>
      <c r="C602" s="16" t="s">
        <v>225</v>
      </c>
      <c r="D602" s="16" t="s">
        <v>238</v>
      </c>
      <c r="E602">
        <v>50</v>
      </c>
      <c r="F602" s="1">
        <v>24838</v>
      </c>
      <c r="G602" s="16" t="s">
        <v>239</v>
      </c>
      <c r="H602" s="16" t="s">
        <v>303</v>
      </c>
      <c r="I602" s="16" t="s">
        <v>229</v>
      </c>
      <c r="J602" s="16" t="s">
        <v>236</v>
      </c>
      <c r="K602" s="16" t="s">
        <v>231</v>
      </c>
      <c r="L602">
        <v>768</v>
      </c>
    </row>
    <row r="603" spans="1:12">
      <c r="A603">
        <v>603</v>
      </c>
      <c r="B603" s="16" t="s">
        <v>286</v>
      </c>
      <c r="C603" s="16" t="s">
        <v>225</v>
      </c>
      <c r="D603" s="16" t="s">
        <v>238</v>
      </c>
      <c r="E603">
        <v>46</v>
      </c>
      <c r="F603" s="1">
        <v>26665</v>
      </c>
      <c r="G603" s="16" t="s">
        <v>266</v>
      </c>
      <c r="H603" s="16" t="s">
        <v>243</v>
      </c>
      <c r="I603" s="16" t="s">
        <v>229</v>
      </c>
      <c r="J603" s="16" t="s">
        <v>236</v>
      </c>
      <c r="K603" s="16" t="s">
        <v>240</v>
      </c>
      <c r="L603">
        <v>467</v>
      </c>
    </row>
    <row r="604" spans="1:12">
      <c r="A604">
        <v>604</v>
      </c>
      <c r="B604" s="16" t="s">
        <v>252</v>
      </c>
      <c r="C604" s="16" t="s">
        <v>225</v>
      </c>
      <c r="D604" s="16" t="s">
        <v>242</v>
      </c>
      <c r="E604">
        <v>22</v>
      </c>
      <c r="F604" s="1">
        <v>35047</v>
      </c>
      <c r="G604" s="16" t="s">
        <v>266</v>
      </c>
      <c r="H604" s="16" t="s">
        <v>243</v>
      </c>
      <c r="I604" s="16" t="s">
        <v>229</v>
      </c>
      <c r="J604" s="16" t="s">
        <v>261</v>
      </c>
      <c r="K604" s="16" t="s">
        <v>246</v>
      </c>
      <c r="L604">
        <v>346</v>
      </c>
    </row>
    <row r="605" spans="1:12">
      <c r="A605">
        <v>605</v>
      </c>
      <c r="B605" s="16" t="s">
        <v>333</v>
      </c>
      <c r="C605" s="16" t="s">
        <v>225</v>
      </c>
      <c r="D605" s="16" t="s">
        <v>238</v>
      </c>
      <c r="E605">
        <v>47</v>
      </c>
      <c r="F605" s="1">
        <v>26299</v>
      </c>
      <c r="G605" s="16" t="s">
        <v>281</v>
      </c>
      <c r="H605" s="16" t="s">
        <v>282</v>
      </c>
      <c r="I605" s="16" t="s">
        <v>229</v>
      </c>
      <c r="J605" s="16" t="s">
        <v>261</v>
      </c>
      <c r="K605" s="16" t="s">
        <v>246</v>
      </c>
      <c r="L605">
        <v>526</v>
      </c>
    </row>
    <row r="606" spans="1:12">
      <c r="A606">
        <v>606</v>
      </c>
      <c r="B606" s="16" t="s">
        <v>283</v>
      </c>
      <c r="C606" s="16" t="s">
        <v>225</v>
      </c>
      <c r="D606" s="16" t="s">
        <v>226</v>
      </c>
      <c r="E606">
        <v>40</v>
      </c>
      <c r="F606" s="1">
        <v>29217</v>
      </c>
      <c r="G606" s="16" t="s">
        <v>239</v>
      </c>
      <c r="H606" s="16" t="s">
        <v>303</v>
      </c>
      <c r="I606" s="16" t="s">
        <v>229</v>
      </c>
      <c r="J606" s="16" t="s">
        <v>261</v>
      </c>
      <c r="K606" s="16" t="s">
        <v>231</v>
      </c>
      <c r="L606">
        <v>810</v>
      </c>
    </row>
    <row r="607" spans="1:12">
      <c r="A607">
        <v>607</v>
      </c>
      <c r="B607" s="16" t="s">
        <v>309</v>
      </c>
      <c r="C607" s="16" t="s">
        <v>225</v>
      </c>
      <c r="D607" s="16" t="s">
        <v>238</v>
      </c>
      <c r="E607">
        <v>53</v>
      </c>
      <c r="F607" s="1">
        <v>24108</v>
      </c>
      <c r="G607" s="16" t="s">
        <v>239</v>
      </c>
      <c r="H607" s="16" t="s">
        <v>303</v>
      </c>
      <c r="I607" s="16" t="s">
        <v>229</v>
      </c>
      <c r="J607" s="16" t="s">
        <v>261</v>
      </c>
      <c r="K607" s="16" t="s">
        <v>246</v>
      </c>
      <c r="L607">
        <v>529</v>
      </c>
    </row>
    <row r="608" spans="1:12">
      <c r="A608">
        <v>608</v>
      </c>
      <c r="B608" s="16" t="s">
        <v>248</v>
      </c>
      <c r="C608" s="16" t="s">
        <v>225</v>
      </c>
      <c r="D608" s="16" t="s">
        <v>238</v>
      </c>
      <c r="E608">
        <v>54</v>
      </c>
      <c r="F608" s="1">
        <v>23012</v>
      </c>
      <c r="G608" s="16" t="s">
        <v>227</v>
      </c>
      <c r="H608" s="16" t="s">
        <v>243</v>
      </c>
      <c r="I608" s="16" t="s">
        <v>229</v>
      </c>
      <c r="J608" s="16" t="s">
        <v>236</v>
      </c>
      <c r="K608" s="16" t="s">
        <v>240</v>
      </c>
      <c r="L608">
        <v>357</v>
      </c>
    </row>
    <row r="609" spans="1:12">
      <c r="A609">
        <v>609</v>
      </c>
      <c r="B609" s="16" t="s">
        <v>270</v>
      </c>
      <c r="C609" s="16" t="s">
        <v>225</v>
      </c>
      <c r="D609" s="16" t="s">
        <v>238</v>
      </c>
      <c r="E609">
        <v>49</v>
      </c>
      <c r="F609" s="1">
        <v>25727</v>
      </c>
      <c r="G609" s="16" t="s">
        <v>281</v>
      </c>
      <c r="H609" s="16" t="s">
        <v>282</v>
      </c>
      <c r="I609" s="16" t="s">
        <v>229</v>
      </c>
      <c r="J609" s="16" t="s">
        <v>261</v>
      </c>
      <c r="K609" s="16" t="s">
        <v>246</v>
      </c>
      <c r="L609">
        <v>442</v>
      </c>
    </row>
    <row r="610" spans="1:12">
      <c r="A610">
        <v>610</v>
      </c>
      <c r="B610" s="16" t="s">
        <v>271</v>
      </c>
      <c r="C610" s="16" t="s">
        <v>225</v>
      </c>
      <c r="D610" s="16" t="s">
        <v>328</v>
      </c>
      <c r="E610">
        <v>57</v>
      </c>
      <c r="F610" s="1">
        <v>22869</v>
      </c>
      <c r="G610" s="16" t="s">
        <v>266</v>
      </c>
      <c r="H610" s="16" t="s">
        <v>282</v>
      </c>
      <c r="I610" s="16" t="s">
        <v>229</v>
      </c>
      <c r="J610" s="16" t="s">
        <v>230</v>
      </c>
      <c r="K610" s="16" t="s">
        <v>240</v>
      </c>
      <c r="L610">
        <v>472</v>
      </c>
    </row>
    <row r="611" spans="1:12">
      <c r="A611">
        <v>611</v>
      </c>
      <c r="B611" s="16" t="s">
        <v>329</v>
      </c>
      <c r="C611" s="16" t="s">
        <v>225</v>
      </c>
      <c r="D611" s="16" t="s">
        <v>238</v>
      </c>
      <c r="E611">
        <v>49</v>
      </c>
      <c r="F611" s="1">
        <v>25571</v>
      </c>
      <c r="G611" s="16" t="s">
        <v>266</v>
      </c>
      <c r="H611" s="16" t="s">
        <v>282</v>
      </c>
      <c r="I611" s="16" t="s">
        <v>229</v>
      </c>
      <c r="J611" s="16" t="s">
        <v>233</v>
      </c>
      <c r="K611" s="16" t="s">
        <v>246</v>
      </c>
      <c r="L611">
        <v>519</v>
      </c>
    </row>
    <row r="612" spans="1:12">
      <c r="A612">
        <v>612</v>
      </c>
      <c r="B612" s="16" t="s">
        <v>258</v>
      </c>
      <c r="C612" s="16" t="s">
        <v>225</v>
      </c>
      <c r="D612" s="16" t="s">
        <v>251</v>
      </c>
      <c r="E612">
        <v>34</v>
      </c>
      <c r="F612" s="1">
        <v>30682</v>
      </c>
      <c r="G612" s="16" t="s">
        <v>239</v>
      </c>
      <c r="H612" s="16" t="s">
        <v>303</v>
      </c>
      <c r="I612" s="16" t="s">
        <v>229</v>
      </c>
      <c r="J612" s="16" t="s">
        <v>233</v>
      </c>
      <c r="K612" s="16" t="s">
        <v>231</v>
      </c>
      <c r="L612">
        <v>464</v>
      </c>
    </row>
    <row r="613" spans="1:12">
      <c r="A613">
        <v>613</v>
      </c>
      <c r="B613" s="16" t="s">
        <v>262</v>
      </c>
      <c r="C613" s="16" t="s">
        <v>225</v>
      </c>
      <c r="D613" s="16" t="s">
        <v>226</v>
      </c>
      <c r="E613">
        <v>41</v>
      </c>
      <c r="F613" s="1">
        <v>27760</v>
      </c>
      <c r="G613" s="16" t="s">
        <v>266</v>
      </c>
      <c r="H613" s="16" t="s">
        <v>243</v>
      </c>
      <c r="I613" s="16" t="s">
        <v>229</v>
      </c>
      <c r="J613" s="16" t="s">
        <v>233</v>
      </c>
      <c r="K613" s="16" t="s">
        <v>246</v>
      </c>
      <c r="L613">
        <v>399</v>
      </c>
    </row>
    <row r="614" spans="1:12">
      <c r="A614">
        <v>614</v>
      </c>
      <c r="B614" s="16" t="s">
        <v>224</v>
      </c>
      <c r="C614" s="16" t="s">
        <v>225</v>
      </c>
      <c r="D614" s="16" t="s">
        <v>226</v>
      </c>
      <c r="E614">
        <v>37</v>
      </c>
      <c r="F614" s="1">
        <v>30317</v>
      </c>
      <c r="G614" s="16" t="s">
        <v>239</v>
      </c>
      <c r="H614" s="16" t="s">
        <v>303</v>
      </c>
      <c r="I614" s="16" t="s">
        <v>229</v>
      </c>
      <c r="J614" s="16" t="s">
        <v>230</v>
      </c>
      <c r="K614" s="16" t="s">
        <v>246</v>
      </c>
      <c r="L614">
        <v>373</v>
      </c>
    </row>
    <row r="615" spans="1:12">
      <c r="A615">
        <v>615</v>
      </c>
      <c r="B615" s="16" t="s">
        <v>250</v>
      </c>
      <c r="C615" s="16" t="s">
        <v>225</v>
      </c>
      <c r="D615" s="16" t="s">
        <v>238</v>
      </c>
      <c r="E615">
        <v>55</v>
      </c>
      <c r="F615" s="1">
        <v>23377</v>
      </c>
      <c r="G615" s="16" t="s">
        <v>266</v>
      </c>
      <c r="H615" s="16" t="s">
        <v>282</v>
      </c>
      <c r="I615" s="16" t="s">
        <v>259</v>
      </c>
      <c r="J615" s="16" t="s">
        <v>245</v>
      </c>
      <c r="K615" s="16" t="s">
        <v>231</v>
      </c>
      <c r="L615">
        <v>489</v>
      </c>
    </row>
    <row r="616" spans="1:12">
      <c r="A616">
        <v>616</v>
      </c>
      <c r="B616" s="16" t="s">
        <v>272</v>
      </c>
      <c r="C616" s="16" t="s">
        <v>225</v>
      </c>
      <c r="D616" s="16" t="s">
        <v>251</v>
      </c>
      <c r="E616">
        <v>33</v>
      </c>
      <c r="F616" s="1">
        <v>30682</v>
      </c>
      <c r="G616" s="16" t="s">
        <v>266</v>
      </c>
      <c r="H616" s="16" t="s">
        <v>243</v>
      </c>
      <c r="I616" s="16" t="s">
        <v>259</v>
      </c>
      <c r="J616" s="16" t="s">
        <v>236</v>
      </c>
      <c r="K616" s="16" t="s">
        <v>231</v>
      </c>
      <c r="L616">
        <v>731</v>
      </c>
    </row>
    <row r="617" spans="1:12">
      <c r="A617">
        <v>617</v>
      </c>
      <c r="B617" s="16" t="s">
        <v>247</v>
      </c>
      <c r="C617" s="16" t="s">
        <v>225</v>
      </c>
      <c r="D617" s="16" t="s">
        <v>226</v>
      </c>
      <c r="E617">
        <v>39</v>
      </c>
      <c r="F617" s="1">
        <v>28491</v>
      </c>
      <c r="G617" s="16" t="s">
        <v>227</v>
      </c>
      <c r="H617" s="16" t="s">
        <v>243</v>
      </c>
      <c r="I617" s="16" t="s">
        <v>229</v>
      </c>
      <c r="J617" s="16" t="s">
        <v>236</v>
      </c>
      <c r="K617" s="16" t="s">
        <v>246</v>
      </c>
      <c r="L617">
        <v>692</v>
      </c>
    </row>
    <row r="618" spans="1:12">
      <c r="A618">
        <v>618</v>
      </c>
      <c r="B618" s="16" t="s">
        <v>314</v>
      </c>
      <c r="C618" s="16" t="s">
        <v>225</v>
      </c>
      <c r="D618" s="16" t="s">
        <v>251</v>
      </c>
      <c r="E618">
        <v>31</v>
      </c>
      <c r="F618" s="1">
        <v>32143</v>
      </c>
      <c r="G618" s="16" t="s">
        <v>235</v>
      </c>
      <c r="H618" s="16" t="s">
        <v>243</v>
      </c>
      <c r="I618" s="16" t="s">
        <v>229</v>
      </c>
      <c r="J618" s="16" t="s">
        <v>233</v>
      </c>
      <c r="K618" s="16" t="s">
        <v>231</v>
      </c>
      <c r="L618">
        <v>672</v>
      </c>
    </row>
    <row r="619" spans="1:12">
      <c r="A619">
        <v>619</v>
      </c>
      <c r="B619" s="16" t="s">
        <v>279</v>
      </c>
      <c r="C619" s="16" t="s">
        <v>225</v>
      </c>
      <c r="D619" s="16" t="s">
        <v>226</v>
      </c>
      <c r="E619">
        <v>44</v>
      </c>
      <c r="F619" s="1">
        <v>27395</v>
      </c>
      <c r="G619" s="16" t="s">
        <v>227</v>
      </c>
      <c r="H619" s="16" t="s">
        <v>243</v>
      </c>
      <c r="I619" s="16" t="s">
        <v>259</v>
      </c>
      <c r="J619" s="16" t="s">
        <v>230</v>
      </c>
      <c r="K619" s="16" t="s">
        <v>240</v>
      </c>
      <c r="L619">
        <v>815</v>
      </c>
    </row>
    <row r="620" spans="1:12">
      <c r="A620">
        <v>620</v>
      </c>
      <c r="B620" s="16" t="s">
        <v>248</v>
      </c>
      <c r="C620" s="16" t="s">
        <v>225</v>
      </c>
      <c r="D620" s="16" t="s">
        <v>251</v>
      </c>
      <c r="E620">
        <v>35</v>
      </c>
      <c r="F620" s="1">
        <v>30682</v>
      </c>
      <c r="G620" s="16" t="s">
        <v>266</v>
      </c>
      <c r="H620" s="16" t="s">
        <v>243</v>
      </c>
      <c r="I620" s="16" t="s">
        <v>229</v>
      </c>
      <c r="J620" s="16" t="s">
        <v>261</v>
      </c>
      <c r="K620" s="16" t="s">
        <v>240</v>
      </c>
      <c r="L620">
        <v>624</v>
      </c>
    </row>
    <row r="621" spans="1:12">
      <c r="A621">
        <v>621</v>
      </c>
      <c r="B621" s="16" t="s">
        <v>312</v>
      </c>
      <c r="C621" s="16" t="s">
        <v>225</v>
      </c>
      <c r="D621" s="16" t="s">
        <v>226</v>
      </c>
      <c r="E621">
        <v>38</v>
      </c>
      <c r="F621" s="1">
        <v>29221</v>
      </c>
      <c r="G621" s="16" t="s">
        <v>239</v>
      </c>
      <c r="H621" s="16" t="s">
        <v>303</v>
      </c>
      <c r="I621" s="16" t="s">
        <v>259</v>
      </c>
      <c r="J621" s="16" t="s">
        <v>245</v>
      </c>
      <c r="K621" s="16" t="s">
        <v>240</v>
      </c>
      <c r="L621">
        <v>683</v>
      </c>
    </row>
    <row r="622" spans="1:12">
      <c r="A622">
        <v>622</v>
      </c>
      <c r="B622" s="16" t="s">
        <v>297</v>
      </c>
      <c r="C622" s="16" t="s">
        <v>225</v>
      </c>
      <c r="D622" s="16" t="s">
        <v>226</v>
      </c>
      <c r="E622">
        <v>37</v>
      </c>
      <c r="F622" s="1">
        <v>29963</v>
      </c>
      <c r="G622" s="16" t="s">
        <v>239</v>
      </c>
      <c r="H622" s="16" t="s">
        <v>243</v>
      </c>
      <c r="I622" s="16" t="s">
        <v>259</v>
      </c>
      <c r="J622" s="16" t="s">
        <v>230</v>
      </c>
      <c r="K622" s="16" t="s">
        <v>240</v>
      </c>
      <c r="L622">
        <v>414</v>
      </c>
    </row>
    <row r="623" spans="1:12">
      <c r="A623">
        <v>623</v>
      </c>
      <c r="B623" s="16" t="s">
        <v>319</v>
      </c>
      <c r="C623" s="16" t="s">
        <v>225</v>
      </c>
      <c r="D623" s="16" t="s">
        <v>238</v>
      </c>
      <c r="E623">
        <v>52</v>
      </c>
      <c r="F623" s="1">
        <v>24473</v>
      </c>
      <c r="G623" s="16" t="s">
        <v>239</v>
      </c>
      <c r="H623" s="16" t="s">
        <v>303</v>
      </c>
      <c r="I623" s="16" t="s">
        <v>229</v>
      </c>
      <c r="J623" s="16" t="s">
        <v>233</v>
      </c>
      <c r="K623" s="16" t="s">
        <v>246</v>
      </c>
      <c r="L623">
        <v>626</v>
      </c>
    </row>
    <row r="624" spans="1:12">
      <c r="A624">
        <v>624</v>
      </c>
      <c r="B624" s="16" t="s">
        <v>253</v>
      </c>
      <c r="C624" s="16" t="s">
        <v>225</v>
      </c>
      <c r="D624" s="16" t="s">
        <v>251</v>
      </c>
      <c r="E624">
        <v>29</v>
      </c>
      <c r="F624" s="1">
        <v>32874</v>
      </c>
      <c r="G624" s="16" t="s">
        <v>227</v>
      </c>
      <c r="H624" s="16" t="s">
        <v>243</v>
      </c>
      <c r="I624" s="16" t="s">
        <v>229</v>
      </c>
      <c r="J624" s="16" t="s">
        <v>230</v>
      </c>
      <c r="K624" s="16" t="s">
        <v>240</v>
      </c>
      <c r="L624">
        <v>311</v>
      </c>
    </row>
    <row r="625" spans="1:12">
      <c r="A625">
        <v>625</v>
      </c>
      <c r="B625" s="16" t="s">
        <v>312</v>
      </c>
      <c r="C625" s="16" t="s">
        <v>225</v>
      </c>
      <c r="D625" s="16" t="s">
        <v>226</v>
      </c>
      <c r="E625">
        <v>36</v>
      </c>
      <c r="F625" s="1">
        <v>30317</v>
      </c>
      <c r="G625" s="16" t="s">
        <v>239</v>
      </c>
      <c r="H625" s="16" t="s">
        <v>303</v>
      </c>
      <c r="I625" s="16" t="s">
        <v>229</v>
      </c>
      <c r="J625" s="16" t="s">
        <v>233</v>
      </c>
      <c r="K625" s="16" t="s">
        <v>240</v>
      </c>
      <c r="L625">
        <v>692</v>
      </c>
    </row>
    <row r="626" spans="1:12">
      <c r="A626">
        <v>626</v>
      </c>
      <c r="B626" s="16" t="s">
        <v>279</v>
      </c>
      <c r="C626" s="16" t="s">
        <v>225</v>
      </c>
      <c r="D626" s="16" t="s">
        <v>226</v>
      </c>
      <c r="E626">
        <v>44</v>
      </c>
      <c r="F626" s="1">
        <v>27395</v>
      </c>
      <c r="G626" s="16" t="s">
        <v>227</v>
      </c>
      <c r="H626" s="16" t="s">
        <v>243</v>
      </c>
      <c r="I626" s="16" t="s">
        <v>259</v>
      </c>
      <c r="J626" s="16" t="s">
        <v>230</v>
      </c>
      <c r="K626" s="16" t="s">
        <v>240</v>
      </c>
      <c r="L626">
        <v>815</v>
      </c>
    </row>
    <row r="627" spans="1:12">
      <c r="A627">
        <v>627</v>
      </c>
      <c r="B627" s="16" t="s">
        <v>255</v>
      </c>
      <c r="C627" s="16" t="s">
        <v>225</v>
      </c>
      <c r="D627" s="16" t="s">
        <v>242</v>
      </c>
      <c r="F627" s="1"/>
      <c r="G627" s="16" t="s">
        <v>266</v>
      </c>
      <c r="H627" s="16" t="s">
        <v>282</v>
      </c>
      <c r="I627" s="16" t="s">
        <v>259</v>
      </c>
      <c r="J627" s="16" t="s">
        <v>261</v>
      </c>
      <c r="K627" s="16" t="s">
        <v>231</v>
      </c>
      <c r="L627">
        <v>660</v>
      </c>
    </row>
    <row r="628" spans="1:12">
      <c r="A628">
        <v>628</v>
      </c>
      <c r="B628" s="16" t="s">
        <v>237</v>
      </c>
      <c r="C628" s="16" t="s">
        <v>225</v>
      </c>
      <c r="D628" s="16" t="s">
        <v>238</v>
      </c>
      <c r="E628">
        <v>47</v>
      </c>
      <c r="F628" s="1">
        <v>26451</v>
      </c>
      <c r="G628" s="16" t="s">
        <v>281</v>
      </c>
      <c r="H628" s="16" t="s">
        <v>282</v>
      </c>
      <c r="I628" s="16" t="s">
        <v>259</v>
      </c>
      <c r="J628" s="16" t="s">
        <v>245</v>
      </c>
      <c r="K628" s="16" t="s">
        <v>231</v>
      </c>
      <c r="L628">
        <v>346</v>
      </c>
    </row>
    <row r="629" spans="1:12">
      <c r="A629">
        <v>629</v>
      </c>
      <c r="B629" s="16" t="s">
        <v>274</v>
      </c>
      <c r="C629" s="16" t="s">
        <v>225</v>
      </c>
      <c r="D629" s="16" t="s">
        <v>238</v>
      </c>
      <c r="E629">
        <v>49</v>
      </c>
      <c r="F629" s="1">
        <v>25882</v>
      </c>
      <c r="G629" s="16" t="s">
        <v>235</v>
      </c>
      <c r="H629" s="16" t="s">
        <v>243</v>
      </c>
      <c r="I629" s="16" t="s">
        <v>229</v>
      </c>
      <c r="J629" s="16" t="s">
        <v>230</v>
      </c>
      <c r="K629" s="16" t="s">
        <v>240</v>
      </c>
      <c r="L629">
        <v>641</v>
      </c>
    </row>
    <row r="630" spans="1:12">
      <c r="A630">
        <v>630</v>
      </c>
      <c r="B630" s="16" t="s">
        <v>224</v>
      </c>
      <c r="C630" s="16" t="s">
        <v>225</v>
      </c>
      <c r="D630" s="16" t="s">
        <v>238</v>
      </c>
      <c r="E630">
        <v>53</v>
      </c>
      <c r="F630" s="1">
        <v>24293</v>
      </c>
      <c r="G630" s="16" t="s">
        <v>239</v>
      </c>
      <c r="H630" s="16" t="s">
        <v>303</v>
      </c>
      <c r="I630" s="16" t="s">
        <v>229</v>
      </c>
      <c r="J630" s="16" t="s">
        <v>230</v>
      </c>
      <c r="K630" s="16" t="s">
        <v>240</v>
      </c>
      <c r="L630">
        <v>551</v>
      </c>
    </row>
    <row r="631" spans="1:12">
      <c r="A631">
        <v>631</v>
      </c>
      <c r="B631" s="16" t="s">
        <v>333</v>
      </c>
      <c r="C631" s="16" t="s">
        <v>225</v>
      </c>
      <c r="D631" s="16" t="s">
        <v>238</v>
      </c>
      <c r="E631">
        <v>47</v>
      </c>
      <c r="F631" s="1">
        <v>26299</v>
      </c>
      <c r="G631" s="16" t="s">
        <v>281</v>
      </c>
      <c r="H631" s="16" t="s">
        <v>282</v>
      </c>
      <c r="I631" s="16" t="s">
        <v>229</v>
      </c>
      <c r="J631" s="16" t="s">
        <v>261</v>
      </c>
      <c r="K631" s="16" t="s">
        <v>246</v>
      </c>
      <c r="L631">
        <v>526</v>
      </c>
    </row>
    <row r="632" spans="1:12">
      <c r="A632">
        <v>632</v>
      </c>
      <c r="B632" s="16" t="s">
        <v>315</v>
      </c>
      <c r="C632" s="16" t="s">
        <v>225</v>
      </c>
      <c r="D632" s="16" t="s">
        <v>251</v>
      </c>
      <c r="E632">
        <v>34</v>
      </c>
      <c r="F632" s="1">
        <v>30682</v>
      </c>
      <c r="G632" s="16" t="s">
        <v>239</v>
      </c>
      <c r="H632" s="16" t="s">
        <v>303</v>
      </c>
      <c r="I632" s="16" t="s">
        <v>259</v>
      </c>
      <c r="J632" s="16" t="s">
        <v>233</v>
      </c>
      <c r="K632" s="16" t="s">
        <v>231</v>
      </c>
      <c r="L632">
        <v>341</v>
      </c>
    </row>
    <row r="633" spans="1:12">
      <c r="A633">
        <v>633</v>
      </c>
      <c r="B633" s="16" t="s">
        <v>276</v>
      </c>
      <c r="C633" s="16" t="s">
        <v>225</v>
      </c>
      <c r="D633" s="16" t="s">
        <v>226</v>
      </c>
      <c r="E633">
        <v>37</v>
      </c>
      <c r="F633" s="1">
        <v>29221</v>
      </c>
      <c r="G633" s="16" t="s">
        <v>266</v>
      </c>
      <c r="H633" s="16" t="s">
        <v>243</v>
      </c>
      <c r="I633" s="16" t="s">
        <v>229</v>
      </c>
      <c r="J633" s="16" t="s">
        <v>261</v>
      </c>
      <c r="K633" s="16" t="s">
        <v>231</v>
      </c>
      <c r="L633">
        <v>479</v>
      </c>
    </row>
    <row r="634" spans="1:12">
      <c r="A634">
        <v>634</v>
      </c>
      <c r="B634" s="16" t="s">
        <v>273</v>
      </c>
      <c r="C634" s="16" t="s">
        <v>225</v>
      </c>
      <c r="D634" s="16" t="s">
        <v>242</v>
      </c>
      <c r="E634">
        <v>23</v>
      </c>
      <c r="F634" s="1">
        <v>34335</v>
      </c>
      <c r="G634" s="16" t="s">
        <v>266</v>
      </c>
      <c r="H634" s="16" t="s">
        <v>243</v>
      </c>
      <c r="I634" s="16" t="s">
        <v>229</v>
      </c>
      <c r="J634" s="16" t="s">
        <v>230</v>
      </c>
      <c r="K634" s="16" t="s">
        <v>240</v>
      </c>
      <c r="L634">
        <v>588</v>
      </c>
    </row>
    <row r="635" spans="1:12">
      <c r="A635">
        <v>635</v>
      </c>
      <c r="B635" s="16" t="s">
        <v>333</v>
      </c>
      <c r="C635" s="16" t="s">
        <v>225</v>
      </c>
      <c r="D635" s="16" t="s">
        <v>238</v>
      </c>
      <c r="E635">
        <v>46</v>
      </c>
      <c r="F635" s="1">
        <v>26877</v>
      </c>
      <c r="G635" s="16" t="s">
        <v>281</v>
      </c>
      <c r="H635" s="16" t="s">
        <v>282</v>
      </c>
      <c r="I635" s="16" t="s">
        <v>259</v>
      </c>
      <c r="J635" s="16" t="s">
        <v>233</v>
      </c>
      <c r="K635" s="16" t="s">
        <v>246</v>
      </c>
      <c r="L635">
        <v>604</v>
      </c>
    </row>
    <row r="636" spans="1:12">
      <c r="A636">
        <v>636</v>
      </c>
      <c r="B636" s="16" t="s">
        <v>250</v>
      </c>
      <c r="C636" s="16" t="s">
        <v>225</v>
      </c>
      <c r="D636" s="16" t="s">
        <v>238</v>
      </c>
      <c r="E636">
        <v>51</v>
      </c>
      <c r="F636" s="1">
        <v>24108</v>
      </c>
      <c r="G636" s="16" t="s">
        <v>235</v>
      </c>
      <c r="H636" s="16" t="s">
        <v>243</v>
      </c>
      <c r="I636" s="16" t="s">
        <v>259</v>
      </c>
      <c r="J636" s="16" t="s">
        <v>233</v>
      </c>
      <c r="K636" s="16" t="s">
        <v>240</v>
      </c>
      <c r="L636">
        <v>375</v>
      </c>
    </row>
    <row r="637" spans="1:12">
      <c r="A637">
        <v>637</v>
      </c>
      <c r="B637" s="16" t="s">
        <v>296</v>
      </c>
      <c r="C637" s="16" t="s">
        <v>225</v>
      </c>
      <c r="D637" s="16" t="s">
        <v>251</v>
      </c>
      <c r="E637">
        <v>29</v>
      </c>
      <c r="F637" s="1">
        <v>33239</v>
      </c>
      <c r="G637" s="16" t="s">
        <v>239</v>
      </c>
      <c r="H637" s="16" t="s">
        <v>303</v>
      </c>
      <c r="I637" s="16" t="s">
        <v>259</v>
      </c>
      <c r="J637" s="16" t="s">
        <v>233</v>
      </c>
      <c r="K637" s="16" t="s">
        <v>231</v>
      </c>
      <c r="L637">
        <v>799</v>
      </c>
    </row>
    <row r="638" spans="1:12">
      <c r="A638">
        <v>638</v>
      </c>
      <c r="B638" s="16" t="s">
        <v>271</v>
      </c>
      <c r="C638" s="16" t="s">
        <v>225</v>
      </c>
      <c r="D638" s="16" t="s">
        <v>328</v>
      </c>
      <c r="E638">
        <v>57</v>
      </c>
      <c r="F638" s="1">
        <v>22869</v>
      </c>
      <c r="G638" s="16" t="s">
        <v>266</v>
      </c>
      <c r="H638" s="16" t="s">
        <v>282</v>
      </c>
      <c r="I638" s="16" t="s">
        <v>229</v>
      </c>
      <c r="J638" s="16" t="s">
        <v>230</v>
      </c>
      <c r="K638" s="16" t="s">
        <v>240</v>
      </c>
      <c r="L638">
        <v>472</v>
      </c>
    </row>
    <row r="639" spans="1:12">
      <c r="A639">
        <v>639</v>
      </c>
      <c r="B639" s="16" t="s">
        <v>283</v>
      </c>
      <c r="C639" s="16" t="s">
        <v>225</v>
      </c>
      <c r="D639" s="16" t="s">
        <v>226</v>
      </c>
      <c r="E639">
        <v>36</v>
      </c>
      <c r="F639" s="1">
        <v>30317</v>
      </c>
      <c r="G639" s="16" t="s">
        <v>235</v>
      </c>
      <c r="H639" s="16" t="s">
        <v>243</v>
      </c>
      <c r="I639" s="16" t="s">
        <v>259</v>
      </c>
      <c r="J639" s="16" t="s">
        <v>245</v>
      </c>
      <c r="K639" s="16" t="s">
        <v>240</v>
      </c>
      <c r="L639">
        <v>796</v>
      </c>
    </row>
    <row r="640" spans="1:12">
      <c r="A640">
        <v>640</v>
      </c>
      <c r="B640" s="16" t="s">
        <v>277</v>
      </c>
      <c r="C640" s="16" t="s">
        <v>225</v>
      </c>
      <c r="D640" s="16" t="s">
        <v>251</v>
      </c>
      <c r="E640">
        <v>26</v>
      </c>
      <c r="F640" s="1">
        <v>33239</v>
      </c>
      <c r="G640" s="16" t="s">
        <v>266</v>
      </c>
      <c r="H640" s="16" t="s">
        <v>243</v>
      </c>
      <c r="I640" s="16" t="s">
        <v>229</v>
      </c>
      <c r="J640" s="16" t="s">
        <v>245</v>
      </c>
      <c r="K640" s="16" t="s">
        <v>246</v>
      </c>
      <c r="L640">
        <v>522</v>
      </c>
    </row>
    <row r="641" spans="1:12">
      <c r="A641">
        <v>641</v>
      </c>
      <c r="B641" s="16" t="s">
        <v>263</v>
      </c>
      <c r="C641" s="16" t="s">
        <v>225</v>
      </c>
      <c r="D641" s="16" t="s">
        <v>251</v>
      </c>
      <c r="E641">
        <v>28</v>
      </c>
      <c r="F641" s="1">
        <v>33326</v>
      </c>
      <c r="G641" s="16" t="s">
        <v>239</v>
      </c>
      <c r="H641" s="16" t="s">
        <v>303</v>
      </c>
      <c r="I641" s="16" t="s">
        <v>229</v>
      </c>
      <c r="J641" s="16" t="s">
        <v>245</v>
      </c>
      <c r="K641" s="16" t="s">
        <v>246</v>
      </c>
      <c r="L641">
        <v>432</v>
      </c>
    </row>
    <row r="642" spans="1:12">
      <c r="A642">
        <v>642</v>
      </c>
      <c r="B642" s="16" t="s">
        <v>329</v>
      </c>
      <c r="C642" s="16" t="s">
        <v>225</v>
      </c>
      <c r="D642" s="16" t="s">
        <v>238</v>
      </c>
      <c r="E642">
        <v>49</v>
      </c>
      <c r="F642" s="1">
        <v>25571</v>
      </c>
      <c r="G642" s="16" t="s">
        <v>266</v>
      </c>
      <c r="H642" s="16" t="s">
        <v>282</v>
      </c>
      <c r="I642" s="16" t="s">
        <v>229</v>
      </c>
      <c r="J642" s="16" t="s">
        <v>233</v>
      </c>
      <c r="K642" s="16" t="s">
        <v>246</v>
      </c>
      <c r="L642">
        <v>519</v>
      </c>
    </row>
    <row r="643" spans="1:12">
      <c r="A643">
        <v>643</v>
      </c>
      <c r="B643" s="16" t="s">
        <v>264</v>
      </c>
      <c r="C643" s="16" t="s">
        <v>225</v>
      </c>
      <c r="D643" s="16" t="s">
        <v>238</v>
      </c>
      <c r="E643">
        <v>52</v>
      </c>
      <c r="F643" s="1">
        <v>24473</v>
      </c>
      <c r="G643" s="16" t="s">
        <v>281</v>
      </c>
      <c r="H643" s="16" t="s">
        <v>282</v>
      </c>
      <c r="I643" s="16" t="s">
        <v>229</v>
      </c>
      <c r="J643" s="16" t="s">
        <v>261</v>
      </c>
      <c r="K643" s="16" t="s">
        <v>240</v>
      </c>
      <c r="L643">
        <v>557</v>
      </c>
    </row>
    <row r="644" spans="1:12">
      <c r="A644">
        <v>644</v>
      </c>
      <c r="B644" s="16" t="s">
        <v>224</v>
      </c>
      <c r="C644" s="16" t="s">
        <v>225</v>
      </c>
      <c r="D644" s="16" t="s">
        <v>226</v>
      </c>
      <c r="E644">
        <v>36</v>
      </c>
      <c r="F644" s="1">
        <v>29587</v>
      </c>
      <c r="G644" s="16" t="s">
        <v>227</v>
      </c>
      <c r="H644" s="16" t="s">
        <v>228</v>
      </c>
      <c r="I644" s="16" t="s">
        <v>229</v>
      </c>
      <c r="J644" s="16" t="s">
        <v>230</v>
      </c>
      <c r="K644" s="16" t="s">
        <v>231</v>
      </c>
      <c r="L644">
        <v>419</v>
      </c>
    </row>
    <row r="645" spans="1:12">
      <c r="A645">
        <v>645</v>
      </c>
      <c r="B645" s="16" t="s">
        <v>314</v>
      </c>
      <c r="C645" s="16" t="s">
        <v>225</v>
      </c>
      <c r="D645" s="16" t="s">
        <v>251</v>
      </c>
      <c r="E645">
        <v>29</v>
      </c>
      <c r="F645" s="1">
        <v>32509</v>
      </c>
      <c r="G645" s="16" t="s">
        <v>239</v>
      </c>
      <c r="H645" s="16" t="s">
        <v>303</v>
      </c>
      <c r="I645" s="16" t="s">
        <v>259</v>
      </c>
      <c r="J645" s="16" t="s">
        <v>261</v>
      </c>
      <c r="K645" s="16" t="s">
        <v>231</v>
      </c>
      <c r="L645">
        <v>695</v>
      </c>
    </row>
    <row r="646" spans="1:12">
      <c r="A646">
        <v>646</v>
      </c>
      <c r="B646" s="16" t="s">
        <v>276</v>
      </c>
      <c r="C646" s="16" t="s">
        <v>225</v>
      </c>
      <c r="D646" s="16" t="s">
        <v>226</v>
      </c>
      <c r="E646">
        <v>37</v>
      </c>
      <c r="F646" s="1">
        <v>29221</v>
      </c>
      <c r="G646" s="16" t="s">
        <v>266</v>
      </c>
      <c r="H646" s="16" t="s">
        <v>243</v>
      </c>
      <c r="I646" s="16" t="s">
        <v>229</v>
      </c>
      <c r="J646" s="16" t="s">
        <v>261</v>
      </c>
      <c r="K646" s="16" t="s">
        <v>231</v>
      </c>
      <c r="L646">
        <v>479</v>
      </c>
    </row>
    <row r="647" spans="1:12">
      <c r="A647">
        <v>647</v>
      </c>
      <c r="B647" s="16" t="s">
        <v>255</v>
      </c>
      <c r="C647" s="16" t="s">
        <v>225</v>
      </c>
      <c r="D647" s="16" t="s">
        <v>242</v>
      </c>
      <c r="F647" s="1"/>
      <c r="G647" s="16" t="s">
        <v>266</v>
      </c>
      <c r="H647" s="16" t="s">
        <v>282</v>
      </c>
      <c r="I647" s="16" t="s">
        <v>259</v>
      </c>
      <c r="J647" s="16" t="s">
        <v>261</v>
      </c>
      <c r="K647" s="16" t="s">
        <v>231</v>
      </c>
      <c r="L647">
        <v>660</v>
      </c>
    </row>
    <row r="648" spans="1:12">
      <c r="A648">
        <v>648</v>
      </c>
      <c r="B648" s="16" t="s">
        <v>234</v>
      </c>
      <c r="C648" s="16" t="s">
        <v>225</v>
      </c>
      <c r="D648" s="16" t="s">
        <v>251</v>
      </c>
      <c r="E648">
        <v>34</v>
      </c>
      <c r="F648" s="1">
        <v>30682</v>
      </c>
      <c r="G648" s="16" t="s">
        <v>227</v>
      </c>
      <c r="H648" s="16" t="s">
        <v>243</v>
      </c>
      <c r="I648" s="16" t="s">
        <v>229</v>
      </c>
      <c r="J648" s="16" t="s">
        <v>245</v>
      </c>
      <c r="K648" s="16" t="s">
        <v>246</v>
      </c>
      <c r="L648">
        <v>756</v>
      </c>
    </row>
    <row r="649" spans="1:12">
      <c r="A649">
        <v>649</v>
      </c>
      <c r="B649" s="16" t="s">
        <v>288</v>
      </c>
      <c r="C649" s="16" t="s">
        <v>225</v>
      </c>
      <c r="D649" s="16" t="s">
        <v>226</v>
      </c>
      <c r="E649">
        <v>36</v>
      </c>
      <c r="F649" s="1">
        <v>30317</v>
      </c>
      <c r="G649" s="16" t="s">
        <v>239</v>
      </c>
      <c r="H649" s="16" t="s">
        <v>303</v>
      </c>
      <c r="I649" s="16" t="s">
        <v>229</v>
      </c>
      <c r="J649" s="16" t="s">
        <v>261</v>
      </c>
      <c r="K649" s="16" t="s">
        <v>246</v>
      </c>
      <c r="L649">
        <v>514</v>
      </c>
    </row>
    <row r="650" spans="1:12">
      <c r="A650">
        <v>650</v>
      </c>
      <c r="B650" s="16" t="s">
        <v>292</v>
      </c>
      <c r="C650" s="16" t="s">
        <v>225</v>
      </c>
      <c r="D650" s="16" t="s">
        <v>226</v>
      </c>
      <c r="E650">
        <v>44</v>
      </c>
      <c r="F650" s="1">
        <v>27645</v>
      </c>
      <c r="G650" s="16" t="s">
        <v>266</v>
      </c>
      <c r="H650" s="16" t="s">
        <v>243</v>
      </c>
      <c r="I650" s="16" t="s">
        <v>259</v>
      </c>
      <c r="J650" s="16" t="s">
        <v>245</v>
      </c>
      <c r="K650" s="16" t="s">
        <v>246</v>
      </c>
      <c r="L650">
        <v>601</v>
      </c>
    </row>
    <row r="651" spans="1:12">
      <c r="A651">
        <v>651</v>
      </c>
      <c r="B651" s="16" t="s">
        <v>290</v>
      </c>
      <c r="C651" s="16" t="s">
        <v>225</v>
      </c>
      <c r="D651" s="16" t="s">
        <v>226</v>
      </c>
      <c r="E651">
        <v>38</v>
      </c>
      <c r="F651" s="1">
        <v>29221</v>
      </c>
      <c r="G651" s="16" t="s">
        <v>235</v>
      </c>
      <c r="H651" s="16" t="s">
        <v>243</v>
      </c>
      <c r="I651" s="16" t="s">
        <v>249</v>
      </c>
      <c r="J651" s="16" t="s">
        <v>245</v>
      </c>
      <c r="K651" s="16" t="s">
        <v>240</v>
      </c>
      <c r="L651">
        <v>696</v>
      </c>
    </row>
    <row r="652" spans="1:12">
      <c r="A652">
        <v>652</v>
      </c>
      <c r="B652" s="16" t="s">
        <v>271</v>
      </c>
      <c r="C652" s="16" t="s">
        <v>225</v>
      </c>
      <c r="D652" s="16" t="s">
        <v>238</v>
      </c>
      <c r="E652">
        <v>46</v>
      </c>
      <c r="F652" s="1">
        <v>26665</v>
      </c>
      <c r="G652" s="16" t="s">
        <v>239</v>
      </c>
      <c r="H652" s="16" t="s">
        <v>303</v>
      </c>
      <c r="I652" s="16" t="s">
        <v>249</v>
      </c>
      <c r="J652" s="16" t="s">
        <v>230</v>
      </c>
      <c r="K652" s="16" t="s">
        <v>240</v>
      </c>
      <c r="L652">
        <v>481</v>
      </c>
    </row>
    <row r="653" spans="1:12">
      <c r="A653">
        <v>653</v>
      </c>
      <c r="B653" s="16" t="s">
        <v>287</v>
      </c>
      <c r="C653" s="16" t="s">
        <v>225</v>
      </c>
      <c r="D653" s="16" t="s">
        <v>238</v>
      </c>
      <c r="E653">
        <v>49</v>
      </c>
      <c r="F653" s="1">
        <v>25569</v>
      </c>
      <c r="G653" s="16" t="s">
        <v>266</v>
      </c>
      <c r="H653" s="16" t="s">
        <v>243</v>
      </c>
      <c r="I653" s="16" t="s">
        <v>229</v>
      </c>
      <c r="J653" s="16" t="s">
        <v>261</v>
      </c>
      <c r="K653" s="16" t="s">
        <v>240</v>
      </c>
      <c r="L653">
        <v>572</v>
      </c>
    </row>
    <row r="654" spans="1:12">
      <c r="A654">
        <v>654</v>
      </c>
      <c r="B654" s="16" t="s">
        <v>263</v>
      </c>
      <c r="C654" s="16" t="s">
        <v>225</v>
      </c>
      <c r="D654" s="16" t="s">
        <v>251</v>
      </c>
      <c r="E654">
        <v>28</v>
      </c>
      <c r="F654" s="1">
        <v>32846</v>
      </c>
      <c r="G654" s="16" t="s">
        <v>235</v>
      </c>
      <c r="H654" s="16" t="s">
        <v>243</v>
      </c>
      <c r="I654" s="16" t="s">
        <v>229</v>
      </c>
      <c r="J654" s="16" t="s">
        <v>245</v>
      </c>
      <c r="K654" s="16" t="s">
        <v>240</v>
      </c>
      <c r="L654">
        <v>385</v>
      </c>
    </row>
    <row r="655" spans="1:12">
      <c r="A655">
        <v>655</v>
      </c>
      <c r="B655" s="16" t="s">
        <v>255</v>
      </c>
      <c r="C655" s="16" t="s">
        <v>225</v>
      </c>
      <c r="D655" s="16" t="s">
        <v>251</v>
      </c>
      <c r="E655">
        <v>29</v>
      </c>
      <c r="F655" s="1">
        <v>32509</v>
      </c>
      <c r="G655" s="16" t="s">
        <v>239</v>
      </c>
      <c r="H655" s="16" t="s">
        <v>303</v>
      </c>
      <c r="I655" s="16" t="s">
        <v>229</v>
      </c>
      <c r="J655" s="16" t="s">
        <v>233</v>
      </c>
      <c r="K655" s="16" t="s">
        <v>246</v>
      </c>
      <c r="L655">
        <v>324</v>
      </c>
    </row>
    <row r="656" spans="1:12">
      <c r="A656">
        <v>656</v>
      </c>
      <c r="B656" s="16" t="s">
        <v>273</v>
      </c>
      <c r="C656" s="16" t="s">
        <v>225</v>
      </c>
      <c r="D656" s="16" t="s">
        <v>226</v>
      </c>
      <c r="E656">
        <v>43</v>
      </c>
      <c r="F656" s="1">
        <v>27463</v>
      </c>
      <c r="G656" s="16" t="s">
        <v>266</v>
      </c>
      <c r="H656" s="16" t="s">
        <v>282</v>
      </c>
      <c r="I656" s="16" t="s">
        <v>249</v>
      </c>
      <c r="J656" s="16" t="s">
        <v>233</v>
      </c>
      <c r="K656" s="16" t="s">
        <v>240</v>
      </c>
      <c r="L656">
        <v>300</v>
      </c>
    </row>
    <row r="657" spans="1:12">
      <c r="A657">
        <v>657</v>
      </c>
      <c r="B657" s="16" t="s">
        <v>258</v>
      </c>
      <c r="C657" s="16" t="s">
        <v>225</v>
      </c>
      <c r="D657" s="16" t="s">
        <v>238</v>
      </c>
      <c r="E657">
        <v>47</v>
      </c>
      <c r="F657" s="1">
        <v>25569</v>
      </c>
      <c r="G657" s="16" t="s">
        <v>235</v>
      </c>
      <c r="H657" s="16" t="s">
        <v>243</v>
      </c>
      <c r="I657" s="16" t="s">
        <v>229</v>
      </c>
      <c r="J657" s="16" t="s">
        <v>230</v>
      </c>
      <c r="K657" s="16" t="s">
        <v>240</v>
      </c>
      <c r="L657">
        <v>546</v>
      </c>
    </row>
    <row r="658" spans="1:12">
      <c r="A658">
        <v>658</v>
      </c>
      <c r="B658" s="16" t="s">
        <v>296</v>
      </c>
      <c r="C658" s="16" t="s">
        <v>225</v>
      </c>
      <c r="D658" s="16" t="s">
        <v>226</v>
      </c>
      <c r="E658">
        <v>36</v>
      </c>
      <c r="F658" s="1">
        <v>30317</v>
      </c>
      <c r="G658" s="16" t="s">
        <v>235</v>
      </c>
      <c r="H658" s="16" t="s">
        <v>243</v>
      </c>
      <c r="I658" s="16" t="s">
        <v>259</v>
      </c>
      <c r="J658" s="16" t="s">
        <v>233</v>
      </c>
      <c r="K658" s="16" t="s">
        <v>231</v>
      </c>
      <c r="L658">
        <v>489</v>
      </c>
    </row>
    <row r="659" spans="1:12">
      <c r="A659">
        <v>659</v>
      </c>
      <c r="B659" s="16" t="s">
        <v>247</v>
      </c>
      <c r="C659" s="16" t="s">
        <v>225</v>
      </c>
      <c r="D659" s="16" t="s">
        <v>226</v>
      </c>
      <c r="E659">
        <v>39</v>
      </c>
      <c r="F659" s="1">
        <v>28491</v>
      </c>
      <c r="G659" s="16" t="s">
        <v>227</v>
      </c>
      <c r="H659" s="16" t="s">
        <v>243</v>
      </c>
      <c r="I659" s="16" t="s">
        <v>229</v>
      </c>
      <c r="J659" s="16" t="s">
        <v>236</v>
      </c>
      <c r="K659" s="16" t="s">
        <v>246</v>
      </c>
      <c r="L659">
        <v>692</v>
      </c>
    </row>
    <row r="660" spans="1:12">
      <c r="A660">
        <v>660</v>
      </c>
      <c r="B660" s="16" t="s">
        <v>275</v>
      </c>
      <c r="C660" s="16" t="s">
        <v>225</v>
      </c>
      <c r="D660" s="16" t="s">
        <v>251</v>
      </c>
      <c r="E660">
        <v>32</v>
      </c>
      <c r="F660" s="1">
        <v>31048</v>
      </c>
      <c r="G660" s="16" t="s">
        <v>266</v>
      </c>
      <c r="H660" s="16" t="s">
        <v>243</v>
      </c>
      <c r="I660" s="16" t="s">
        <v>229</v>
      </c>
      <c r="J660" s="16" t="s">
        <v>236</v>
      </c>
      <c r="K660" s="16" t="s">
        <v>231</v>
      </c>
      <c r="L660">
        <v>821</v>
      </c>
    </row>
    <row r="661" spans="1:12">
      <c r="A661">
        <v>661</v>
      </c>
      <c r="B661" s="16" t="s">
        <v>256</v>
      </c>
      <c r="C661" s="16" t="s">
        <v>225</v>
      </c>
      <c r="D661" s="16" t="s">
        <v>238</v>
      </c>
      <c r="E661">
        <v>53</v>
      </c>
      <c r="F661" s="1">
        <v>23377</v>
      </c>
      <c r="G661" s="16" t="s">
        <v>235</v>
      </c>
      <c r="H661" s="16" t="s">
        <v>243</v>
      </c>
      <c r="I661" s="16" t="s">
        <v>229</v>
      </c>
      <c r="J661" s="16" t="s">
        <v>230</v>
      </c>
      <c r="K661" s="16" t="s">
        <v>240</v>
      </c>
      <c r="L661">
        <v>488</v>
      </c>
    </row>
    <row r="662" spans="1:12">
      <c r="A662">
        <v>662</v>
      </c>
      <c r="B662" s="16" t="s">
        <v>255</v>
      </c>
      <c r="C662" s="16" t="s">
        <v>225</v>
      </c>
      <c r="D662" s="16" t="s">
        <v>226</v>
      </c>
      <c r="E662">
        <v>39</v>
      </c>
      <c r="F662" s="1">
        <v>28628</v>
      </c>
      <c r="G662" s="16" t="s">
        <v>235</v>
      </c>
      <c r="H662" s="16" t="s">
        <v>243</v>
      </c>
      <c r="I662" s="16" t="s">
        <v>229</v>
      </c>
      <c r="J662" s="16" t="s">
        <v>245</v>
      </c>
      <c r="K662" s="16" t="s">
        <v>231</v>
      </c>
      <c r="L662">
        <v>571</v>
      </c>
    </row>
    <row r="663" spans="1:12">
      <c r="A663">
        <v>663</v>
      </c>
      <c r="B663" s="16" t="s">
        <v>255</v>
      </c>
      <c r="C663" s="16" t="s">
        <v>225</v>
      </c>
      <c r="D663" s="16" t="s">
        <v>242</v>
      </c>
      <c r="F663" s="1"/>
      <c r="G663" s="16" t="s">
        <v>266</v>
      </c>
      <c r="H663" s="16" t="s">
        <v>282</v>
      </c>
      <c r="I663" s="16" t="s">
        <v>259</v>
      </c>
      <c r="J663" s="16" t="s">
        <v>261</v>
      </c>
      <c r="K663" s="16" t="s">
        <v>231</v>
      </c>
      <c r="L663">
        <v>660</v>
      </c>
    </row>
    <row r="664" spans="1:12">
      <c r="A664">
        <v>664</v>
      </c>
      <c r="B664" s="16" t="s">
        <v>270</v>
      </c>
      <c r="C664" s="16" t="s">
        <v>225</v>
      </c>
      <c r="D664" s="16" t="s">
        <v>251</v>
      </c>
      <c r="E664">
        <v>35</v>
      </c>
      <c r="F664" s="1">
        <v>29952</v>
      </c>
      <c r="G664" s="16" t="s">
        <v>266</v>
      </c>
      <c r="H664" s="16" t="s">
        <v>243</v>
      </c>
      <c r="I664" s="16" t="s">
        <v>229</v>
      </c>
      <c r="J664" s="16" t="s">
        <v>236</v>
      </c>
      <c r="K664" s="16" t="s">
        <v>246</v>
      </c>
      <c r="L664">
        <v>656</v>
      </c>
    </row>
    <row r="665" spans="1:12">
      <c r="A665">
        <v>665</v>
      </c>
      <c r="B665" s="16" t="s">
        <v>234</v>
      </c>
      <c r="C665" s="16" t="s">
        <v>225</v>
      </c>
      <c r="D665" s="16" t="s">
        <v>226</v>
      </c>
      <c r="E665">
        <v>43</v>
      </c>
      <c r="F665" s="1">
        <v>27030</v>
      </c>
      <c r="G665" s="16" t="s">
        <v>235</v>
      </c>
      <c r="H665" s="16" t="s">
        <v>228</v>
      </c>
      <c r="I665" s="16" t="s">
        <v>229</v>
      </c>
      <c r="J665" s="16" t="s">
        <v>236</v>
      </c>
      <c r="K665" s="16" t="s">
        <v>231</v>
      </c>
      <c r="L665">
        <v>645</v>
      </c>
    </row>
    <row r="666" spans="1:12">
      <c r="A666">
        <v>666</v>
      </c>
      <c r="B666" s="16" t="s">
        <v>298</v>
      </c>
      <c r="C666" s="16" t="s">
        <v>225</v>
      </c>
      <c r="D666" s="16" t="s">
        <v>242</v>
      </c>
      <c r="E666">
        <v>22</v>
      </c>
      <c r="F666" s="1">
        <v>35348</v>
      </c>
      <c r="G666" s="16" t="s">
        <v>239</v>
      </c>
      <c r="H666" s="16" t="s">
        <v>303</v>
      </c>
      <c r="I666" s="16" t="s">
        <v>259</v>
      </c>
      <c r="J666" s="16" t="s">
        <v>233</v>
      </c>
      <c r="K666" s="16" t="s">
        <v>246</v>
      </c>
      <c r="L666">
        <v>564</v>
      </c>
    </row>
    <row r="667" spans="1:12">
      <c r="A667">
        <v>667</v>
      </c>
      <c r="B667" s="16" t="s">
        <v>255</v>
      </c>
      <c r="C667" s="16" t="s">
        <v>225</v>
      </c>
      <c r="D667" s="16" t="s">
        <v>251</v>
      </c>
      <c r="E667">
        <v>29</v>
      </c>
      <c r="F667" s="1">
        <v>32509</v>
      </c>
      <c r="G667" s="16" t="s">
        <v>239</v>
      </c>
      <c r="H667" s="16" t="s">
        <v>303</v>
      </c>
      <c r="I667" s="16" t="s">
        <v>229</v>
      </c>
      <c r="J667" s="16" t="s">
        <v>233</v>
      </c>
      <c r="K667" s="16" t="s">
        <v>246</v>
      </c>
      <c r="L667">
        <v>324</v>
      </c>
    </row>
    <row r="668" spans="1:12">
      <c r="A668">
        <v>668</v>
      </c>
      <c r="B668" s="16" t="s">
        <v>291</v>
      </c>
      <c r="C668" s="16" t="s">
        <v>225</v>
      </c>
      <c r="D668" s="16" t="s">
        <v>226</v>
      </c>
      <c r="E668">
        <v>45</v>
      </c>
      <c r="F668" s="1">
        <v>27030</v>
      </c>
      <c r="G668" s="16" t="s">
        <v>235</v>
      </c>
      <c r="H668" s="16" t="s">
        <v>243</v>
      </c>
      <c r="I668" s="16" t="s">
        <v>229</v>
      </c>
      <c r="J668" s="16" t="s">
        <v>230</v>
      </c>
      <c r="K668" s="16" t="s">
        <v>246</v>
      </c>
      <c r="L668">
        <v>311</v>
      </c>
    </row>
    <row r="669" spans="1:12">
      <c r="A669">
        <v>669</v>
      </c>
      <c r="B669" s="16" t="s">
        <v>319</v>
      </c>
      <c r="C669" s="16" t="s">
        <v>225</v>
      </c>
      <c r="D669" s="16" t="s">
        <v>238</v>
      </c>
      <c r="E669">
        <v>52</v>
      </c>
      <c r="F669" s="1">
        <v>24473</v>
      </c>
      <c r="G669" s="16" t="s">
        <v>239</v>
      </c>
      <c r="H669" s="16" t="s">
        <v>303</v>
      </c>
      <c r="I669" s="16" t="s">
        <v>229</v>
      </c>
      <c r="J669" s="16" t="s">
        <v>233</v>
      </c>
      <c r="K669" s="16" t="s">
        <v>246</v>
      </c>
      <c r="L669">
        <v>626</v>
      </c>
    </row>
    <row r="670" spans="1:12">
      <c r="A670">
        <v>670</v>
      </c>
      <c r="B670" s="16" t="s">
        <v>286</v>
      </c>
      <c r="C670" s="16" t="s">
        <v>225</v>
      </c>
      <c r="D670" s="16" t="s">
        <v>226</v>
      </c>
      <c r="E670">
        <v>44</v>
      </c>
      <c r="F670" s="1">
        <v>27174</v>
      </c>
      <c r="G670" s="16" t="s">
        <v>239</v>
      </c>
      <c r="H670" s="16" t="s">
        <v>243</v>
      </c>
      <c r="I670" s="16" t="s">
        <v>229</v>
      </c>
      <c r="J670" s="16" t="s">
        <v>261</v>
      </c>
      <c r="K670" s="16" t="s">
        <v>231</v>
      </c>
      <c r="L670">
        <v>342</v>
      </c>
    </row>
    <row r="671" spans="1:12">
      <c r="A671">
        <v>671</v>
      </c>
      <c r="B671" s="16" t="s">
        <v>313</v>
      </c>
      <c r="C671" s="16" t="s">
        <v>225</v>
      </c>
      <c r="D671" s="16" t="s">
        <v>226</v>
      </c>
      <c r="E671">
        <v>38</v>
      </c>
      <c r="F671" s="1">
        <v>29221</v>
      </c>
      <c r="G671" s="16" t="s">
        <v>239</v>
      </c>
      <c r="H671" s="16" t="s">
        <v>303</v>
      </c>
      <c r="I671" s="16" t="s">
        <v>229</v>
      </c>
      <c r="J671" s="16" t="s">
        <v>245</v>
      </c>
      <c r="K671" s="16" t="s">
        <v>246</v>
      </c>
      <c r="L671">
        <v>398</v>
      </c>
    </row>
    <row r="672" spans="1:12">
      <c r="A672">
        <v>672</v>
      </c>
      <c r="B672" s="16" t="s">
        <v>307</v>
      </c>
      <c r="C672" s="16" t="s">
        <v>225</v>
      </c>
      <c r="D672" s="16" t="s">
        <v>226</v>
      </c>
      <c r="E672">
        <v>40</v>
      </c>
      <c r="F672" s="1">
        <v>28856</v>
      </c>
      <c r="G672" s="16" t="s">
        <v>239</v>
      </c>
      <c r="H672" s="16" t="s">
        <v>303</v>
      </c>
      <c r="I672" s="16" t="s">
        <v>229</v>
      </c>
      <c r="J672" s="16" t="s">
        <v>236</v>
      </c>
      <c r="K672" s="16" t="s">
        <v>231</v>
      </c>
      <c r="L672">
        <v>318</v>
      </c>
    </row>
    <row r="673" spans="1:12">
      <c r="A673">
        <v>673</v>
      </c>
      <c r="B673" s="16" t="s">
        <v>288</v>
      </c>
      <c r="C673" s="16" t="s">
        <v>225</v>
      </c>
      <c r="D673" s="16" t="s">
        <v>226</v>
      </c>
      <c r="E673">
        <v>36</v>
      </c>
      <c r="F673" s="1">
        <v>30317</v>
      </c>
      <c r="G673" s="16" t="s">
        <v>239</v>
      </c>
      <c r="H673" s="16" t="s">
        <v>303</v>
      </c>
      <c r="I673" s="16" t="s">
        <v>229</v>
      </c>
      <c r="J673" s="16" t="s">
        <v>261</v>
      </c>
      <c r="K673" s="16" t="s">
        <v>246</v>
      </c>
      <c r="L673">
        <v>514</v>
      </c>
    </row>
    <row r="674" spans="1:12">
      <c r="A674">
        <v>674</v>
      </c>
      <c r="B674" s="16" t="s">
        <v>224</v>
      </c>
      <c r="C674" s="16" t="s">
        <v>225</v>
      </c>
      <c r="D674" s="16" t="s">
        <v>238</v>
      </c>
      <c r="E674">
        <v>53</v>
      </c>
      <c r="F674" s="1">
        <v>24293</v>
      </c>
      <c r="G674" s="16" t="s">
        <v>239</v>
      </c>
      <c r="H674" s="16" t="s">
        <v>303</v>
      </c>
      <c r="I674" s="16" t="s">
        <v>229</v>
      </c>
      <c r="J674" s="16" t="s">
        <v>230</v>
      </c>
      <c r="K674" s="16" t="s">
        <v>240</v>
      </c>
      <c r="L674">
        <v>551</v>
      </c>
    </row>
    <row r="675" spans="1:12">
      <c r="A675">
        <v>675</v>
      </c>
      <c r="B675" s="16" t="s">
        <v>253</v>
      </c>
      <c r="C675" s="16" t="s">
        <v>225</v>
      </c>
      <c r="D675" s="16" t="s">
        <v>251</v>
      </c>
      <c r="E675">
        <v>29</v>
      </c>
      <c r="F675" s="1">
        <v>32874</v>
      </c>
      <c r="G675" s="16" t="s">
        <v>227</v>
      </c>
      <c r="H675" s="16" t="s">
        <v>243</v>
      </c>
      <c r="I675" s="16" t="s">
        <v>229</v>
      </c>
      <c r="J675" s="16" t="s">
        <v>230</v>
      </c>
      <c r="K675" s="16" t="s">
        <v>240</v>
      </c>
      <c r="L675">
        <v>311</v>
      </c>
    </row>
    <row r="676" spans="1:12">
      <c r="A676">
        <v>676</v>
      </c>
      <c r="B676" s="16" t="s">
        <v>237</v>
      </c>
      <c r="C676" s="16" t="s">
        <v>225</v>
      </c>
      <c r="D676" s="16" t="s">
        <v>238</v>
      </c>
      <c r="E676">
        <v>47</v>
      </c>
      <c r="F676" s="1">
        <v>26451</v>
      </c>
      <c r="G676" s="16" t="s">
        <v>281</v>
      </c>
      <c r="H676" s="16" t="s">
        <v>282</v>
      </c>
      <c r="I676" s="16" t="s">
        <v>259</v>
      </c>
      <c r="J676" s="16" t="s">
        <v>245</v>
      </c>
      <c r="K676" s="16" t="s">
        <v>231</v>
      </c>
      <c r="L676">
        <v>346</v>
      </c>
    </row>
    <row r="677" spans="1:12">
      <c r="A677">
        <v>677</v>
      </c>
      <c r="B677" s="16" t="s">
        <v>286</v>
      </c>
      <c r="C677" s="16" t="s">
        <v>225</v>
      </c>
      <c r="D677" s="16" t="s">
        <v>251</v>
      </c>
      <c r="E677">
        <v>28</v>
      </c>
      <c r="F677" s="1">
        <v>33239</v>
      </c>
      <c r="G677" s="16" t="s">
        <v>235</v>
      </c>
      <c r="H677" s="16" t="s">
        <v>243</v>
      </c>
      <c r="I677" s="16" t="s">
        <v>259</v>
      </c>
      <c r="J677" s="16" t="s">
        <v>230</v>
      </c>
      <c r="K677" s="16" t="s">
        <v>240</v>
      </c>
      <c r="L677">
        <v>844</v>
      </c>
    </row>
    <row r="678" spans="1:12">
      <c r="A678">
        <v>678</v>
      </c>
      <c r="B678" s="16" t="s">
        <v>265</v>
      </c>
      <c r="C678" s="16" t="s">
        <v>225</v>
      </c>
      <c r="D678" s="16" t="s">
        <v>238</v>
      </c>
      <c r="E678">
        <v>49</v>
      </c>
      <c r="F678" s="1">
        <v>25204</v>
      </c>
      <c r="G678" s="16" t="s">
        <v>266</v>
      </c>
      <c r="H678" s="16" t="s">
        <v>282</v>
      </c>
      <c r="I678" s="16" t="s">
        <v>229</v>
      </c>
      <c r="J678" s="16" t="s">
        <v>261</v>
      </c>
      <c r="K678" s="16" t="s">
        <v>246</v>
      </c>
      <c r="L678">
        <v>357</v>
      </c>
    </row>
    <row r="679" spans="1:12">
      <c r="A679">
        <v>679</v>
      </c>
      <c r="B679" s="16" t="s">
        <v>280</v>
      </c>
      <c r="C679" s="16" t="s">
        <v>225</v>
      </c>
      <c r="D679" s="16" t="s">
        <v>226</v>
      </c>
      <c r="E679">
        <v>38</v>
      </c>
      <c r="F679" s="1">
        <v>29952</v>
      </c>
      <c r="G679" s="16" t="s">
        <v>239</v>
      </c>
      <c r="H679" s="16" t="s">
        <v>303</v>
      </c>
      <c r="I679" s="16" t="s">
        <v>229</v>
      </c>
      <c r="J679" s="16" t="s">
        <v>230</v>
      </c>
      <c r="K679" s="16" t="s">
        <v>231</v>
      </c>
      <c r="L679">
        <v>467</v>
      </c>
    </row>
    <row r="680" spans="1:12">
      <c r="A680">
        <v>680</v>
      </c>
      <c r="B680" s="16" t="s">
        <v>234</v>
      </c>
      <c r="C680" s="16" t="s">
        <v>225</v>
      </c>
      <c r="D680" s="16" t="s">
        <v>251</v>
      </c>
      <c r="E680">
        <v>34</v>
      </c>
      <c r="F680" s="1">
        <v>30682</v>
      </c>
      <c r="G680" s="16" t="s">
        <v>227</v>
      </c>
      <c r="H680" s="16" t="s">
        <v>243</v>
      </c>
      <c r="I680" s="16" t="s">
        <v>229</v>
      </c>
      <c r="J680" s="16" t="s">
        <v>245</v>
      </c>
      <c r="K680" s="16" t="s">
        <v>246</v>
      </c>
      <c r="L680">
        <v>756</v>
      </c>
    </row>
    <row r="681" spans="1:12">
      <c r="A681">
        <v>681</v>
      </c>
      <c r="B681" s="16" t="s">
        <v>288</v>
      </c>
      <c r="C681" s="16" t="s">
        <v>225</v>
      </c>
      <c r="D681" s="16" t="s">
        <v>251</v>
      </c>
      <c r="E681">
        <v>34</v>
      </c>
      <c r="F681" s="1">
        <v>31048</v>
      </c>
      <c r="G681" s="16" t="s">
        <v>239</v>
      </c>
      <c r="H681" s="16" t="s">
        <v>303</v>
      </c>
      <c r="I681" s="16" t="s">
        <v>259</v>
      </c>
      <c r="J681" s="16" t="s">
        <v>230</v>
      </c>
      <c r="K681" s="16" t="s">
        <v>240</v>
      </c>
      <c r="L681">
        <v>328</v>
      </c>
    </row>
    <row r="682" spans="1:12">
      <c r="A682">
        <v>682</v>
      </c>
      <c r="B682" s="16" t="s">
        <v>292</v>
      </c>
      <c r="C682" s="16" t="s">
        <v>225</v>
      </c>
      <c r="D682" s="16" t="s">
        <v>242</v>
      </c>
      <c r="F682" s="1"/>
      <c r="G682" s="16" t="s">
        <v>239</v>
      </c>
      <c r="H682" s="16" t="s">
        <v>303</v>
      </c>
      <c r="I682" s="16" t="s">
        <v>259</v>
      </c>
      <c r="J682" s="16" t="s">
        <v>261</v>
      </c>
      <c r="K682" s="16" t="s">
        <v>246</v>
      </c>
      <c r="L682">
        <v>476</v>
      </c>
    </row>
    <row r="683" spans="1:12">
      <c r="A683">
        <v>683</v>
      </c>
      <c r="B683" s="16" t="s">
        <v>255</v>
      </c>
      <c r="C683" s="16" t="s">
        <v>225</v>
      </c>
      <c r="D683" s="16" t="s">
        <v>251</v>
      </c>
      <c r="E683">
        <v>29</v>
      </c>
      <c r="F683" s="1">
        <v>32509</v>
      </c>
      <c r="G683" s="16" t="s">
        <v>239</v>
      </c>
      <c r="H683" s="16" t="s">
        <v>303</v>
      </c>
      <c r="I683" s="16" t="s">
        <v>229</v>
      </c>
      <c r="J683" s="16" t="s">
        <v>233</v>
      </c>
      <c r="K683" s="16" t="s">
        <v>246</v>
      </c>
      <c r="L683">
        <v>324</v>
      </c>
    </row>
    <row r="684" spans="1:12">
      <c r="A684">
        <v>684</v>
      </c>
      <c r="B684" s="16" t="s">
        <v>260</v>
      </c>
      <c r="C684" s="16" t="s">
        <v>225</v>
      </c>
      <c r="D684" s="16" t="s">
        <v>226</v>
      </c>
      <c r="E684">
        <v>38</v>
      </c>
      <c r="F684" s="1">
        <v>29221</v>
      </c>
      <c r="G684" s="16" t="s">
        <v>239</v>
      </c>
      <c r="H684" s="16" t="s">
        <v>303</v>
      </c>
      <c r="I684" s="16" t="s">
        <v>249</v>
      </c>
      <c r="J684" s="16" t="s">
        <v>230</v>
      </c>
      <c r="K684" s="16" t="s">
        <v>231</v>
      </c>
      <c r="L684">
        <v>368</v>
      </c>
    </row>
    <row r="685" spans="1:12">
      <c r="A685">
        <v>685</v>
      </c>
      <c r="B685" s="16" t="s">
        <v>252</v>
      </c>
      <c r="C685" s="16" t="s">
        <v>225</v>
      </c>
      <c r="D685" s="16" t="s">
        <v>226</v>
      </c>
      <c r="E685">
        <v>43</v>
      </c>
      <c r="F685" s="1">
        <v>27760</v>
      </c>
      <c r="G685" s="16" t="s">
        <v>281</v>
      </c>
      <c r="H685" s="16" t="s">
        <v>282</v>
      </c>
      <c r="I685" s="16" t="s">
        <v>229</v>
      </c>
      <c r="J685" s="16" t="s">
        <v>233</v>
      </c>
      <c r="K685" s="16" t="s">
        <v>231</v>
      </c>
      <c r="L685">
        <v>672</v>
      </c>
    </row>
    <row r="686" spans="1:12">
      <c r="A686">
        <v>686</v>
      </c>
      <c r="B686" s="16" t="s">
        <v>279</v>
      </c>
      <c r="C686" s="16" t="s">
        <v>225</v>
      </c>
      <c r="D686" s="16" t="s">
        <v>251</v>
      </c>
      <c r="E686">
        <v>33</v>
      </c>
      <c r="F686" s="1">
        <v>31778</v>
      </c>
      <c r="G686" s="16" t="s">
        <v>239</v>
      </c>
      <c r="H686" s="16" t="s">
        <v>303</v>
      </c>
      <c r="I686" s="16" t="s">
        <v>229</v>
      </c>
      <c r="J686" s="16" t="s">
        <v>233</v>
      </c>
      <c r="K686" s="16" t="s">
        <v>240</v>
      </c>
      <c r="L686">
        <v>473</v>
      </c>
    </row>
    <row r="687" spans="1:12">
      <c r="A687">
        <v>687</v>
      </c>
      <c r="B687" s="16" t="s">
        <v>268</v>
      </c>
      <c r="C687" s="16" t="s">
        <v>225</v>
      </c>
      <c r="D687" s="16" t="s">
        <v>251</v>
      </c>
      <c r="E687">
        <v>26</v>
      </c>
      <c r="F687" s="1">
        <v>33970</v>
      </c>
      <c r="G687" s="16" t="s">
        <v>235</v>
      </c>
      <c r="H687" s="16" t="s">
        <v>243</v>
      </c>
      <c r="I687" s="16" t="s">
        <v>229</v>
      </c>
      <c r="J687" s="16" t="s">
        <v>230</v>
      </c>
      <c r="K687" s="16" t="s">
        <v>240</v>
      </c>
      <c r="L687">
        <v>398</v>
      </c>
    </row>
    <row r="688" spans="1:12">
      <c r="A688">
        <v>688</v>
      </c>
      <c r="B688" s="16" t="s">
        <v>288</v>
      </c>
      <c r="C688" s="16" t="s">
        <v>225</v>
      </c>
      <c r="D688" s="16" t="s">
        <v>226</v>
      </c>
      <c r="E688">
        <v>36</v>
      </c>
      <c r="F688" s="1">
        <v>30317</v>
      </c>
      <c r="G688" s="16" t="s">
        <v>239</v>
      </c>
      <c r="H688" s="16" t="s">
        <v>303</v>
      </c>
      <c r="I688" s="16" t="s">
        <v>229</v>
      </c>
      <c r="J688" s="16" t="s">
        <v>261</v>
      </c>
      <c r="K688" s="16" t="s">
        <v>246</v>
      </c>
      <c r="L688">
        <v>514</v>
      </c>
    </row>
    <row r="689" spans="1:12">
      <c r="A689">
        <v>689</v>
      </c>
      <c r="B689" s="16" t="s">
        <v>309</v>
      </c>
      <c r="C689" s="16" t="s">
        <v>225</v>
      </c>
      <c r="D689" s="16" t="s">
        <v>251</v>
      </c>
      <c r="E689">
        <v>31</v>
      </c>
      <c r="F689" s="1">
        <v>32287</v>
      </c>
      <c r="G689" s="16" t="s">
        <v>239</v>
      </c>
      <c r="H689" s="16" t="s">
        <v>303</v>
      </c>
      <c r="I689" s="16" t="s">
        <v>249</v>
      </c>
      <c r="J689" s="16" t="s">
        <v>261</v>
      </c>
      <c r="K689" s="16" t="s">
        <v>240</v>
      </c>
      <c r="L689">
        <v>532</v>
      </c>
    </row>
    <row r="690" spans="1:12">
      <c r="A690">
        <v>690</v>
      </c>
      <c r="B690" s="16" t="s">
        <v>270</v>
      </c>
      <c r="C690" s="16" t="s">
        <v>225</v>
      </c>
      <c r="D690" s="16" t="s">
        <v>242</v>
      </c>
      <c r="E690">
        <v>23</v>
      </c>
      <c r="F690" s="1">
        <v>34367</v>
      </c>
      <c r="G690" s="16" t="s">
        <v>266</v>
      </c>
      <c r="H690" s="16" t="s">
        <v>243</v>
      </c>
      <c r="I690" s="16" t="s">
        <v>229</v>
      </c>
      <c r="J690" s="16" t="s">
        <v>245</v>
      </c>
      <c r="K690" s="16" t="s">
        <v>240</v>
      </c>
      <c r="L690">
        <v>503</v>
      </c>
    </row>
    <row r="691" spans="1:12">
      <c r="A691">
        <v>691</v>
      </c>
      <c r="B691" s="16" t="s">
        <v>278</v>
      </c>
      <c r="C691" s="16" t="s">
        <v>225</v>
      </c>
      <c r="D691" s="16" t="s">
        <v>226</v>
      </c>
      <c r="E691">
        <v>44</v>
      </c>
      <c r="F691" s="1">
        <v>27395</v>
      </c>
      <c r="G691" s="16" t="s">
        <v>235</v>
      </c>
      <c r="H691" s="16" t="s">
        <v>243</v>
      </c>
      <c r="I691" s="16" t="s">
        <v>259</v>
      </c>
      <c r="J691" s="16" t="s">
        <v>261</v>
      </c>
      <c r="K691" s="16" t="s">
        <v>231</v>
      </c>
      <c r="L691">
        <v>361</v>
      </c>
    </row>
    <row r="692" spans="1:12">
      <c r="A692">
        <v>692</v>
      </c>
      <c r="B692" s="16" t="s">
        <v>253</v>
      </c>
      <c r="C692" s="16" t="s">
        <v>225</v>
      </c>
      <c r="D692" s="16" t="s">
        <v>251</v>
      </c>
      <c r="E692">
        <v>34</v>
      </c>
      <c r="F692" s="1">
        <v>31048</v>
      </c>
      <c r="G692" s="16" t="s">
        <v>227</v>
      </c>
      <c r="H692" s="16" t="s">
        <v>243</v>
      </c>
      <c r="I692" s="16" t="s">
        <v>229</v>
      </c>
      <c r="J692" s="16" t="s">
        <v>261</v>
      </c>
      <c r="K692" s="16" t="s">
        <v>246</v>
      </c>
      <c r="L692">
        <v>707</v>
      </c>
    </row>
    <row r="693" spans="1:12">
      <c r="A693">
        <v>693</v>
      </c>
      <c r="B693" s="16" t="s">
        <v>247</v>
      </c>
      <c r="C693" s="16" t="s">
        <v>225</v>
      </c>
      <c r="D693" s="16" t="s">
        <v>226</v>
      </c>
      <c r="E693">
        <v>45</v>
      </c>
      <c r="F693" s="1">
        <v>26299</v>
      </c>
      <c r="G693" s="16" t="s">
        <v>266</v>
      </c>
      <c r="H693" s="16" t="s">
        <v>243</v>
      </c>
      <c r="I693" s="16" t="s">
        <v>229</v>
      </c>
      <c r="J693" s="16" t="s">
        <v>230</v>
      </c>
      <c r="K693" s="16" t="s">
        <v>231</v>
      </c>
      <c r="L693">
        <v>773</v>
      </c>
    </row>
    <row r="694" spans="1:12">
      <c r="A694">
        <v>694</v>
      </c>
      <c r="B694" s="16" t="s">
        <v>237</v>
      </c>
      <c r="C694" s="16" t="s">
        <v>225</v>
      </c>
      <c r="D694" s="16" t="s">
        <v>251</v>
      </c>
      <c r="E694">
        <v>29</v>
      </c>
      <c r="F694" s="1">
        <v>32509</v>
      </c>
      <c r="G694" s="16" t="s">
        <v>239</v>
      </c>
      <c r="H694" s="16" t="s">
        <v>303</v>
      </c>
      <c r="I694" s="16" t="s">
        <v>229</v>
      </c>
      <c r="J694" s="16" t="s">
        <v>230</v>
      </c>
      <c r="K694" s="16" t="s">
        <v>231</v>
      </c>
      <c r="L694">
        <v>369</v>
      </c>
    </row>
    <row r="695" spans="1:12">
      <c r="A695">
        <v>695</v>
      </c>
      <c r="B695" s="16" t="s">
        <v>294</v>
      </c>
      <c r="C695" s="16" t="s">
        <v>225</v>
      </c>
      <c r="D695" s="16" t="s">
        <v>226</v>
      </c>
      <c r="E695">
        <v>45</v>
      </c>
      <c r="F695" s="1">
        <v>27030</v>
      </c>
      <c r="G695" s="16" t="s">
        <v>281</v>
      </c>
      <c r="H695" s="16" t="s">
        <v>282</v>
      </c>
      <c r="I695" s="16" t="s">
        <v>229</v>
      </c>
      <c r="J695" s="16" t="s">
        <v>230</v>
      </c>
      <c r="K695" s="16" t="s">
        <v>240</v>
      </c>
      <c r="L695">
        <v>357</v>
      </c>
    </row>
    <row r="696" spans="1:12">
      <c r="A696">
        <v>696</v>
      </c>
      <c r="B696" s="16" t="s">
        <v>237</v>
      </c>
      <c r="C696" s="16" t="s">
        <v>225</v>
      </c>
      <c r="D696" s="16" t="s">
        <v>238</v>
      </c>
      <c r="E696">
        <v>47</v>
      </c>
      <c r="F696" s="1">
        <v>26451</v>
      </c>
      <c r="G696" s="16" t="s">
        <v>281</v>
      </c>
      <c r="H696" s="16" t="s">
        <v>282</v>
      </c>
      <c r="I696" s="16" t="s">
        <v>259</v>
      </c>
      <c r="J696" s="16" t="s">
        <v>245</v>
      </c>
      <c r="K696" s="16" t="s">
        <v>231</v>
      </c>
      <c r="L696">
        <v>346</v>
      </c>
    </row>
    <row r="697" spans="1:12">
      <c r="A697">
        <v>697</v>
      </c>
      <c r="B697" s="16" t="s">
        <v>297</v>
      </c>
      <c r="C697" s="16" t="s">
        <v>225</v>
      </c>
      <c r="D697" s="16" t="s">
        <v>242</v>
      </c>
      <c r="E697">
        <v>23</v>
      </c>
      <c r="F697" s="1">
        <v>35411</v>
      </c>
      <c r="G697" s="16" t="s">
        <v>239</v>
      </c>
      <c r="H697" s="16" t="s">
        <v>303</v>
      </c>
      <c r="I697" s="16" t="s">
        <v>259</v>
      </c>
      <c r="J697" s="16" t="s">
        <v>236</v>
      </c>
      <c r="K697" s="16" t="s">
        <v>246</v>
      </c>
      <c r="L697">
        <v>443</v>
      </c>
    </row>
    <row r="698" spans="1:12">
      <c r="A698">
        <v>698</v>
      </c>
      <c r="B698" s="16" t="s">
        <v>306</v>
      </c>
      <c r="C698" s="16" t="s">
        <v>225</v>
      </c>
      <c r="D698" s="16" t="s">
        <v>242</v>
      </c>
      <c r="E698">
        <v>22</v>
      </c>
      <c r="F698" s="1">
        <v>35730</v>
      </c>
      <c r="G698" s="16" t="s">
        <v>266</v>
      </c>
      <c r="H698" s="16" t="s">
        <v>243</v>
      </c>
      <c r="I698" s="16" t="s">
        <v>229</v>
      </c>
      <c r="J698" s="16" t="s">
        <v>261</v>
      </c>
      <c r="K698" s="16" t="s">
        <v>246</v>
      </c>
      <c r="L698">
        <v>516</v>
      </c>
    </row>
    <row r="699" spans="1:12">
      <c r="A699">
        <v>699</v>
      </c>
      <c r="B699" s="16" t="s">
        <v>274</v>
      </c>
      <c r="C699" s="16" t="s">
        <v>225</v>
      </c>
      <c r="D699" s="16" t="s">
        <v>251</v>
      </c>
      <c r="E699">
        <v>28</v>
      </c>
      <c r="F699" s="1">
        <v>32509</v>
      </c>
      <c r="G699" s="16" t="s">
        <v>266</v>
      </c>
      <c r="H699" s="16" t="s">
        <v>243</v>
      </c>
      <c r="I699" s="16" t="s">
        <v>229</v>
      </c>
      <c r="J699" s="16" t="s">
        <v>261</v>
      </c>
      <c r="K699" s="16" t="s">
        <v>231</v>
      </c>
      <c r="L699">
        <v>553</v>
      </c>
    </row>
    <row r="700" spans="1:12">
      <c r="A700">
        <v>700</v>
      </c>
      <c r="B700" s="16" t="s">
        <v>297</v>
      </c>
      <c r="C700" s="16" t="s">
        <v>225</v>
      </c>
      <c r="D700" s="16" t="s">
        <v>251</v>
      </c>
      <c r="E700">
        <v>31</v>
      </c>
      <c r="F700" s="1">
        <v>31778</v>
      </c>
      <c r="G700" s="16" t="s">
        <v>239</v>
      </c>
      <c r="H700" s="16" t="s">
        <v>282</v>
      </c>
      <c r="I700" s="16" t="s">
        <v>229</v>
      </c>
      <c r="J700" s="16" t="s">
        <v>261</v>
      </c>
      <c r="K700" s="16" t="s">
        <v>231</v>
      </c>
      <c r="L700">
        <v>466</v>
      </c>
    </row>
    <row r="701" spans="1:12">
      <c r="A701">
        <v>701</v>
      </c>
      <c r="B701" s="16" t="s">
        <v>278</v>
      </c>
      <c r="C701" s="16" t="s">
        <v>225</v>
      </c>
      <c r="D701" s="16" t="s">
        <v>226</v>
      </c>
      <c r="E701">
        <v>44</v>
      </c>
      <c r="F701" s="1">
        <v>27395</v>
      </c>
      <c r="G701" s="16" t="s">
        <v>235</v>
      </c>
      <c r="H701" s="16" t="s">
        <v>243</v>
      </c>
      <c r="I701" s="16" t="s">
        <v>259</v>
      </c>
      <c r="J701" s="16" t="s">
        <v>261</v>
      </c>
      <c r="K701" s="16" t="s">
        <v>231</v>
      </c>
      <c r="L701">
        <v>361</v>
      </c>
    </row>
    <row r="702" spans="1:12">
      <c r="A702">
        <v>702</v>
      </c>
      <c r="B702" s="16" t="s">
        <v>263</v>
      </c>
      <c r="C702" s="16" t="s">
        <v>225</v>
      </c>
      <c r="D702" s="16" t="s">
        <v>251</v>
      </c>
      <c r="E702">
        <v>28</v>
      </c>
      <c r="F702" s="1">
        <v>32846</v>
      </c>
      <c r="G702" s="16" t="s">
        <v>235</v>
      </c>
      <c r="H702" s="16" t="s">
        <v>243</v>
      </c>
      <c r="I702" s="16" t="s">
        <v>229</v>
      </c>
      <c r="J702" s="16" t="s">
        <v>245</v>
      </c>
      <c r="K702" s="16" t="s">
        <v>240</v>
      </c>
      <c r="L702">
        <v>385</v>
      </c>
    </row>
    <row r="703" spans="1:12">
      <c r="A703">
        <v>703</v>
      </c>
      <c r="B703" s="16" t="s">
        <v>263</v>
      </c>
      <c r="C703" s="16" t="s">
        <v>225</v>
      </c>
      <c r="D703" s="16" t="s">
        <v>251</v>
      </c>
      <c r="E703">
        <v>28</v>
      </c>
      <c r="F703" s="1">
        <v>32846</v>
      </c>
      <c r="G703" s="16" t="s">
        <v>235</v>
      </c>
      <c r="H703" s="16" t="s">
        <v>243</v>
      </c>
      <c r="I703" s="16" t="s">
        <v>229</v>
      </c>
      <c r="J703" s="16" t="s">
        <v>245</v>
      </c>
      <c r="K703" s="16" t="s">
        <v>240</v>
      </c>
      <c r="L703">
        <v>385</v>
      </c>
    </row>
    <row r="704" spans="1:12">
      <c r="A704">
        <v>704</v>
      </c>
      <c r="B704" s="16" t="s">
        <v>333</v>
      </c>
      <c r="C704" s="16" t="s">
        <v>225</v>
      </c>
      <c r="D704" s="16" t="s">
        <v>238</v>
      </c>
      <c r="E704">
        <v>53</v>
      </c>
      <c r="F704" s="1">
        <v>24108</v>
      </c>
      <c r="G704" s="16" t="s">
        <v>281</v>
      </c>
      <c r="H704" s="16" t="s">
        <v>282</v>
      </c>
      <c r="I704" s="16" t="s">
        <v>229</v>
      </c>
      <c r="J704" s="16" t="s">
        <v>245</v>
      </c>
      <c r="K704" s="16" t="s">
        <v>240</v>
      </c>
      <c r="L704">
        <v>812</v>
      </c>
    </row>
    <row r="705" spans="1:12">
      <c r="A705">
        <v>705</v>
      </c>
      <c r="B705" s="16" t="s">
        <v>280</v>
      </c>
      <c r="C705" s="16" t="s">
        <v>225</v>
      </c>
      <c r="D705" s="16" t="s">
        <v>226</v>
      </c>
      <c r="E705">
        <v>38</v>
      </c>
      <c r="F705" s="1">
        <v>29952</v>
      </c>
      <c r="G705" s="16" t="s">
        <v>239</v>
      </c>
      <c r="H705" s="16" t="s">
        <v>303</v>
      </c>
      <c r="I705" s="16" t="s">
        <v>229</v>
      </c>
      <c r="J705" s="16" t="s">
        <v>230</v>
      </c>
      <c r="K705" s="16" t="s">
        <v>231</v>
      </c>
      <c r="L705">
        <v>467</v>
      </c>
    </row>
    <row r="706" spans="1:12">
      <c r="A706">
        <v>706</v>
      </c>
      <c r="B706" s="16" t="s">
        <v>247</v>
      </c>
      <c r="C706" s="16" t="s">
        <v>225</v>
      </c>
      <c r="D706" s="16" t="s">
        <v>226</v>
      </c>
      <c r="E706">
        <v>45</v>
      </c>
      <c r="F706" s="1">
        <v>26299</v>
      </c>
      <c r="G706" s="16" t="s">
        <v>266</v>
      </c>
      <c r="H706" s="16" t="s">
        <v>243</v>
      </c>
      <c r="I706" s="16" t="s">
        <v>229</v>
      </c>
      <c r="J706" s="16" t="s">
        <v>230</v>
      </c>
      <c r="K706" s="16" t="s">
        <v>231</v>
      </c>
      <c r="L706">
        <v>773</v>
      </c>
    </row>
    <row r="707" spans="1:12">
      <c r="A707">
        <v>707</v>
      </c>
      <c r="B707" s="16" t="s">
        <v>244</v>
      </c>
      <c r="C707" s="16" t="s">
        <v>225</v>
      </c>
      <c r="D707" s="16" t="s">
        <v>226</v>
      </c>
      <c r="E707">
        <v>37</v>
      </c>
      <c r="F707" s="1">
        <v>29221</v>
      </c>
      <c r="G707" s="16" t="s">
        <v>227</v>
      </c>
      <c r="H707" s="16" t="s">
        <v>243</v>
      </c>
      <c r="I707" s="16" t="s">
        <v>229</v>
      </c>
      <c r="J707" s="16" t="s">
        <v>245</v>
      </c>
      <c r="K707" s="16" t="s">
        <v>246</v>
      </c>
      <c r="L707">
        <v>426</v>
      </c>
    </row>
    <row r="708" spans="1:12">
      <c r="A708">
        <v>708</v>
      </c>
      <c r="B708" s="16" t="s">
        <v>279</v>
      </c>
      <c r="C708" s="16" t="s">
        <v>225</v>
      </c>
      <c r="D708" s="16" t="s">
        <v>226</v>
      </c>
      <c r="E708">
        <v>38</v>
      </c>
      <c r="F708" s="1">
        <v>29530</v>
      </c>
      <c r="G708" s="16" t="s">
        <v>266</v>
      </c>
      <c r="H708" s="16" t="s">
        <v>282</v>
      </c>
      <c r="I708" s="16" t="s">
        <v>229</v>
      </c>
      <c r="J708" s="16" t="s">
        <v>236</v>
      </c>
      <c r="K708" s="16" t="s">
        <v>231</v>
      </c>
      <c r="L708">
        <v>755</v>
      </c>
    </row>
    <row r="709" spans="1:12">
      <c r="A709">
        <v>709</v>
      </c>
      <c r="B709" s="16" t="s">
        <v>279</v>
      </c>
      <c r="C709" s="16" t="s">
        <v>225</v>
      </c>
      <c r="D709" s="16" t="s">
        <v>226</v>
      </c>
      <c r="E709">
        <v>42</v>
      </c>
      <c r="F709" s="1">
        <v>28126</v>
      </c>
      <c r="G709" s="16" t="s">
        <v>235</v>
      </c>
      <c r="H709" s="16" t="s">
        <v>243</v>
      </c>
      <c r="I709" s="16" t="s">
        <v>229</v>
      </c>
      <c r="J709" s="16" t="s">
        <v>233</v>
      </c>
      <c r="K709" s="16" t="s">
        <v>231</v>
      </c>
      <c r="L709">
        <v>668</v>
      </c>
    </row>
    <row r="710" spans="1:12">
      <c r="A710">
        <v>710</v>
      </c>
      <c r="B710" s="16" t="s">
        <v>308</v>
      </c>
      <c r="C710" s="16" t="s">
        <v>225</v>
      </c>
      <c r="D710" s="16" t="s">
        <v>226</v>
      </c>
      <c r="E710">
        <v>40</v>
      </c>
      <c r="F710" s="1">
        <v>28884</v>
      </c>
      <c r="G710" s="16" t="s">
        <v>281</v>
      </c>
      <c r="H710" s="16" t="s">
        <v>282</v>
      </c>
      <c r="I710" s="16" t="s">
        <v>229</v>
      </c>
      <c r="J710" s="16" t="s">
        <v>236</v>
      </c>
      <c r="K710" s="16" t="s">
        <v>246</v>
      </c>
      <c r="L710">
        <v>714</v>
      </c>
    </row>
    <row r="711" spans="1:12">
      <c r="A711">
        <v>711</v>
      </c>
      <c r="B711" s="16" t="s">
        <v>308</v>
      </c>
      <c r="C711" s="16" t="s">
        <v>225</v>
      </c>
      <c r="D711" s="16" t="s">
        <v>226</v>
      </c>
      <c r="E711">
        <v>40</v>
      </c>
      <c r="F711" s="1">
        <v>28884</v>
      </c>
      <c r="G711" s="16" t="s">
        <v>281</v>
      </c>
      <c r="H711" s="16" t="s">
        <v>282</v>
      </c>
      <c r="I711" s="16" t="s">
        <v>229</v>
      </c>
      <c r="J711" s="16" t="s">
        <v>236</v>
      </c>
      <c r="K711" s="16" t="s">
        <v>246</v>
      </c>
      <c r="L711">
        <v>714</v>
      </c>
    </row>
    <row r="712" spans="1:12">
      <c r="A712">
        <v>712</v>
      </c>
      <c r="B712" s="16" t="s">
        <v>260</v>
      </c>
      <c r="C712" s="16" t="s">
        <v>225</v>
      </c>
      <c r="D712" s="16" t="s">
        <v>238</v>
      </c>
      <c r="E712">
        <v>50</v>
      </c>
      <c r="F712" s="1">
        <v>25569</v>
      </c>
      <c r="G712" s="16" t="s">
        <v>239</v>
      </c>
      <c r="H712" s="16" t="s">
        <v>303</v>
      </c>
      <c r="I712" s="16" t="s">
        <v>229</v>
      </c>
      <c r="J712" s="16" t="s">
        <v>245</v>
      </c>
      <c r="K712" s="16" t="s">
        <v>240</v>
      </c>
      <c r="L712">
        <v>664</v>
      </c>
    </row>
    <row r="713" spans="1:12">
      <c r="A713">
        <v>713</v>
      </c>
      <c r="B713" s="16" t="s">
        <v>287</v>
      </c>
      <c r="C713" s="16" t="s">
        <v>225</v>
      </c>
      <c r="D713" s="16" t="s">
        <v>251</v>
      </c>
      <c r="E713">
        <v>35</v>
      </c>
      <c r="F713" s="1">
        <v>30761</v>
      </c>
      <c r="G713" s="16" t="s">
        <v>235</v>
      </c>
      <c r="H713" s="16" t="s">
        <v>243</v>
      </c>
      <c r="I713" s="16" t="s">
        <v>229</v>
      </c>
      <c r="J713" s="16" t="s">
        <v>230</v>
      </c>
      <c r="K713" s="16" t="s">
        <v>231</v>
      </c>
      <c r="L713">
        <v>567</v>
      </c>
    </row>
    <row r="714" spans="1:12">
      <c r="A714">
        <v>714</v>
      </c>
      <c r="B714" s="16" t="s">
        <v>302</v>
      </c>
      <c r="C714" s="16" t="s">
        <v>225</v>
      </c>
      <c r="D714" s="16" t="s">
        <v>251</v>
      </c>
      <c r="E714">
        <v>33</v>
      </c>
      <c r="F714" s="1">
        <v>31578</v>
      </c>
      <c r="G714" s="16" t="s">
        <v>235</v>
      </c>
      <c r="H714" s="16" t="s">
        <v>303</v>
      </c>
      <c r="I714" s="16" t="s">
        <v>259</v>
      </c>
      <c r="J714" s="16" t="s">
        <v>230</v>
      </c>
      <c r="K714" s="16" t="s">
        <v>231</v>
      </c>
      <c r="L714">
        <v>847</v>
      </c>
    </row>
    <row r="715" spans="1:12">
      <c r="A715">
        <v>715</v>
      </c>
      <c r="B715" s="16" t="s">
        <v>247</v>
      </c>
      <c r="C715" s="16" t="s">
        <v>225</v>
      </c>
      <c r="D715" s="16" t="s">
        <v>251</v>
      </c>
      <c r="E715">
        <v>35</v>
      </c>
      <c r="F715" s="1">
        <v>30682</v>
      </c>
      <c r="G715" s="16" t="s">
        <v>239</v>
      </c>
      <c r="H715" s="16" t="s">
        <v>303</v>
      </c>
      <c r="I715" s="16" t="s">
        <v>229</v>
      </c>
      <c r="J715" s="16" t="s">
        <v>236</v>
      </c>
      <c r="K715" s="16" t="s">
        <v>240</v>
      </c>
      <c r="L715">
        <v>721</v>
      </c>
    </row>
    <row r="716" spans="1:12">
      <c r="A716">
        <v>716</v>
      </c>
      <c r="B716" s="16" t="s">
        <v>323</v>
      </c>
      <c r="C716" s="16" t="s">
        <v>225</v>
      </c>
      <c r="D716" s="16" t="s">
        <v>251</v>
      </c>
      <c r="E716">
        <v>28</v>
      </c>
      <c r="F716" s="1">
        <v>33550</v>
      </c>
      <c r="G716" s="16" t="s">
        <v>239</v>
      </c>
      <c r="H716" s="16" t="s">
        <v>303</v>
      </c>
      <c r="I716" s="16" t="s">
        <v>259</v>
      </c>
      <c r="J716" s="16" t="s">
        <v>245</v>
      </c>
      <c r="K716" s="16" t="s">
        <v>231</v>
      </c>
      <c r="L716">
        <v>641</v>
      </c>
    </row>
    <row r="717" spans="1:12">
      <c r="A717">
        <v>717</v>
      </c>
      <c r="B717" s="16" t="s">
        <v>276</v>
      </c>
      <c r="C717" s="16" t="s">
        <v>225</v>
      </c>
      <c r="D717" s="16" t="s">
        <v>226</v>
      </c>
      <c r="E717">
        <v>37</v>
      </c>
      <c r="F717" s="1">
        <v>29221</v>
      </c>
      <c r="G717" s="16" t="s">
        <v>266</v>
      </c>
      <c r="H717" s="16" t="s">
        <v>243</v>
      </c>
      <c r="I717" s="16" t="s">
        <v>229</v>
      </c>
      <c r="J717" s="16" t="s">
        <v>261</v>
      </c>
      <c r="K717" s="16" t="s">
        <v>231</v>
      </c>
      <c r="L717">
        <v>479</v>
      </c>
    </row>
    <row r="718" spans="1:12">
      <c r="A718">
        <v>718</v>
      </c>
      <c r="B718" s="16" t="s">
        <v>255</v>
      </c>
      <c r="C718" s="16" t="s">
        <v>225</v>
      </c>
      <c r="D718" s="16" t="s">
        <v>226</v>
      </c>
      <c r="E718">
        <v>39</v>
      </c>
      <c r="F718" s="1">
        <v>28628</v>
      </c>
      <c r="G718" s="16" t="s">
        <v>235</v>
      </c>
      <c r="H718" s="16" t="s">
        <v>243</v>
      </c>
      <c r="I718" s="16" t="s">
        <v>229</v>
      </c>
      <c r="J718" s="16" t="s">
        <v>245</v>
      </c>
      <c r="K718" s="16" t="s">
        <v>231</v>
      </c>
      <c r="L718">
        <v>571</v>
      </c>
    </row>
    <row r="719" spans="1:12">
      <c r="A719">
        <v>719</v>
      </c>
      <c r="B719" s="16" t="s">
        <v>314</v>
      </c>
      <c r="C719" s="16" t="s">
        <v>225</v>
      </c>
      <c r="D719" s="16" t="s">
        <v>238</v>
      </c>
      <c r="E719">
        <v>46</v>
      </c>
      <c r="F719" s="1">
        <v>26665</v>
      </c>
      <c r="G719" s="16" t="s">
        <v>281</v>
      </c>
      <c r="H719" s="16" t="s">
        <v>282</v>
      </c>
      <c r="I719" s="16" t="s">
        <v>229</v>
      </c>
      <c r="J719" s="16" t="s">
        <v>261</v>
      </c>
      <c r="K719" s="16" t="s">
        <v>231</v>
      </c>
      <c r="L719">
        <v>512</v>
      </c>
    </row>
    <row r="720" spans="1:12">
      <c r="A720">
        <v>720</v>
      </c>
      <c r="B720" s="16" t="s">
        <v>334</v>
      </c>
      <c r="C720" s="16" t="s">
        <v>225</v>
      </c>
      <c r="D720" s="16" t="s">
        <v>226</v>
      </c>
      <c r="E720">
        <v>43</v>
      </c>
      <c r="F720" s="1">
        <v>27454</v>
      </c>
      <c r="G720" s="16" t="s">
        <v>281</v>
      </c>
      <c r="H720" s="16" t="s">
        <v>282</v>
      </c>
      <c r="I720" s="16" t="s">
        <v>229</v>
      </c>
      <c r="J720" s="16" t="s">
        <v>230</v>
      </c>
      <c r="K720" s="16" t="s">
        <v>246</v>
      </c>
      <c r="L720">
        <v>558</v>
      </c>
    </row>
    <row r="721" spans="1:12">
      <c r="A721">
        <v>721</v>
      </c>
      <c r="B721" s="16" t="s">
        <v>262</v>
      </c>
      <c r="C721" s="16" t="s">
        <v>225</v>
      </c>
      <c r="D721" s="16" t="s">
        <v>251</v>
      </c>
      <c r="E721">
        <v>34</v>
      </c>
      <c r="F721" s="1">
        <v>30317</v>
      </c>
      <c r="G721" s="16" t="s">
        <v>235</v>
      </c>
      <c r="H721" s="16" t="s">
        <v>243</v>
      </c>
      <c r="I721" s="16" t="s">
        <v>229</v>
      </c>
      <c r="J721" s="16" t="s">
        <v>230</v>
      </c>
      <c r="K721" s="16" t="s">
        <v>246</v>
      </c>
      <c r="L721">
        <v>734</v>
      </c>
    </row>
    <row r="722" spans="1:12">
      <c r="A722">
        <v>722</v>
      </c>
      <c r="B722" s="16" t="s">
        <v>252</v>
      </c>
      <c r="C722" s="16" t="s">
        <v>225</v>
      </c>
      <c r="D722" s="16" t="s">
        <v>226</v>
      </c>
      <c r="E722">
        <v>43</v>
      </c>
      <c r="F722" s="1">
        <v>27760</v>
      </c>
      <c r="G722" s="16" t="s">
        <v>281</v>
      </c>
      <c r="H722" s="16" t="s">
        <v>282</v>
      </c>
      <c r="I722" s="16" t="s">
        <v>229</v>
      </c>
      <c r="J722" s="16" t="s">
        <v>233</v>
      </c>
      <c r="K722" s="16" t="s">
        <v>231</v>
      </c>
      <c r="L722">
        <v>672</v>
      </c>
    </row>
    <row r="723" spans="1:12">
      <c r="A723">
        <v>723</v>
      </c>
      <c r="B723" s="16" t="s">
        <v>322</v>
      </c>
      <c r="C723" s="16" t="s">
        <v>225</v>
      </c>
      <c r="D723" s="16" t="s">
        <v>226</v>
      </c>
      <c r="E723">
        <v>44</v>
      </c>
      <c r="F723" s="1">
        <v>27395</v>
      </c>
      <c r="G723" s="16" t="s">
        <v>239</v>
      </c>
      <c r="H723" s="16" t="s">
        <v>303</v>
      </c>
      <c r="I723" s="16" t="s">
        <v>229</v>
      </c>
      <c r="J723" s="16" t="s">
        <v>236</v>
      </c>
      <c r="K723" s="16" t="s">
        <v>231</v>
      </c>
      <c r="L723">
        <v>638</v>
      </c>
    </row>
    <row r="724" spans="1:12">
      <c r="A724">
        <v>724</v>
      </c>
      <c r="B724" s="16" t="s">
        <v>253</v>
      </c>
      <c r="C724" s="16" t="s">
        <v>225</v>
      </c>
      <c r="D724" s="16" t="s">
        <v>251</v>
      </c>
      <c r="E724">
        <v>29</v>
      </c>
      <c r="F724" s="1">
        <v>32874</v>
      </c>
      <c r="G724" s="16" t="s">
        <v>227</v>
      </c>
      <c r="H724" s="16" t="s">
        <v>243</v>
      </c>
      <c r="I724" s="16" t="s">
        <v>229</v>
      </c>
      <c r="J724" s="16" t="s">
        <v>230</v>
      </c>
      <c r="K724" s="16" t="s">
        <v>240</v>
      </c>
      <c r="L724">
        <v>311</v>
      </c>
    </row>
    <row r="725" spans="1:12">
      <c r="A725">
        <v>725</v>
      </c>
      <c r="B725" s="16" t="s">
        <v>274</v>
      </c>
      <c r="C725" s="16" t="s">
        <v>225</v>
      </c>
      <c r="D725" s="16" t="s">
        <v>251</v>
      </c>
      <c r="E725">
        <v>28</v>
      </c>
      <c r="F725" s="1">
        <v>32509</v>
      </c>
      <c r="G725" s="16" t="s">
        <v>266</v>
      </c>
      <c r="H725" s="16" t="s">
        <v>243</v>
      </c>
      <c r="I725" s="16" t="s">
        <v>229</v>
      </c>
      <c r="J725" s="16" t="s">
        <v>261</v>
      </c>
      <c r="K725" s="16" t="s">
        <v>231</v>
      </c>
      <c r="L725">
        <v>553</v>
      </c>
    </row>
    <row r="726" spans="1:12">
      <c r="A726">
        <v>726</v>
      </c>
      <c r="B726" s="16" t="s">
        <v>264</v>
      </c>
      <c r="C726" s="16" t="s">
        <v>225</v>
      </c>
      <c r="D726" s="16" t="s">
        <v>251</v>
      </c>
      <c r="E726">
        <v>29</v>
      </c>
      <c r="F726" s="1">
        <v>33187</v>
      </c>
      <c r="G726" s="16" t="s">
        <v>266</v>
      </c>
      <c r="H726" s="16" t="s">
        <v>243</v>
      </c>
      <c r="I726" s="16" t="s">
        <v>259</v>
      </c>
      <c r="J726" s="16" t="s">
        <v>261</v>
      </c>
      <c r="K726" s="16" t="s">
        <v>231</v>
      </c>
      <c r="L726">
        <v>712</v>
      </c>
    </row>
    <row r="727" spans="1:12">
      <c r="A727">
        <v>727</v>
      </c>
      <c r="B727" s="16" t="s">
        <v>273</v>
      </c>
      <c r="C727" s="16" t="s">
        <v>225</v>
      </c>
      <c r="D727" s="16" t="s">
        <v>242</v>
      </c>
      <c r="E727">
        <v>23</v>
      </c>
      <c r="F727" s="1">
        <v>34335</v>
      </c>
      <c r="G727" s="16" t="s">
        <v>266</v>
      </c>
      <c r="H727" s="16" t="s">
        <v>243</v>
      </c>
      <c r="I727" s="16" t="s">
        <v>229</v>
      </c>
      <c r="J727" s="16" t="s">
        <v>230</v>
      </c>
      <c r="K727" s="16" t="s">
        <v>240</v>
      </c>
      <c r="L727">
        <v>588</v>
      </c>
    </row>
    <row r="728" spans="1:12">
      <c r="A728">
        <v>728</v>
      </c>
      <c r="B728" s="16" t="s">
        <v>278</v>
      </c>
      <c r="C728" s="16" t="s">
        <v>225</v>
      </c>
      <c r="D728" s="16" t="s">
        <v>226</v>
      </c>
      <c r="E728">
        <v>44</v>
      </c>
      <c r="F728" s="1">
        <v>27395</v>
      </c>
      <c r="G728" s="16" t="s">
        <v>235</v>
      </c>
      <c r="H728" s="16" t="s">
        <v>243</v>
      </c>
      <c r="I728" s="16" t="s">
        <v>259</v>
      </c>
      <c r="J728" s="16" t="s">
        <v>261</v>
      </c>
      <c r="K728" s="16" t="s">
        <v>231</v>
      </c>
      <c r="L728">
        <v>361</v>
      </c>
    </row>
    <row r="729" spans="1:12">
      <c r="A729">
        <v>729</v>
      </c>
      <c r="B729" s="16" t="s">
        <v>297</v>
      </c>
      <c r="C729" s="16" t="s">
        <v>225</v>
      </c>
      <c r="D729" s="16" t="s">
        <v>226</v>
      </c>
      <c r="E729">
        <v>45</v>
      </c>
      <c r="F729" s="1">
        <v>26737</v>
      </c>
      <c r="G729" s="16" t="s">
        <v>266</v>
      </c>
      <c r="H729" s="16" t="s">
        <v>282</v>
      </c>
      <c r="I729" s="16" t="s">
        <v>249</v>
      </c>
      <c r="J729" s="16" t="s">
        <v>236</v>
      </c>
      <c r="K729" s="16" t="s">
        <v>240</v>
      </c>
      <c r="L729">
        <v>490</v>
      </c>
    </row>
    <row r="730" spans="1:12">
      <c r="A730">
        <v>730</v>
      </c>
      <c r="B730" s="16" t="s">
        <v>311</v>
      </c>
      <c r="C730" s="16" t="s">
        <v>225</v>
      </c>
      <c r="D730" s="16" t="s">
        <v>251</v>
      </c>
      <c r="E730">
        <v>33</v>
      </c>
      <c r="F730" s="1">
        <v>31200</v>
      </c>
      <c r="G730" s="16" t="s">
        <v>239</v>
      </c>
      <c r="H730" s="16" t="s">
        <v>303</v>
      </c>
      <c r="I730" s="16" t="s">
        <v>259</v>
      </c>
      <c r="J730" s="16" t="s">
        <v>245</v>
      </c>
      <c r="K730" s="16" t="s">
        <v>246</v>
      </c>
      <c r="L730">
        <v>754</v>
      </c>
    </row>
    <row r="731" spans="1:12">
      <c r="A731">
        <v>731</v>
      </c>
      <c r="B731" s="16" t="s">
        <v>306</v>
      </c>
      <c r="C731" s="16" t="s">
        <v>225</v>
      </c>
      <c r="D731" s="16" t="s">
        <v>242</v>
      </c>
      <c r="E731">
        <v>22</v>
      </c>
      <c r="F731" s="1">
        <v>35730</v>
      </c>
      <c r="G731" s="16" t="s">
        <v>266</v>
      </c>
      <c r="H731" s="16" t="s">
        <v>243</v>
      </c>
      <c r="I731" s="16" t="s">
        <v>229</v>
      </c>
      <c r="J731" s="16" t="s">
        <v>261</v>
      </c>
      <c r="K731" s="16" t="s">
        <v>246</v>
      </c>
      <c r="L731">
        <v>516</v>
      </c>
    </row>
    <row r="732" spans="1:12">
      <c r="A732">
        <v>732</v>
      </c>
      <c r="B732" s="16" t="s">
        <v>275</v>
      </c>
      <c r="C732" s="16" t="s">
        <v>225</v>
      </c>
      <c r="D732" s="16" t="s">
        <v>251</v>
      </c>
      <c r="E732">
        <v>32</v>
      </c>
      <c r="F732" s="1">
        <v>31048</v>
      </c>
      <c r="G732" s="16" t="s">
        <v>266</v>
      </c>
      <c r="H732" s="16" t="s">
        <v>243</v>
      </c>
      <c r="I732" s="16" t="s">
        <v>229</v>
      </c>
      <c r="J732" s="16" t="s">
        <v>236</v>
      </c>
      <c r="K732" s="16" t="s">
        <v>231</v>
      </c>
      <c r="L732">
        <v>821</v>
      </c>
    </row>
    <row r="733" spans="1:12">
      <c r="A733">
        <v>733</v>
      </c>
      <c r="B733" s="16" t="s">
        <v>248</v>
      </c>
      <c r="C733" s="16" t="s">
        <v>225</v>
      </c>
      <c r="D733" s="16" t="s">
        <v>238</v>
      </c>
      <c r="E733">
        <v>54</v>
      </c>
      <c r="F733" s="1">
        <v>23012</v>
      </c>
      <c r="G733" s="16" t="s">
        <v>227</v>
      </c>
      <c r="H733" s="16" t="s">
        <v>243</v>
      </c>
      <c r="I733" s="16" t="s">
        <v>229</v>
      </c>
      <c r="J733" s="16" t="s">
        <v>236</v>
      </c>
      <c r="K733" s="16" t="s">
        <v>240</v>
      </c>
      <c r="L733">
        <v>357</v>
      </c>
    </row>
    <row r="734" spans="1:12">
      <c r="A734">
        <v>734</v>
      </c>
      <c r="B734" s="16" t="s">
        <v>276</v>
      </c>
      <c r="C734" s="16" t="s">
        <v>225</v>
      </c>
      <c r="D734" s="16" t="s">
        <v>251</v>
      </c>
      <c r="E734">
        <v>35</v>
      </c>
      <c r="F734" s="1">
        <v>30686</v>
      </c>
      <c r="G734" s="16" t="s">
        <v>239</v>
      </c>
      <c r="H734" s="16" t="s">
        <v>303</v>
      </c>
      <c r="I734" s="16" t="s">
        <v>229</v>
      </c>
      <c r="J734" s="16" t="s">
        <v>230</v>
      </c>
      <c r="K734" s="16" t="s">
        <v>246</v>
      </c>
      <c r="L734">
        <v>516</v>
      </c>
    </row>
    <row r="735" spans="1:12">
      <c r="A735">
        <v>735</v>
      </c>
      <c r="B735" s="16" t="s">
        <v>247</v>
      </c>
      <c r="C735" s="16" t="s">
        <v>225</v>
      </c>
      <c r="D735" s="16" t="s">
        <v>226</v>
      </c>
      <c r="E735">
        <v>43</v>
      </c>
      <c r="F735" s="1">
        <v>27760</v>
      </c>
      <c r="G735" s="16" t="s">
        <v>281</v>
      </c>
      <c r="H735" s="16" t="s">
        <v>282</v>
      </c>
      <c r="I735" s="16" t="s">
        <v>229</v>
      </c>
      <c r="J735" s="16" t="s">
        <v>261</v>
      </c>
      <c r="K735" s="16" t="s">
        <v>231</v>
      </c>
      <c r="L735">
        <v>528</v>
      </c>
    </row>
    <row r="736" spans="1:12">
      <c r="A736">
        <v>736</v>
      </c>
      <c r="B736" s="16" t="s">
        <v>260</v>
      </c>
      <c r="C736" s="16" t="s">
        <v>225</v>
      </c>
      <c r="D736" s="16" t="s">
        <v>238</v>
      </c>
      <c r="E736">
        <v>50</v>
      </c>
      <c r="F736" s="1">
        <v>25569</v>
      </c>
      <c r="G736" s="16" t="s">
        <v>239</v>
      </c>
      <c r="H736" s="16" t="s">
        <v>303</v>
      </c>
      <c r="I736" s="16" t="s">
        <v>229</v>
      </c>
      <c r="J736" s="16" t="s">
        <v>245</v>
      </c>
      <c r="K736" s="16" t="s">
        <v>240</v>
      </c>
      <c r="L736">
        <v>664</v>
      </c>
    </row>
    <row r="737" spans="1:12">
      <c r="A737">
        <v>737</v>
      </c>
      <c r="B737" s="16" t="s">
        <v>264</v>
      </c>
      <c r="C737" s="16" t="s">
        <v>225</v>
      </c>
      <c r="D737" s="16" t="s">
        <v>238</v>
      </c>
      <c r="E737">
        <v>52</v>
      </c>
      <c r="F737" s="1">
        <v>24473</v>
      </c>
      <c r="G737" s="16" t="s">
        <v>281</v>
      </c>
      <c r="H737" s="16" t="s">
        <v>282</v>
      </c>
      <c r="I737" s="16" t="s">
        <v>229</v>
      </c>
      <c r="J737" s="16" t="s">
        <v>261</v>
      </c>
      <c r="K737" s="16" t="s">
        <v>240</v>
      </c>
      <c r="L737">
        <v>557</v>
      </c>
    </row>
    <row r="738" spans="1:12">
      <c r="A738">
        <v>738</v>
      </c>
      <c r="B738" s="16" t="s">
        <v>286</v>
      </c>
      <c r="C738" s="16" t="s">
        <v>225</v>
      </c>
      <c r="D738" s="16" t="s">
        <v>238</v>
      </c>
      <c r="E738">
        <v>46</v>
      </c>
      <c r="F738" s="1">
        <v>26665</v>
      </c>
      <c r="G738" s="16" t="s">
        <v>266</v>
      </c>
      <c r="H738" s="16" t="s">
        <v>243</v>
      </c>
      <c r="I738" s="16" t="s">
        <v>229</v>
      </c>
      <c r="J738" s="16" t="s">
        <v>236</v>
      </c>
      <c r="K738" s="16" t="s">
        <v>240</v>
      </c>
      <c r="L738">
        <v>467</v>
      </c>
    </row>
    <row r="739" spans="1:12">
      <c r="A739">
        <v>739</v>
      </c>
      <c r="B739" s="16" t="s">
        <v>294</v>
      </c>
      <c r="C739" s="16" t="s">
        <v>225</v>
      </c>
      <c r="D739" s="16" t="s">
        <v>238</v>
      </c>
      <c r="E739">
        <v>49</v>
      </c>
      <c r="F739" s="1">
        <v>25846</v>
      </c>
      <c r="G739" s="16" t="s">
        <v>281</v>
      </c>
      <c r="H739" s="16" t="s">
        <v>282</v>
      </c>
      <c r="I739" s="16" t="s">
        <v>259</v>
      </c>
      <c r="J739" s="16" t="s">
        <v>261</v>
      </c>
      <c r="K739" s="16" t="s">
        <v>246</v>
      </c>
      <c r="L739">
        <v>825</v>
      </c>
    </row>
    <row r="740" spans="1:12">
      <c r="A740">
        <v>740</v>
      </c>
      <c r="B740" s="16" t="s">
        <v>272</v>
      </c>
      <c r="C740" s="16" t="s">
        <v>225</v>
      </c>
      <c r="D740" s="16" t="s">
        <v>251</v>
      </c>
      <c r="E740">
        <v>35</v>
      </c>
      <c r="F740" s="1">
        <v>30682</v>
      </c>
      <c r="G740" s="16" t="s">
        <v>239</v>
      </c>
      <c r="H740" s="16" t="s">
        <v>303</v>
      </c>
      <c r="I740" s="16" t="s">
        <v>229</v>
      </c>
      <c r="J740" s="16" t="s">
        <v>261</v>
      </c>
      <c r="K740" s="16" t="s">
        <v>240</v>
      </c>
      <c r="L740">
        <v>697</v>
      </c>
    </row>
    <row r="741" spans="1:12">
      <c r="A741">
        <v>741</v>
      </c>
      <c r="B741" s="16" t="s">
        <v>247</v>
      </c>
      <c r="C741" s="16" t="s">
        <v>225</v>
      </c>
      <c r="D741" s="16" t="s">
        <v>226</v>
      </c>
      <c r="E741">
        <v>45</v>
      </c>
      <c r="F741" s="1">
        <v>26299</v>
      </c>
      <c r="G741" s="16" t="s">
        <v>266</v>
      </c>
      <c r="H741" s="16" t="s">
        <v>243</v>
      </c>
      <c r="I741" s="16" t="s">
        <v>229</v>
      </c>
      <c r="J741" s="16" t="s">
        <v>230</v>
      </c>
      <c r="K741" s="16" t="s">
        <v>231</v>
      </c>
      <c r="L741">
        <v>773</v>
      </c>
    </row>
    <row r="742" spans="1:12">
      <c r="A742">
        <v>742</v>
      </c>
      <c r="B742" s="16" t="s">
        <v>264</v>
      </c>
      <c r="C742" s="16" t="s">
        <v>225</v>
      </c>
      <c r="D742" s="16" t="s">
        <v>251</v>
      </c>
      <c r="E742">
        <v>29</v>
      </c>
      <c r="F742" s="1">
        <v>33187</v>
      </c>
      <c r="G742" s="16" t="s">
        <v>266</v>
      </c>
      <c r="H742" s="16" t="s">
        <v>243</v>
      </c>
      <c r="I742" s="16" t="s">
        <v>259</v>
      </c>
      <c r="J742" s="16" t="s">
        <v>261</v>
      </c>
      <c r="K742" s="16" t="s">
        <v>231</v>
      </c>
      <c r="L742">
        <v>712</v>
      </c>
    </row>
    <row r="743" spans="1:12">
      <c r="A743">
        <v>743</v>
      </c>
      <c r="B743" s="16" t="s">
        <v>296</v>
      </c>
      <c r="C743" s="16" t="s">
        <v>225</v>
      </c>
      <c r="D743" s="16" t="s">
        <v>251</v>
      </c>
      <c r="E743">
        <v>29</v>
      </c>
      <c r="F743" s="1">
        <v>33239</v>
      </c>
      <c r="G743" s="16" t="s">
        <v>239</v>
      </c>
      <c r="H743" s="16" t="s">
        <v>303</v>
      </c>
      <c r="I743" s="16" t="s">
        <v>259</v>
      </c>
      <c r="J743" s="16" t="s">
        <v>233</v>
      </c>
      <c r="K743" s="16" t="s">
        <v>231</v>
      </c>
      <c r="L743">
        <v>799</v>
      </c>
    </row>
    <row r="744" spans="1:12">
      <c r="A744">
        <v>744</v>
      </c>
      <c r="B744" s="16" t="s">
        <v>334</v>
      </c>
      <c r="C744" s="16" t="s">
        <v>225</v>
      </c>
      <c r="D744" s="16" t="s">
        <v>226</v>
      </c>
      <c r="E744">
        <v>43</v>
      </c>
      <c r="F744" s="1">
        <v>27454</v>
      </c>
      <c r="G744" s="16" t="s">
        <v>281</v>
      </c>
      <c r="H744" s="16" t="s">
        <v>282</v>
      </c>
      <c r="I744" s="16" t="s">
        <v>229</v>
      </c>
      <c r="J744" s="16" t="s">
        <v>230</v>
      </c>
      <c r="K744" s="16" t="s">
        <v>246</v>
      </c>
      <c r="L744">
        <v>558</v>
      </c>
    </row>
    <row r="745" spans="1:12">
      <c r="A745">
        <v>745</v>
      </c>
      <c r="B745" s="16" t="s">
        <v>286</v>
      </c>
      <c r="C745" s="16" t="s">
        <v>225</v>
      </c>
      <c r="D745" s="16" t="s">
        <v>238</v>
      </c>
      <c r="E745">
        <v>46</v>
      </c>
      <c r="F745" s="1">
        <v>26665</v>
      </c>
      <c r="G745" s="16" t="s">
        <v>266</v>
      </c>
      <c r="H745" s="16" t="s">
        <v>243</v>
      </c>
      <c r="I745" s="16" t="s">
        <v>229</v>
      </c>
      <c r="J745" s="16" t="s">
        <v>236</v>
      </c>
      <c r="K745" s="16" t="s">
        <v>240</v>
      </c>
      <c r="L745">
        <v>467</v>
      </c>
    </row>
    <row r="746" spans="1:12">
      <c r="A746">
        <v>746</v>
      </c>
      <c r="B746" s="16" t="s">
        <v>273</v>
      </c>
      <c r="C746" s="16" t="s">
        <v>225</v>
      </c>
      <c r="D746" s="16" t="s">
        <v>226</v>
      </c>
      <c r="E746">
        <v>36</v>
      </c>
      <c r="F746" s="1">
        <v>30682</v>
      </c>
      <c r="G746" s="16" t="s">
        <v>281</v>
      </c>
      <c r="H746" s="16" t="s">
        <v>282</v>
      </c>
      <c r="I746" s="16" t="s">
        <v>229</v>
      </c>
      <c r="J746" s="16" t="s">
        <v>230</v>
      </c>
      <c r="K746" s="16" t="s">
        <v>231</v>
      </c>
      <c r="L746">
        <v>307</v>
      </c>
    </row>
    <row r="747" spans="1:12">
      <c r="A747">
        <v>747</v>
      </c>
      <c r="B747" s="16" t="s">
        <v>277</v>
      </c>
      <c r="C747" s="16" t="s">
        <v>225</v>
      </c>
      <c r="D747" s="16" t="s">
        <v>238</v>
      </c>
      <c r="E747">
        <v>46</v>
      </c>
      <c r="F747" s="1">
        <v>26665</v>
      </c>
      <c r="G747" s="16" t="s">
        <v>239</v>
      </c>
      <c r="H747" s="16" t="s">
        <v>303</v>
      </c>
      <c r="I747" s="16" t="s">
        <v>259</v>
      </c>
      <c r="J747" s="16" t="s">
        <v>233</v>
      </c>
      <c r="K747" s="16" t="s">
        <v>240</v>
      </c>
      <c r="L747">
        <v>522</v>
      </c>
    </row>
    <row r="748" spans="1:12">
      <c r="A748">
        <v>748</v>
      </c>
      <c r="B748" s="16" t="s">
        <v>241</v>
      </c>
      <c r="C748" s="16" t="s">
        <v>225</v>
      </c>
      <c r="D748" s="16" t="s">
        <v>238</v>
      </c>
      <c r="E748">
        <v>54</v>
      </c>
      <c r="F748" s="1">
        <v>24025</v>
      </c>
      <c r="G748" s="16" t="s">
        <v>266</v>
      </c>
      <c r="H748" s="16" t="s">
        <v>243</v>
      </c>
      <c r="I748" s="16" t="s">
        <v>259</v>
      </c>
      <c r="J748" s="16" t="s">
        <v>236</v>
      </c>
      <c r="K748" s="16" t="s">
        <v>240</v>
      </c>
      <c r="L748">
        <v>629</v>
      </c>
    </row>
    <row r="749" spans="1:12">
      <c r="A749">
        <v>749</v>
      </c>
      <c r="B749" s="16" t="s">
        <v>241</v>
      </c>
      <c r="C749" s="16" t="s">
        <v>225</v>
      </c>
      <c r="D749" s="16" t="s">
        <v>238</v>
      </c>
      <c r="E749">
        <v>54</v>
      </c>
      <c r="F749" s="1">
        <v>24025</v>
      </c>
      <c r="G749" s="16" t="s">
        <v>266</v>
      </c>
      <c r="H749" s="16" t="s">
        <v>243</v>
      </c>
      <c r="I749" s="16" t="s">
        <v>259</v>
      </c>
      <c r="J749" s="16" t="s">
        <v>236</v>
      </c>
      <c r="K749" s="16" t="s">
        <v>240</v>
      </c>
      <c r="L749">
        <v>629</v>
      </c>
    </row>
    <row r="750" spans="1:12">
      <c r="A750">
        <v>750</v>
      </c>
      <c r="B750" s="16" t="s">
        <v>331</v>
      </c>
      <c r="C750" s="16" t="s">
        <v>225</v>
      </c>
      <c r="D750" s="16" t="s">
        <v>226</v>
      </c>
      <c r="E750">
        <v>39</v>
      </c>
      <c r="F750" s="1">
        <v>29221</v>
      </c>
      <c r="G750" s="16" t="s">
        <v>281</v>
      </c>
      <c r="H750" s="16" t="s">
        <v>282</v>
      </c>
      <c r="I750" s="16" t="s">
        <v>229</v>
      </c>
      <c r="J750" s="16" t="s">
        <v>230</v>
      </c>
      <c r="K750" s="16" t="s">
        <v>231</v>
      </c>
      <c r="L750">
        <v>472</v>
      </c>
    </row>
    <row r="751" spans="1:12">
      <c r="A751">
        <v>751</v>
      </c>
      <c r="B751" s="16" t="s">
        <v>237</v>
      </c>
      <c r="C751" s="16" t="s">
        <v>225</v>
      </c>
      <c r="D751" s="16" t="s">
        <v>238</v>
      </c>
      <c r="E751">
        <v>55</v>
      </c>
      <c r="F751" s="1">
        <v>22647</v>
      </c>
      <c r="G751" s="16" t="s">
        <v>239</v>
      </c>
      <c r="H751" s="16" t="s">
        <v>228</v>
      </c>
      <c r="I751" s="16" t="s">
        <v>229</v>
      </c>
      <c r="J751" s="16" t="s">
        <v>233</v>
      </c>
      <c r="K751" s="16" t="s">
        <v>240</v>
      </c>
      <c r="L751">
        <v>773</v>
      </c>
    </row>
    <row r="752" spans="1:12">
      <c r="A752">
        <v>752</v>
      </c>
      <c r="B752" s="16" t="s">
        <v>270</v>
      </c>
      <c r="C752" s="16" t="s">
        <v>225</v>
      </c>
      <c r="D752" s="16" t="s">
        <v>242</v>
      </c>
      <c r="E752">
        <v>23</v>
      </c>
      <c r="F752" s="1">
        <v>34367</v>
      </c>
      <c r="G752" s="16" t="s">
        <v>266</v>
      </c>
      <c r="H752" s="16" t="s">
        <v>243</v>
      </c>
      <c r="I752" s="16" t="s">
        <v>229</v>
      </c>
      <c r="J752" s="16" t="s">
        <v>245</v>
      </c>
      <c r="K752" s="16" t="s">
        <v>240</v>
      </c>
      <c r="L752">
        <v>503</v>
      </c>
    </row>
    <row r="753" spans="1:12">
      <c r="A753">
        <v>753</v>
      </c>
      <c r="B753" s="16" t="s">
        <v>237</v>
      </c>
      <c r="C753" s="16" t="s">
        <v>225</v>
      </c>
      <c r="D753" s="16" t="s">
        <v>238</v>
      </c>
      <c r="E753">
        <v>52</v>
      </c>
      <c r="F753" s="1">
        <v>24473</v>
      </c>
      <c r="G753" s="16" t="s">
        <v>239</v>
      </c>
      <c r="H753" s="16" t="s">
        <v>303</v>
      </c>
      <c r="I753" s="16" t="s">
        <v>229</v>
      </c>
      <c r="J753" s="16" t="s">
        <v>261</v>
      </c>
      <c r="K753" s="16" t="s">
        <v>240</v>
      </c>
      <c r="L753">
        <v>805</v>
      </c>
    </row>
    <row r="754" spans="1:12">
      <c r="A754">
        <v>754</v>
      </c>
      <c r="B754" s="16" t="s">
        <v>260</v>
      </c>
      <c r="C754" s="16" t="s">
        <v>225</v>
      </c>
      <c r="D754" s="16" t="s">
        <v>238</v>
      </c>
      <c r="E754">
        <v>50</v>
      </c>
      <c r="F754" s="1">
        <v>25569</v>
      </c>
      <c r="G754" s="16" t="s">
        <v>239</v>
      </c>
      <c r="H754" s="16" t="s">
        <v>303</v>
      </c>
      <c r="I754" s="16" t="s">
        <v>229</v>
      </c>
      <c r="J754" s="16" t="s">
        <v>245</v>
      </c>
      <c r="K754" s="16" t="s">
        <v>240</v>
      </c>
      <c r="L754">
        <v>664</v>
      </c>
    </row>
    <row r="755" spans="1:12">
      <c r="A755">
        <v>755</v>
      </c>
      <c r="B755" s="16" t="s">
        <v>255</v>
      </c>
      <c r="C755" s="16" t="s">
        <v>225</v>
      </c>
      <c r="D755" s="16" t="s">
        <v>251</v>
      </c>
      <c r="E755">
        <v>29</v>
      </c>
      <c r="F755" s="1">
        <v>32509</v>
      </c>
      <c r="G755" s="16" t="s">
        <v>239</v>
      </c>
      <c r="H755" s="16" t="s">
        <v>303</v>
      </c>
      <c r="I755" s="16" t="s">
        <v>229</v>
      </c>
      <c r="J755" s="16" t="s">
        <v>233</v>
      </c>
      <c r="K755" s="16" t="s">
        <v>246</v>
      </c>
      <c r="L755">
        <v>324</v>
      </c>
    </row>
    <row r="756" spans="1:12">
      <c r="A756">
        <v>756</v>
      </c>
      <c r="B756" s="16" t="s">
        <v>312</v>
      </c>
      <c r="C756" s="16" t="s">
        <v>225</v>
      </c>
      <c r="D756" s="16" t="s">
        <v>226</v>
      </c>
      <c r="E756">
        <v>38</v>
      </c>
      <c r="F756" s="1">
        <v>29221</v>
      </c>
      <c r="G756" s="16" t="s">
        <v>239</v>
      </c>
      <c r="H756" s="16" t="s">
        <v>303</v>
      </c>
      <c r="I756" s="16" t="s">
        <v>259</v>
      </c>
      <c r="J756" s="16" t="s">
        <v>245</v>
      </c>
      <c r="K756" s="16" t="s">
        <v>240</v>
      </c>
      <c r="L756">
        <v>683</v>
      </c>
    </row>
    <row r="757" spans="1:12">
      <c r="A757">
        <v>757</v>
      </c>
      <c r="B757" s="16" t="s">
        <v>234</v>
      </c>
      <c r="C757" s="16" t="s">
        <v>225</v>
      </c>
      <c r="D757" s="16" t="s">
        <v>226</v>
      </c>
      <c r="E757">
        <v>43</v>
      </c>
      <c r="F757" s="1">
        <v>27030</v>
      </c>
      <c r="G757" s="16" t="s">
        <v>235</v>
      </c>
      <c r="H757" s="16" t="s">
        <v>228</v>
      </c>
      <c r="I757" s="16" t="s">
        <v>229</v>
      </c>
      <c r="J757" s="16" t="s">
        <v>236</v>
      </c>
      <c r="K757" s="16" t="s">
        <v>231</v>
      </c>
      <c r="L757">
        <v>645</v>
      </c>
    </row>
    <row r="758" spans="1:12">
      <c r="A758">
        <v>758</v>
      </c>
      <c r="B758" s="16" t="s">
        <v>290</v>
      </c>
      <c r="C758" s="16" t="s">
        <v>225</v>
      </c>
      <c r="D758" s="16" t="s">
        <v>238</v>
      </c>
      <c r="E758">
        <v>46</v>
      </c>
      <c r="F758" s="1">
        <v>27030</v>
      </c>
      <c r="G758" s="16" t="s">
        <v>281</v>
      </c>
      <c r="H758" s="16" t="s">
        <v>282</v>
      </c>
      <c r="I758" s="16" t="s">
        <v>229</v>
      </c>
      <c r="J758" s="16" t="s">
        <v>261</v>
      </c>
      <c r="K758" s="16" t="s">
        <v>240</v>
      </c>
      <c r="L758">
        <v>708</v>
      </c>
    </row>
    <row r="759" spans="1:12">
      <c r="A759">
        <v>759</v>
      </c>
      <c r="B759" s="16" t="s">
        <v>276</v>
      </c>
      <c r="C759" s="16" t="s">
        <v>225</v>
      </c>
      <c r="D759" s="16" t="s">
        <v>226</v>
      </c>
      <c r="E759">
        <v>39</v>
      </c>
      <c r="F759" s="1">
        <v>29221</v>
      </c>
      <c r="G759" s="16" t="s">
        <v>239</v>
      </c>
      <c r="H759" s="16" t="s">
        <v>303</v>
      </c>
      <c r="I759" s="16" t="s">
        <v>229</v>
      </c>
      <c r="J759" s="16" t="s">
        <v>233</v>
      </c>
      <c r="K759" s="16" t="s">
        <v>240</v>
      </c>
      <c r="L759">
        <v>791</v>
      </c>
    </row>
    <row r="760" spans="1:12">
      <c r="A760">
        <v>760</v>
      </c>
      <c r="B760" s="16" t="s">
        <v>279</v>
      </c>
      <c r="C760" s="16" t="s">
        <v>225</v>
      </c>
      <c r="D760" s="16" t="s">
        <v>251</v>
      </c>
      <c r="E760">
        <v>33</v>
      </c>
      <c r="F760" s="1">
        <v>31778</v>
      </c>
      <c r="G760" s="16" t="s">
        <v>239</v>
      </c>
      <c r="H760" s="16" t="s">
        <v>303</v>
      </c>
      <c r="I760" s="16" t="s">
        <v>229</v>
      </c>
      <c r="J760" s="16" t="s">
        <v>233</v>
      </c>
      <c r="K760" s="16" t="s">
        <v>240</v>
      </c>
      <c r="L760">
        <v>473</v>
      </c>
    </row>
    <row r="761" spans="1:12">
      <c r="A761">
        <v>761</v>
      </c>
      <c r="B761" s="16" t="s">
        <v>273</v>
      </c>
      <c r="C761" s="16" t="s">
        <v>225</v>
      </c>
      <c r="D761" s="16" t="s">
        <v>226</v>
      </c>
      <c r="E761">
        <v>43</v>
      </c>
      <c r="F761" s="1">
        <v>27463</v>
      </c>
      <c r="G761" s="16" t="s">
        <v>266</v>
      </c>
      <c r="H761" s="16" t="s">
        <v>282</v>
      </c>
      <c r="I761" s="16" t="s">
        <v>249</v>
      </c>
      <c r="J761" s="16" t="s">
        <v>233</v>
      </c>
      <c r="K761" s="16" t="s">
        <v>240</v>
      </c>
      <c r="L761">
        <v>300</v>
      </c>
    </row>
    <row r="762" spans="1:12">
      <c r="A762">
        <v>762</v>
      </c>
      <c r="B762" s="16" t="s">
        <v>276</v>
      </c>
      <c r="C762" s="16" t="s">
        <v>225</v>
      </c>
      <c r="D762" s="16" t="s">
        <v>226</v>
      </c>
      <c r="E762">
        <v>37</v>
      </c>
      <c r="F762" s="1">
        <v>29221</v>
      </c>
      <c r="G762" s="16" t="s">
        <v>266</v>
      </c>
      <c r="H762" s="16" t="s">
        <v>243</v>
      </c>
      <c r="I762" s="16" t="s">
        <v>229</v>
      </c>
      <c r="J762" s="16" t="s">
        <v>261</v>
      </c>
      <c r="K762" s="16" t="s">
        <v>231</v>
      </c>
      <c r="L762">
        <v>479</v>
      </c>
    </row>
    <row r="763" spans="1:12">
      <c r="A763">
        <v>763</v>
      </c>
      <c r="B763" s="16" t="s">
        <v>312</v>
      </c>
      <c r="C763" s="16" t="s">
        <v>225</v>
      </c>
      <c r="D763" s="16" t="s">
        <v>226</v>
      </c>
      <c r="E763">
        <v>38</v>
      </c>
      <c r="F763" s="1">
        <v>29221</v>
      </c>
      <c r="G763" s="16" t="s">
        <v>239</v>
      </c>
      <c r="H763" s="16" t="s">
        <v>303</v>
      </c>
      <c r="I763" s="16" t="s">
        <v>259</v>
      </c>
      <c r="J763" s="16" t="s">
        <v>245</v>
      </c>
      <c r="K763" s="16" t="s">
        <v>240</v>
      </c>
      <c r="L763">
        <v>683</v>
      </c>
    </row>
    <row r="764" spans="1:12">
      <c r="A764">
        <v>764</v>
      </c>
      <c r="B764" s="16" t="s">
        <v>248</v>
      </c>
      <c r="C764" s="16" t="s">
        <v>225</v>
      </c>
      <c r="D764" s="16" t="s">
        <v>238</v>
      </c>
      <c r="E764">
        <v>54</v>
      </c>
      <c r="F764" s="1">
        <v>23012</v>
      </c>
      <c r="G764" s="16" t="s">
        <v>227</v>
      </c>
      <c r="H764" s="16" t="s">
        <v>243</v>
      </c>
      <c r="I764" s="16" t="s">
        <v>229</v>
      </c>
      <c r="J764" s="16" t="s">
        <v>236</v>
      </c>
      <c r="K764" s="16" t="s">
        <v>240</v>
      </c>
      <c r="L764">
        <v>357</v>
      </c>
    </row>
    <row r="765" spans="1:12">
      <c r="A765">
        <v>765</v>
      </c>
      <c r="B765" s="16" t="s">
        <v>252</v>
      </c>
      <c r="C765" s="16" t="s">
        <v>225</v>
      </c>
      <c r="D765" s="16" t="s">
        <v>226</v>
      </c>
      <c r="E765">
        <v>45</v>
      </c>
      <c r="F765" s="1">
        <v>26299</v>
      </c>
      <c r="G765" s="16" t="s">
        <v>227</v>
      </c>
      <c r="H765" s="16" t="s">
        <v>243</v>
      </c>
      <c r="I765" s="16" t="s">
        <v>249</v>
      </c>
      <c r="J765" s="16" t="s">
        <v>230</v>
      </c>
      <c r="K765" s="16" t="s">
        <v>240</v>
      </c>
      <c r="L765">
        <v>417</v>
      </c>
    </row>
    <row r="766" spans="1:12">
      <c r="A766">
        <v>766</v>
      </c>
      <c r="B766" s="16" t="s">
        <v>273</v>
      </c>
      <c r="C766" s="16" t="s">
        <v>225</v>
      </c>
      <c r="D766" s="16" t="s">
        <v>226</v>
      </c>
      <c r="E766">
        <v>36</v>
      </c>
      <c r="F766" s="1">
        <v>30682</v>
      </c>
      <c r="G766" s="16" t="s">
        <v>281</v>
      </c>
      <c r="H766" s="16" t="s">
        <v>282</v>
      </c>
      <c r="I766" s="16" t="s">
        <v>229</v>
      </c>
      <c r="J766" s="16" t="s">
        <v>230</v>
      </c>
      <c r="K766" s="16" t="s">
        <v>231</v>
      </c>
      <c r="L766">
        <v>307</v>
      </c>
    </row>
    <row r="767" spans="1:12">
      <c r="A767">
        <v>767</v>
      </c>
      <c r="B767" s="16" t="s">
        <v>258</v>
      </c>
      <c r="C767" s="16" t="s">
        <v>225</v>
      </c>
      <c r="D767" s="16" t="s">
        <v>251</v>
      </c>
      <c r="E767">
        <v>34</v>
      </c>
      <c r="F767" s="1">
        <v>30682</v>
      </c>
      <c r="G767" s="16" t="s">
        <v>239</v>
      </c>
      <c r="H767" s="16" t="s">
        <v>303</v>
      </c>
      <c r="I767" s="16" t="s">
        <v>229</v>
      </c>
      <c r="J767" s="16" t="s">
        <v>233</v>
      </c>
      <c r="K767" s="16" t="s">
        <v>231</v>
      </c>
      <c r="L767">
        <v>464</v>
      </c>
    </row>
    <row r="768" spans="1:12">
      <c r="A768">
        <v>768</v>
      </c>
      <c r="B768" s="16" t="s">
        <v>307</v>
      </c>
      <c r="C768" s="16" t="s">
        <v>225</v>
      </c>
      <c r="D768" s="16" t="s">
        <v>226</v>
      </c>
      <c r="E768">
        <v>40</v>
      </c>
      <c r="F768" s="1">
        <v>28856</v>
      </c>
      <c r="G768" s="16" t="s">
        <v>239</v>
      </c>
      <c r="H768" s="16" t="s">
        <v>303</v>
      </c>
      <c r="I768" s="16" t="s">
        <v>229</v>
      </c>
      <c r="J768" s="16" t="s">
        <v>236</v>
      </c>
      <c r="K768" s="16" t="s">
        <v>231</v>
      </c>
      <c r="L768">
        <v>318</v>
      </c>
    </row>
    <row r="769" spans="1:12">
      <c r="A769">
        <v>769</v>
      </c>
      <c r="B769" s="16" t="s">
        <v>224</v>
      </c>
      <c r="C769" s="16" t="s">
        <v>225</v>
      </c>
      <c r="D769" s="16" t="s">
        <v>238</v>
      </c>
      <c r="E769">
        <v>53</v>
      </c>
      <c r="F769" s="1">
        <v>24293</v>
      </c>
      <c r="G769" s="16" t="s">
        <v>239</v>
      </c>
      <c r="H769" s="16" t="s">
        <v>303</v>
      </c>
      <c r="I769" s="16" t="s">
        <v>229</v>
      </c>
      <c r="J769" s="16" t="s">
        <v>230</v>
      </c>
      <c r="K769" s="16" t="s">
        <v>240</v>
      </c>
      <c r="L769">
        <v>551</v>
      </c>
    </row>
    <row r="770" spans="1:12">
      <c r="A770">
        <v>770</v>
      </c>
      <c r="B770" s="16" t="s">
        <v>271</v>
      </c>
      <c r="C770" s="16" t="s">
        <v>225</v>
      </c>
      <c r="D770" s="16" t="s">
        <v>238</v>
      </c>
      <c r="E770">
        <v>46</v>
      </c>
      <c r="F770" s="1">
        <v>26665</v>
      </c>
      <c r="G770" s="16" t="s">
        <v>239</v>
      </c>
      <c r="H770" s="16" t="s">
        <v>303</v>
      </c>
      <c r="I770" s="16" t="s">
        <v>249</v>
      </c>
      <c r="J770" s="16" t="s">
        <v>230</v>
      </c>
      <c r="K770" s="16" t="s">
        <v>240</v>
      </c>
      <c r="L770">
        <v>481</v>
      </c>
    </row>
    <row r="771" spans="1:12">
      <c r="A771">
        <v>771</v>
      </c>
      <c r="B771" s="16" t="s">
        <v>327</v>
      </c>
      <c r="C771" s="16" t="s">
        <v>225</v>
      </c>
      <c r="D771" s="16" t="s">
        <v>238</v>
      </c>
      <c r="E771">
        <v>55</v>
      </c>
      <c r="F771" s="1">
        <v>23012</v>
      </c>
      <c r="G771" s="16" t="s">
        <v>266</v>
      </c>
      <c r="H771" s="16" t="s">
        <v>282</v>
      </c>
      <c r="I771" s="16" t="s">
        <v>259</v>
      </c>
      <c r="J771" s="16" t="s">
        <v>261</v>
      </c>
      <c r="K771" s="16" t="s">
        <v>231</v>
      </c>
      <c r="L771">
        <v>750</v>
      </c>
    </row>
    <row r="772" spans="1:12">
      <c r="A772">
        <v>772</v>
      </c>
      <c r="B772" s="16" t="s">
        <v>286</v>
      </c>
      <c r="C772" s="16" t="s">
        <v>225</v>
      </c>
      <c r="D772" s="16" t="s">
        <v>238</v>
      </c>
      <c r="E772">
        <v>46</v>
      </c>
      <c r="F772" s="1">
        <v>26665</v>
      </c>
      <c r="G772" s="16" t="s">
        <v>266</v>
      </c>
      <c r="H772" s="16" t="s">
        <v>243</v>
      </c>
      <c r="I772" s="16" t="s">
        <v>229</v>
      </c>
      <c r="J772" s="16" t="s">
        <v>236</v>
      </c>
      <c r="K772" s="16" t="s">
        <v>240</v>
      </c>
      <c r="L772">
        <v>467</v>
      </c>
    </row>
    <row r="773" spans="1:12">
      <c r="A773">
        <v>773</v>
      </c>
      <c r="B773" s="16" t="s">
        <v>274</v>
      </c>
      <c r="C773" s="16" t="s">
        <v>225</v>
      </c>
      <c r="D773" s="16" t="s">
        <v>238</v>
      </c>
      <c r="E773">
        <v>52</v>
      </c>
      <c r="F773" s="1">
        <v>23743</v>
      </c>
      <c r="G773" s="16" t="s">
        <v>266</v>
      </c>
      <c r="H773" s="16" t="s">
        <v>243</v>
      </c>
      <c r="I773" s="16" t="s">
        <v>229</v>
      </c>
      <c r="J773" s="16" t="s">
        <v>233</v>
      </c>
      <c r="K773" s="16" t="s">
        <v>246</v>
      </c>
      <c r="L773">
        <v>322</v>
      </c>
    </row>
    <row r="774" spans="1:12">
      <c r="A774">
        <v>774</v>
      </c>
      <c r="B774" s="16" t="s">
        <v>255</v>
      </c>
      <c r="C774" s="16" t="s">
        <v>225</v>
      </c>
      <c r="D774" s="16" t="s">
        <v>242</v>
      </c>
      <c r="E774">
        <v>22</v>
      </c>
      <c r="F774" s="1">
        <v>34700</v>
      </c>
      <c r="G774" s="16" t="s">
        <v>266</v>
      </c>
      <c r="H774" s="16" t="s">
        <v>243</v>
      </c>
      <c r="I774" s="16" t="s">
        <v>259</v>
      </c>
      <c r="J774" s="16" t="s">
        <v>230</v>
      </c>
      <c r="K774" s="16" t="s">
        <v>240</v>
      </c>
      <c r="L774">
        <v>640</v>
      </c>
    </row>
    <row r="775" spans="1:12">
      <c r="A775">
        <v>775</v>
      </c>
      <c r="B775" s="16" t="s">
        <v>237</v>
      </c>
      <c r="C775" s="16" t="s">
        <v>225</v>
      </c>
      <c r="D775" s="16" t="s">
        <v>238</v>
      </c>
      <c r="E775">
        <v>47</v>
      </c>
      <c r="F775" s="1">
        <v>26451</v>
      </c>
      <c r="G775" s="16" t="s">
        <v>281</v>
      </c>
      <c r="H775" s="16" t="s">
        <v>282</v>
      </c>
      <c r="I775" s="16" t="s">
        <v>259</v>
      </c>
      <c r="J775" s="16" t="s">
        <v>245</v>
      </c>
      <c r="K775" s="16" t="s">
        <v>231</v>
      </c>
      <c r="L775">
        <v>346</v>
      </c>
    </row>
    <row r="776" spans="1:12">
      <c r="A776">
        <v>776</v>
      </c>
      <c r="B776" s="16" t="s">
        <v>260</v>
      </c>
      <c r="C776" s="16" t="s">
        <v>225</v>
      </c>
      <c r="D776" s="16" t="s">
        <v>226</v>
      </c>
      <c r="E776">
        <v>43</v>
      </c>
      <c r="F776" s="1">
        <v>27030</v>
      </c>
      <c r="G776" s="16" t="s">
        <v>235</v>
      </c>
      <c r="H776" s="16" t="s">
        <v>243</v>
      </c>
      <c r="I776" s="16" t="s">
        <v>259</v>
      </c>
      <c r="J776" s="16" t="s">
        <v>261</v>
      </c>
      <c r="K776" s="16" t="s">
        <v>246</v>
      </c>
      <c r="L776">
        <v>453</v>
      </c>
    </row>
    <row r="777" spans="1:12">
      <c r="A777">
        <v>777</v>
      </c>
      <c r="B777" s="16" t="s">
        <v>299</v>
      </c>
      <c r="C777" s="16" t="s">
        <v>225</v>
      </c>
      <c r="D777" s="16" t="s">
        <v>238</v>
      </c>
      <c r="E777">
        <v>49</v>
      </c>
      <c r="F777" s="1">
        <v>25569</v>
      </c>
      <c r="G777" s="16" t="s">
        <v>239</v>
      </c>
      <c r="H777" s="16" t="s">
        <v>243</v>
      </c>
      <c r="I777" s="16" t="s">
        <v>249</v>
      </c>
      <c r="J777" s="16" t="s">
        <v>230</v>
      </c>
      <c r="K777" s="16" t="s">
        <v>246</v>
      </c>
      <c r="L777">
        <v>374</v>
      </c>
    </row>
    <row r="778" spans="1:12">
      <c r="A778">
        <v>778</v>
      </c>
      <c r="B778" s="16" t="s">
        <v>316</v>
      </c>
      <c r="C778" s="16" t="s">
        <v>225</v>
      </c>
      <c r="D778" s="16" t="s">
        <v>238</v>
      </c>
      <c r="E778">
        <v>51</v>
      </c>
      <c r="F778" s="1">
        <v>24838</v>
      </c>
      <c r="G778" s="16" t="s">
        <v>266</v>
      </c>
      <c r="H778" s="16" t="s">
        <v>282</v>
      </c>
      <c r="I778" s="16" t="s">
        <v>259</v>
      </c>
      <c r="J778" s="16" t="s">
        <v>230</v>
      </c>
      <c r="K778" s="16" t="s">
        <v>231</v>
      </c>
      <c r="L778">
        <v>804</v>
      </c>
    </row>
    <row r="779" spans="1:12">
      <c r="A779">
        <v>779</v>
      </c>
      <c r="B779" s="16" t="s">
        <v>237</v>
      </c>
      <c r="C779" s="16" t="s">
        <v>225</v>
      </c>
      <c r="D779" s="16" t="s">
        <v>238</v>
      </c>
      <c r="E779">
        <v>55</v>
      </c>
      <c r="F779" s="1">
        <v>22647</v>
      </c>
      <c r="G779" s="16" t="s">
        <v>239</v>
      </c>
      <c r="H779" s="16" t="s">
        <v>228</v>
      </c>
      <c r="I779" s="16" t="s">
        <v>229</v>
      </c>
      <c r="J779" s="16" t="s">
        <v>233</v>
      </c>
      <c r="K779" s="16" t="s">
        <v>240</v>
      </c>
      <c r="L779">
        <v>773</v>
      </c>
    </row>
    <row r="780" spans="1:12">
      <c r="A780">
        <v>780</v>
      </c>
      <c r="B780" s="16" t="s">
        <v>308</v>
      </c>
      <c r="C780" s="16" t="s">
        <v>225</v>
      </c>
      <c r="D780" s="16" t="s">
        <v>226</v>
      </c>
      <c r="E780">
        <v>40</v>
      </c>
      <c r="F780" s="1">
        <v>28884</v>
      </c>
      <c r="G780" s="16" t="s">
        <v>281</v>
      </c>
      <c r="H780" s="16" t="s">
        <v>282</v>
      </c>
      <c r="I780" s="16" t="s">
        <v>229</v>
      </c>
      <c r="J780" s="16" t="s">
        <v>236</v>
      </c>
      <c r="K780" s="16" t="s">
        <v>246</v>
      </c>
      <c r="L780">
        <v>714</v>
      </c>
    </row>
    <row r="781" spans="1:12">
      <c r="A781">
        <v>781</v>
      </c>
      <c r="B781" s="16" t="s">
        <v>264</v>
      </c>
      <c r="C781" s="16" t="s">
        <v>225</v>
      </c>
      <c r="D781" s="16" t="s">
        <v>251</v>
      </c>
      <c r="E781">
        <v>32</v>
      </c>
      <c r="F781" s="1">
        <v>31048</v>
      </c>
      <c r="G781" s="16" t="s">
        <v>227</v>
      </c>
      <c r="H781" s="16" t="s">
        <v>243</v>
      </c>
      <c r="I781" s="16" t="s">
        <v>229</v>
      </c>
      <c r="J781" s="16" t="s">
        <v>233</v>
      </c>
      <c r="K781" s="16" t="s">
        <v>231</v>
      </c>
      <c r="L781">
        <v>584</v>
      </c>
    </row>
    <row r="782" spans="1:12">
      <c r="A782">
        <v>782</v>
      </c>
      <c r="B782" s="16" t="s">
        <v>296</v>
      </c>
      <c r="C782" s="16" t="s">
        <v>225</v>
      </c>
      <c r="D782" s="16" t="s">
        <v>251</v>
      </c>
      <c r="E782">
        <v>29</v>
      </c>
      <c r="F782" s="1">
        <v>33239</v>
      </c>
      <c r="G782" s="16" t="s">
        <v>239</v>
      </c>
      <c r="H782" s="16" t="s">
        <v>303</v>
      </c>
      <c r="I782" s="16" t="s">
        <v>259</v>
      </c>
      <c r="J782" s="16" t="s">
        <v>233</v>
      </c>
      <c r="K782" s="16" t="s">
        <v>231</v>
      </c>
      <c r="L782">
        <v>799</v>
      </c>
    </row>
    <row r="783" spans="1:12">
      <c r="A783">
        <v>783</v>
      </c>
      <c r="B783" s="16" t="s">
        <v>290</v>
      </c>
      <c r="C783" s="16" t="s">
        <v>225</v>
      </c>
      <c r="D783" s="16" t="s">
        <v>226</v>
      </c>
      <c r="E783">
        <v>38</v>
      </c>
      <c r="F783" s="1">
        <v>29221</v>
      </c>
      <c r="G783" s="16" t="s">
        <v>235</v>
      </c>
      <c r="H783" s="16" t="s">
        <v>243</v>
      </c>
      <c r="I783" s="16" t="s">
        <v>249</v>
      </c>
      <c r="J783" s="16" t="s">
        <v>245</v>
      </c>
      <c r="K783" s="16" t="s">
        <v>240</v>
      </c>
      <c r="L783">
        <v>696</v>
      </c>
    </row>
    <row r="784" spans="1:12">
      <c r="A784">
        <v>784</v>
      </c>
      <c r="B784" s="16" t="s">
        <v>334</v>
      </c>
      <c r="C784" s="16" t="s">
        <v>225</v>
      </c>
      <c r="D784" s="16" t="s">
        <v>226</v>
      </c>
      <c r="E784">
        <v>43</v>
      </c>
      <c r="F784" s="1">
        <v>27454</v>
      </c>
      <c r="G784" s="16" t="s">
        <v>281</v>
      </c>
      <c r="H784" s="16" t="s">
        <v>282</v>
      </c>
      <c r="I784" s="16" t="s">
        <v>229</v>
      </c>
      <c r="J784" s="16" t="s">
        <v>230</v>
      </c>
      <c r="K784" s="16" t="s">
        <v>246</v>
      </c>
      <c r="L784">
        <v>558</v>
      </c>
    </row>
    <row r="785" spans="1:12">
      <c r="A785">
        <v>785</v>
      </c>
      <c r="B785" s="16" t="s">
        <v>315</v>
      </c>
      <c r="C785" s="16" t="s">
        <v>225</v>
      </c>
      <c r="D785" s="16" t="s">
        <v>251</v>
      </c>
      <c r="E785">
        <v>34</v>
      </c>
      <c r="F785" s="1">
        <v>30682</v>
      </c>
      <c r="G785" s="16" t="s">
        <v>239</v>
      </c>
      <c r="H785" s="16" t="s">
        <v>303</v>
      </c>
      <c r="I785" s="16" t="s">
        <v>259</v>
      </c>
      <c r="J785" s="16" t="s">
        <v>233</v>
      </c>
      <c r="K785" s="16" t="s">
        <v>231</v>
      </c>
      <c r="L785">
        <v>341</v>
      </c>
    </row>
    <row r="786" spans="1:12">
      <c r="A786">
        <v>786</v>
      </c>
      <c r="B786" s="16" t="s">
        <v>292</v>
      </c>
      <c r="C786" s="16" t="s">
        <v>225</v>
      </c>
      <c r="D786" s="16" t="s">
        <v>226</v>
      </c>
      <c r="E786">
        <v>44</v>
      </c>
      <c r="F786" s="1">
        <v>27645</v>
      </c>
      <c r="G786" s="16" t="s">
        <v>266</v>
      </c>
      <c r="H786" s="16" t="s">
        <v>243</v>
      </c>
      <c r="I786" s="16" t="s">
        <v>259</v>
      </c>
      <c r="J786" s="16" t="s">
        <v>245</v>
      </c>
      <c r="K786" s="16" t="s">
        <v>246</v>
      </c>
      <c r="L786">
        <v>601</v>
      </c>
    </row>
    <row r="787" spans="1:12">
      <c r="A787">
        <v>787</v>
      </c>
      <c r="B787" s="16" t="s">
        <v>237</v>
      </c>
      <c r="C787" s="16" t="s">
        <v>225</v>
      </c>
      <c r="D787" s="16" t="s">
        <v>238</v>
      </c>
      <c r="E787">
        <v>55</v>
      </c>
      <c r="F787" s="1">
        <v>22647</v>
      </c>
      <c r="G787" s="16" t="s">
        <v>239</v>
      </c>
      <c r="H787" s="16" t="s">
        <v>228</v>
      </c>
      <c r="I787" s="16" t="s">
        <v>229</v>
      </c>
      <c r="J787" s="16" t="s">
        <v>233</v>
      </c>
      <c r="K787" s="16" t="s">
        <v>240</v>
      </c>
      <c r="L787">
        <v>773</v>
      </c>
    </row>
    <row r="788" spans="1:12">
      <c r="A788">
        <v>788</v>
      </c>
      <c r="B788" s="16" t="s">
        <v>300</v>
      </c>
      <c r="C788" s="16" t="s">
        <v>225</v>
      </c>
      <c r="D788" s="16" t="s">
        <v>226</v>
      </c>
      <c r="E788">
        <v>43</v>
      </c>
      <c r="F788" s="1">
        <v>27852</v>
      </c>
      <c r="G788" s="16" t="s">
        <v>266</v>
      </c>
      <c r="H788" s="16" t="s">
        <v>243</v>
      </c>
      <c r="I788" s="16" t="s">
        <v>229</v>
      </c>
      <c r="J788" s="16" t="s">
        <v>233</v>
      </c>
      <c r="K788" s="16" t="s">
        <v>246</v>
      </c>
      <c r="L788">
        <v>675</v>
      </c>
    </row>
    <row r="789" spans="1:12">
      <c r="A789">
        <v>789</v>
      </c>
      <c r="B789" s="16" t="s">
        <v>224</v>
      </c>
      <c r="C789" s="16" t="s">
        <v>225</v>
      </c>
      <c r="D789" s="16" t="s">
        <v>226</v>
      </c>
      <c r="E789">
        <v>36</v>
      </c>
      <c r="F789" s="1">
        <v>29587</v>
      </c>
      <c r="G789" s="16" t="s">
        <v>227</v>
      </c>
      <c r="H789" s="16" t="s">
        <v>228</v>
      </c>
      <c r="I789" s="16" t="s">
        <v>229</v>
      </c>
      <c r="J789" s="16" t="s">
        <v>230</v>
      </c>
      <c r="K789" s="16" t="s">
        <v>231</v>
      </c>
      <c r="L789">
        <v>419</v>
      </c>
    </row>
    <row r="790" spans="1:12">
      <c r="A790">
        <v>790</v>
      </c>
      <c r="B790" s="16" t="s">
        <v>326</v>
      </c>
      <c r="C790" s="16" t="s">
        <v>225</v>
      </c>
      <c r="D790" s="16" t="s">
        <v>251</v>
      </c>
      <c r="E790">
        <v>35</v>
      </c>
      <c r="F790" s="1">
        <v>30682</v>
      </c>
      <c r="G790" s="16" t="s">
        <v>239</v>
      </c>
      <c r="H790" s="16" t="s">
        <v>303</v>
      </c>
      <c r="I790" s="16" t="s">
        <v>259</v>
      </c>
      <c r="J790" s="16" t="s">
        <v>245</v>
      </c>
      <c r="K790" s="16" t="s">
        <v>231</v>
      </c>
      <c r="L790">
        <v>744</v>
      </c>
    </row>
    <row r="791" spans="1:12">
      <c r="A791">
        <v>791</v>
      </c>
      <c r="B791" s="16" t="s">
        <v>293</v>
      </c>
      <c r="C791" s="16" t="s">
        <v>225</v>
      </c>
      <c r="D791" s="16" t="s">
        <v>226</v>
      </c>
      <c r="E791">
        <v>36</v>
      </c>
      <c r="F791" s="1">
        <v>30401</v>
      </c>
      <c r="G791" s="16" t="s">
        <v>227</v>
      </c>
      <c r="H791" s="16" t="s">
        <v>243</v>
      </c>
      <c r="I791" s="16" t="s">
        <v>259</v>
      </c>
      <c r="J791" s="16" t="s">
        <v>245</v>
      </c>
      <c r="K791" s="16" t="s">
        <v>231</v>
      </c>
      <c r="L791">
        <v>552</v>
      </c>
    </row>
    <row r="792" spans="1:12">
      <c r="A792">
        <v>792</v>
      </c>
      <c r="B792" s="16" t="s">
        <v>279</v>
      </c>
      <c r="C792" s="16" t="s">
        <v>225</v>
      </c>
      <c r="D792" s="16" t="s">
        <v>226</v>
      </c>
      <c r="E792">
        <v>42</v>
      </c>
      <c r="F792" s="1">
        <v>28126</v>
      </c>
      <c r="G792" s="16" t="s">
        <v>235</v>
      </c>
      <c r="H792" s="16" t="s">
        <v>243</v>
      </c>
      <c r="I792" s="16" t="s">
        <v>229</v>
      </c>
      <c r="J792" s="16" t="s">
        <v>233</v>
      </c>
      <c r="K792" s="16" t="s">
        <v>231</v>
      </c>
      <c r="L792">
        <v>668</v>
      </c>
    </row>
    <row r="793" spans="1:12">
      <c r="A793">
        <v>793</v>
      </c>
      <c r="B793" s="16" t="s">
        <v>248</v>
      </c>
      <c r="C793" s="16" t="s">
        <v>225</v>
      </c>
      <c r="D793" s="16" t="s">
        <v>238</v>
      </c>
      <c r="E793">
        <v>54</v>
      </c>
      <c r="F793" s="1">
        <v>23012</v>
      </c>
      <c r="G793" s="16" t="s">
        <v>227</v>
      </c>
      <c r="H793" s="16" t="s">
        <v>243</v>
      </c>
      <c r="I793" s="16" t="s">
        <v>229</v>
      </c>
      <c r="J793" s="16" t="s">
        <v>236</v>
      </c>
      <c r="K793" s="16" t="s">
        <v>240</v>
      </c>
      <c r="L793">
        <v>357</v>
      </c>
    </row>
    <row r="794" spans="1:12">
      <c r="A794">
        <v>794</v>
      </c>
      <c r="B794" s="16" t="s">
        <v>247</v>
      </c>
      <c r="C794" s="16" t="s">
        <v>225</v>
      </c>
      <c r="D794" s="16" t="s">
        <v>226</v>
      </c>
      <c r="E794">
        <v>43</v>
      </c>
      <c r="F794" s="1">
        <v>27760</v>
      </c>
      <c r="G794" s="16" t="s">
        <v>281</v>
      </c>
      <c r="H794" s="16" t="s">
        <v>282</v>
      </c>
      <c r="I794" s="16" t="s">
        <v>229</v>
      </c>
      <c r="J794" s="16" t="s">
        <v>261</v>
      </c>
      <c r="K794" s="16" t="s">
        <v>231</v>
      </c>
      <c r="L794">
        <v>528</v>
      </c>
    </row>
    <row r="795" spans="1:12">
      <c r="A795">
        <v>795</v>
      </c>
      <c r="B795" s="16" t="s">
        <v>295</v>
      </c>
      <c r="C795" s="16" t="s">
        <v>225</v>
      </c>
      <c r="D795" s="16" t="s">
        <v>238</v>
      </c>
      <c r="E795">
        <v>51</v>
      </c>
      <c r="F795" s="1">
        <v>24838</v>
      </c>
      <c r="G795" s="16" t="s">
        <v>227</v>
      </c>
      <c r="H795" s="16" t="s">
        <v>243</v>
      </c>
      <c r="I795" s="16" t="s">
        <v>229</v>
      </c>
      <c r="J795" s="16" t="s">
        <v>245</v>
      </c>
      <c r="K795" s="16" t="s">
        <v>231</v>
      </c>
      <c r="L795">
        <v>389</v>
      </c>
    </row>
    <row r="796" spans="1:12">
      <c r="A796">
        <v>796</v>
      </c>
      <c r="B796" s="16" t="s">
        <v>262</v>
      </c>
      <c r="C796" s="16" t="s">
        <v>225</v>
      </c>
      <c r="D796" s="16" t="s">
        <v>226</v>
      </c>
      <c r="E796">
        <v>41</v>
      </c>
      <c r="F796" s="1">
        <v>27760</v>
      </c>
      <c r="G796" s="16" t="s">
        <v>266</v>
      </c>
      <c r="H796" s="16" t="s">
        <v>243</v>
      </c>
      <c r="I796" s="16" t="s">
        <v>229</v>
      </c>
      <c r="J796" s="16" t="s">
        <v>233</v>
      </c>
      <c r="K796" s="16" t="s">
        <v>246</v>
      </c>
      <c r="L796">
        <v>399</v>
      </c>
    </row>
    <row r="797" spans="1:12">
      <c r="A797">
        <v>797</v>
      </c>
      <c r="B797" s="16" t="s">
        <v>255</v>
      </c>
      <c r="C797" s="16" t="s">
        <v>225</v>
      </c>
      <c r="D797" s="16" t="s">
        <v>226</v>
      </c>
      <c r="E797">
        <v>39</v>
      </c>
      <c r="F797" s="1">
        <v>28628</v>
      </c>
      <c r="G797" s="16" t="s">
        <v>235</v>
      </c>
      <c r="H797" s="16" t="s">
        <v>243</v>
      </c>
      <c r="I797" s="16" t="s">
        <v>229</v>
      </c>
      <c r="J797" s="16" t="s">
        <v>245</v>
      </c>
      <c r="K797" s="16" t="s">
        <v>231</v>
      </c>
      <c r="L797">
        <v>571</v>
      </c>
    </row>
    <row r="798" spans="1:12">
      <c r="A798">
        <v>798</v>
      </c>
      <c r="B798" s="16" t="s">
        <v>255</v>
      </c>
      <c r="C798" s="16" t="s">
        <v>225</v>
      </c>
      <c r="D798" s="16" t="s">
        <v>251</v>
      </c>
      <c r="E798">
        <v>29</v>
      </c>
      <c r="F798" s="1">
        <v>32509</v>
      </c>
      <c r="G798" s="16" t="s">
        <v>239</v>
      </c>
      <c r="H798" s="16" t="s">
        <v>303</v>
      </c>
      <c r="I798" s="16" t="s">
        <v>229</v>
      </c>
      <c r="J798" s="16" t="s">
        <v>233</v>
      </c>
      <c r="K798" s="16" t="s">
        <v>246</v>
      </c>
      <c r="L798">
        <v>324</v>
      </c>
    </row>
    <row r="799" spans="1:12">
      <c r="A799">
        <v>799</v>
      </c>
      <c r="B799" s="16" t="s">
        <v>333</v>
      </c>
      <c r="C799" s="16" t="s">
        <v>225</v>
      </c>
      <c r="D799" s="16" t="s">
        <v>238</v>
      </c>
      <c r="E799">
        <v>46</v>
      </c>
      <c r="F799" s="1">
        <v>26877</v>
      </c>
      <c r="G799" s="16" t="s">
        <v>281</v>
      </c>
      <c r="H799" s="16" t="s">
        <v>282</v>
      </c>
      <c r="I799" s="16" t="s">
        <v>259</v>
      </c>
      <c r="J799" s="16" t="s">
        <v>233</v>
      </c>
      <c r="K799" s="16" t="s">
        <v>246</v>
      </c>
      <c r="L799">
        <v>604</v>
      </c>
    </row>
    <row r="800" spans="1:12">
      <c r="A800">
        <v>800</v>
      </c>
      <c r="B800" s="16" t="s">
        <v>293</v>
      </c>
      <c r="C800" s="16" t="s">
        <v>225</v>
      </c>
      <c r="D800" s="16" t="s">
        <v>226</v>
      </c>
      <c r="E800">
        <v>41</v>
      </c>
      <c r="F800" s="1">
        <v>28126</v>
      </c>
      <c r="G800" s="16" t="s">
        <v>239</v>
      </c>
      <c r="H800" s="16" t="s">
        <v>303</v>
      </c>
      <c r="I800" s="16" t="s">
        <v>259</v>
      </c>
      <c r="J800" s="16" t="s">
        <v>261</v>
      </c>
      <c r="K800" s="16" t="s">
        <v>246</v>
      </c>
      <c r="L800">
        <v>338</v>
      </c>
    </row>
    <row r="801" spans="1:12">
      <c r="A801">
        <v>801</v>
      </c>
      <c r="B801" s="16" t="s">
        <v>260</v>
      </c>
      <c r="C801" s="16" t="s">
        <v>225</v>
      </c>
      <c r="D801" s="16" t="s">
        <v>238</v>
      </c>
      <c r="E801">
        <v>50</v>
      </c>
      <c r="F801" s="1">
        <v>25569</v>
      </c>
      <c r="G801" s="16" t="s">
        <v>239</v>
      </c>
      <c r="H801" s="16" t="s">
        <v>303</v>
      </c>
      <c r="I801" s="16" t="s">
        <v>229</v>
      </c>
      <c r="J801" s="16" t="s">
        <v>245</v>
      </c>
      <c r="K801" s="16" t="s">
        <v>240</v>
      </c>
      <c r="L801">
        <v>664</v>
      </c>
    </row>
    <row r="802" spans="1:12">
      <c r="A802">
        <v>802</v>
      </c>
      <c r="B802" s="16" t="s">
        <v>314</v>
      </c>
      <c r="C802" s="16" t="s">
        <v>225</v>
      </c>
      <c r="D802" s="16" t="s">
        <v>238</v>
      </c>
      <c r="E802">
        <v>46</v>
      </c>
      <c r="F802" s="1">
        <v>26665</v>
      </c>
      <c r="G802" s="16" t="s">
        <v>281</v>
      </c>
      <c r="H802" s="16" t="s">
        <v>282</v>
      </c>
      <c r="I802" s="16" t="s">
        <v>229</v>
      </c>
      <c r="J802" s="16" t="s">
        <v>261</v>
      </c>
      <c r="K802" s="16" t="s">
        <v>231</v>
      </c>
      <c r="L802">
        <v>512</v>
      </c>
    </row>
    <row r="803" spans="1:12">
      <c r="A803">
        <v>803</v>
      </c>
      <c r="B803" s="16" t="s">
        <v>316</v>
      </c>
      <c r="C803" s="16" t="s">
        <v>225</v>
      </c>
      <c r="D803" s="16" t="s">
        <v>226</v>
      </c>
      <c r="E803">
        <v>38</v>
      </c>
      <c r="F803" s="1">
        <v>29587</v>
      </c>
      <c r="G803" s="16" t="s">
        <v>239</v>
      </c>
      <c r="H803" s="16" t="s">
        <v>303</v>
      </c>
      <c r="I803" s="16" t="s">
        <v>259</v>
      </c>
      <c r="J803" s="16" t="s">
        <v>236</v>
      </c>
      <c r="K803" s="16" t="s">
        <v>246</v>
      </c>
      <c r="L803">
        <v>485</v>
      </c>
    </row>
    <row r="804" spans="1:12">
      <c r="A804">
        <v>804</v>
      </c>
      <c r="B804" s="16" t="s">
        <v>250</v>
      </c>
      <c r="C804" s="16" t="s">
        <v>225</v>
      </c>
      <c r="D804" s="16" t="s">
        <v>238</v>
      </c>
      <c r="E804">
        <v>51</v>
      </c>
      <c r="F804" s="1">
        <v>24108</v>
      </c>
      <c r="G804" s="16" t="s">
        <v>235</v>
      </c>
      <c r="H804" s="16" t="s">
        <v>243</v>
      </c>
      <c r="I804" s="16" t="s">
        <v>259</v>
      </c>
      <c r="J804" s="16" t="s">
        <v>233</v>
      </c>
      <c r="K804" s="16" t="s">
        <v>240</v>
      </c>
      <c r="L804">
        <v>375</v>
      </c>
    </row>
    <row r="805" spans="1:12">
      <c r="A805">
        <v>805</v>
      </c>
      <c r="B805" s="16" t="s">
        <v>314</v>
      </c>
      <c r="C805" s="16" t="s">
        <v>225</v>
      </c>
      <c r="D805" s="16" t="s">
        <v>238</v>
      </c>
      <c r="E805">
        <v>46</v>
      </c>
      <c r="F805" s="1">
        <v>26665</v>
      </c>
      <c r="G805" s="16" t="s">
        <v>281</v>
      </c>
      <c r="H805" s="16" t="s">
        <v>282</v>
      </c>
      <c r="I805" s="16" t="s">
        <v>229</v>
      </c>
      <c r="J805" s="16" t="s">
        <v>261</v>
      </c>
      <c r="K805" s="16" t="s">
        <v>231</v>
      </c>
      <c r="L805">
        <v>512</v>
      </c>
    </row>
    <row r="806" spans="1:12">
      <c r="A806">
        <v>806</v>
      </c>
      <c r="B806" s="16" t="s">
        <v>253</v>
      </c>
      <c r="C806" s="16" t="s">
        <v>225</v>
      </c>
      <c r="D806" s="16" t="s">
        <v>251</v>
      </c>
      <c r="E806">
        <v>31</v>
      </c>
      <c r="F806" s="1">
        <v>32153</v>
      </c>
      <c r="G806" s="16" t="s">
        <v>235</v>
      </c>
      <c r="H806" s="16" t="s">
        <v>243</v>
      </c>
      <c r="I806" s="16" t="s">
        <v>229</v>
      </c>
      <c r="J806" s="16" t="s">
        <v>245</v>
      </c>
      <c r="K806" s="16" t="s">
        <v>246</v>
      </c>
      <c r="L806">
        <v>315</v>
      </c>
    </row>
    <row r="807" spans="1:12">
      <c r="A807">
        <v>807</v>
      </c>
      <c r="B807" s="16" t="s">
        <v>307</v>
      </c>
      <c r="C807" s="16" t="s">
        <v>225</v>
      </c>
      <c r="D807" s="16" t="s">
        <v>226</v>
      </c>
      <c r="E807">
        <v>44</v>
      </c>
      <c r="F807" s="1">
        <v>27603</v>
      </c>
      <c r="G807" s="16" t="s">
        <v>266</v>
      </c>
      <c r="H807" s="16" t="s">
        <v>282</v>
      </c>
      <c r="I807" s="16" t="s">
        <v>229</v>
      </c>
      <c r="J807" s="16" t="s">
        <v>236</v>
      </c>
      <c r="K807" s="16" t="s">
        <v>246</v>
      </c>
      <c r="L807">
        <v>425</v>
      </c>
    </row>
    <row r="808" spans="1:12">
      <c r="A808">
        <v>808</v>
      </c>
      <c r="B808" s="16" t="s">
        <v>273</v>
      </c>
      <c r="C808" s="16" t="s">
        <v>225</v>
      </c>
      <c r="D808" s="16" t="s">
        <v>226</v>
      </c>
      <c r="E808">
        <v>43</v>
      </c>
      <c r="F808" s="1">
        <v>27463</v>
      </c>
      <c r="G808" s="16" t="s">
        <v>266</v>
      </c>
      <c r="H808" s="16" t="s">
        <v>282</v>
      </c>
      <c r="I808" s="16" t="s">
        <v>249</v>
      </c>
      <c r="J808" s="16" t="s">
        <v>233</v>
      </c>
      <c r="K808" s="16" t="s">
        <v>240</v>
      </c>
      <c r="L808">
        <v>300</v>
      </c>
    </row>
    <row r="809" spans="1:12">
      <c r="A809">
        <v>809</v>
      </c>
      <c r="B809" s="16" t="s">
        <v>290</v>
      </c>
      <c r="C809" s="16" t="s">
        <v>225</v>
      </c>
      <c r="D809" s="16" t="s">
        <v>251</v>
      </c>
      <c r="E809">
        <v>32</v>
      </c>
      <c r="F809" s="1">
        <v>31413</v>
      </c>
      <c r="G809" s="16" t="s">
        <v>239</v>
      </c>
      <c r="H809" s="16" t="s">
        <v>303</v>
      </c>
      <c r="I809" s="16" t="s">
        <v>229</v>
      </c>
      <c r="J809" s="16" t="s">
        <v>230</v>
      </c>
      <c r="K809" s="16" t="s">
        <v>246</v>
      </c>
      <c r="L809">
        <v>666</v>
      </c>
    </row>
    <row r="810" spans="1:12">
      <c r="A810">
        <v>810</v>
      </c>
      <c r="B810" s="16" t="s">
        <v>333</v>
      </c>
      <c r="C810" s="16" t="s">
        <v>225</v>
      </c>
      <c r="D810" s="16" t="s">
        <v>238</v>
      </c>
      <c r="E810">
        <v>53</v>
      </c>
      <c r="F810" s="1">
        <v>24108</v>
      </c>
      <c r="G810" s="16" t="s">
        <v>281</v>
      </c>
      <c r="H810" s="16" t="s">
        <v>282</v>
      </c>
      <c r="I810" s="16" t="s">
        <v>229</v>
      </c>
      <c r="J810" s="16" t="s">
        <v>245</v>
      </c>
      <c r="K810" s="16" t="s">
        <v>240</v>
      </c>
      <c r="L810">
        <v>812</v>
      </c>
    </row>
    <row r="811" spans="1:12">
      <c r="A811">
        <v>811</v>
      </c>
      <c r="B811" s="16" t="s">
        <v>295</v>
      </c>
      <c r="C811" s="16" t="s">
        <v>225</v>
      </c>
      <c r="D811" s="16" t="s">
        <v>238</v>
      </c>
      <c r="E811">
        <v>51</v>
      </c>
      <c r="F811" s="1">
        <v>24838</v>
      </c>
      <c r="G811" s="16" t="s">
        <v>227</v>
      </c>
      <c r="H811" s="16" t="s">
        <v>243</v>
      </c>
      <c r="I811" s="16" t="s">
        <v>229</v>
      </c>
      <c r="J811" s="16" t="s">
        <v>245</v>
      </c>
      <c r="K811" s="16" t="s">
        <v>231</v>
      </c>
      <c r="L811">
        <v>389</v>
      </c>
    </row>
    <row r="812" spans="1:12">
      <c r="A812">
        <v>812</v>
      </c>
      <c r="B812" s="16" t="s">
        <v>247</v>
      </c>
      <c r="C812" s="16" t="s">
        <v>225</v>
      </c>
      <c r="D812" s="16" t="s">
        <v>226</v>
      </c>
      <c r="E812">
        <v>39</v>
      </c>
      <c r="F812" s="1">
        <v>28491</v>
      </c>
      <c r="G812" s="16" t="s">
        <v>227</v>
      </c>
      <c r="H812" s="16" t="s">
        <v>243</v>
      </c>
      <c r="I812" s="16" t="s">
        <v>229</v>
      </c>
      <c r="J812" s="16" t="s">
        <v>236</v>
      </c>
      <c r="K812" s="16" t="s">
        <v>246</v>
      </c>
      <c r="L812">
        <v>692</v>
      </c>
    </row>
    <row r="813" spans="1:12">
      <c r="A813">
        <v>813</v>
      </c>
      <c r="B813" s="16" t="s">
        <v>276</v>
      </c>
      <c r="C813" s="16" t="s">
        <v>225</v>
      </c>
      <c r="D813" s="16" t="s">
        <v>226</v>
      </c>
      <c r="E813">
        <v>39</v>
      </c>
      <c r="F813" s="1">
        <v>29221</v>
      </c>
      <c r="G813" s="16" t="s">
        <v>239</v>
      </c>
      <c r="H813" s="16" t="s">
        <v>303</v>
      </c>
      <c r="I813" s="16" t="s">
        <v>229</v>
      </c>
      <c r="J813" s="16" t="s">
        <v>233</v>
      </c>
      <c r="K813" s="16" t="s">
        <v>240</v>
      </c>
      <c r="L813">
        <v>791</v>
      </c>
    </row>
    <row r="814" spans="1:12">
      <c r="A814">
        <v>814</v>
      </c>
      <c r="B814" s="16" t="s">
        <v>278</v>
      </c>
      <c r="C814" s="16" t="s">
        <v>225</v>
      </c>
      <c r="D814" s="16" t="s">
        <v>238</v>
      </c>
      <c r="E814">
        <v>54</v>
      </c>
      <c r="F814" s="1">
        <v>23743</v>
      </c>
      <c r="G814" s="16" t="s">
        <v>281</v>
      </c>
      <c r="H814" s="16" t="s">
        <v>282</v>
      </c>
      <c r="I814" s="16" t="s">
        <v>229</v>
      </c>
      <c r="J814" s="16" t="s">
        <v>245</v>
      </c>
      <c r="K814" s="16" t="s">
        <v>231</v>
      </c>
      <c r="L814">
        <v>433</v>
      </c>
    </row>
    <row r="815" spans="1:12">
      <c r="A815">
        <v>815</v>
      </c>
      <c r="B815" s="16" t="s">
        <v>256</v>
      </c>
      <c r="C815" s="16" t="s">
        <v>225</v>
      </c>
      <c r="D815" s="16" t="s">
        <v>238</v>
      </c>
      <c r="E815">
        <v>53</v>
      </c>
      <c r="F815" s="1">
        <v>23377</v>
      </c>
      <c r="G815" s="16" t="s">
        <v>235</v>
      </c>
      <c r="H815" s="16" t="s">
        <v>243</v>
      </c>
      <c r="I815" s="16" t="s">
        <v>229</v>
      </c>
      <c r="J815" s="16" t="s">
        <v>230</v>
      </c>
      <c r="K815" s="16" t="s">
        <v>240</v>
      </c>
      <c r="L815">
        <v>488</v>
      </c>
    </row>
    <row r="816" spans="1:12">
      <c r="A816">
        <v>816</v>
      </c>
      <c r="B816" s="16" t="s">
        <v>322</v>
      </c>
      <c r="C816" s="16" t="s">
        <v>225</v>
      </c>
      <c r="D816" s="16" t="s">
        <v>226</v>
      </c>
      <c r="E816">
        <v>44</v>
      </c>
      <c r="F816" s="1">
        <v>27395</v>
      </c>
      <c r="G816" s="16" t="s">
        <v>239</v>
      </c>
      <c r="H816" s="16" t="s">
        <v>303</v>
      </c>
      <c r="I816" s="16" t="s">
        <v>229</v>
      </c>
      <c r="J816" s="16" t="s">
        <v>236</v>
      </c>
      <c r="K816" s="16" t="s">
        <v>231</v>
      </c>
      <c r="L816">
        <v>638</v>
      </c>
    </row>
    <row r="817" spans="1:12">
      <c r="A817">
        <v>817</v>
      </c>
      <c r="B817" s="16" t="s">
        <v>330</v>
      </c>
      <c r="C817" s="16" t="s">
        <v>225</v>
      </c>
      <c r="D817" s="16" t="s">
        <v>238</v>
      </c>
      <c r="E817">
        <v>50</v>
      </c>
      <c r="F817" s="1">
        <v>25569</v>
      </c>
      <c r="G817" s="16" t="s">
        <v>281</v>
      </c>
      <c r="H817" s="16" t="s">
        <v>282</v>
      </c>
      <c r="I817" s="16" t="s">
        <v>229</v>
      </c>
      <c r="J817" s="16" t="s">
        <v>261</v>
      </c>
      <c r="K817" s="16" t="s">
        <v>246</v>
      </c>
      <c r="L817">
        <v>416</v>
      </c>
    </row>
    <row r="818" spans="1:12">
      <c r="A818">
        <v>818</v>
      </c>
      <c r="B818" s="16" t="s">
        <v>307</v>
      </c>
      <c r="C818" s="16" t="s">
        <v>225</v>
      </c>
      <c r="D818" s="16" t="s">
        <v>226</v>
      </c>
      <c r="E818">
        <v>40</v>
      </c>
      <c r="F818" s="1">
        <v>28856</v>
      </c>
      <c r="G818" s="16" t="s">
        <v>239</v>
      </c>
      <c r="H818" s="16" t="s">
        <v>303</v>
      </c>
      <c r="I818" s="16" t="s">
        <v>229</v>
      </c>
      <c r="J818" s="16" t="s">
        <v>236</v>
      </c>
      <c r="K818" s="16" t="s">
        <v>231</v>
      </c>
      <c r="L818">
        <v>318</v>
      </c>
    </row>
    <row r="819" spans="1:12">
      <c r="A819">
        <v>819</v>
      </c>
      <c r="B819" s="16" t="s">
        <v>253</v>
      </c>
      <c r="C819" s="16" t="s">
        <v>225</v>
      </c>
      <c r="D819" s="16" t="s">
        <v>251</v>
      </c>
      <c r="E819">
        <v>34</v>
      </c>
      <c r="F819" s="1">
        <v>31048</v>
      </c>
      <c r="G819" s="16" t="s">
        <v>227</v>
      </c>
      <c r="H819" s="16" t="s">
        <v>243</v>
      </c>
      <c r="I819" s="16" t="s">
        <v>229</v>
      </c>
      <c r="J819" s="16" t="s">
        <v>261</v>
      </c>
      <c r="K819" s="16" t="s">
        <v>246</v>
      </c>
      <c r="L819">
        <v>707</v>
      </c>
    </row>
    <row r="820" spans="1:12">
      <c r="A820">
        <v>820</v>
      </c>
      <c r="B820" s="16" t="s">
        <v>324</v>
      </c>
      <c r="C820" s="16" t="s">
        <v>225</v>
      </c>
      <c r="D820" s="16" t="s">
        <v>251</v>
      </c>
      <c r="E820">
        <v>27</v>
      </c>
      <c r="F820" s="1">
        <v>33705</v>
      </c>
      <c r="G820" s="16" t="s">
        <v>239</v>
      </c>
      <c r="H820" s="16" t="s">
        <v>303</v>
      </c>
      <c r="I820" s="16" t="s">
        <v>259</v>
      </c>
      <c r="J820" s="16" t="s">
        <v>230</v>
      </c>
      <c r="K820" s="16" t="s">
        <v>246</v>
      </c>
      <c r="L820">
        <v>600</v>
      </c>
    </row>
    <row r="821" spans="1:12">
      <c r="A821">
        <v>821</v>
      </c>
      <c r="B821" s="16" t="s">
        <v>312</v>
      </c>
      <c r="C821" s="16" t="s">
        <v>225</v>
      </c>
      <c r="D821" s="16" t="s">
        <v>226</v>
      </c>
      <c r="E821">
        <v>38</v>
      </c>
      <c r="F821" s="1">
        <v>29221</v>
      </c>
      <c r="G821" s="16" t="s">
        <v>239</v>
      </c>
      <c r="H821" s="16" t="s">
        <v>303</v>
      </c>
      <c r="I821" s="16" t="s">
        <v>259</v>
      </c>
      <c r="J821" s="16" t="s">
        <v>245</v>
      </c>
      <c r="K821" s="16" t="s">
        <v>240</v>
      </c>
      <c r="L821">
        <v>683</v>
      </c>
    </row>
    <row r="822" spans="1:12">
      <c r="A822">
        <v>822</v>
      </c>
      <c r="B822" s="16" t="s">
        <v>253</v>
      </c>
      <c r="C822" s="16" t="s">
        <v>225</v>
      </c>
      <c r="D822" s="16" t="s">
        <v>251</v>
      </c>
      <c r="E822">
        <v>29</v>
      </c>
      <c r="F822" s="1">
        <v>32874</v>
      </c>
      <c r="G822" s="16" t="s">
        <v>227</v>
      </c>
      <c r="H822" s="16" t="s">
        <v>243</v>
      </c>
      <c r="I822" s="16" t="s">
        <v>229</v>
      </c>
      <c r="J822" s="16" t="s">
        <v>230</v>
      </c>
      <c r="K822" s="16" t="s">
        <v>240</v>
      </c>
      <c r="L822">
        <v>311</v>
      </c>
    </row>
    <row r="823" spans="1:12">
      <c r="A823">
        <v>823</v>
      </c>
      <c r="B823" s="16" t="s">
        <v>311</v>
      </c>
      <c r="C823" s="16" t="s">
        <v>225</v>
      </c>
      <c r="D823" s="16" t="s">
        <v>251</v>
      </c>
      <c r="E823">
        <v>33</v>
      </c>
      <c r="F823" s="1">
        <v>31200</v>
      </c>
      <c r="G823" s="16" t="s">
        <v>239</v>
      </c>
      <c r="H823" s="16" t="s">
        <v>303</v>
      </c>
      <c r="I823" s="16" t="s">
        <v>259</v>
      </c>
      <c r="J823" s="16" t="s">
        <v>245</v>
      </c>
      <c r="K823" s="16" t="s">
        <v>246</v>
      </c>
      <c r="L823">
        <v>754</v>
      </c>
    </row>
    <row r="824" spans="1:12">
      <c r="A824">
        <v>824</v>
      </c>
      <c r="B824" s="16" t="s">
        <v>253</v>
      </c>
      <c r="C824" s="16" t="s">
        <v>225</v>
      </c>
      <c r="D824" s="16" t="s">
        <v>251</v>
      </c>
      <c r="E824">
        <v>31</v>
      </c>
      <c r="F824" s="1">
        <v>32153</v>
      </c>
      <c r="G824" s="16" t="s">
        <v>235</v>
      </c>
      <c r="H824" s="16" t="s">
        <v>243</v>
      </c>
      <c r="I824" s="16" t="s">
        <v>229</v>
      </c>
      <c r="J824" s="16" t="s">
        <v>245</v>
      </c>
      <c r="K824" s="16" t="s">
        <v>246</v>
      </c>
      <c r="L824">
        <v>315</v>
      </c>
    </row>
    <row r="825" spans="1:12">
      <c r="A825">
        <v>825</v>
      </c>
      <c r="B825" s="16" t="s">
        <v>248</v>
      </c>
      <c r="C825" s="16" t="s">
        <v>225</v>
      </c>
      <c r="D825" s="16" t="s">
        <v>238</v>
      </c>
      <c r="E825">
        <v>54</v>
      </c>
      <c r="F825" s="1">
        <v>23012</v>
      </c>
      <c r="G825" s="16" t="s">
        <v>227</v>
      </c>
      <c r="H825" s="16" t="s">
        <v>243</v>
      </c>
      <c r="I825" s="16" t="s">
        <v>229</v>
      </c>
      <c r="J825" s="16" t="s">
        <v>236</v>
      </c>
      <c r="K825" s="16" t="s">
        <v>240</v>
      </c>
      <c r="L825">
        <v>357</v>
      </c>
    </row>
    <row r="826" spans="1:12">
      <c r="A826">
        <v>826</v>
      </c>
      <c r="B826" s="16" t="s">
        <v>250</v>
      </c>
      <c r="C826" s="16" t="s">
        <v>225</v>
      </c>
      <c r="D826" s="16" t="s">
        <v>251</v>
      </c>
      <c r="E826">
        <v>29</v>
      </c>
      <c r="F826" s="1">
        <v>32143</v>
      </c>
      <c r="G826" s="16" t="s">
        <v>227</v>
      </c>
      <c r="H826" s="16" t="s">
        <v>243</v>
      </c>
      <c r="I826" s="16" t="s">
        <v>229</v>
      </c>
      <c r="J826" s="16" t="s">
        <v>233</v>
      </c>
      <c r="K826" s="16" t="s">
        <v>246</v>
      </c>
      <c r="L826">
        <v>395</v>
      </c>
    </row>
    <row r="827" spans="1:12">
      <c r="A827">
        <v>827</v>
      </c>
      <c r="B827" s="16" t="s">
        <v>309</v>
      </c>
      <c r="C827" s="16" t="s">
        <v>225</v>
      </c>
      <c r="D827" s="16" t="s">
        <v>251</v>
      </c>
      <c r="E827">
        <v>31</v>
      </c>
      <c r="F827" s="1">
        <v>32287</v>
      </c>
      <c r="G827" s="16" t="s">
        <v>239</v>
      </c>
      <c r="H827" s="16" t="s">
        <v>303</v>
      </c>
      <c r="I827" s="16" t="s">
        <v>249</v>
      </c>
      <c r="J827" s="16" t="s">
        <v>261</v>
      </c>
      <c r="K827" s="16" t="s">
        <v>240</v>
      </c>
      <c r="L827">
        <v>532</v>
      </c>
    </row>
    <row r="828" spans="1:12">
      <c r="A828">
        <v>828</v>
      </c>
      <c r="B828" s="16" t="s">
        <v>297</v>
      </c>
      <c r="C828" s="16" t="s">
        <v>225</v>
      </c>
      <c r="D828" s="16" t="s">
        <v>238</v>
      </c>
      <c r="E828">
        <v>52</v>
      </c>
      <c r="F828" s="1">
        <v>24473</v>
      </c>
      <c r="G828" s="16" t="s">
        <v>266</v>
      </c>
      <c r="H828" s="16" t="s">
        <v>282</v>
      </c>
      <c r="I828" s="16" t="s">
        <v>229</v>
      </c>
      <c r="J828" s="16" t="s">
        <v>261</v>
      </c>
      <c r="K828" s="16" t="s">
        <v>240</v>
      </c>
      <c r="L828">
        <v>390</v>
      </c>
    </row>
    <row r="829" spans="1:12">
      <c r="A829">
        <v>829</v>
      </c>
      <c r="B829" s="16" t="s">
        <v>260</v>
      </c>
      <c r="C829" s="16" t="s">
        <v>225</v>
      </c>
      <c r="D829" s="16" t="s">
        <v>226</v>
      </c>
      <c r="E829">
        <v>43</v>
      </c>
      <c r="F829" s="1">
        <v>27030</v>
      </c>
      <c r="G829" s="16" t="s">
        <v>235</v>
      </c>
      <c r="H829" s="16" t="s">
        <v>243</v>
      </c>
      <c r="I829" s="16" t="s">
        <v>259</v>
      </c>
      <c r="J829" s="16" t="s">
        <v>261</v>
      </c>
      <c r="K829" s="16" t="s">
        <v>246</v>
      </c>
      <c r="L829">
        <v>453</v>
      </c>
    </row>
    <row r="830" spans="1:12">
      <c r="A830">
        <v>830</v>
      </c>
      <c r="B830" s="16" t="s">
        <v>264</v>
      </c>
      <c r="C830" s="16" t="s">
        <v>225</v>
      </c>
      <c r="D830" s="16" t="s">
        <v>238</v>
      </c>
      <c r="E830">
        <v>52</v>
      </c>
      <c r="F830" s="1">
        <v>24473</v>
      </c>
      <c r="G830" s="16" t="s">
        <v>281</v>
      </c>
      <c r="H830" s="16" t="s">
        <v>282</v>
      </c>
      <c r="I830" s="16" t="s">
        <v>229</v>
      </c>
      <c r="J830" s="16" t="s">
        <v>261</v>
      </c>
      <c r="K830" s="16" t="s">
        <v>240</v>
      </c>
      <c r="L830">
        <v>557</v>
      </c>
    </row>
    <row r="831" spans="1:12">
      <c r="A831">
        <v>831</v>
      </c>
      <c r="B831" s="16" t="s">
        <v>248</v>
      </c>
      <c r="C831" s="16" t="s">
        <v>225</v>
      </c>
      <c r="D831" s="16" t="s">
        <v>238</v>
      </c>
      <c r="E831">
        <v>54</v>
      </c>
      <c r="F831" s="1">
        <v>23012</v>
      </c>
      <c r="G831" s="16" t="s">
        <v>227</v>
      </c>
      <c r="H831" s="16" t="s">
        <v>243</v>
      </c>
      <c r="I831" s="16" t="s">
        <v>229</v>
      </c>
      <c r="J831" s="16" t="s">
        <v>236</v>
      </c>
      <c r="K831" s="16" t="s">
        <v>240</v>
      </c>
      <c r="L831">
        <v>357</v>
      </c>
    </row>
    <row r="832" spans="1:12">
      <c r="A832">
        <v>832</v>
      </c>
      <c r="B832" s="16" t="s">
        <v>305</v>
      </c>
      <c r="C832" s="16" t="s">
        <v>225</v>
      </c>
      <c r="D832" s="16" t="s">
        <v>238</v>
      </c>
      <c r="E832">
        <v>51</v>
      </c>
      <c r="F832" s="1">
        <v>24746</v>
      </c>
      <c r="G832" s="16" t="s">
        <v>266</v>
      </c>
      <c r="H832" s="16" t="s">
        <v>282</v>
      </c>
      <c r="I832" s="16" t="s">
        <v>229</v>
      </c>
      <c r="J832" s="16" t="s">
        <v>261</v>
      </c>
      <c r="K832" s="16" t="s">
        <v>246</v>
      </c>
      <c r="L832">
        <v>338</v>
      </c>
    </row>
    <row r="833" spans="1:12">
      <c r="A833">
        <v>833</v>
      </c>
      <c r="B833" s="16" t="s">
        <v>298</v>
      </c>
      <c r="C833" s="16" t="s">
        <v>225</v>
      </c>
      <c r="D833" s="16" t="s">
        <v>242</v>
      </c>
      <c r="E833">
        <v>22</v>
      </c>
      <c r="F833" s="1">
        <v>35348</v>
      </c>
      <c r="G833" s="16" t="s">
        <v>239</v>
      </c>
      <c r="H833" s="16" t="s">
        <v>303</v>
      </c>
      <c r="I833" s="16" t="s">
        <v>259</v>
      </c>
      <c r="J833" s="16" t="s">
        <v>233</v>
      </c>
      <c r="K833" s="16" t="s">
        <v>246</v>
      </c>
      <c r="L833">
        <v>564</v>
      </c>
    </row>
    <row r="834" spans="1:12">
      <c r="A834">
        <v>834</v>
      </c>
      <c r="B834" s="16" t="s">
        <v>248</v>
      </c>
      <c r="C834" s="16" t="s">
        <v>225</v>
      </c>
      <c r="D834" s="16" t="s">
        <v>251</v>
      </c>
      <c r="E834">
        <v>35</v>
      </c>
      <c r="F834" s="1">
        <v>30682</v>
      </c>
      <c r="G834" s="16" t="s">
        <v>266</v>
      </c>
      <c r="H834" s="16" t="s">
        <v>243</v>
      </c>
      <c r="I834" s="16" t="s">
        <v>229</v>
      </c>
      <c r="J834" s="16" t="s">
        <v>261</v>
      </c>
      <c r="K834" s="16" t="s">
        <v>240</v>
      </c>
      <c r="L834">
        <v>624</v>
      </c>
    </row>
    <row r="835" spans="1:12">
      <c r="A835">
        <v>835</v>
      </c>
      <c r="B835" s="16" t="s">
        <v>271</v>
      </c>
      <c r="C835" s="16" t="s">
        <v>225</v>
      </c>
      <c r="D835" s="16" t="s">
        <v>238</v>
      </c>
      <c r="E835">
        <v>46</v>
      </c>
      <c r="F835" s="1">
        <v>26665</v>
      </c>
      <c r="G835" s="16" t="s">
        <v>239</v>
      </c>
      <c r="H835" s="16" t="s">
        <v>303</v>
      </c>
      <c r="I835" s="16" t="s">
        <v>249</v>
      </c>
      <c r="J835" s="16" t="s">
        <v>230</v>
      </c>
      <c r="K835" s="16" t="s">
        <v>240</v>
      </c>
      <c r="L835">
        <v>481</v>
      </c>
    </row>
    <row r="836" spans="1:12">
      <c r="A836">
        <v>836</v>
      </c>
      <c r="B836" s="16" t="s">
        <v>254</v>
      </c>
      <c r="C836" s="16" t="s">
        <v>225</v>
      </c>
      <c r="D836" s="16" t="s">
        <v>251</v>
      </c>
      <c r="E836">
        <v>28</v>
      </c>
      <c r="F836" s="1">
        <v>32509</v>
      </c>
      <c r="G836" s="16" t="s">
        <v>235</v>
      </c>
      <c r="H836" s="16" t="s">
        <v>243</v>
      </c>
      <c r="I836" s="16" t="s">
        <v>229</v>
      </c>
      <c r="J836" s="16" t="s">
        <v>233</v>
      </c>
      <c r="K836" s="16" t="s">
        <v>240</v>
      </c>
      <c r="L836">
        <v>536</v>
      </c>
    </row>
    <row r="837" spans="1:12">
      <c r="A837">
        <v>837</v>
      </c>
      <c r="B837" s="16" t="s">
        <v>316</v>
      </c>
      <c r="C837" s="16" t="s">
        <v>225</v>
      </c>
      <c r="D837" s="16" t="s">
        <v>238</v>
      </c>
      <c r="E837">
        <v>51</v>
      </c>
      <c r="F837" s="1">
        <v>24838</v>
      </c>
      <c r="G837" s="16" t="s">
        <v>266</v>
      </c>
      <c r="H837" s="16" t="s">
        <v>282</v>
      </c>
      <c r="I837" s="16" t="s">
        <v>259</v>
      </c>
      <c r="J837" s="16" t="s">
        <v>230</v>
      </c>
      <c r="K837" s="16" t="s">
        <v>231</v>
      </c>
      <c r="L837">
        <v>804</v>
      </c>
    </row>
    <row r="838" spans="1:12">
      <c r="A838">
        <v>838</v>
      </c>
      <c r="B838" s="16" t="s">
        <v>317</v>
      </c>
      <c r="C838" s="16" t="s">
        <v>225</v>
      </c>
      <c r="D838" s="16" t="s">
        <v>251</v>
      </c>
      <c r="E838">
        <v>31</v>
      </c>
      <c r="F838" s="1">
        <v>32143</v>
      </c>
      <c r="G838" s="16" t="s">
        <v>239</v>
      </c>
      <c r="H838" s="16" t="s">
        <v>303</v>
      </c>
      <c r="I838" s="16" t="s">
        <v>259</v>
      </c>
      <c r="J838" s="16" t="s">
        <v>236</v>
      </c>
      <c r="K838" s="16" t="s">
        <v>240</v>
      </c>
      <c r="L838">
        <v>462</v>
      </c>
    </row>
    <row r="839" spans="1:12">
      <c r="A839">
        <v>839</v>
      </c>
      <c r="B839" s="16" t="s">
        <v>295</v>
      </c>
      <c r="C839" s="16" t="s">
        <v>225</v>
      </c>
      <c r="D839" s="16" t="s">
        <v>238</v>
      </c>
      <c r="E839">
        <v>51</v>
      </c>
      <c r="F839" s="1">
        <v>24838</v>
      </c>
      <c r="G839" s="16" t="s">
        <v>227</v>
      </c>
      <c r="H839" s="16" t="s">
        <v>243</v>
      </c>
      <c r="I839" s="16" t="s">
        <v>229</v>
      </c>
      <c r="J839" s="16" t="s">
        <v>245</v>
      </c>
      <c r="K839" s="16" t="s">
        <v>231</v>
      </c>
      <c r="L839">
        <v>389</v>
      </c>
    </row>
    <row r="840" spans="1:12">
      <c r="A840">
        <v>840</v>
      </c>
      <c r="B840" s="16" t="s">
        <v>283</v>
      </c>
      <c r="C840" s="16" t="s">
        <v>225</v>
      </c>
      <c r="D840" s="16" t="s">
        <v>226</v>
      </c>
      <c r="E840">
        <v>36</v>
      </c>
      <c r="F840" s="1">
        <v>30317</v>
      </c>
      <c r="G840" s="16" t="s">
        <v>235</v>
      </c>
      <c r="H840" s="16" t="s">
        <v>243</v>
      </c>
      <c r="I840" s="16" t="s">
        <v>259</v>
      </c>
      <c r="J840" s="16" t="s">
        <v>245</v>
      </c>
      <c r="K840" s="16" t="s">
        <v>240</v>
      </c>
      <c r="L840">
        <v>796</v>
      </c>
    </row>
    <row r="841" spans="1:12">
      <c r="A841">
        <v>841</v>
      </c>
      <c r="B841" s="16" t="s">
        <v>300</v>
      </c>
      <c r="C841" s="16" t="s">
        <v>225</v>
      </c>
      <c r="D841" s="16" t="s">
        <v>226</v>
      </c>
      <c r="E841">
        <v>43</v>
      </c>
      <c r="F841" s="1">
        <v>27852</v>
      </c>
      <c r="G841" s="16" t="s">
        <v>266</v>
      </c>
      <c r="H841" s="16" t="s">
        <v>243</v>
      </c>
      <c r="I841" s="16" t="s">
        <v>229</v>
      </c>
      <c r="J841" s="16" t="s">
        <v>233</v>
      </c>
      <c r="K841" s="16" t="s">
        <v>246</v>
      </c>
      <c r="L841">
        <v>675</v>
      </c>
    </row>
    <row r="842" spans="1:12">
      <c r="A842">
        <v>842</v>
      </c>
      <c r="B842" s="16" t="s">
        <v>262</v>
      </c>
      <c r="C842" s="16" t="s">
        <v>225</v>
      </c>
      <c r="D842" s="16" t="s">
        <v>226</v>
      </c>
      <c r="E842">
        <v>41</v>
      </c>
      <c r="F842" s="1">
        <v>27760</v>
      </c>
      <c r="G842" s="16" t="s">
        <v>266</v>
      </c>
      <c r="H842" s="16" t="s">
        <v>243</v>
      </c>
      <c r="I842" s="16" t="s">
        <v>229</v>
      </c>
      <c r="J842" s="16" t="s">
        <v>233</v>
      </c>
      <c r="K842" s="16" t="s">
        <v>246</v>
      </c>
      <c r="L842">
        <v>399</v>
      </c>
    </row>
    <row r="843" spans="1:12">
      <c r="A843">
        <v>843</v>
      </c>
      <c r="B843" s="16" t="s">
        <v>241</v>
      </c>
      <c r="C843" s="16" t="s">
        <v>225</v>
      </c>
      <c r="D843" s="16" t="s">
        <v>251</v>
      </c>
      <c r="E843">
        <v>31</v>
      </c>
      <c r="F843" s="1">
        <v>32143</v>
      </c>
      <c r="G843" s="16" t="s">
        <v>239</v>
      </c>
      <c r="H843" s="16" t="s">
        <v>303</v>
      </c>
      <c r="I843" s="16" t="s">
        <v>229</v>
      </c>
      <c r="J843" s="16" t="s">
        <v>236</v>
      </c>
      <c r="K843" s="16" t="s">
        <v>240</v>
      </c>
      <c r="L843">
        <v>696</v>
      </c>
    </row>
    <row r="844" spans="1:12">
      <c r="A844">
        <v>844</v>
      </c>
      <c r="B844" s="16" t="s">
        <v>334</v>
      </c>
      <c r="C844" s="16" t="s">
        <v>225</v>
      </c>
      <c r="D844" s="16" t="s">
        <v>226</v>
      </c>
      <c r="E844">
        <v>43</v>
      </c>
      <c r="F844" s="1">
        <v>27454</v>
      </c>
      <c r="G844" s="16" t="s">
        <v>281</v>
      </c>
      <c r="H844" s="16" t="s">
        <v>282</v>
      </c>
      <c r="I844" s="16" t="s">
        <v>229</v>
      </c>
      <c r="J844" s="16" t="s">
        <v>230</v>
      </c>
      <c r="K844" s="16" t="s">
        <v>246</v>
      </c>
      <c r="L844">
        <v>558</v>
      </c>
    </row>
    <row r="845" spans="1:12">
      <c r="A845">
        <v>845</v>
      </c>
      <c r="B845" s="16" t="s">
        <v>260</v>
      </c>
      <c r="C845" s="16" t="s">
        <v>225</v>
      </c>
      <c r="D845" s="16" t="s">
        <v>226</v>
      </c>
      <c r="E845">
        <v>43</v>
      </c>
      <c r="F845" s="1">
        <v>27030</v>
      </c>
      <c r="G845" s="16" t="s">
        <v>235</v>
      </c>
      <c r="H845" s="16" t="s">
        <v>243</v>
      </c>
      <c r="I845" s="16" t="s">
        <v>259</v>
      </c>
      <c r="J845" s="16" t="s">
        <v>261</v>
      </c>
      <c r="K845" s="16" t="s">
        <v>246</v>
      </c>
      <c r="L845">
        <v>453</v>
      </c>
    </row>
    <row r="846" spans="1:12">
      <c r="A846">
        <v>846</v>
      </c>
      <c r="B846" s="16" t="s">
        <v>322</v>
      </c>
      <c r="C846" s="16" t="s">
        <v>225</v>
      </c>
      <c r="D846" s="16" t="s">
        <v>226</v>
      </c>
      <c r="E846">
        <v>44</v>
      </c>
      <c r="F846" s="1">
        <v>27395</v>
      </c>
      <c r="G846" s="16" t="s">
        <v>239</v>
      </c>
      <c r="H846" s="16" t="s">
        <v>303</v>
      </c>
      <c r="I846" s="16" t="s">
        <v>229</v>
      </c>
      <c r="J846" s="16" t="s">
        <v>236</v>
      </c>
      <c r="K846" s="16" t="s">
        <v>231</v>
      </c>
      <c r="L846">
        <v>638</v>
      </c>
    </row>
    <row r="847" spans="1:12">
      <c r="A847">
        <v>847</v>
      </c>
      <c r="B847" s="16" t="s">
        <v>247</v>
      </c>
      <c r="C847" s="16" t="s">
        <v>225</v>
      </c>
      <c r="D847" s="16" t="s">
        <v>226</v>
      </c>
      <c r="E847">
        <v>39</v>
      </c>
      <c r="F847" s="1">
        <v>28491</v>
      </c>
      <c r="G847" s="16" t="s">
        <v>227</v>
      </c>
      <c r="H847" s="16" t="s">
        <v>243</v>
      </c>
      <c r="I847" s="16" t="s">
        <v>229</v>
      </c>
      <c r="J847" s="16" t="s">
        <v>236</v>
      </c>
      <c r="K847" s="16" t="s">
        <v>246</v>
      </c>
      <c r="L847">
        <v>692</v>
      </c>
    </row>
    <row r="848" spans="1:12">
      <c r="A848">
        <v>848</v>
      </c>
      <c r="B848" s="16" t="s">
        <v>279</v>
      </c>
      <c r="C848" s="16" t="s">
        <v>225</v>
      </c>
      <c r="D848" s="16" t="s">
        <v>226</v>
      </c>
      <c r="E848">
        <v>38</v>
      </c>
      <c r="F848" s="1">
        <v>29530</v>
      </c>
      <c r="G848" s="16" t="s">
        <v>266</v>
      </c>
      <c r="H848" s="16" t="s">
        <v>282</v>
      </c>
      <c r="I848" s="16" t="s">
        <v>229</v>
      </c>
      <c r="J848" s="16" t="s">
        <v>236</v>
      </c>
      <c r="K848" s="16" t="s">
        <v>231</v>
      </c>
      <c r="L848">
        <v>755</v>
      </c>
    </row>
    <row r="849" spans="1:12">
      <c r="A849">
        <v>849</v>
      </c>
      <c r="B849" s="16" t="s">
        <v>288</v>
      </c>
      <c r="C849" s="16" t="s">
        <v>225</v>
      </c>
      <c r="D849" s="16" t="s">
        <v>226</v>
      </c>
      <c r="E849">
        <v>36</v>
      </c>
      <c r="F849" s="1">
        <v>30317</v>
      </c>
      <c r="G849" s="16" t="s">
        <v>239</v>
      </c>
      <c r="H849" s="16" t="s">
        <v>303</v>
      </c>
      <c r="I849" s="16" t="s">
        <v>229</v>
      </c>
      <c r="J849" s="16" t="s">
        <v>261</v>
      </c>
      <c r="K849" s="16" t="s">
        <v>246</v>
      </c>
      <c r="L849">
        <v>514</v>
      </c>
    </row>
    <row r="850" spans="1:12">
      <c r="A850">
        <v>850</v>
      </c>
      <c r="B850" s="16" t="s">
        <v>291</v>
      </c>
      <c r="C850" s="16" t="s">
        <v>225</v>
      </c>
      <c r="D850" s="16" t="s">
        <v>226</v>
      </c>
      <c r="E850">
        <v>45</v>
      </c>
      <c r="F850" s="1">
        <v>27030</v>
      </c>
      <c r="G850" s="16" t="s">
        <v>235</v>
      </c>
      <c r="H850" s="16" t="s">
        <v>243</v>
      </c>
      <c r="I850" s="16" t="s">
        <v>229</v>
      </c>
      <c r="J850" s="16" t="s">
        <v>230</v>
      </c>
      <c r="K850" s="16" t="s">
        <v>246</v>
      </c>
      <c r="L850">
        <v>311</v>
      </c>
    </row>
    <row r="851" spans="1:12">
      <c r="A851">
        <v>851</v>
      </c>
      <c r="B851" s="16" t="s">
        <v>248</v>
      </c>
      <c r="C851" s="16" t="s">
        <v>225</v>
      </c>
      <c r="D851" s="16" t="s">
        <v>238</v>
      </c>
      <c r="E851">
        <v>54</v>
      </c>
      <c r="F851" s="1">
        <v>23012</v>
      </c>
      <c r="G851" s="16" t="s">
        <v>227</v>
      </c>
      <c r="H851" s="16" t="s">
        <v>243</v>
      </c>
      <c r="I851" s="16" t="s">
        <v>229</v>
      </c>
      <c r="J851" s="16" t="s">
        <v>236</v>
      </c>
      <c r="K851" s="16" t="s">
        <v>240</v>
      </c>
      <c r="L851">
        <v>357</v>
      </c>
    </row>
    <row r="852" spans="1:12">
      <c r="A852">
        <v>852</v>
      </c>
      <c r="B852" s="16" t="s">
        <v>305</v>
      </c>
      <c r="C852" s="16" t="s">
        <v>225</v>
      </c>
      <c r="D852" s="16" t="s">
        <v>238</v>
      </c>
      <c r="E852">
        <v>51</v>
      </c>
      <c r="F852" s="1">
        <v>24746</v>
      </c>
      <c r="G852" s="16" t="s">
        <v>266</v>
      </c>
      <c r="H852" s="16" t="s">
        <v>282</v>
      </c>
      <c r="I852" s="16" t="s">
        <v>229</v>
      </c>
      <c r="J852" s="16" t="s">
        <v>261</v>
      </c>
      <c r="K852" s="16" t="s">
        <v>246</v>
      </c>
      <c r="L852">
        <v>338</v>
      </c>
    </row>
    <row r="853" spans="1:12">
      <c r="A853">
        <v>853</v>
      </c>
      <c r="B853" s="16" t="s">
        <v>248</v>
      </c>
      <c r="C853" s="16" t="s">
        <v>225</v>
      </c>
      <c r="D853" s="16" t="s">
        <v>251</v>
      </c>
      <c r="E853">
        <v>35</v>
      </c>
      <c r="F853" s="1">
        <v>30682</v>
      </c>
      <c r="G853" s="16" t="s">
        <v>266</v>
      </c>
      <c r="H853" s="16" t="s">
        <v>243</v>
      </c>
      <c r="I853" s="16" t="s">
        <v>229</v>
      </c>
      <c r="J853" s="16" t="s">
        <v>261</v>
      </c>
      <c r="K853" s="16" t="s">
        <v>240</v>
      </c>
      <c r="L853">
        <v>624</v>
      </c>
    </row>
    <row r="854" spans="1:12">
      <c r="A854">
        <v>854</v>
      </c>
      <c r="B854" s="16" t="s">
        <v>237</v>
      </c>
      <c r="C854" s="16" t="s">
        <v>225</v>
      </c>
      <c r="D854" s="16" t="s">
        <v>251</v>
      </c>
      <c r="E854">
        <v>29</v>
      </c>
      <c r="F854" s="1">
        <v>32509</v>
      </c>
      <c r="G854" s="16" t="s">
        <v>239</v>
      </c>
      <c r="H854" s="16" t="s">
        <v>303</v>
      </c>
      <c r="I854" s="16" t="s">
        <v>229</v>
      </c>
      <c r="J854" s="16" t="s">
        <v>230</v>
      </c>
      <c r="K854" s="16" t="s">
        <v>231</v>
      </c>
      <c r="L854">
        <v>369</v>
      </c>
    </row>
    <row r="855" spans="1:12">
      <c r="A855">
        <v>855</v>
      </c>
      <c r="B855" s="16" t="s">
        <v>270</v>
      </c>
      <c r="C855" s="16" t="s">
        <v>225</v>
      </c>
      <c r="D855" s="16" t="s">
        <v>242</v>
      </c>
      <c r="E855">
        <v>23</v>
      </c>
      <c r="F855" s="1">
        <v>34367</v>
      </c>
      <c r="G855" s="16" t="s">
        <v>266</v>
      </c>
      <c r="H855" s="16" t="s">
        <v>243</v>
      </c>
      <c r="I855" s="16" t="s">
        <v>229</v>
      </c>
      <c r="J855" s="16" t="s">
        <v>245</v>
      </c>
      <c r="K855" s="16" t="s">
        <v>240</v>
      </c>
      <c r="L855">
        <v>503</v>
      </c>
    </row>
    <row r="856" spans="1:12">
      <c r="A856">
        <v>856</v>
      </c>
      <c r="B856" s="16" t="s">
        <v>267</v>
      </c>
      <c r="C856" s="16" t="s">
        <v>225</v>
      </c>
      <c r="D856" s="16" t="s">
        <v>238</v>
      </c>
      <c r="E856">
        <v>46</v>
      </c>
      <c r="F856" s="1">
        <v>26759</v>
      </c>
      <c r="G856" s="16" t="s">
        <v>235</v>
      </c>
      <c r="H856" s="16" t="s">
        <v>243</v>
      </c>
      <c r="I856" s="16" t="s">
        <v>229</v>
      </c>
      <c r="J856" s="16" t="s">
        <v>233</v>
      </c>
      <c r="K856" s="16" t="s">
        <v>240</v>
      </c>
      <c r="L856">
        <v>459</v>
      </c>
    </row>
    <row r="857" spans="1:12">
      <c r="A857">
        <v>857</v>
      </c>
      <c r="B857" s="16" t="s">
        <v>269</v>
      </c>
      <c r="C857" s="16" t="s">
        <v>225</v>
      </c>
      <c r="D857" s="16" t="s">
        <v>226</v>
      </c>
      <c r="E857">
        <v>38</v>
      </c>
      <c r="F857" s="1">
        <v>29506</v>
      </c>
      <c r="G857" s="16" t="s">
        <v>266</v>
      </c>
      <c r="H857" s="16" t="s">
        <v>282</v>
      </c>
      <c r="I857" s="16" t="s">
        <v>259</v>
      </c>
      <c r="J857" s="16" t="s">
        <v>230</v>
      </c>
      <c r="K857" s="16" t="s">
        <v>231</v>
      </c>
      <c r="L857">
        <v>668</v>
      </c>
    </row>
    <row r="858" spans="1:12">
      <c r="A858">
        <v>858</v>
      </c>
      <c r="B858" s="16" t="s">
        <v>318</v>
      </c>
      <c r="C858" s="16" t="s">
        <v>225</v>
      </c>
      <c r="D858" s="16" t="s">
        <v>226</v>
      </c>
      <c r="E858">
        <v>38</v>
      </c>
      <c r="F858" s="1">
        <v>29587</v>
      </c>
      <c r="G858" s="16" t="s">
        <v>239</v>
      </c>
      <c r="H858" s="16" t="s">
        <v>303</v>
      </c>
      <c r="I858" s="16" t="s">
        <v>259</v>
      </c>
      <c r="J858" s="16" t="s">
        <v>245</v>
      </c>
      <c r="K858" s="16" t="s">
        <v>240</v>
      </c>
      <c r="L858">
        <v>308</v>
      </c>
    </row>
    <row r="859" spans="1:12">
      <c r="A859">
        <v>859</v>
      </c>
      <c r="B859" s="16" t="s">
        <v>288</v>
      </c>
      <c r="C859" s="16" t="s">
        <v>225</v>
      </c>
      <c r="D859" s="16" t="s">
        <v>251</v>
      </c>
      <c r="E859">
        <v>33</v>
      </c>
      <c r="F859" s="1">
        <v>31197</v>
      </c>
      <c r="G859" s="16" t="s">
        <v>266</v>
      </c>
      <c r="H859" s="16" t="s">
        <v>243</v>
      </c>
      <c r="I859" s="16" t="s">
        <v>229</v>
      </c>
      <c r="J859" s="16" t="s">
        <v>233</v>
      </c>
      <c r="K859" s="16" t="s">
        <v>231</v>
      </c>
      <c r="L859">
        <v>716</v>
      </c>
    </row>
    <row r="860" spans="1:12">
      <c r="A860">
        <v>860</v>
      </c>
      <c r="B860" s="16" t="s">
        <v>270</v>
      </c>
      <c r="C860" s="16" t="s">
        <v>225</v>
      </c>
      <c r="D860" s="16" t="s">
        <v>251</v>
      </c>
      <c r="E860">
        <v>35</v>
      </c>
      <c r="F860" s="1">
        <v>29952</v>
      </c>
      <c r="G860" s="16" t="s">
        <v>266</v>
      </c>
      <c r="H860" s="16" t="s">
        <v>243</v>
      </c>
      <c r="I860" s="16" t="s">
        <v>229</v>
      </c>
      <c r="J860" s="16" t="s">
        <v>236</v>
      </c>
      <c r="K860" s="16" t="s">
        <v>246</v>
      </c>
      <c r="L860">
        <v>656</v>
      </c>
    </row>
    <row r="861" spans="1:12">
      <c r="A861">
        <v>861</v>
      </c>
      <c r="B861" s="16" t="s">
        <v>234</v>
      </c>
      <c r="C861" s="16" t="s">
        <v>225</v>
      </c>
      <c r="D861" s="16" t="s">
        <v>226</v>
      </c>
      <c r="E861">
        <v>43</v>
      </c>
      <c r="F861" s="1">
        <v>27030</v>
      </c>
      <c r="G861" s="16" t="s">
        <v>235</v>
      </c>
      <c r="H861" s="16" t="s">
        <v>228</v>
      </c>
      <c r="I861" s="16" t="s">
        <v>229</v>
      </c>
      <c r="J861" s="16" t="s">
        <v>236</v>
      </c>
      <c r="K861" s="16" t="s">
        <v>231</v>
      </c>
      <c r="L861">
        <v>645</v>
      </c>
    </row>
    <row r="862" spans="1:12">
      <c r="A862">
        <v>862</v>
      </c>
      <c r="B862" s="16" t="s">
        <v>298</v>
      </c>
      <c r="C862" s="16" t="s">
        <v>225</v>
      </c>
      <c r="D862" s="16" t="s">
        <v>242</v>
      </c>
      <c r="E862">
        <v>22</v>
      </c>
      <c r="F862" s="1">
        <v>35348</v>
      </c>
      <c r="G862" s="16" t="s">
        <v>239</v>
      </c>
      <c r="H862" s="16" t="s">
        <v>303</v>
      </c>
      <c r="I862" s="16" t="s">
        <v>259</v>
      </c>
      <c r="J862" s="16" t="s">
        <v>233</v>
      </c>
      <c r="K862" s="16" t="s">
        <v>246</v>
      </c>
      <c r="L862">
        <v>564</v>
      </c>
    </row>
    <row r="863" spans="1:12">
      <c r="A863">
        <v>863</v>
      </c>
      <c r="B863" s="16" t="s">
        <v>333</v>
      </c>
      <c r="C863" s="16" t="s">
        <v>225</v>
      </c>
      <c r="D863" s="16" t="s">
        <v>238</v>
      </c>
      <c r="E863">
        <v>46</v>
      </c>
      <c r="F863" s="1">
        <v>26877</v>
      </c>
      <c r="G863" s="16" t="s">
        <v>281</v>
      </c>
      <c r="H863" s="16" t="s">
        <v>282</v>
      </c>
      <c r="I863" s="16" t="s">
        <v>259</v>
      </c>
      <c r="J863" s="16" t="s">
        <v>233</v>
      </c>
      <c r="K863" s="16" t="s">
        <v>246</v>
      </c>
      <c r="L863">
        <v>604</v>
      </c>
    </row>
    <row r="864" spans="1:12">
      <c r="A864">
        <v>864</v>
      </c>
      <c r="B864" s="16" t="s">
        <v>324</v>
      </c>
      <c r="C864" s="16" t="s">
        <v>225</v>
      </c>
      <c r="D864" s="16" t="s">
        <v>251</v>
      </c>
      <c r="E864">
        <v>27</v>
      </c>
      <c r="F864" s="1">
        <v>33705</v>
      </c>
      <c r="G864" s="16" t="s">
        <v>239</v>
      </c>
      <c r="H864" s="16" t="s">
        <v>303</v>
      </c>
      <c r="I864" s="16" t="s">
        <v>259</v>
      </c>
      <c r="J864" s="16" t="s">
        <v>230</v>
      </c>
      <c r="K864" s="16" t="s">
        <v>246</v>
      </c>
      <c r="L864">
        <v>600</v>
      </c>
    </row>
    <row r="865" spans="1:12">
      <c r="A865">
        <v>865</v>
      </c>
      <c r="B865" s="16" t="s">
        <v>247</v>
      </c>
      <c r="C865" s="16" t="s">
        <v>225</v>
      </c>
      <c r="D865" s="16" t="s">
        <v>226</v>
      </c>
      <c r="E865">
        <v>39</v>
      </c>
      <c r="F865" s="1">
        <v>28491</v>
      </c>
      <c r="G865" s="16" t="s">
        <v>227</v>
      </c>
      <c r="H865" s="16" t="s">
        <v>243</v>
      </c>
      <c r="I865" s="16" t="s">
        <v>229</v>
      </c>
      <c r="J865" s="16" t="s">
        <v>236</v>
      </c>
      <c r="K865" s="16" t="s">
        <v>246</v>
      </c>
      <c r="L865">
        <v>692</v>
      </c>
    </row>
    <row r="866" spans="1:12">
      <c r="A866">
        <v>866</v>
      </c>
      <c r="B866" s="16" t="s">
        <v>274</v>
      </c>
      <c r="C866" s="16" t="s">
        <v>225</v>
      </c>
      <c r="D866" s="16" t="s">
        <v>238</v>
      </c>
      <c r="E866">
        <v>49</v>
      </c>
      <c r="F866" s="1">
        <v>25882</v>
      </c>
      <c r="G866" s="16" t="s">
        <v>235</v>
      </c>
      <c r="H866" s="16" t="s">
        <v>243</v>
      </c>
      <c r="I866" s="16" t="s">
        <v>229</v>
      </c>
      <c r="J866" s="16" t="s">
        <v>230</v>
      </c>
      <c r="K866" s="16" t="s">
        <v>240</v>
      </c>
      <c r="L866">
        <v>641</v>
      </c>
    </row>
    <row r="867" spans="1:12">
      <c r="A867">
        <v>867</v>
      </c>
      <c r="B867" s="16" t="s">
        <v>271</v>
      </c>
      <c r="C867" s="16" t="s">
        <v>225</v>
      </c>
      <c r="D867" s="16" t="s">
        <v>238</v>
      </c>
      <c r="E867">
        <v>50</v>
      </c>
      <c r="F867" s="1">
        <v>24838</v>
      </c>
      <c r="G867" s="16" t="s">
        <v>239</v>
      </c>
      <c r="H867" s="16" t="s">
        <v>303</v>
      </c>
      <c r="I867" s="16" t="s">
        <v>229</v>
      </c>
      <c r="J867" s="16" t="s">
        <v>236</v>
      </c>
      <c r="K867" s="16" t="s">
        <v>231</v>
      </c>
      <c r="L867">
        <v>768</v>
      </c>
    </row>
    <row r="868" spans="1:12">
      <c r="A868">
        <v>868</v>
      </c>
      <c r="B868" s="16" t="s">
        <v>286</v>
      </c>
      <c r="C868" s="16" t="s">
        <v>225</v>
      </c>
      <c r="D868" s="16" t="s">
        <v>251</v>
      </c>
      <c r="E868">
        <v>28</v>
      </c>
      <c r="F868" s="1">
        <v>33239</v>
      </c>
      <c r="G868" s="16" t="s">
        <v>235</v>
      </c>
      <c r="H868" s="16" t="s">
        <v>243</v>
      </c>
      <c r="I868" s="16" t="s">
        <v>259</v>
      </c>
      <c r="J868" s="16" t="s">
        <v>230</v>
      </c>
      <c r="K868" s="16" t="s">
        <v>240</v>
      </c>
      <c r="L868">
        <v>844</v>
      </c>
    </row>
    <row r="869" spans="1:12">
      <c r="A869">
        <v>869</v>
      </c>
      <c r="B869" s="16" t="s">
        <v>260</v>
      </c>
      <c r="C869" s="16" t="s">
        <v>225</v>
      </c>
      <c r="D869" s="16" t="s">
        <v>226</v>
      </c>
      <c r="E869">
        <v>38</v>
      </c>
      <c r="F869" s="1">
        <v>29221</v>
      </c>
      <c r="G869" s="16" t="s">
        <v>239</v>
      </c>
      <c r="H869" s="16" t="s">
        <v>303</v>
      </c>
      <c r="I869" s="16" t="s">
        <v>249</v>
      </c>
      <c r="J869" s="16" t="s">
        <v>230</v>
      </c>
      <c r="K869" s="16" t="s">
        <v>231</v>
      </c>
      <c r="L869">
        <v>368</v>
      </c>
    </row>
    <row r="870" spans="1:12">
      <c r="A870">
        <v>870</v>
      </c>
      <c r="B870" s="16" t="s">
        <v>271</v>
      </c>
      <c r="C870" s="16" t="s">
        <v>225</v>
      </c>
      <c r="D870" s="16" t="s">
        <v>238</v>
      </c>
      <c r="E870">
        <v>50</v>
      </c>
      <c r="F870" s="1">
        <v>24838</v>
      </c>
      <c r="G870" s="16" t="s">
        <v>239</v>
      </c>
      <c r="H870" s="16" t="s">
        <v>303</v>
      </c>
      <c r="I870" s="16" t="s">
        <v>229</v>
      </c>
      <c r="J870" s="16" t="s">
        <v>236</v>
      </c>
      <c r="K870" s="16" t="s">
        <v>231</v>
      </c>
      <c r="L870">
        <v>768</v>
      </c>
    </row>
    <row r="871" spans="1:12">
      <c r="A871">
        <v>871</v>
      </c>
      <c r="B871" s="16" t="s">
        <v>330</v>
      </c>
      <c r="C871" s="16" t="s">
        <v>225</v>
      </c>
      <c r="D871" s="16" t="s">
        <v>238</v>
      </c>
      <c r="E871">
        <v>50</v>
      </c>
      <c r="F871" s="1">
        <v>25569</v>
      </c>
      <c r="G871" s="16" t="s">
        <v>281</v>
      </c>
      <c r="H871" s="16" t="s">
        <v>282</v>
      </c>
      <c r="I871" s="16" t="s">
        <v>229</v>
      </c>
      <c r="J871" s="16" t="s">
        <v>261</v>
      </c>
      <c r="K871" s="16" t="s">
        <v>246</v>
      </c>
      <c r="L871">
        <v>416</v>
      </c>
    </row>
    <row r="872" spans="1:12">
      <c r="A872">
        <v>872</v>
      </c>
      <c r="B872" s="16" t="s">
        <v>267</v>
      </c>
      <c r="C872" s="16" t="s">
        <v>225</v>
      </c>
      <c r="D872" s="16" t="s">
        <v>251</v>
      </c>
      <c r="E872">
        <v>30</v>
      </c>
      <c r="F872" s="1">
        <v>31826</v>
      </c>
      <c r="G872" s="16" t="s">
        <v>235</v>
      </c>
      <c r="H872" s="16" t="s">
        <v>243</v>
      </c>
      <c r="I872" s="16" t="s">
        <v>229</v>
      </c>
      <c r="J872" s="16" t="s">
        <v>261</v>
      </c>
      <c r="K872" s="16" t="s">
        <v>240</v>
      </c>
      <c r="L872">
        <v>368</v>
      </c>
    </row>
    <row r="873" spans="1:12">
      <c r="A873">
        <v>873</v>
      </c>
      <c r="B873" s="16" t="s">
        <v>289</v>
      </c>
      <c r="C873" s="16" t="s">
        <v>225</v>
      </c>
      <c r="D873" s="16" t="s">
        <v>226</v>
      </c>
      <c r="E873">
        <v>36</v>
      </c>
      <c r="F873" s="1">
        <v>30567</v>
      </c>
      <c r="G873" s="16" t="s">
        <v>266</v>
      </c>
      <c r="H873" s="16" t="s">
        <v>282</v>
      </c>
      <c r="I873" s="16" t="s">
        <v>249</v>
      </c>
      <c r="J873" s="16" t="s">
        <v>261</v>
      </c>
      <c r="K873" s="16" t="s">
        <v>240</v>
      </c>
      <c r="L873">
        <v>807</v>
      </c>
    </row>
    <row r="874" spans="1:12">
      <c r="A874">
        <v>874</v>
      </c>
      <c r="B874" s="16" t="s">
        <v>286</v>
      </c>
      <c r="C874" s="16" t="s">
        <v>225</v>
      </c>
      <c r="D874" s="16" t="s">
        <v>226</v>
      </c>
      <c r="E874">
        <v>44</v>
      </c>
      <c r="F874" s="1">
        <v>27174</v>
      </c>
      <c r="G874" s="16" t="s">
        <v>239</v>
      </c>
      <c r="H874" s="16" t="s">
        <v>243</v>
      </c>
      <c r="I874" s="16" t="s">
        <v>229</v>
      </c>
      <c r="J874" s="16" t="s">
        <v>261</v>
      </c>
      <c r="K874" s="16" t="s">
        <v>231</v>
      </c>
      <c r="L874">
        <v>342</v>
      </c>
    </row>
    <row r="875" spans="1:12">
      <c r="A875">
        <v>875</v>
      </c>
      <c r="B875" s="16" t="s">
        <v>292</v>
      </c>
      <c r="C875" s="16" t="s">
        <v>225</v>
      </c>
      <c r="D875" s="16" t="s">
        <v>242</v>
      </c>
      <c r="F875" s="1"/>
      <c r="G875" s="16" t="s">
        <v>239</v>
      </c>
      <c r="H875" s="16" t="s">
        <v>303</v>
      </c>
      <c r="I875" s="16" t="s">
        <v>259</v>
      </c>
      <c r="J875" s="16" t="s">
        <v>261</v>
      </c>
      <c r="K875" s="16" t="s">
        <v>246</v>
      </c>
      <c r="L875">
        <v>476</v>
      </c>
    </row>
    <row r="876" spans="1:12">
      <c r="A876">
        <v>876</v>
      </c>
      <c r="B876" s="16" t="s">
        <v>271</v>
      </c>
      <c r="C876" s="16" t="s">
        <v>225</v>
      </c>
      <c r="D876" s="16" t="s">
        <v>238</v>
      </c>
      <c r="E876">
        <v>50</v>
      </c>
      <c r="F876" s="1">
        <v>24838</v>
      </c>
      <c r="G876" s="16" t="s">
        <v>239</v>
      </c>
      <c r="H876" s="16" t="s">
        <v>303</v>
      </c>
      <c r="I876" s="16" t="s">
        <v>229</v>
      </c>
      <c r="J876" s="16" t="s">
        <v>236</v>
      </c>
      <c r="K876" s="16" t="s">
        <v>231</v>
      </c>
      <c r="L876">
        <v>768</v>
      </c>
    </row>
    <row r="877" spans="1:12">
      <c r="A877">
        <v>877</v>
      </c>
      <c r="B877" s="16" t="s">
        <v>302</v>
      </c>
      <c r="C877" s="16" t="s">
        <v>225</v>
      </c>
      <c r="D877" s="16" t="s">
        <v>251</v>
      </c>
      <c r="E877">
        <v>29</v>
      </c>
      <c r="F877" s="1">
        <v>32874</v>
      </c>
      <c r="G877" s="16" t="s">
        <v>281</v>
      </c>
      <c r="H877" s="16" t="s">
        <v>243</v>
      </c>
      <c r="I877" s="16" t="s">
        <v>259</v>
      </c>
      <c r="J877" s="16" t="s">
        <v>230</v>
      </c>
      <c r="K877" s="16" t="s">
        <v>240</v>
      </c>
      <c r="L877">
        <v>395</v>
      </c>
    </row>
    <row r="878" spans="1:12">
      <c r="A878">
        <v>878</v>
      </c>
      <c r="B878" s="16" t="s">
        <v>277</v>
      </c>
      <c r="C878" s="16" t="s">
        <v>225</v>
      </c>
      <c r="D878" s="16" t="s">
        <v>238</v>
      </c>
      <c r="E878">
        <v>46</v>
      </c>
      <c r="F878" s="1">
        <v>26665</v>
      </c>
      <c r="G878" s="16" t="s">
        <v>239</v>
      </c>
      <c r="H878" s="16" t="s">
        <v>303</v>
      </c>
      <c r="I878" s="16" t="s">
        <v>259</v>
      </c>
      <c r="J878" s="16" t="s">
        <v>233</v>
      </c>
      <c r="K878" s="16" t="s">
        <v>240</v>
      </c>
      <c r="L878">
        <v>522</v>
      </c>
    </row>
    <row r="879" spans="1:12">
      <c r="A879">
        <v>879</v>
      </c>
      <c r="B879" s="16" t="s">
        <v>260</v>
      </c>
      <c r="C879" s="16" t="s">
        <v>225</v>
      </c>
      <c r="D879" s="16" t="s">
        <v>226</v>
      </c>
      <c r="E879">
        <v>38</v>
      </c>
      <c r="F879" s="1">
        <v>29221</v>
      </c>
      <c r="G879" s="16" t="s">
        <v>239</v>
      </c>
      <c r="H879" s="16" t="s">
        <v>303</v>
      </c>
      <c r="I879" s="16" t="s">
        <v>249</v>
      </c>
      <c r="J879" s="16" t="s">
        <v>230</v>
      </c>
      <c r="K879" s="16" t="s">
        <v>231</v>
      </c>
      <c r="L879">
        <v>368</v>
      </c>
    </row>
    <row r="880" spans="1:12">
      <c r="A880">
        <v>880</v>
      </c>
      <c r="B880" s="16" t="s">
        <v>314</v>
      </c>
      <c r="C880" s="16" t="s">
        <v>225</v>
      </c>
      <c r="D880" s="16" t="s">
        <v>328</v>
      </c>
      <c r="E880">
        <v>56</v>
      </c>
      <c r="F880" s="1">
        <v>22647</v>
      </c>
      <c r="G880" s="16" t="s">
        <v>281</v>
      </c>
      <c r="H880" s="16" t="s">
        <v>282</v>
      </c>
      <c r="I880" s="16" t="s">
        <v>259</v>
      </c>
      <c r="J880" s="16" t="s">
        <v>230</v>
      </c>
      <c r="K880" s="16" t="s">
        <v>240</v>
      </c>
      <c r="L880">
        <v>532</v>
      </c>
    </row>
    <row r="881" spans="1:12">
      <c r="A881">
        <v>881</v>
      </c>
      <c r="B881" s="16" t="s">
        <v>274</v>
      </c>
      <c r="C881" s="16" t="s">
        <v>225</v>
      </c>
      <c r="D881" s="16" t="s">
        <v>238</v>
      </c>
      <c r="E881">
        <v>52</v>
      </c>
      <c r="F881" s="1">
        <v>23743</v>
      </c>
      <c r="G881" s="16" t="s">
        <v>266</v>
      </c>
      <c r="H881" s="16" t="s">
        <v>243</v>
      </c>
      <c r="I881" s="16" t="s">
        <v>229</v>
      </c>
      <c r="J881" s="16" t="s">
        <v>233</v>
      </c>
      <c r="K881" s="16" t="s">
        <v>246</v>
      </c>
      <c r="L881">
        <v>322</v>
      </c>
    </row>
    <row r="882" spans="1:12">
      <c r="A882">
        <v>882</v>
      </c>
      <c r="B882" s="16" t="s">
        <v>273</v>
      </c>
      <c r="C882" s="16" t="s">
        <v>225</v>
      </c>
      <c r="D882" s="16" t="s">
        <v>242</v>
      </c>
      <c r="E882">
        <v>23</v>
      </c>
      <c r="F882" s="1">
        <v>34335</v>
      </c>
      <c r="G882" s="16" t="s">
        <v>266</v>
      </c>
      <c r="H882" s="16" t="s">
        <v>243</v>
      </c>
      <c r="I882" s="16" t="s">
        <v>229</v>
      </c>
      <c r="J882" s="16" t="s">
        <v>230</v>
      </c>
      <c r="K882" s="16" t="s">
        <v>240</v>
      </c>
      <c r="L882">
        <v>588</v>
      </c>
    </row>
    <row r="883" spans="1:12">
      <c r="A883">
        <v>883</v>
      </c>
      <c r="B883" s="16" t="s">
        <v>314</v>
      </c>
      <c r="C883" s="16" t="s">
        <v>225</v>
      </c>
      <c r="D883" s="16" t="s">
        <v>251</v>
      </c>
      <c r="E883">
        <v>31</v>
      </c>
      <c r="F883" s="1">
        <v>32143</v>
      </c>
      <c r="G883" s="16" t="s">
        <v>235</v>
      </c>
      <c r="H883" s="16" t="s">
        <v>243</v>
      </c>
      <c r="I883" s="16" t="s">
        <v>229</v>
      </c>
      <c r="J883" s="16" t="s">
        <v>233</v>
      </c>
      <c r="K883" s="16" t="s">
        <v>231</v>
      </c>
      <c r="L883">
        <v>672</v>
      </c>
    </row>
    <row r="884" spans="1:12">
      <c r="A884">
        <v>884</v>
      </c>
      <c r="B884" s="16" t="s">
        <v>280</v>
      </c>
      <c r="C884" s="16" t="s">
        <v>225</v>
      </c>
      <c r="D884" s="16" t="s">
        <v>226</v>
      </c>
      <c r="E884">
        <v>38</v>
      </c>
      <c r="F884" s="1">
        <v>29952</v>
      </c>
      <c r="G884" s="16" t="s">
        <v>239</v>
      </c>
      <c r="H884" s="16" t="s">
        <v>303</v>
      </c>
      <c r="I884" s="16" t="s">
        <v>229</v>
      </c>
      <c r="J884" s="16" t="s">
        <v>230</v>
      </c>
      <c r="K884" s="16" t="s">
        <v>231</v>
      </c>
      <c r="L884">
        <v>467</v>
      </c>
    </row>
    <row r="885" spans="1:12">
      <c r="A885">
        <v>885</v>
      </c>
      <c r="B885" s="16" t="s">
        <v>283</v>
      </c>
      <c r="C885" s="16" t="s">
        <v>225</v>
      </c>
      <c r="D885" s="16" t="s">
        <v>226</v>
      </c>
      <c r="E885">
        <v>36</v>
      </c>
      <c r="F885" s="1">
        <v>30317</v>
      </c>
      <c r="G885" s="16" t="s">
        <v>235</v>
      </c>
      <c r="H885" s="16" t="s">
        <v>243</v>
      </c>
      <c r="I885" s="16" t="s">
        <v>259</v>
      </c>
      <c r="J885" s="16" t="s">
        <v>245</v>
      </c>
      <c r="K885" s="16" t="s">
        <v>240</v>
      </c>
      <c r="L885">
        <v>796</v>
      </c>
    </row>
    <row r="886" spans="1:12">
      <c r="A886">
        <v>886</v>
      </c>
      <c r="B886" s="16" t="s">
        <v>267</v>
      </c>
      <c r="C886" s="16" t="s">
        <v>225</v>
      </c>
      <c r="D886" s="16" t="s">
        <v>251</v>
      </c>
      <c r="E886">
        <v>30</v>
      </c>
      <c r="F886" s="1">
        <v>31826</v>
      </c>
      <c r="G886" s="16" t="s">
        <v>235</v>
      </c>
      <c r="H886" s="16" t="s">
        <v>243</v>
      </c>
      <c r="I886" s="16" t="s">
        <v>229</v>
      </c>
      <c r="J886" s="16" t="s">
        <v>261</v>
      </c>
      <c r="K886" s="16" t="s">
        <v>240</v>
      </c>
      <c r="L886">
        <v>368</v>
      </c>
    </row>
    <row r="887" spans="1:12">
      <c r="A887">
        <v>887</v>
      </c>
      <c r="B887" s="16" t="s">
        <v>314</v>
      </c>
      <c r="C887" s="16" t="s">
        <v>225</v>
      </c>
      <c r="D887" s="16" t="s">
        <v>251</v>
      </c>
      <c r="E887">
        <v>29</v>
      </c>
      <c r="F887" s="1">
        <v>32509</v>
      </c>
      <c r="G887" s="16" t="s">
        <v>239</v>
      </c>
      <c r="H887" s="16" t="s">
        <v>303</v>
      </c>
      <c r="I887" s="16" t="s">
        <v>259</v>
      </c>
      <c r="J887" s="16" t="s">
        <v>261</v>
      </c>
      <c r="K887" s="16" t="s">
        <v>231</v>
      </c>
      <c r="L887">
        <v>695</v>
      </c>
    </row>
    <row r="888" spans="1:12">
      <c r="A888">
        <v>888</v>
      </c>
      <c r="B888" s="16" t="s">
        <v>297</v>
      </c>
      <c r="C888" s="16" t="s">
        <v>225</v>
      </c>
      <c r="D888" s="16" t="s">
        <v>226</v>
      </c>
      <c r="E888">
        <v>37</v>
      </c>
      <c r="F888" s="1">
        <v>29963</v>
      </c>
      <c r="G888" s="16" t="s">
        <v>239</v>
      </c>
      <c r="H888" s="16" t="s">
        <v>243</v>
      </c>
      <c r="I888" s="16" t="s">
        <v>259</v>
      </c>
      <c r="J888" s="16" t="s">
        <v>230</v>
      </c>
      <c r="K888" s="16" t="s">
        <v>240</v>
      </c>
      <c r="L888">
        <v>414</v>
      </c>
    </row>
    <row r="889" spans="1:12">
      <c r="A889">
        <v>889</v>
      </c>
      <c r="B889" s="16" t="s">
        <v>254</v>
      </c>
      <c r="C889" s="16" t="s">
        <v>225</v>
      </c>
      <c r="D889" s="16" t="s">
        <v>251</v>
      </c>
      <c r="E889">
        <v>28</v>
      </c>
      <c r="F889" s="1">
        <v>32509</v>
      </c>
      <c r="G889" s="16" t="s">
        <v>235</v>
      </c>
      <c r="H889" s="16" t="s">
        <v>243</v>
      </c>
      <c r="I889" s="16" t="s">
        <v>229</v>
      </c>
      <c r="J889" s="16" t="s">
        <v>233</v>
      </c>
      <c r="K889" s="16" t="s">
        <v>240</v>
      </c>
      <c r="L889">
        <v>536</v>
      </c>
    </row>
    <row r="890" spans="1:12">
      <c r="A890">
        <v>890</v>
      </c>
      <c r="B890" s="16" t="s">
        <v>293</v>
      </c>
      <c r="C890" s="16" t="s">
        <v>225</v>
      </c>
      <c r="D890" s="16" t="s">
        <v>242</v>
      </c>
      <c r="E890">
        <v>24</v>
      </c>
      <c r="F890" s="1">
        <v>34921</v>
      </c>
      <c r="G890" s="16" t="s">
        <v>235</v>
      </c>
      <c r="H890" s="16" t="s">
        <v>243</v>
      </c>
      <c r="I890" s="16" t="s">
        <v>259</v>
      </c>
      <c r="J890" s="16" t="s">
        <v>261</v>
      </c>
      <c r="K890" s="16" t="s">
        <v>240</v>
      </c>
      <c r="L890">
        <v>491</v>
      </c>
    </row>
    <row r="891" spans="1:12">
      <c r="A891">
        <v>891</v>
      </c>
      <c r="B891" s="16" t="s">
        <v>262</v>
      </c>
      <c r="C891" s="16" t="s">
        <v>225</v>
      </c>
      <c r="D891" s="16" t="s">
        <v>251</v>
      </c>
      <c r="E891">
        <v>34</v>
      </c>
      <c r="F891" s="1">
        <v>30317</v>
      </c>
      <c r="G891" s="16" t="s">
        <v>235</v>
      </c>
      <c r="H891" s="16" t="s">
        <v>243</v>
      </c>
      <c r="I891" s="16" t="s">
        <v>229</v>
      </c>
      <c r="J891" s="16" t="s">
        <v>230</v>
      </c>
      <c r="K891" s="16" t="s">
        <v>246</v>
      </c>
      <c r="L891">
        <v>734</v>
      </c>
    </row>
    <row r="892" spans="1:12">
      <c r="A892">
        <v>892</v>
      </c>
      <c r="B892" s="16" t="s">
        <v>327</v>
      </c>
      <c r="C892" s="16" t="s">
        <v>225</v>
      </c>
      <c r="D892" s="16" t="s">
        <v>238</v>
      </c>
      <c r="E892">
        <v>55</v>
      </c>
      <c r="F892" s="1">
        <v>23012</v>
      </c>
      <c r="G892" s="16" t="s">
        <v>266</v>
      </c>
      <c r="H892" s="16" t="s">
        <v>282</v>
      </c>
      <c r="I892" s="16" t="s">
        <v>259</v>
      </c>
      <c r="J892" s="16" t="s">
        <v>261</v>
      </c>
      <c r="K892" s="16" t="s">
        <v>231</v>
      </c>
      <c r="L892">
        <v>750</v>
      </c>
    </row>
    <row r="893" spans="1:12">
      <c r="A893">
        <v>893</v>
      </c>
      <c r="B893" s="16" t="s">
        <v>248</v>
      </c>
      <c r="C893" s="16" t="s">
        <v>225</v>
      </c>
      <c r="D893" s="16" t="s">
        <v>251</v>
      </c>
      <c r="E893">
        <v>35</v>
      </c>
      <c r="F893" s="1">
        <v>30682</v>
      </c>
      <c r="G893" s="16" t="s">
        <v>266</v>
      </c>
      <c r="H893" s="16" t="s">
        <v>243</v>
      </c>
      <c r="I893" s="16" t="s">
        <v>229</v>
      </c>
      <c r="J893" s="16" t="s">
        <v>261</v>
      </c>
      <c r="K893" s="16" t="s">
        <v>240</v>
      </c>
      <c r="L893">
        <v>624</v>
      </c>
    </row>
    <row r="894" spans="1:12">
      <c r="A894">
        <v>894</v>
      </c>
      <c r="B894" s="16" t="s">
        <v>316</v>
      </c>
      <c r="C894" s="16" t="s">
        <v>225</v>
      </c>
      <c r="D894" s="16" t="s">
        <v>238</v>
      </c>
      <c r="E894">
        <v>51</v>
      </c>
      <c r="F894" s="1">
        <v>24838</v>
      </c>
      <c r="G894" s="16" t="s">
        <v>266</v>
      </c>
      <c r="H894" s="16" t="s">
        <v>282</v>
      </c>
      <c r="I894" s="16" t="s">
        <v>259</v>
      </c>
      <c r="J894" s="16" t="s">
        <v>230</v>
      </c>
      <c r="K894" s="16" t="s">
        <v>231</v>
      </c>
      <c r="L894">
        <v>804</v>
      </c>
    </row>
    <row r="895" spans="1:12">
      <c r="A895">
        <v>895</v>
      </c>
      <c r="B895" s="16" t="s">
        <v>268</v>
      </c>
      <c r="C895" s="16" t="s">
        <v>225</v>
      </c>
      <c r="D895" s="16" t="s">
        <v>251</v>
      </c>
      <c r="E895">
        <v>26</v>
      </c>
      <c r="F895" s="1">
        <v>33970</v>
      </c>
      <c r="G895" s="16" t="s">
        <v>235</v>
      </c>
      <c r="H895" s="16" t="s">
        <v>243</v>
      </c>
      <c r="I895" s="16" t="s">
        <v>229</v>
      </c>
      <c r="J895" s="16" t="s">
        <v>230</v>
      </c>
      <c r="K895" s="16" t="s">
        <v>240</v>
      </c>
      <c r="L895">
        <v>398</v>
      </c>
    </row>
    <row r="896" spans="1:12">
      <c r="A896">
        <v>896</v>
      </c>
      <c r="B896" s="16" t="s">
        <v>333</v>
      </c>
      <c r="C896" s="16" t="s">
        <v>225</v>
      </c>
      <c r="D896" s="16" t="s">
        <v>238</v>
      </c>
      <c r="E896">
        <v>53</v>
      </c>
      <c r="F896" s="1">
        <v>24108</v>
      </c>
      <c r="G896" s="16" t="s">
        <v>281</v>
      </c>
      <c r="H896" s="16" t="s">
        <v>282</v>
      </c>
      <c r="I896" s="16" t="s">
        <v>229</v>
      </c>
      <c r="J896" s="16" t="s">
        <v>245</v>
      </c>
      <c r="K896" s="16" t="s">
        <v>240</v>
      </c>
      <c r="L896">
        <v>812</v>
      </c>
    </row>
    <row r="897" spans="1:12">
      <c r="A897">
        <v>897</v>
      </c>
      <c r="B897" s="16" t="s">
        <v>297</v>
      </c>
      <c r="C897" s="16" t="s">
        <v>225</v>
      </c>
      <c r="D897" s="16" t="s">
        <v>226</v>
      </c>
      <c r="E897">
        <v>45</v>
      </c>
      <c r="F897" s="1">
        <v>26737</v>
      </c>
      <c r="G897" s="16" t="s">
        <v>266</v>
      </c>
      <c r="H897" s="16" t="s">
        <v>282</v>
      </c>
      <c r="I897" s="16" t="s">
        <v>249</v>
      </c>
      <c r="J897" s="16" t="s">
        <v>236</v>
      </c>
      <c r="K897" s="16" t="s">
        <v>240</v>
      </c>
      <c r="L897">
        <v>490</v>
      </c>
    </row>
    <row r="898" spans="1:12">
      <c r="A898">
        <v>898</v>
      </c>
      <c r="B898" s="16" t="s">
        <v>296</v>
      </c>
      <c r="C898" s="16" t="s">
        <v>225</v>
      </c>
      <c r="D898" s="16" t="s">
        <v>226</v>
      </c>
      <c r="E898">
        <v>36</v>
      </c>
      <c r="F898" s="1">
        <v>30317</v>
      </c>
      <c r="G898" s="16" t="s">
        <v>235</v>
      </c>
      <c r="H898" s="16" t="s">
        <v>243</v>
      </c>
      <c r="I898" s="16" t="s">
        <v>259</v>
      </c>
      <c r="J898" s="16" t="s">
        <v>233</v>
      </c>
      <c r="K898" s="16" t="s">
        <v>231</v>
      </c>
      <c r="L898">
        <v>489</v>
      </c>
    </row>
    <row r="899" spans="1:12">
      <c r="A899">
        <v>899</v>
      </c>
      <c r="B899" s="16" t="s">
        <v>314</v>
      </c>
      <c r="C899" s="16" t="s">
        <v>225</v>
      </c>
      <c r="D899" s="16" t="s">
        <v>226</v>
      </c>
      <c r="E899">
        <v>37</v>
      </c>
      <c r="F899" s="1">
        <v>29952</v>
      </c>
      <c r="G899" s="16" t="s">
        <v>281</v>
      </c>
      <c r="H899" s="16" t="s">
        <v>282</v>
      </c>
      <c r="I899" s="16" t="s">
        <v>229</v>
      </c>
      <c r="J899" s="16" t="s">
        <v>261</v>
      </c>
      <c r="K899" s="16" t="s">
        <v>231</v>
      </c>
      <c r="L899">
        <v>740</v>
      </c>
    </row>
    <row r="900" spans="1:12">
      <c r="A900">
        <v>900</v>
      </c>
      <c r="B900" s="16" t="s">
        <v>279</v>
      </c>
      <c r="C900" s="16" t="s">
        <v>225</v>
      </c>
      <c r="D900" s="16" t="s">
        <v>226</v>
      </c>
      <c r="E900">
        <v>42</v>
      </c>
      <c r="F900" s="1">
        <v>28126</v>
      </c>
      <c r="G900" s="16" t="s">
        <v>235</v>
      </c>
      <c r="H900" s="16" t="s">
        <v>243</v>
      </c>
      <c r="I900" s="16" t="s">
        <v>229</v>
      </c>
      <c r="J900" s="16" t="s">
        <v>233</v>
      </c>
      <c r="K900" s="16" t="s">
        <v>231</v>
      </c>
      <c r="L900">
        <v>668</v>
      </c>
    </row>
    <row r="901" spans="1:12">
      <c r="A901">
        <v>901</v>
      </c>
      <c r="B901" s="16" t="s">
        <v>262</v>
      </c>
      <c r="C901" s="16" t="s">
        <v>225</v>
      </c>
      <c r="D901" s="16" t="s">
        <v>226</v>
      </c>
      <c r="E901">
        <v>41</v>
      </c>
      <c r="F901" s="1">
        <v>27760</v>
      </c>
      <c r="G901" s="16" t="s">
        <v>266</v>
      </c>
      <c r="H901" s="16" t="s">
        <v>243</v>
      </c>
      <c r="I901" s="16" t="s">
        <v>229</v>
      </c>
      <c r="J901" s="16" t="s">
        <v>233</v>
      </c>
      <c r="K901" s="16" t="s">
        <v>246</v>
      </c>
      <c r="L901">
        <v>399</v>
      </c>
    </row>
    <row r="902" spans="1:12">
      <c r="A902">
        <v>902</v>
      </c>
      <c r="B902" s="16" t="s">
        <v>258</v>
      </c>
      <c r="C902" s="16" t="s">
        <v>225</v>
      </c>
      <c r="D902" s="16" t="s">
        <v>251</v>
      </c>
      <c r="E902">
        <v>34</v>
      </c>
      <c r="F902" s="1">
        <v>30682</v>
      </c>
      <c r="G902" s="16" t="s">
        <v>239</v>
      </c>
      <c r="H902" s="16" t="s">
        <v>303</v>
      </c>
      <c r="I902" s="16" t="s">
        <v>229</v>
      </c>
      <c r="J902" s="16" t="s">
        <v>233</v>
      </c>
      <c r="K902" s="16" t="s">
        <v>231</v>
      </c>
      <c r="L902">
        <v>464</v>
      </c>
    </row>
    <row r="903" spans="1:12">
      <c r="A903">
        <v>903</v>
      </c>
      <c r="B903" s="16" t="s">
        <v>270</v>
      </c>
      <c r="C903" s="16" t="s">
        <v>225</v>
      </c>
      <c r="D903" s="16" t="s">
        <v>238</v>
      </c>
      <c r="E903">
        <v>49</v>
      </c>
      <c r="F903" s="1">
        <v>25727</v>
      </c>
      <c r="G903" s="16" t="s">
        <v>281</v>
      </c>
      <c r="H903" s="16" t="s">
        <v>282</v>
      </c>
      <c r="I903" s="16" t="s">
        <v>229</v>
      </c>
      <c r="J903" s="16" t="s">
        <v>261</v>
      </c>
      <c r="K903" s="16" t="s">
        <v>246</v>
      </c>
      <c r="L903">
        <v>442</v>
      </c>
    </row>
    <row r="904" spans="1:12">
      <c r="A904">
        <v>904</v>
      </c>
      <c r="B904" s="16" t="s">
        <v>308</v>
      </c>
      <c r="C904" s="16" t="s">
        <v>225</v>
      </c>
      <c r="D904" s="16" t="s">
        <v>226</v>
      </c>
      <c r="E904">
        <v>40</v>
      </c>
      <c r="F904" s="1">
        <v>28884</v>
      </c>
      <c r="G904" s="16" t="s">
        <v>281</v>
      </c>
      <c r="H904" s="16" t="s">
        <v>282</v>
      </c>
      <c r="I904" s="16" t="s">
        <v>229</v>
      </c>
      <c r="J904" s="16" t="s">
        <v>236</v>
      </c>
      <c r="K904" s="16" t="s">
        <v>246</v>
      </c>
      <c r="L904">
        <v>714</v>
      </c>
    </row>
    <row r="905" spans="1:12">
      <c r="A905">
        <v>905</v>
      </c>
      <c r="B905" s="16" t="s">
        <v>241</v>
      </c>
      <c r="C905" s="16" t="s">
        <v>225</v>
      </c>
      <c r="D905" s="16" t="s">
        <v>226</v>
      </c>
      <c r="E905">
        <v>39</v>
      </c>
      <c r="F905" s="1">
        <v>28491</v>
      </c>
      <c r="G905" s="16" t="s">
        <v>227</v>
      </c>
      <c r="H905" s="16" t="s">
        <v>243</v>
      </c>
      <c r="I905" s="16" t="s">
        <v>249</v>
      </c>
      <c r="J905" s="16" t="s">
        <v>236</v>
      </c>
      <c r="K905" s="16" t="s">
        <v>231</v>
      </c>
      <c r="L905">
        <v>812</v>
      </c>
    </row>
    <row r="906" spans="1:12">
      <c r="A906">
        <v>906</v>
      </c>
      <c r="B906" s="16" t="s">
        <v>319</v>
      </c>
      <c r="C906" s="16" t="s">
        <v>225</v>
      </c>
      <c r="D906" s="16" t="s">
        <v>238</v>
      </c>
      <c r="E906">
        <v>52</v>
      </c>
      <c r="F906" s="1">
        <v>24473</v>
      </c>
      <c r="G906" s="16" t="s">
        <v>239</v>
      </c>
      <c r="H906" s="16" t="s">
        <v>303</v>
      </c>
      <c r="I906" s="16" t="s">
        <v>229</v>
      </c>
      <c r="J906" s="16" t="s">
        <v>233</v>
      </c>
      <c r="K906" s="16" t="s">
        <v>246</v>
      </c>
      <c r="L906">
        <v>626</v>
      </c>
    </row>
    <row r="907" spans="1:12">
      <c r="A907">
        <v>907</v>
      </c>
      <c r="B907" s="16" t="s">
        <v>301</v>
      </c>
      <c r="C907" s="16" t="s">
        <v>225</v>
      </c>
      <c r="D907" s="16" t="s">
        <v>251</v>
      </c>
      <c r="E907">
        <v>27</v>
      </c>
      <c r="F907" s="1">
        <v>33675</v>
      </c>
      <c r="G907" s="16" t="s">
        <v>235</v>
      </c>
      <c r="H907" s="16" t="s">
        <v>243</v>
      </c>
      <c r="I907" s="16" t="s">
        <v>249</v>
      </c>
      <c r="J907" s="16" t="s">
        <v>233</v>
      </c>
      <c r="K907" s="16" t="s">
        <v>246</v>
      </c>
      <c r="L907">
        <v>693</v>
      </c>
    </row>
    <row r="908" spans="1:12">
      <c r="A908">
        <v>908</v>
      </c>
      <c r="B908" s="16" t="s">
        <v>279</v>
      </c>
      <c r="C908" s="16" t="s">
        <v>225</v>
      </c>
      <c r="D908" s="16" t="s">
        <v>251</v>
      </c>
      <c r="E908">
        <v>33</v>
      </c>
      <c r="F908" s="1">
        <v>31778</v>
      </c>
      <c r="G908" s="16" t="s">
        <v>239</v>
      </c>
      <c r="H908" s="16" t="s">
        <v>303</v>
      </c>
      <c r="I908" s="16" t="s">
        <v>229</v>
      </c>
      <c r="J908" s="16" t="s">
        <v>233</v>
      </c>
      <c r="K908" s="16" t="s">
        <v>240</v>
      </c>
      <c r="L908">
        <v>473</v>
      </c>
    </row>
    <row r="909" spans="1:12">
      <c r="A909">
        <v>909</v>
      </c>
      <c r="B909" s="16" t="s">
        <v>313</v>
      </c>
      <c r="C909" s="16" t="s">
        <v>225</v>
      </c>
      <c r="D909" s="16" t="s">
        <v>251</v>
      </c>
      <c r="E909">
        <v>30</v>
      </c>
      <c r="F909" s="1">
        <v>32143</v>
      </c>
      <c r="G909" s="16" t="s">
        <v>239</v>
      </c>
      <c r="H909" s="16" t="s">
        <v>303</v>
      </c>
      <c r="I909" s="16" t="s">
        <v>229</v>
      </c>
      <c r="J909" s="16" t="s">
        <v>230</v>
      </c>
      <c r="K909" s="16" t="s">
        <v>240</v>
      </c>
      <c r="L909">
        <v>783</v>
      </c>
    </row>
    <row r="910" spans="1:12">
      <c r="A910">
        <v>910</v>
      </c>
      <c r="B910" s="16" t="s">
        <v>305</v>
      </c>
      <c r="C910" s="16" t="s">
        <v>225</v>
      </c>
      <c r="D910" s="16" t="s">
        <v>238</v>
      </c>
      <c r="E910">
        <v>51</v>
      </c>
      <c r="F910" s="1">
        <v>24746</v>
      </c>
      <c r="G910" s="16" t="s">
        <v>266</v>
      </c>
      <c r="H910" s="16" t="s">
        <v>282</v>
      </c>
      <c r="I910" s="16" t="s">
        <v>229</v>
      </c>
      <c r="J910" s="16" t="s">
        <v>261</v>
      </c>
      <c r="K910" s="16" t="s">
        <v>246</v>
      </c>
      <c r="L910">
        <v>338</v>
      </c>
    </row>
    <row r="911" spans="1:12">
      <c r="A911">
        <v>911</v>
      </c>
      <c r="B911" s="16" t="s">
        <v>224</v>
      </c>
      <c r="C911" s="16" t="s">
        <v>225</v>
      </c>
      <c r="D911" s="16" t="s">
        <v>238</v>
      </c>
      <c r="E911">
        <v>53</v>
      </c>
      <c r="F911" s="1">
        <v>24293</v>
      </c>
      <c r="G911" s="16" t="s">
        <v>239</v>
      </c>
      <c r="H911" s="16" t="s">
        <v>303</v>
      </c>
      <c r="I911" s="16" t="s">
        <v>229</v>
      </c>
      <c r="J911" s="16" t="s">
        <v>230</v>
      </c>
      <c r="K911" s="16" t="s">
        <v>240</v>
      </c>
      <c r="L911">
        <v>551</v>
      </c>
    </row>
    <row r="912" spans="1:12">
      <c r="A912">
        <v>912</v>
      </c>
      <c r="B912" s="16" t="s">
        <v>262</v>
      </c>
      <c r="C912" s="16" t="s">
        <v>225</v>
      </c>
      <c r="D912" s="16" t="s">
        <v>251</v>
      </c>
      <c r="E912">
        <v>34</v>
      </c>
      <c r="F912" s="1">
        <v>30317</v>
      </c>
      <c r="G912" s="16" t="s">
        <v>235</v>
      </c>
      <c r="H912" s="16" t="s">
        <v>243</v>
      </c>
      <c r="I912" s="16" t="s">
        <v>229</v>
      </c>
      <c r="J912" s="16" t="s">
        <v>230</v>
      </c>
      <c r="K912" s="16" t="s">
        <v>246</v>
      </c>
      <c r="L912">
        <v>734</v>
      </c>
    </row>
    <row r="913" spans="1:12">
      <c r="A913">
        <v>913</v>
      </c>
      <c r="B913" s="16" t="s">
        <v>305</v>
      </c>
      <c r="C913" s="16" t="s">
        <v>225</v>
      </c>
      <c r="D913" s="16" t="s">
        <v>238</v>
      </c>
      <c r="E913">
        <v>51</v>
      </c>
      <c r="F913" s="1">
        <v>24746</v>
      </c>
      <c r="G913" s="16" t="s">
        <v>266</v>
      </c>
      <c r="H913" s="16" t="s">
        <v>282</v>
      </c>
      <c r="I913" s="16" t="s">
        <v>229</v>
      </c>
      <c r="J913" s="16" t="s">
        <v>261</v>
      </c>
      <c r="K913" s="16" t="s">
        <v>246</v>
      </c>
      <c r="L913">
        <v>338</v>
      </c>
    </row>
    <row r="914" spans="1:12">
      <c r="A914">
        <v>914</v>
      </c>
      <c r="B914" s="16" t="s">
        <v>298</v>
      </c>
      <c r="C914" s="16" t="s">
        <v>225</v>
      </c>
      <c r="D914" s="16" t="s">
        <v>242</v>
      </c>
      <c r="E914">
        <v>22</v>
      </c>
      <c r="F914" s="1">
        <v>35348</v>
      </c>
      <c r="G914" s="16" t="s">
        <v>239</v>
      </c>
      <c r="H914" s="16" t="s">
        <v>303</v>
      </c>
      <c r="I914" s="16" t="s">
        <v>259</v>
      </c>
      <c r="J914" s="16" t="s">
        <v>233</v>
      </c>
      <c r="K914" s="16" t="s">
        <v>246</v>
      </c>
      <c r="L914">
        <v>564</v>
      </c>
    </row>
    <row r="915" spans="1:12">
      <c r="A915">
        <v>915</v>
      </c>
      <c r="B915" s="16" t="s">
        <v>241</v>
      </c>
      <c r="C915" s="16" t="s">
        <v>225</v>
      </c>
      <c r="D915" s="16" t="s">
        <v>238</v>
      </c>
      <c r="E915">
        <v>54</v>
      </c>
      <c r="F915" s="1">
        <v>24025</v>
      </c>
      <c r="G915" s="16" t="s">
        <v>266</v>
      </c>
      <c r="H915" s="16" t="s">
        <v>243</v>
      </c>
      <c r="I915" s="16" t="s">
        <v>259</v>
      </c>
      <c r="J915" s="16" t="s">
        <v>236</v>
      </c>
      <c r="K915" s="16" t="s">
        <v>240</v>
      </c>
      <c r="L915">
        <v>629</v>
      </c>
    </row>
    <row r="916" spans="1:12">
      <c r="A916">
        <v>916</v>
      </c>
      <c r="B916" s="16" t="s">
        <v>290</v>
      </c>
      <c r="C916" s="16" t="s">
        <v>225</v>
      </c>
      <c r="D916" s="16" t="s">
        <v>251</v>
      </c>
      <c r="E916">
        <v>32</v>
      </c>
      <c r="F916" s="1">
        <v>31413</v>
      </c>
      <c r="G916" s="16" t="s">
        <v>239</v>
      </c>
      <c r="H916" s="16" t="s">
        <v>303</v>
      </c>
      <c r="I916" s="16" t="s">
        <v>229</v>
      </c>
      <c r="J916" s="16" t="s">
        <v>230</v>
      </c>
      <c r="K916" s="16" t="s">
        <v>246</v>
      </c>
      <c r="L916">
        <v>666</v>
      </c>
    </row>
    <row r="917" spans="1:12">
      <c r="A917">
        <v>917</v>
      </c>
      <c r="B917" s="16" t="s">
        <v>253</v>
      </c>
      <c r="C917" s="16" t="s">
        <v>225</v>
      </c>
      <c r="D917" s="16" t="s">
        <v>251</v>
      </c>
      <c r="E917">
        <v>29</v>
      </c>
      <c r="F917" s="1">
        <v>32874</v>
      </c>
      <c r="G917" s="16" t="s">
        <v>227</v>
      </c>
      <c r="H917" s="16" t="s">
        <v>243</v>
      </c>
      <c r="I917" s="16" t="s">
        <v>229</v>
      </c>
      <c r="J917" s="16" t="s">
        <v>230</v>
      </c>
      <c r="K917" s="16" t="s">
        <v>240</v>
      </c>
      <c r="L917">
        <v>311</v>
      </c>
    </row>
    <row r="918" spans="1:12">
      <c r="A918">
        <v>918</v>
      </c>
      <c r="B918" s="16" t="s">
        <v>270</v>
      </c>
      <c r="C918" s="16" t="s">
        <v>225</v>
      </c>
      <c r="D918" s="16" t="s">
        <v>238</v>
      </c>
      <c r="E918">
        <v>49</v>
      </c>
      <c r="F918" s="1">
        <v>25727</v>
      </c>
      <c r="G918" s="16" t="s">
        <v>281</v>
      </c>
      <c r="H918" s="16" t="s">
        <v>282</v>
      </c>
      <c r="I918" s="16" t="s">
        <v>229</v>
      </c>
      <c r="J918" s="16" t="s">
        <v>261</v>
      </c>
      <c r="K918" s="16" t="s">
        <v>246</v>
      </c>
      <c r="L918">
        <v>442</v>
      </c>
    </row>
    <row r="919" spans="1:12">
      <c r="A919">
        <v>919</v>
      </c>
      <c r="B919" s="16" t="s">
        <v>271</v>
      </c>
      <c r="C919" s="16" t="s">
        <v>225</v>
      </c>
      <c r="D919" s="16" t="s">
        <v>238</v>
      </c>
      <c r="E919">
        <v>46</v>
      </c>
      <c r="F919" s="1">
        <v>26665</v>
      </c>
      <c r="G919" s="16" t="s">
        <v>239</v>
      </c>
      <c r="H919" s="16" t="s">
        <v>303</v>
      </c>
      <c r="I919" s="16" t="s">
        <v>249</v>
      </c>
      <c r="J919" s="16" t="s">
        <v>230</v>
      </c>
      <c r="K919" s="16" t="s">
        <v>240</v>
      </c>
      <c r="L919">
        <v>481</v>
      </c>
    </row>
    <row r="920" spans="1:12">
      <c r="A920">
        <v>920</v>
      </c>
      <c r="B920" s="16" t="s">
        <v>273</v>
      </c>
      <c r="C920" s="16" t="s">
        <v>225</v>
      </c>
      <c r="D920" s="16" t="s">
        <v>242</v>
      </c>
      <c r="E920">
        <v>23</v>
      </c>
      <c r="F920" s="1">
        <v>34335</v>
      </c>
      <c r="G920" s="16" t="s">
        <v>266</v>
      </c>
      <c r="H920" s="16" t="s">
        <v>243</v>
      </c>
      <c r="I920" s="16" t="s">
        <v>229</v>
      </c>
      <c r="J920" s="16" t="s">
        <v>230</v>
      </c>
      <c r="K920" s="16" t="s">
        <v>240</v>
      </c>
      <c r="L920">
        <v>588</v>
      </c>
    </row>
    <row r="921" spans="1:12">
      <c r="A921">
        <v>921</v>
      </c>
      <c r="B921" s="16" t="s">
        <v>290</v>
      </c>
      <c r="C921" s="16" t="s">
        <v>225</v>
      </c>
      <c r="D921" s="16" t="s">
        <v>251</v>
      </c>
      <c r="E921">
        <v>32</v>
      </c>
      <c r="F921" s="1">
        <v>31413</v>
      </c>
      <c r="G921" s="16" t="s">
        <v>239</v>
      </c>
      <c r="H921" s="16" t="s">
        <v>303</v>
      </c>
      <c r="I921" s="16" t="s">
        <v>229</v>
      </c>
      <c r="J921" s="16" t="s">
        <v>230</v>
      </c>
      <c r="K921" s="16" t="s">
        <v>246</v>
      </c>
      <c r="L921">
        <v>666</v>
      </c>
    </row>
    <row r="922" spans="1:12">
      <c r="A922">
        <v>922</v>
      </c>
      <c r="B922" s="16" t="s">
        <v>272</v>
      </c>
      <c r="C922" s="16" t="s">
        <v>225</v>
      </c>
      <c r="D922" s="16" t="s">
        <v>238</v>
      </c>
      <c r="E922">
        <v>48</v>
      </c>
      <c r="F922" s="1">
        <v>26180</v>
      </c>
      <c r="G922" s="16" t="s">
        <v>266</v>
      </c>
      <c r="H922" s="16" t="s">
        <v>243</v>
      </c>
      <c r="I922" s="16" t="s">
        <v>259</v>
      </c>
      <c r="J922" s="16" t="s">
        <v>236</v>
      </c>
      <c r="K922" s="16" t="s">
        <v>240</v>
      </c>
      <c r="L922">
        <v>657</v>
      </c>
    </row>
    <row r="923" spans="1:12">
      <c r="A923">
        <v>923</v>
      </c>
      <c r="B923" s="16" t="s">
        <v>325</v>
      </c>
      <c r="C923" s="16" t="s">
        <v>225</v>
      </c>
      <c r="D923" s="16" t="s">
        <v>242</v>
      </c>
      <c r="E923">
        <v>22</v>
      </c>
      <c r="F923" s="1">
        <v>35719</v>
      </c>
      <c r="G923" s="16" t="s">
        <v>239</v>
      </c>
      <c r="H923" s="16" t="s">
        <v>303</v>
      </c>
      <c r="I923" s="16" t="s">
        <v>259</v>
      </c>
      <c r="J923" s="16" t="s">
        <v>236</v>
      </c>
      <c r="K923" s="16" t="s">
        <v>246</v>
      </c>
      <c r="L923">
        <v>714</v>
      </c>
    </row>
    <row r="924" spans="1:12">
      <c r="A924">
        <v>924</v>
      </c>
      <c r="B924" s="16" t="s">
        <v>287</v>
      </c>
      <c r="C924" s="16" t="s">
        <v>225</v>
      </c>
      <c r="D924" s="16" t="s">
        <v>251</v>
      </c>
      <c r="E924">
        <v>35</v>
      </c>
      <c r="F924" s="1">
        <v>30761</v>
      </c>
      <c r="G924" s="16" t="s">
        <v>235</v>
      </c>
      <c r="H924" s="16" t="s">
        <v>243</v>
      </c>
      <c r="I924" s="16" t="s">
        <v>229</v>
      </c>
      <c r="J924" s="16" t="s">
        <v>230</v>
      </c>
      <c r="K924" s="16" t="s">
        <v>231</v>
      </c>
      <c r="L924">
        <v>567</v>
      </c>
    </row>
    <row r="925" spans="1:12">
      <c r="A925">
        <v>925</v>
      </c>
      <c r="B925" s="16" t="s">
        <v>313</v>
      </c>
      <c r="C925" s="16" t="s">
        <v>225</v>
      </c>
      <c r="D925" s="16" t="s">
        <v>226</v>
      </c>
      <c r="E925">
        <v>38</v>
      </c>
      <c r="F925" s="1">
        <v>29221</v>
      </c>
      <c r="G925" s="16" t="s">
        <v>239</v>
      </c>
      <c r="H925" s="16" t="s">
        <v>303</v>
      </c>
      <c r="I925" s="16" t="s">
        <v>229</v>
      </c>
      <c r="J925" s="16" t="s">
        <v>245</v>
      </c>
      <c r="K925" s="16" t="s">
        <v>246</v>
      </c>
      <c r="L925">
        <v>398</v>
      </c>
    </row>
    <row r="926" spans="1:12">
      <c r="A926">
        <v>926</v>
      </c>
      <c r="B926" s="16" t="s">
        <v>324</v>
      </c>
      <c r="C926" s="16" t="s">
        <v>225</v>
      </c>
      <c r="D926" s="16" t="s">
        <v>251</v>
      </c>
      <c r="E926">
        <v>27</v>
      </c>
      <c r="F926" s="1">
        <v>33705</v>
      </c>
      <c r="G926" s="16" t="s">
        <v>239</v>
      </c>
      <c r="H926" s="16" t="s">
        <v>303</v>
      </c>
      <c r="I926" s="16" t="s">
        <v>259</v>
      </c>
      <c r="J926" s="16" t="s">
        <v>230</v>
      </c>
      <c r="K926" s="16" t="s">
        <v>246</v>
      </c>
      <c r="L926">
        <v>600</v>
      </c>
    </row>
    <row r="927" spans="1:12">
      <c r="A927">
        <v>927</v>
      </c>
      <c r="B927" s="16" t="s">
        <v>256</v>
      </c>
      <c r="C927" s="16" t="s">
        <v>225</v>
      </c>
      <c r="D927" s="16" t="s">
        <v>238</v>
      </c>
      <c r="E927">
        <v>53</v>
      </c>
      <c r="F927" s="1">
        <v>23377</v>
      </c>
      <c r="G927" s="16" t="s">
        <v>235</v>
      </c>
      <c r="H927" s="16" t="s">
        <v>243</v>
      </c>
      <c r="I927" s="16" t="s">
        <v>229</v>
      </c>
      <c r="J927" s="16" t="s">
        <v>230</v>
      </c>
      <c r="K927" s="16" t="s">
        <v>240</v>
      </c>
      <c r="L927">
        <v>488</v>
      </c>
    </row>
    <row r="928" spans="1:12">
      <c r="A928">
        <v>928</v>
      </c>
      <c r="B928" s="16" t="s">
        <v>298</v>
      </c>
      <c r="C928" s="16" t="s">
        <v>225</v>
      </c>
      <c r="D928" s="16" t="s">
        <v>251</v>
      </c>
      <c r="E928">
        <v>35</v>
      </c>
      <c r="F928" s="1">
        <v>30682</v>
      </c>
      <c r="G928" s="16" t="s">
        <v>235</v>
      </c>
      <c r="H928" s="16" t="s">
        <v>243</v>
      </c>
      <c r="I928" s="16" t="s">
        <v>229</v>
      </c>
      <c r="J928" s="16" t="s">
        <v>230</v>
      </c>
      <c r="K928" s="16" t="s">
        <v>246</v>
      </c>
      <c r="L928">
        <v>792</v>
      </c>
    </row>
    <row r="929" spans="1:12">
      <c r="A929">
        <v>929</v>
      </c>
      <c r="B929" s="16" t="s">
        <v>253</v>
      </c>
      <c r="C929" s="16" t="s">
        <v>225</v>
      </c>
      <c r="D929" s="16" t="s">
        <v>251</v>
      </c>
      <c r="E929">
        <v>31</v>
      </c>
      <c r="F929" s="1">
        <v>32153</v>
      </c>
      <c r="G929" s="16" t="s">
        <v>235</v>
      </c>
      <c r="H929" s="16" t="s">
        <v>243</v>
      </c>
      <c r="I929" s="16" t="s">
        <v>229</v>
      </c>
      <c r="J929" s="16" t="s">
        <v>245</v>
      </c>
      <c r="K929" s="16" t="s">
        <v>246</v>
      </c>
      <c r="L929">
        <v>315</v>
      </c>
    </row>
    <row r="930" spans="1:12">
      <c r="A930">
        <v>930</v>
      </c>
      <c r="B930" s="16" t="s">
        <v>271</v>
      </c>
      <c r="C930" s="16" t="s">
        <v>225</v>
      </c>
      <c r="D930" s="16" t="s">
        <v>238</v>
      </c>
      <c r="E930">
        <v>46</v>
      </c>
      <c r="F930" s="1">
        <v>26665</v>
      </c>
      <c r="G930" s="16" t="s">
        <v>239</v>
      </c>
      <c r="H930" s="16" t="s">
        <v>303</v>
      </c>
      <c r="I930" s="16" t="s">
        <v>249</v>
      </c>
      <c r="J930" s="16" t="s">
        <v>230</v>
      </c>
      <c r="K930" s="16" t="s">
        <v>240</v>
      </c>
      <c r="L930">
        <v>481</v>
      </c>
    </row>
    <row r="931" spans="1:12">
      <c r="A931">
        <v>931</v>
      </c>
      <c r="B931" s="16" t="s">
        <v>308</v>
      </c>
      <c r="C931" s="16" t="s">
        <v>225</v>
      </c>
      <c r="D931" s="16" t="s">
        <v>226</v>
      </c>
      <c r="E931">
        <v>40</v>
      </c>
      <c r="F931" s="1">
        <v>28884</v>
      </c>
      <c r="G931" s="16" t="s">
        <v>281</v>
      </c>
      <c r="H931" s="16" t="s">
        <v>282</v>
      </c>
      <c r="I931" s="16" t="s">
        <v>229</v>
      </c>
      <c r="J931" s="16" t="s">
        <v>236</v>
      </c>
      <c r="K931" s="16" t="s">
        <v>246</v>
      </c>
      <c r="L931">
        <v>714</v>
      </c>
    </row>
    <row r="932" spans="1:12">
      <c r="A932">
        <v>932</v>
      </c>
      <c r="B932" s="16" t="s">
        <v>319</v>
      </c>
      <c r="C932" s="16" t="s">
        <v>225</v>
      </c>
      <c r="D932" s="16" t="s">
        <v>238</v>
      </c>
      <c r="E932">
        <v>52</v>
      </c>
      <c r="F932" s="1">
        <v>24473</v>
      </c>
      <c r="G932" s="16" t="s">
        <v>239</v>
      </c>
      <c r="H932" s="16" t="s">
        <v>303</v>
      </c>
      <c r="I932" s="16" t="s">
        <v>229</v>
      </c>
      <c r="J932" s="16" t="s">
        <v>233</v>
      </c>
      <c r="K932" s="16" t="s">
        <v>246</v>
      </c>
      <c r="L932">
        <v>626</v>
      </c>
    </row>
    <row r="933" spans="1:12">
      <c r="A933">
        <v>933</v>
      </c>
      <c r="B933" s="16" t="s">
        <v>309</v>
      </c>
      <c r="C933" s="16" t="s">
        <v>225</v>
      </c>
      <c r="D933" s="16" t="s">
        <v>238</v>
      </c>
      <c r="E933">
        <v>53</v>
      </c>
      <c r="F933" s="1">
        <v>24108</v>
      </c>
      <c r="G933" s="16" t="s">
        <v>239</v>
      </c>
      <c r="H933" s="16" t="s">
        <v>303</v>
      </c>
      <c r="I933" s="16" t="s">
        <v>229</v>
      </c>
      <c r="J933" s="16" t="s">
        <v>261</v>
      </c>
      <c r="K933" s="16" t="s">
        <v>246</v>
      </c>
      <c r="L933">
        <v>529</v>
      </c>
    </row>
    <row r="934" spans="1:12">
      <c r="A934">
        <v>934</v>
      </c>
      <c r="B934" s="16" t="s">
        <v>244</v>
      </c>
      <c r="C934" s="16" t="s">
        <v>225</v>
      </c>
      <c r="D934" s="16" t="s">
        <v>226</v>
      </c>
      <c r="E934">
        <v>37</v>
      </c>
      <c r="F934" s="1">
        <v>29221</v>
      </c>
      <c r="G934" s="16" t="s">
        <v>227</v>
      </c>
      <c r="H934" s="16" t="s">
        <v>243</v>
      </c>
      <c r="I934" s="16" t="s">
        <v>229</v>
      </c>
      <c r="J934" s="16" t="s">
        <v>245</v>
      </c>
      <c r="K934" s="16" t="s">
        <v>246</v>
      </c>
      <c r="L934">
        <v>426</v>
      </c>
    </row>
    <row r="935" spans="1:12">
      <c r="A935">
        <v>935</v>
      </c>
      <c r="B935" s="16" t="s">
        <v>274</v>
      </c>
      <c r="C935" s="16" t="s">
        <v>225</v>
      </c>
      <c r="D935" s="16" t="s">
        <v>238</v>
      </c>
      <c r="E935">
        <v>49</v>
      </c>
      <c r="F935" s="1">
        <v>25882</v>
      </c>
      <c r="G935" s="16" t="s">
        <v>235</v>
      </c>
      <c r="H935" s="16" t="s">
        <v>243</v>
      </c>
      <c r="I935" s="16" t="s">
        <v>229</v>
      </c>
      <c r="J935" s="16" t="s">
        <v>230</v>
      </c>
      <c r="K935" s="16" t="s">
        <v>240</v>
      </c>
      <c r="L935">
        <v>641</v>
      </c>
    </row>
    <row r="936" spans="1:12">
      <c r="A936">
        <v>936</v>
      </c>
      <c r="B936" s="16" t="s">
        <v>334</v>
      </c>
      <c r="C936" s="16" t="s">
        <v>225</v>
      </c>
      <c r="D936" s="16" t="s">
        <v>226</v>
      </c>
      <c r="E936">
        <v>43</v>
      </c>
      <c r="F936" s="1">
        <v>27454</v>
      </c>
      <c r="G936" s="16" t="s">
        <v>281</v>
      </c>
      <c r="H936" s="16" t="s">
        <v>282</v>
      </c>
      <c r="I936" s="16" t="s">
        <v>229</v>
      </c>
      <c r="J936" s="16" t="s">
        <v>230</v>
      </c>
      <c r="K936" s="16" t="s">
        <v>246</v>
      </c>
      <c r="L936">
        <v>558</v>
      </c>
    </row>
    <row r="937" spans="1:12">
      <c r="A937">
        <v>937</v>
      </c>
      <c r="B937" s="16" t="s">
        <v>314</v>
      </c>
      <c r="C937" s="16" t="s">
        <v>225</v>
      </c>
      <c r="D937" s="16" t="s">
        <v>226</v>
      </c>
      <c r="E937">
        <v>37</v>
      </c>
      <c r="F937" s="1">
        <v>29952</v>
      </c>
      <c r="G937" s="16" t="s">
        <v>281</v>
      </c>
      <c r="H937" s="16" t="s">
        <v>282</v>
      </c>
      <c r="I937" s="16" t="s">
        <v>229</v>
      </c>
      <c r="J937" s="16" t="s">
        <v>261</v>
      </c>
      <c r="K937" s="16" t="s">
        <v>231</v>
      </c>
      <c r="L937">
        <v>740</v>
      </c>
    </row>
    <row r="938" spans="1:12">
      <c r="A938">
        <v>938</v>
      </c>
      <c r="B938" s="16" t="s">
        <v>288</v>
      </c>
      <c r="C938" s="16" t="s">
        <v>225</v>
      </c>
      <c r="D938" s="16" t="s">
        <v>251</v>
      </c>
      <c r="E938">
        <v>34</v>
      </c>
      <c r="F938" s="1">
        <v>31048</v>
      </c>
      <c r="G938" s="16" t="s">
        <v>239</v>
      </c>
      <c r="H938" s="16" t="s">
        <v>303</v>
      </c>
      <c r="I938" s="16" t="s">
        <v>259</v>
      </c>
      <c r="J938" s="16" t="s">
        <v>230</v>
      </c>
      <c r="K938" s="16" t="s">
        <v>240</v>
      </c>
      <c r="L938">
        <v>328</v>
      </c>
    </row>
    <row r="939" spans="1:12">
      <c r="A939">
        <v>939</v>
      </c>
      <c r="B939" s="16" t="s">
        <v>276</v>
      </c>
      <c r="C939" s="16" t="s">
        <v>225</v>
      </c>
      <c r="D939" s="16" t="s">
        <v>226</v>
      </c>
      <c r="E939">
        <v>39</v>
      </c>
      <c r="F939" s="1">
        <v>29221</v>
      </c>
      <c r="G939" s="16" t="s">
        <v>239</v>
      </c>
      <c r="H939" s="16" t="s">
        <v>303</v>
      </c>
      <c r="I939" s="16" t="s">
        <v>229</v>
      </c>
      <c r="J939" s="16" t="s">
        <v>233</v>
      </c>
      <c r="K939" s="16" t="s">
        <v>240</v>
      </c>
      <c r="L939">
        <v>791</v>
      </c>
    </row>
    <row r="940" spans="1:12">
      <c r="A940">
        <v>940</v>
      </c>
      <c r="B940" s="16" t="s">
        <v>264</v>
      </c>
      <c r="C940" s="16" t="s">
        <v>225</v>
      </c>
      <c r="D940" s="16" t="s">
        <v>251</v>
      </c>
      <c r="E940">
        <v>32</v>
      </c>
      <c r="F940" s="1">
        <v>31048</v>
      </c>
      <c r="G940" s="16" t="s">
        <v>227</v>
      </c>
      <c r="H940" s="16" t="s">
        <v>243</v>
      </c>
      <c r="I940" s="16" t="s">
        <v>229</v>
      </c>
      <c r="J940" s="16" t="s">
        <v>233</v>
      </c>
      <c r="K940" s="16" t="s">
        <v>231</v>
      </c>
      <c r="L940">
        <v>584</v>
      </c>
    </row>
    <row r="941" spans="1:12">
      <c r="A941">
        <v>941</v>
      </c>
      <c r="B941" s="16" t="s">
        <v>331</v>
      </c>
      <c r="C941" s="16" t="s">
        <v>225</v>
      </c>
      <c r="D941" s="16" t="s">
        <v>226</v>
      </c>
      <c r="E941">
        <v>39</v>
      </c>
      <c r="F941" s="1">
        <v>29221</v>
      </c>
      <c r="G941" s="16" t="s">
        <v>281</v>
      </c>
      <c r="H941" s="16" t="s">
        <v>282</v>
      </c>
      <c r="I941" s="16" t="s">
        <v>229</v>
      </c>
      <c r="J941" s="16" t="s">
        <v>230</v>
      </c>
      <c r="K941" s="16" t="s">
        <v>231</v>
      </c>
      <c r="L941">
        <v>472</v>
      </c>
    </row>
    <row r="942" spans="1:12">
      <c r="A942">
        <v>942</v>
      </c>
      <c r="B942" s="16" t="s">
        <v>313</v>
      </c>
      <c r="C942" s="16" t="s">
        <v>225</v>
      </c>
      <c r="D942" s="16" t="s">
        <v>251</v>
      </c>
      <c r="E942">
        <v>30</v>
      </c>
      <c r="F942" s="1">
        <v>32143</v>
      </c>
      <c r="G942" s="16" t="s">
        <v>239</v>
      </c>
      <c r="H942" s="16" t="s">
        <v>303</v>
      </c>
      <c r="I942" s="16" t="s">
        <v>229</v>
      </c>
      <c r="J942" s="16" t="s">
        <v>230</v>
      </c>
      <c r="K942" s="16" t="s">
        <v>240</v>
      </c>
      <c r="L942">
        <v>783</v>
      </c>
    </row>
    <row r="943" spans="1:12">
      <c r="A943">
        <v>943</v>
      </c>
      <c r="B943" s="16" t="s">
        <v>302</v>
      </c>
      <c r="C943" s="16" t="s">
        <v>225</v>
      </c>
      <c r="D943" s="16" t="s">
        <v>251</v>
      </c>
      <c r="E943">
        <v>29</v>
      </c>
      <c r="F943" s="1">
        <v>32874</v>
      </c>
      <c r="G943" s="16" t="s">
        <v>281</v>
      </c>
      <c r="H943" s="16" t="s">
        <v>243</v>
      </c>
      <c r="I943" s="16" t="s">
        <v>259</v>
      </c>
      <c r="J943" s="16" t="s">
        <v>230</v>
      </c>
      <c r="K943" s="16" t="s">
        <v>240</v>
      </c>
      <c r="L943">
        <v>395</v>
      </c>
    </row>
    <row r="944" spans="1:12">
      <c r="A944">
        <v>944</v>
      </c>
      <c r="B944" s="16" t="s">
        <v>333</v>
      </c>
      <c r="C944" s="16" t="s">
        <v>225</v>
      </c>
      <c r="D944" s="16" t="s">
        <v>238</v>
      </c>
      <c r="E944">
        <v>46</v>
      </c>
      <c r="F944" s="1">
        <v>26877</v>
      </c>
      <c r="G944" s="16" t="s">
        <v>281</v>
      </c>
      <c r="H944" s="16" t="s">
        <v>282</v>
      </c>
      <c r="I944" s="16" t="s">
        <v>259</v>
      </c>
      <c r="J944" s="16" t="s">
        <v>233</v>
      </c>
      <c r="K944" s="16" t="s">
        <v>246</v>
      </c>
      <c r="L944">
        <v>604</v>
      </c>
    </row>
    <row r="945" spans="1:12">
      <c r="A945">
        <v>945</v>
      </c>
      <c r="B945" s="16" t="s">
        <v>263</v>
      </c>
      <c r="C945" s="16" t="s">
        <v>225</v>
      </c>
      <c r="D945" s="16" t="s">
        <v>251</v>
      </c>
      <c r="E945">
        <v>28</v>
      </c>
      <c r="F945" s="1">
        <v>32846</v>
      </c>
      <c r="G945" s="16" t="s">
        <v>235</v>
      </c>
      <c r="H945" s="16" t="s">
        <v>243</v>
      </c>
      <c r="I945" s="16" t="s">
        <v>229</v>
      </c>
      <c r="J945" s="16" t="s">
        <v>245</v>
      </c>
      <c r="K945" s="16" t="s">
        <v>240</v>
      </c>
      <c r="L945">
        <v>385</v>
      </c>
    </row>
    <row r="946" spans="1:12">
      <c r="A946">
        <v>946</v>
      </c>
      <c r="B946" s="16" t="s">
        <v>309</v>
      </c>
      <c r="C946" s="16" t="s">
        <v>225</v>
      </c>
      <c r="D946" s="16" t="s">
        <v>226</v>
      </c>
      <c r="E946">
        <v>42</v>
      </c>
      <c r="F946" s="1">
        <v>28126</v>
      </c>
      <c r="G946" s="16" t="s">
        <v>239</v>
      </c>
      <c r="H946" s="16" t="s">
        <v>303</v>
      </c>
      <c r="I946" s="16" t="s">
        <v>229</v>
      </c>
      <c r="J946" s="16" t="s">
        <v>245</v>
      </c>
      <c r="K946" s="16" t="s">
        <v>246</v>
      </c>
      <c r="L946">
        <v>534</v>
      </c>
    </row>
    <row r="947" spans="1:12">
      <c r="A947">
        <v>947</v>
      </c>
      <c r="B947" s="16" t="s">
        <v>297</v>
      </c>
      <c r="C947" s="16" t="s">
        <v>225</v>
      </c>
      <c r="D947" s="16" t="s">
        <v>251</v>
      </c>
      <c r="E947">
        <v>31</v>
      </c>
      <c r="F947" s="1">
        <v>31778</v>
      </c>
      <c r="G947" s="16" t="s">
        <v>239</v>
      </c>
      <c r="H947" s="16" t="s">
        <v>282</v>
      </c>
      <c r="I947" s="16" t="s">
        <v>229</v>
      </c>
      <c r="J947" s="16" t="s">
        <v>261</v>
      </c>
      <c r="K947" s="16" t="s">
        <v>231</v>
      </c>
      <c r="L947">
        <v>466</v>
      </c>
    </row>
    <row r="948" spans="1:12">
      <c r="A948">
        <v>948</v>
      </c>
      <c r="B948" s="16" t="s">
        <v>252</v>
      </c>
      <c r="C948" s="16" t="s">
        <v>225</v>
      </c>
      <c r="D948" s="16" t="s">
        <v>226</v>
      </c>
      <c r="E948">
        <v>45</v>
      </c>
      <c r="F948" s="1">
        <v>26299</v>
      </c>
      <c r="G948" s="16" t="s">
        <v>227</v>
      </c>
      <c r="H948" s="16" t="s">
        <v>243</v>
      </c>
      <c r="I948" s="16" t="s">
        <v>249</v>
      </c>
      <c r="J948" s="16" t="s">
        <v>230</v>
      </c>
      <c r="K948" s="16" t="s">
        <v>240</v>
      </c>
      <c r="L948">
        <v>417</v>
      </c>
    </row>
    <row r="949" spans="1:12">
      <c r="A949">
        <v>949</v>
      </c>
      <c r="B949" s="16" t="s">
        <v>232</v>
      </c>
      <c r="C949" s="16" t="s">
        <v>225</v>
      </c>
      <c r="D949" s="16" t="s">
        <v>226</v>
      </c>
      <c r="E949">
        <v>36</v>
      </c>
      <c r="F949" s="1">
        <v>29587</v>
      </c>
      <c r="G949" s="16" t="s">
        <v>227</v>
      </c>
      <c r="H949" s="16" t="s">
        <v>228</v>
      </c>
      <c r="I949" s="16" t="s">
        <v>229</v>
      </c>
      <c r="J949" s="16" t="s">
        <v>233</v>
      </c>
      <c r="K949" s="16" t="s">
        <v>231</v>
      </c>
      <c r="L949">
        <v>357</v>
      </c>
    </row>
    <row r="950" spans="1:12">
      <c r="A950">
        <v>950</v>
      </c>
      <c r="B950" s="16" t="s">
        <v>295</v>
      </c>
      <c r="C950" s="16" t="s">
        <v>225</v>
      </c>
      <c r="D950" s="16" t="s">
        <v>238</v>
      </c>
      <c r="E950">
        <v>51</v>
      </c>
      <c r="F950" s="1">
        <v>24838</v>
      </c>
      <c r="G950" s="16" t="s">
        <v>227</v>
      </c>
      <c r="H950" s="16" t="s">
        <v>243</v>
      </c>
      <c r="I950" s="16" t="s">
        <v>229</v>
      </c>
      <c r="J950" s="16" t="s">
        <v>245</v>
      </c>
      <c r="K950" s="16" t="s">
        <v>231</v>
      </c>
      <c r="L950">
        <v>389</v>
      </c>
    </row>
    <row r="951" spans="1:12">
      <c r="A951">
        <v>951</v>
      </c>
      <c r="B951" s="16" t="s">
        <v>286</v>
      </c>
      <c r="C951" s="16" t="s">
        <v>225</v>
      </c>
      <c r="D951" s="16" t="s">
        <v>251</v>
      </c>
      <c r="E951">
        <v>28</v>
      </c>
      <c r="F951" s="1">
        <v>33239</v>
      </c>
      <c r="G951" s="16" t="s">
        <v>235</v>
      </c>
      <c r="H951" s="16" t="s">
        <v>243</v>
      </c>
      <c r="I951" s="16" t="s">
        <v>259</v>
      </c>
      <c r="J951" s="16" t="s">
        <v>230</v>
      </c>
      <c r="K951" s="16" t="s">
        <v>240</v>
      </c>
      <c r="L951">
        <v>844</v>
      </c>
    </row>
    <row r="952" spans="1:12">
      <c r="A952">
        <v>952</v>
      </c>
      <c r="B952" s="16" t="s">
        <v>237</v>
      </c>
      <c r="C952" s="16" t="s">
        <v>225</v>
      </c>
      <c r="D952" s="16" t="s">
        <v>238</v>
      </c>
      <c r="E952">
        <v>55</v>
      </c>
      <c r="F952" s="1">
        <v>22647</v>
      </c>
      <c r="G952" s="16" t="s">
        <v>239</v>
      </c>
      <c r="H952" s="16" t="s">
        <v>228</v>
      </c>
      <c r="I952" s="16" t="s">
        <v>229</v>
      </c>
      <c r="J952" s="16" t="s">
        <v>233</v>
      </c>
      <c r="K952" s="16" t="s">
        <v>240</v>
      </c>
      <c r="L952">
        <v>773</v>
      </c>
    </row>
    <row r="953" spans="1:12">
      <c r="A953">
        <v>953</v>
      </c>
      <c r="B953" s="16" t="s">
        <v>279</v>
      </c>
      <c r="C953" s="16" t="s">
        <v>225</v>
      </c>
      <c r="D953" s="16" t="s">
        <v>251</v>
      </c>
      <c r="E953">
        <v>33</v>
      </c>
      <c r="F953" s="1">
        <v>31778</v>
      </c>
      <c r="G953" s="16" t="s">
        <v>239</v>
      </c>
      <c r="H953" s="16" t="s">
        <v>303</v>
      </c>
      <c r="I953" s="16" t="s">
        <v>229</v>
      </c>
      <c r="J953" s="16" t="s">
        <v>233</v>
      </c>
      <c r="K953" s="16" t="s">
        <v>240</v>
      </c>
      <c r="L953">
        <v>473</v>
      </c>
    </row>
    <row r="954" spans="1:12">
      <c r="A954">
        <v>954</v>
      </c>
      <c r="B954" s="16" t="s">
        <v>316</v>
      </c>
      <c r="C954" s="16" t="s">
        <v>225</v>
      </c>
      <c r="D954" s="16" t="s">
        <v>238</v>
      </c>
      <c r="E954">
        <v>51</v>
      </c>
      <c r="F954" s="1">
        <v>24838</v>
      </c>
      <c r="G954" s="16" t="s">
        <v>266</v>
      </c>
      <c r="H954" s="16" t="s">
        <v>282</v>
      </c>
      <c r="I954" s="16" t="s">
        <v>259</v>
      </c>
      <c r="J954" s="16" t="s">
        <v>230</v>
      </c>
      <c r="K954" s="16" t="s">
        <v>231</v>
      </c>
      <c r="L954">
        <v>804</v>
      </c>
    </row>
    <row r="955" spans="1:12">
      <c r="A955">
        <v>955</v>
      </c>
      <c r="B955" s="16" t="s">
        <v>253</v>
      </c>
      <c r="C955" s="16" t="s">
        <v>225</v>
      </c>
      <c r="D955" s="16" t="s">
        <v>226</v>
      </c>
      <c r="E955">
        <v>36</v>
      </c>
      <c r="F955" s="1">
        <v>29747</v>
      </c>
      <c r="G955" s="16" t="s">
        <v>227</v>
      </c>
      <c r="H955" s="16" t="s">
        <v>243</v>
      </c>
      <c r="I955" s="16" t="s">
        <v>249</v>
      </c>
      <c r="J955" s="16" t="s">
        <v>236</v>
      </c>
      <c r="K955" s="16" t="s">
        <v>240</v>
      </c>
      <c r="L955">
        <v>787</v>
      </c>
    </row>
    <row r="956" spans="1:12">
      <c r="A956">
        <v>956</v>
      </c>
      <c r="B956" s="16" t="s">
        <v>297</v>
      </c>
      <c r="C956" s="16" t="s">
        <v>225</v>
      </c>
      <c r="D956" s="16" t="s">
        <v>251</v>
      </c>
      <c r="E956">
        <v>31</v>
      </c>
      <c r="F956" s="1">
        <v>31778</v>
      </c>
      <c r="G956" s="16" t="s">
        <v>239</v>
      </c>
      <c r="H956" s="16" t="s">
        <v>282</v>
      </c>
      <c r="I956" s="16" t="s">
        <v>229</v>
      </c>
      <c r="J956" s="16" t="s">
        <v>261</v>
      </c>
      <c r="K956" s="16" t="s">
        <v>231</v>
      </c>
      <c r="L956">
        <v>466</v>
      </c>
    </row>
    <row r="957" spans="1:12">
      <c r="A957">
        <v>957</v>
      </c>
      <c r="B957" s="16" t="s">
        <v>287</v>
      </c>
      <c r="C957" s="16" t="s">
        <v>225</v>
      </c>
      <c r="D957" s="16" t="s">
        <v>251</v>
      </c>
      <c r="E957">
        <v>35</v>
      </c>
      <c r="F957" s="1">
        <v>30761</v>
      </c>
      <c r="G957" s="16" t="s">
        <v>235</v>
      </c>
      <c r="H957" s="16" t="s">
        <v>243</v>
      </c>
      <c r="I957" s="16" t="s">
        <v>229</v>
      </c>
      <c r="J957" s="16" t="s">
        <v>230</v>
      </c>
      <c r="K957" s="16" t="s">
        <v>231</v>
      </c>
      <c r="L957">
        <v>567</v>
      </c>
    </row>
    <row r="958" spans="1:12">
      <c r="A958">
        <v>958</v>
      </c>
      <c r="B958" s="16" t="s">
        <v>241</v>
      </c>
      <c r="C958" s="16" t="s">
        <v>225</v>
      </c>
      <c r="D958" s="16" t="s">
        <v>226</v>
      </c>
      <c r="E958">
        <v>39</v>
      </c>
      <c r="F958" s="1">
        <v>28491</v>
      </c>
      <c r="G958" s="16" t="s">
        <v>227</v>
      </c>
      <c r="H958" s="16" t="s">
        <v>243</v>
      </c>
      <c r="I958" s="16" t="s">
        <v>249</v>
      </c>
      <c r="J958" s="16" t="s">
        <v>236</v>
      </c>
      <c r="K958" s="16" t="s">
        <v>231</v>
      </c>
      <c r="L958">
        <v>812</v>
      </c>
    </row>
    <row r="959" spans="1:12">
      <c r="A959">
        <v>959</v>
      </c>
      <c r="B959" s="16" t="s">
        <v>279</v>
      </c>
      <c r="C959" s="16" t="s">
        <v>225</v>
      </c>
      <c r="D959" s="16" t="s">
        <v>226</v>
      </c>
      <c r="E959">
        <v>42</v>
      </c>
      <c r="F959" s="1">
        <v>28126</v>
      </c>
      <c r="G959" s="16" t="s">
        <v>235</v>
      </c>
      <c r="H959" s="16" t="s">
        <v>243</v>
      </c>
      <c r="I959" s="16" t="s">
        <v>229</v>
      </c>
      <c r="J959" s="16" t="s">
        <v>233</v>
      </c>
      <c r="K959" s="16" t="s">
        <v>231</v>
      </c>
      <c r="L959">
        <v>668</v>
      </c>
    </row>
    <row r="960" spans="1:12">
      <c r="A960">
        <v>960</v>
      </c>
      <c r="B960" s="16" t="s">
        <v>310</v>
      </c>
      <c r="C960" s="16" t="s">
        <v>225</v>
      </c>
      <c r="D960" s="16" t="s">
        <v>242</v>
      </c>
      <c r="E960">
        <v>24</v>
      </c>
      <c r="F960" s="1">
        <v>34394</v>
      </c>
      <c r="G960" s="16" t="s">
        <v>239</v>
      </c>
      <c r="H960" s="16" t="s">
        <v>303</v>
      </c>
      <c r="I960" s="16" t="s">
        <v>229</v>
      </c>
      <c r="J960" s="16" t="s">
        <v>230</v>
      </c>
      <c r="K960" s="16" t="s">
        <v>240</v>
      </c>
      <c r="L960">
        <v>431</v>
      </c>
    </row>
    <row r="961" spans="1:12">
      <c r="A961">
        <v>961</v>
      </c>
      <c r="B961" s="16" t="s">
        <v>255</v>
      </c>
      <c r="C961" s="16" t="s">
        <v>225</v>
      </c>
      <c r="D961" s="16" t="s">
        <v>251</v>
      </c>
      <c r="E961">
        <v>29</v>
      </c>
      <c r="F961" s="1">
        <v>32509</v>
      </c>
      <c r="G961" s="16" t="s">
        <v>239</v>
      </c>
      <c r="H961" s="16" t="s">
        <v>303</v>
      </c>
      <c r="I961" s="16" t="s">
        <v>229</v>
      </c>
      <c r="J961" s="16" t="s">
        <v>233</v>
      </c>
      <c r="K961" s="16" t="s">
        <v>246</v>
      </c>
      <c r="L961">
        <v>324</v>
      </c>
    </row>
    <row r="962" spans="1:12">
      <c r="A962">
        <v>962</v>
      </c>
      <c r="B962" s="16" t="s">
        <v>276</v>
      </c>
      <c r="C962" s="16" t="s">
        <v>225</v>
      </c>
      <c r="D962" s="16" t="s">
        <v>226</v>
      </c>
      <c r="E962">
        <v>39</v>
      </c>
      <c r="F962" s="1">
        <v>29221</v>
      </c>
      <c r="G962" s="16" t="s">
        <v>239</v>
      </c>
      <c r="H962" s="16" t="s">
        <v>303</v>
      </c>
      <c r="I962" s="16" t="s">
        <v>229</v>
      </c>
      <c r="J962" s="16" t="s">
        <v>233</v>
      </c>
      <c r="K962" s="16" t="s">
        <v>240</v>
      </c>
      <c r="L962">
        <v>791</v>
      </c>
    </row>
    <row r="963" spans="1:12">
      <c r="A963">
        <v>963</v>
      </c>
      <c r="B963" s="16" t="s">
        <v>264</v>
      </c>
      <c r="C963" s="16" t="s">
        <v>225</v>
      </c>
      <c r="D963" s="16" t="s">
        <v>251</v>
      </c>
      <c r="E963">
        <v>32</v>
      </c>
      <c r="F963" s="1">
        <v>31048</v>
      </c>
      <c r="G963" s="16" t="s">
        <v>227</v>
      </c>
      <c r="H963" s="16" t="s">
        <v>243</v>
      </c>
      <c r="I963" s="16" t="s">
        <v>229</v>
      </c>
      <c r="J963" s="16" t="s">
        <v>233</v>
      </c>
      <c r="K963" s="16" t="s">
        <v>231</v>
      </c>
      <c r="L963">
        <v>584</v>
      </c>
    </row>
    <row r="964" spans="1:12">
      <c r="A964">
        <v>964</v>
      </c>
      <c r="B964" s="16" t="s">
        <v>270</v>
      </c>
      <c r="C964" s="16" t="s">
        <v>225</v>
      </c>
      <c r="D964" s="16" t="s">
        <v>328</v>
      </c>
      <c r="E964">
        <v>59</v>
      </c>
      <c r="F964" s="1">
        <v>21916</v>
      </c>
      <c r="G964" s="16" t="s">
        <v>266</v>
      </c>
      <c r="H964" s="16" t="s">
        <v>282</v>
      </c>
      <c r="I964" s="16" t="s">
        <v>229</v>
      </c>
      <c r="J964" s="16" t="s">
        <v>236</v>
      </c>
      <c r="K964" s="16" t="s">
        <v>246</v>
      </c>
      <c r="L964">
        <v>775</v>
      </c>
    </row>
    <row r="965" spans="1:12">
      <c r="A965">
        <v>965</v>
      </c>
      <c r="B965" s="16" t="s">
        <v>316</v>
      </c>
      <c r="C965" s="16" t="s">
        <v>225</v>
      </c>
      <c r="D965" s="16" t="s">
        <v>238</v>
      </c>
      <c r="E965">
        <v>51</v>
      </c>
      <c r="F965" s="1">
        <v>24838</v>
      </c>
      <c r="G965" s="16" t="s">
        <v>266</v>
      </c>
      <c r="H965" s="16" t="s">
        <v>282</v>
      </c>
      <c r="I965" s="16" t="s">
        <v>259</v>
      </c>
      <c r="J965" s="16" t="s">
        <v>230</v>
      </c>
      <c r="K965" s="16" t="s">
        <v>231</v>
      </c>
      <c r="L965">
        <v>804</v>
      </c>
    </row>
    <row r="966" spans="1:12">
      <c r="A966">
        <v>966</v>
      </c>
      <c r="B966" s="16" t="s">
        <v>333</v>
      </c>
      <c r="C966" s="16" t="s">
        <v>225</v>
      </c>
      <c r="D966" s="16" t="s">
        <v>238</v>
      </c>
      <c r="E966">
        <v>46</v>
      </c>
      <c r="F966" s="1">
        <v>26877</v>
      </c>
      <c r="G966" s="16" t="s">
        <v>281</v>
      </c>
      <c r="H966" s="16" t="s">
        <v>282</v>
      </c>
      <c r="I966" s="16" t="s">
        <v>259</v>
      </c>
      <c r="J966" s="16" t="s">
        <v>233</v>
      </c>
      <c r="K966" s="16" t="s">
        <v>246</v>
      </c>
      <c r="L966">
        <v>604</v>
      </c>
    </row>
    <row r="967" spans="1:12">
      <c r="A967">
        <v>967</v>
      </c>
      <c r="B967" s="16" t="s">
        <v>316</v>
      </c>
      <c r="C967" s="16" t="s">
        <v>225</v>
      </c>
      <c r="D967" s="16" t="s">
        <v>238</v>
      </c>
      <c r="E967">
        <v>51</v>
      </c>
      <c r="F967" s="1">
        <v>24838</v>
      </c>
      <c r="G967" s="16" t="s">
        <v>266</v>
      </c>
      <c r="H967" s="16" t="s">
        <v>282</v>
      </c>
      <c r="I967" s="16" t="s">
        <v>259</v>
      </c>
      <c r="J967" s="16" t="s">
        <v>230</v>
      </c>
      <c r="K967" s="16" t="s">
        <v>231</v>
      </c>
      <c r="L967">
        <v>804</v>
      </c>
    </row>
    <row r="968" spans="1:12">
      <c r="A968">
        <v>968</v>
      </c>
      <c r="B968" s="16" t="s">
        <v>314</v>
      </c>
      <c r="C968" s="16" t="s">
        <v>225</v>
      </c>
      <c r="D968" s="16" t="s">
        <v>238</v>
      </c>
      <c r="E968">
        <v>46</v>
      </c>
      <c r="F968" s="1">
        <v>26665</v>
      </c>
      <c r="G968" s="16" t="s">
        <v>281</v>
      </c>
      <c r="H968" s="16" t="s">
        <v>282</v>
      </c>
      <c r="I968" s="16" t="s">
        <v>229</v>
      </c>
      <c r="J968" s="16" t="s">
        <v>261</v>
      </c>
      <c r="K968" s="16" t="s">
        <v>231</v>
      </c>
      <c r="L968">
        <v>512</v>
      </c>
    </row>
    <row r="969" spans="1:12">
      <c r="A969">
        <v>969</v>
      </c>
      <c r="B969" s="16" t="s">
        <v>278</v>
      </c>
      <c r="C969" s="16" t="s">
        <v>225</v>
      </c>
      <c r="D969" s="16" t="s">
        <v>226</v>
      </c>
      <c r="E969">
        <v>44</v>
      </c>
      <c r="F969" s="1">
        <v>27395</v>
      </c>
      <c r="G969" s="16" t="s">
        <v>235</v>
      </c>
      <c r="H969" s="16" t="s">
        <v>243</v>
      </c>
      <c r="I969" s="16" t="s">
        <v>259</v>
      </c>
      <c r="J969" s="16" t="s">
        <v>261</v>
      </c>
      <c r="K969" s="16" t="s">
        <v>231</v>
      </c>
      <c r="L969">
        <v>361</v>
      </c>
    </row>
    <row r="970" spans="1:12">
      <c r="A970">
        <v>970</v>
      </c>
      <c r="B970" s="16" t="s">
        <v>315</v>
      </c>
      <c r="C970" s="16" t="s">
        <v>225</v>
      </c>
      <c r="D970" s="16" t="s">
        <v>251</v>
      </c>
      <c r="E970">
        <v>34</v>
      </c>
      <c r="F970" s="1">
        <v>30682</v>
      </c>
      <c r="G970" s="16" t="s">
        <v>239</v>
      </c>
      <c r="H970" s="16" t="s">
        <v>303</v>
      </c>
      <c r="I970" s="16" t="s">
        <v>259</v>
      </c>
      <c r="J970" s="16" t="s">
        <v>233</v>
      </c>
      <c r="K970" s="16" t="s">
        <v>231</v>
      </c>
      <c r="L970">
        <v>341</v>
      </c>
    </row>
    <row r="971" spans="1:12">
      <c r="A971">
        <v>971</v>
      </c>
      <c r="B971" s="16" t="s">
        <v>241</v>
      </c>
      <c r="C971" s="16" t="s">
        <v>225</v>
      </c>
      <c r="D971" s="16" t="s">
        <v>251</v>
      </c>
      <c r="E971">
        <v>31</v>
      </c>
      <c r="F971" s="1">
        <v>32143</v>
      </c>
      <c r="G971" s="16" t="s">
        <v>239</v>
      </c>
      <c r="H971" s="16" t="s">
        <v>303</v>
      </c>
      <c r="I971" s="16" t="s">
        <v>229</v>
      </c>
      <c r="J971" s="16" t="s">
        <v>236</v>
      </c>
      <c r="K971" s="16" t="s">
        <v>240</v>
      </c>
      <c r="L971">
        <v>696</v>
      </c>
    </row>
    <row r="972" spans="1:12">
      <c r="A972">
        <v>972</v>
      </c>
      <c r="B972" s="16" t="s">
        <v>333</v>
      </c>
      <c r="C972" s="16" t="s">
        <v>225</v>
      </c>
      <c r="D972" s="16" t="s">
        <v>238</v>
      </c>
      <c r="E972">
        <v>47</v>
      </c>
      <c r="F972" s="1">
        <v>26299</v>
      </c>
      <c r="G972" s="16" t="s">
        <v>281</v>
      </c>
      <c r="H972" s="16" t="s">
        <v>282</v>
      </c>
      <c r="I972" s="16" t="s">
        <v>229</v>
      </c>
      <c r="J972" s="16" t="s">
        <v>261</v>
      </c>
      <c r="K972" s="16" t="s">
        <v>246</v>
      </c>
      <c r="L972">
        <v>526</v>
      </c>
    </row>
    <row r="973" spans="1:12">
      <c r="A973">
        <v>973</v>
      </c>
      <c r="B973" s="16" t="s">
        <v>272</v>
      </c>
      <c r="C973" s="16" t="s">
        <v>225</v>
      </c>
      <c r="D973" s="16" t="s">
        <v>238</v>
      </c>
      <c r="E973">
        <v>48</v>
      </c>
      <c r="F973" s="1">
        <v>26180</v>
      </c>
      <c r="G973" s="16" t="s">
        <v>266</v>
      </c>
      <c r="H973" s="16" t="s">
        <v>243</v>
      </c>
      <c r="I973" s="16" t="s">
        <v>259</v>
      </c>
      <c r="J973" s="16" t="s">
        <v>236</v>
      </c>
      <c r="K973" s="16" t="s">
        <v>240</v>
      </c>
      <c r="L973">
        <v>657</v>
      </c>
    </row>
    <row r="974" spans="1:12">
      <c r="A974">
        <v>974</v>
      </c>
      <c r="B974" s="16" t="s">
        <v>224</v>
      </c>
      <c r="C974" s="16" t="s">
        <v>225</v>
      </c>
      <c r="D974" s="16" t="s">
        <v>238</v>
      </c>
      <c r="E974">
        <v>53</v>
      </c>
      <c r="F974" s="1">
        <v>24293</v>
      </c>
      <c r="G974" s="16" t="s">
        <v>239</v>
      </c>
      <c r="H974" s="16" t="s">
        <v>303</v>
      </c>
      <c r="I974" s="16" t="s">
        <v>229</v>
      </c>
      <c r="J974" s="16" t="s">
        <v>230</v>
      </c>
      <c r="K974" s="16" t="s">
        <v>240</v>
      </c>
      <c r="L974">
        <v>551</v>
      </c>
    </row>
    <row r="975" spans="1:12">
      <c r="A975">
        <v>975</v>
      </c>
      <c r="B975" s="16" t="s">
        <v>234</v>
      </c>
      <c r="C975" s="16" t="s">
        <v>225</v>
      </c>
      <c r="D975" s="16" t="s">
        <v>226</v>
      </c>
      <c r="E975">
        <v>43</v>
      </c>
      <c r="F975" s="1">
        <v>27030</v>
      </c>
      <c r="G975" s="16" t="s">
        <v>235</v>
      </c>
      <c r="H975" s="16" t="s">
        <v>228</v>
      </c>
      <c r="I975" s="16" t="s">
        <v>229</v>
      </c>
      <c r="J975" s="16" t="s">
        <v>236</v>
      </c>
      <c r="K975" s="16" t="s">
        <v>231</v>
      </c>
      <c r="L975">
        <v>645</v>
      </c>
    </row>
    <row r="976" spans="1:12">
      <c r="A976">
        <v>976</v>
      </c>
      <c r="B976" s="16" t="s">
        <v>263</v>
      </c>
      <c r="C976" s="16" t="s">
        <v>225</v>
      </c>
      <c r="D976" s="16" t="s">
        <v>251</v>
      </c>
      <c r="E976">
        <v>28</v>
      </c>
      <c r="F976" s="1">
        <v>33326</v>
      </c>
      <c r="G976" s="16" t="s">
        <v>239</v>
      </c>
      <c r="H976" s="16" t="s">
        <v>303</v>
      </c>
      <c r="I976" s="16" t="s">
        <v>229</v>
      </c>
      <c r="J976" s="16" t="s">
        <v>245</v>
      </c>
      <c r="K976" s="16" t="s">
        <v>246</v>
      </c>
      <c r="L976">
        <v>432</v>
      </c>
    </row>
    <row r="977" spans="1:12">
      <c r="A977">
        <v>977</v>
      </c>
      <c r="B977" s="16" t="s">
        <v>297</v>
      </c>
      <c r="C977" s="16" t="s">
        <v>225</v>
      </c>
      <c r="D977" s="16" t="s">
        <v>226</v>
      </c>
      <c r="E977">
        <v>37</v>
      </c>
      <c r="F977" s="1">
        <v>29963</v>
      </c>
      <c r="G977" s="16" t="s">
        <v>239</v>
      </c>
      <c r="H977" s="16" t="s">
        <v>243</v>
      </c>
      <c r="I977" s="16" t="s">
        <v>259</v>
      </c>
      <c r="J977" s="16" t="s">
        <v>230</v>
      </c>
      <c r="K977" s="16" t="s">
        <v>240</v>
      </c>
      <c r="L977">
        <v>414</v>
      </c>
    </row>
    <row r="978" spans="1:12">
      <c r="A978">
        <v>978</v>
      </c>
      <c r="B978" s="16" t="s">
        <v>247</v>
      </c>
      <c r="C978" s="16" t="s">
        <v>225</v>
      </c>
      <c r="D978" s="16" t="s">
        <v>226</v>
      </c>
      <c r="E978">
        <v>45</v>
      </c>
      <c r="F978" s="1">
        <v>26299</v>
      </c>
      <c r="G978" s="16" t="s">
        <v>266</v>
      </c>
      <c r="H978" s="16" t="s">
        <v>243</v>
      </c>
      <c r="I978" s="16" t="s">
        <v>229</v>
      </c>
      <c r="J978" s="16" t="s">
        <v>230</v>
      </c>
      <c r="K978" s="16" t="s">
        <v>231</v>
      </c>
      <c r="L978">
        <v>773</v>
      </c>
    </row>
    <row r="979" spans="1:12">
      <c r="A979">
        <v>979</v>
      </c>
      <c r="B979" s="16" t="s">
        <v>278</v>
      </c>
      <c r="C979" s="16" t="s">
        <v>225</v>
      </c>
      <c r="D979" s="16" t="s">
        <v>226</v>
      </c>
      <c r="E979">
        <v>44</v>
      </c>
      <c r="F979" s="1">
        <v>27395</v>
      </c>
      <c r="G979" s="16" t="s">
        <v>235</v>
      </c>
      <c r="H979" s="16" t="s">
        <v>243</v>
      </c>
      <c r="I979" s="16" t="s">
        <v>259</v>
      </c>
      <c r="J979" s="16" t="s">
        <v>261</v>
      </c>
      <c r="K979" s="16" t="s">
        <v>231</v>
      </c>
      <c r="L979">
        <v>361</v>
      </c>
    </row>
    <row r="980" spans="1:12">
      <c r="A980">
        <v>980</v>
      </c>
      <c r="B980" s="16" t="s">
        <v>241</v>
      </c>
      <c r="C980" s="16" t="s">
        <v>225</v>
      </c>
      <c r="D980" s="16" t="s">
        <v>251</v>
      </c>
      <c r="E980">
        <v>31</v>
      </c>
      <c r="F980" s="1">
        <v>32143</v>
      </c>
      <c r="G980" s="16" t="s">
        <v>239</v>
      </c>
      <c r="H980" s="16" t="s">
        <v>303</v>
      </c>
      <c r="I980" s="16" t="s">
        <v>229</v>
      </c>
      <c r="J980" s="16" t="s">
        <v>236</v>
      </c>
      <c r="K980" s="16" t="s">
        <v>240</v>
      </c>
      <c r="L980">
        <v>696</v>
      </c>
    </row>
    <row r="981" spans="1:12">
      <c r="A981">
        <v>981</v>
      </c>
      <c r="B981" s="16" t="s">
        <v>248</v>
      </c>
      <c r="C981" s="16" t="s">
        <v>225</v>
      </c>
      <c r="D981" s="16" t="s">
        <v>238</v>
      </c>
      <c r="E981">
        <v>54</v>
      </c>
      <c r="F981" s="1">
        <v>23012</v>
      </c>
      <c r="G981" s="16" t="s">
        <v>227</v>
      </c>
      <c r="H981" s="16" t="s">
        <v>243</v>
      </c>
      <c r="I981" s="16" t="s">
        <v>229</v>
      </c>
      <c r="J981" s="16" t="s">
        <v>236</v>
      </c>
      <c r="K981" s="16" t="s">
        <v>240</v>
      </c>
      <c r="L981">
        <v>357</v>
      </c>
    </row>
    <row r="982" spans="1:12">
      <c r="A982">
        <v>982</v>
      </c>
      <c r="B982" s="16" t="s">
        <v>252</v>
      </c>
      <c r="C982" s="16" t="s">
        <v>225</v>
      </c>
      <c r="D982" s="16" t="s">
        <v>242</v>
      </c>
      <c r="E982">
        <v>22</v>
      </c>
      <c r="F982" s="1">
        <v>35047</v>
      </c>
      <c r="G982" s="16" t="s">
        <v>266</v>
      </c>
      <c r="H982" s="16" t="s">
        <v>243</v>
      </c>
      <c r="I982" s="16" t="s">
        <v>229</v>
      </c>
      <c r="J982" s="16" t="s">
        <v>261</v>
      </c>
      <c r="K982" s="16" t="s">
        <v>246</v>
      </c>
      <c r="L982">
        <v>346</v>
      </c>
    </row>
    <row r="983" spans="1:12">
      <c r="A983">
        <v>983</v>
      </c>
      <c r="B983" s="16" t="s">
        <v>298</v>
      </c>
      <c r="C983" s="16" t="s">
        <v>225</v>
      </c>
      <c r="D983" s="16" t="s">
        <v>242</v>
      </c>
      <c r="E983">
        <v>22</v>
      </c>
      <c r="F983" s="1">
        <v>35348</v>
      </c>
      <c r="G983" s="16" t="s">
        <v>239</v>
      </c>
      <c r="H983" s="16" t="s">
        <v>303</v>
      </c>
      <c r="I983" s="16" t="s">
        <v>259</v>
      </c>
      <c r="J983" s="16" t="s">
        <v>233</v>
      </c>
      <c r="K983" s="16" t="s">
        <v>246</v>
      </c>
      <c r="L983">
        <v>564</v>
      </c>
    </row>
    <row r="984" spans="1:12">
      <c r="A984">
        <v>984</v>
      </c>
      <c r="B984" s="16" t="s">
        <v>253</v>
      </c>
      <c r="C984" s="16" t="s">
        <v>225</v>
      </c>
      <c r="D984" s="16" t="s">
        <v>251</v>
      </c>
      <c r="E984">
        <v>29</v>
      </c>
      <c r="F984" s="1">
        <v>32874</v>
      </c>
      <c r="G984" s="16" t="s">
        <v>227</v>
      </c>
      <c r="H984" s="16" t="s">
        <v>243</v>
      </c>
      <c r="I984" s="16" t="s">
        <v>229</v>
      </c>
      <c r="J984" s="16" t="s">
        <v>230</v>
      </c>
      <c r="K984" s="16" t="s">
        <v>240</v>
      </c>
      <c r="L984">
        <v>311</v>
      </c>
    </row>
    <row r="985" spans="1:12">
      <c r="A985">
        <v>985</v>
      </c>
      <c r="B985" s="16" t="s">
        <v>299</v>
      </c>
      <c r="C985" s="16" t="s">
        <v>225</v>
      </c>
      <c r="D985" s="16" t="s">
        <v>251</v>
      </c>
      <c r="E985">
        <v>32</v>
      </c>
      <c r="F985" s="1">
        <v>32143</v>
      </c>
      <c r="G985" s="16" t="s">
        <v>281</v>
      </c>
      <c r="H985" s="16" t="s">
        <v>282</v>
      </c>
      <c r="I985" s="16" t="s">
        <v>229</v>
      </c>
      <c r="J985" s="16" t="s">
        <v>233</v>
      </c>
      <c r="K985" s="16" t="s">
        <v>240</v>
      </c>
      <c r="L985">
        <v>719</v>
      </c>
    </row>
    <row r="986" spans="1:12">
      <c r="A986">
        <v>986</v>
      </c>
      <c r="B986" s="16" t="s">
        <v>305</v>
      </c>
      <c r="C986" s="16" t="s">
        <v>225</v>
      </c>
      <c r="D986" s="16" t="s">
        <v>238</v>
      </c>
      <c r="E986">
        <v>51</v>
      </c>
      <c r="F986" s="1">
        <v>24746</v>
      </c>
      <c r="G986" s="16" t="s">
        <v>266</v>
      </c>
      <c r="H986" s="16" t="s">
        <v>282</v>
      </c>
      <c r="I986" s="16" t="s">
        <v>229</v>
      </c>
      <c r="J986" s="16" t="s">
        <v>261</v>
      </c>
      <c r="K986" s="16" t="s">
        <v>246</v>
      </c>
      <c r="L986">
        <v>338</v>
      </c>
    </row>
    <row r="987" spans="1:12">
      <c r="A987">
        <v>987</v>
      </c>
      <c r="B987" s="16" t="s">
        <v>309</v>
      </c>
      <c r="C987" s="16" t="s">
        <v>225</v>
      </c>
      <c r="D987" s="16" t="s">
        <v>238</v>
      </c>
      <c r="E987">
        <v>53</v>
      </c>
      <c r="F987" s="1">
        <v>24108</v>
      </c>
      <c r="G987" s="16" t="s">
        <v>239</v>
      </c>
      <c r="H987" s="16" t="s">
        <v>303</v>
      </c>
      <c r="I987" s="16" t="s">
        <v>229</v>
      </c>
      <c r="J987" s="16" t="s">
        <v>261</v>
      </c>
      <c r="K987" s="16" t="s">
        <v>246</v>
      </c>
      <c r="L987">
        <v>529</v>
      </c>
    </row>
    <row r="988" spans="1:12">
      <c r="A988">
        <v>988</v>
      </c>
      <c r="B988" s="16" t="s">
        <v>294</v>
      </c>
      <c r="C988" s="16" t="s">
        <v>225</v>
      </c>
      <c r="D988" s="16" t="s">
        <v>226</v>
      </c>
      <c r="E988">
        <v>45</v>
      </c>
      <c r="F988" s="1">
        <v>27030</v>
      </c>
      <c r="G988" s="16" t="s">
        <v>281</v>
      </c>
      <c r="H988" s="16" t="s">
        <v>282</v>
      </c>
      <c r="I988" s="16" t="s">
        <v>229</v>
      </c>
      <c r="J988" s="16" t="s">
        <v>230</v>
      </c>
      <c r="K988" s="16" t="s">
        <v>240</v>
      </c>
      <c r="L988">
        <v>357</v>
      </c>
    </row>
    <row r="989" spans="1:12">
      <c r="A989">
        <v>989</v>
      </c>
      <c r="B989" s="16" t="s">
        <v>297</v>
      </c>
      <c r="C989" s="16" t="s">
        <v>225</v>
      </c>
      <c r="D989" s="16" t="s">
        <v>226</v>
      </c>
      <c r="E989">
        <v>45</v>
      </c>
      <c r="F989" s="1">
        <v>26737</v>
      </c>
      <c r="G989" s="16" t="s">
        <v>266</v>
      </c>
      <c r="H989" s="16" t="s">
        <v>282</v>
      </c>
      <c r="I989" s="16" t="s">
        <v>249</v>
      </c>
      <c r="J989" s="16" t="s">
        <v>236</v>
      </c>
      <c r="K989" s="16" t="s">
        <v>240</v>
      </c>
      <c r="L989">
        <v>490</v>
      </c>
    </row>
    <row r="990" spans="1:12">
      <c r="A990">
        <v>990</v>
      </c>
      <c r="B990" s="16" t="s">
        <v>320</v>
      </c>
      <c r="C990" s="16" t="s">
        <v>225</v>
      </c>
      <c r="D990" s="16" t="s">
        <v>242</v>
      </c>
      <c r="E990">
        <v>21</v>
      </c>
      <c r="F990" s="1">
        <v>35798</v>
      </c>
      <c r="G990" s="16" t="s">
        <v>239</v>
      </c>
      <c r="H990" s="16" t="s">
        <v>303</v>
      </c>
      <c r="I990" s="16" t="s">
        <v>229</v>
      </c>
      <c r="J990" s="16" t="s">
        <v>236</v>
      </c>
      <c r="K990" s="16" t="s">
        <v>231</v>
      </c>
      <c r="L990">
        <v>493</v>
      </c>
    </row>
    <row r="991" spans="1:12">
      <c r="A991">
        <v>991</v>
      </c>
      <c r="B991" s="16" t="s">
        <v>292</v>
      </c>
      <c r="C991" s="16" t="s">
        <v>225</v>
      </c>
      <c r="D991" s="16" t="s">
        <v>226</v>
      </c>
      <c r="E991">
        <v>44</v>
      </c>
      <c r="F991" s="1">
        <v>27645</v>
      </c>
      <c r="G991" s="16" t="s">
        <v>266</v>
      </c>
      <c r="H991" s="16" t="s">
        <v>243</v>
      </c>
      <c r="I991" s="16" t="s">
        <v>259</v>
      </c>
      <c r="J991" s="16" t="s">
        <v>245</v>
      </c>
      <c r="K991" s="16" t="s">
        <v>246</v>
      </c>
      <c r="L991">
        <v>601</v>
      </c>
    </row>
    <row r="992" spans="1:12">
      <c r="A992">
        <v>992</v>
      </c>
      <c r="B992" s="16" t="s">
        <v>300</v>
      </c>
      <c r="C992" s="16" t="s">
        <v>225</v>
      </c>
      <c r="D992" s="16" t="s">
        <v>226</v>
      </c>
      <c r="E992">
        <v>43</v>
      </c>
      <c r="F992" s="1">
        <v>27852</v>
      </c>
      <c r="G992" s="16" t="s">
        <v>266</v>
      </c>
      <c r="H992" s="16" t="s">
        <v>243</v>
      </c>
      <c r="I992" s="16" t="s">
        <v>229</v>
      </c>
      <c r="J992" s="16" t="s">
        <v>233</v>
      </c>
      <c r="K992" s="16" t="s">
        <v>246</v>
      </c>
      <c r="L992">
        <v>675</v>
      </c>
    </row>
    <row r="993" spans="1:12">
      <c r="A993">
        <v>993</v>
      </c>
      <c r="B993" s="16" t="s">
        <v>274</v>
      </c>
      <c r="C993" s="16" t="s">
        <v>225</v>
      </c>
      <c r="D993" s="16" t="s">
        <v>251</v>
      </c>
      <c r="E993">
        <v>28</v>
      </c>
      <c r="F993" s="1">
        <v>32509</v>
      </c>
      <c r="G993" s="16" t="s">
        <v>266</v>
      </c>
      <c r="H993" s="16" t="s">
        <v>243</v>
      </c>
      <c r="I993" s="16" t="s">
        <v>229</v>
      </c>
      <c r="J993" s="16" t="s">
        <v>261</v>
      </c>
      <c r="K993" s="16" t="s">
        <v>231</v>
      </c>
      <c r="L993">
        <v>553</v>
      </c>
    </row>
    <row r="994" spans="1:12">
      <c r="A994">
        <v>994</v>
      </c>
      <c r="B994" s="16" t="s">
        <v>306</v>
      </c>
      <c r="C994" s="16" t="s">
        <v>225</v>
      </c>
      <c r="D994" s="16" t="s">
        <v>226</v>
      </c>
      <c r="E994">
        <v>38</v>
      </c>
      <c r="F994" s="1">
        <v>29587</v>
      </c>
      <c r="G994" s="16" t="s">
        <v>239</v>
      </c>
      <c r="H994" s="16" t="s">
        <v>303</v>
      </c>
      <c r="I994" s="16" t="s">
        <v>229</v>
      </c>
      <c r="J994" s="16" t="s">
        <v>236</v>
      </c>
      <c r="K994" s="16" t="s">
        <v>246</v>
      </c>
      <c r="L994">
        <v>744</v>
      </c>
    </row>
    <row r="995" spans="1:12">
      <c r="A995">
        <v>995</v>
      </c>
      <c r="B995" s="16" t="s">
        <v>255</v>
      </c>
      <c r="C995" s="16" t="s">
        <v>225</v>
      </c>
      <c r="D995" s="16" t="s">
        <v>251</v>
      </c>
      <c r="E995">
        <v>29</v>
      </c>
      <c r="F995" s="1">
        <v>32509</v>
      </c>
      <c r="G995" s="16" t="s">
        <v>239</v>
      </c>
      <c r="H995" s="16" t="s">
        <v>303</v>
      </c>
      <c r="I995" s="16" t="s">
        <v>229</v>
      </c>
      <c r="J995" s="16" t="s">
        <v>233</v>
      </c>
      <c r="K995" s="16" t="s">
        <v>246</v>
      </c>
      <c r="L995">
        <v>324</v>
      </c>
    </row>
    <row r="996" spans="1:12">
      <c r="A996">
        <v>996</v>
      </c>
      <c r="B996" s="16" t="s">
        <v>263</v>
      </c>
      <c r="C996" s="16" t="s">
        <v>225</v>
      </c>
      <c r="D996" s="16" t="s">
        <v>251</v>
      </c>
      <c r="E996">
        <v>28</v>
      </c>
      <c r="F996" s="1">
        <v>32846</v>
      </c>
      <c r="G996" s="16" t="s">
        <v>235</v>
      </c>
      <c r="H996" s="16" t="s">
        <v>243</v>
      </c>
      <c r="I996" s="16" t="s">
        <v>229</v>
      </c>
      <c r="J996" s="16" t="s">
        <v>245</v>
      </c>
      <c r="K996" s="16" t="s">
        <v>240</v>
      </c>
      <c r="L996">
        <v>385</v>
      </c>
    </row>
    <row r="997" spans="1:12">
      <c r="A997">
        <v>997</v>
      </c>
      <c r="B997" s="16" t="s">
        <v>320</v>
      </c>
      <c r="C997" s="16" t="s">
        <v>225</v>
      </c>
      <c r="D997" s="16" t="s">
        <v>242</v>
      </c>
      <c r="E997">
        <v>21</v>
      </c>
      <c r="F997" s="1">
        <v>35798</v>
      </c>
      <c r="G997" s="16" t="s">
        <v>239</v>
      </c>
      <c r="H997" s="16" t="s">
        <v>303</v>
      </c>
      <c r="I997" s="16" t="s">
        <v>229</v>
      </c>
      <c r="J997" s="16" t="s">
        <v>236</v>
      </c>
      <c r="K997" s="16" t="s">
        <v>231</v>
      </c>
      <c r="L997">
        <v>493</v>
      </c>
    </row>
    <row r="998" spans="1:12">
      <c r="A998">
        <v>998</v>
      </c>
      <c r="B998" s="16" t="s">
        <v>334</v>
      </c>
      <c r="C998" s="16" t="s">
        <v>225</v>
      </c>
      <c r="D998" s="16" t="s">
        <v>226</v>
      </c>
      <c r="E998">
        <v>43</v>
      </c>
      <c r="F998" s="1">
        <v>27454</v>
      </c>
      <c r="G998" s="16" t="s">
        <v>281</v>
      </c>
      <c r="H998" s="16" t="s">
        <v>282</v>
      </c>
      <c r="I998" s="16" t="s">
        <v>229</v>
      </c>
      <c r="J998" s="16" t="s">
        <v>230</v>
      </c>
      <c r="K998" s="16" t="s">
        <v>246</v>
      </c>
      <c r="L998">
        <v>558</v>
      </c>
    </row>
    <row r="999" spans="1:12">
      <c r="A999">
        <v>999</v>
      </c>
      <c r="B999" s="16" t="s">
        <v>292</v>
      </c>
      <c r="C999" s="16" t="s">
        <v>225</v>
      </c>
      <c r="D999" s="16" t="s">
        <v>242</v>
      </c>
      <c r="F999" s="1"/>
      <c r="G999" s="16" t="s">
        <v>239</v>
      </c>
      <c r="H999" s="16" t="s">
        <v>303</v>
      </c>
      <c r="I999" s="16" t="s">
        <v>259</v>
      </c>
      <c r="J999" s="16" t="s">
        <v>261</v>
      </c>
      <c r="K999" s="16" t="s">
        <v>246</v>
      </c>
      <c r="L999">
        <v>476</v>
      </c>
    </row>
    <row r="1000" spans="1:12">
      <c r="A1000">
        <v>1000</v>
      </c>
      <c r="B1000" s="16" t="s">
        <v>237</v>
      </c>
      <c r="C1000" s="16" t="s">
        <v>225</v>
      </c>
      <c r="D1000" s="16" t="s">
        <v>238</v>
      </c>
      <c r="E1000">
        <v>55</v>
      </c>
      <c r="F1000" s="1">
        <v>22647</v>
      </c>
      <c r="G1000" s="16" t="s">
        <v>239</v>
      </c>
      <c r="H1000" s="16" t="s">
        <v>228</v>
      </c>
      <c r="I1000" s="16" t="s">
        <v>229</v>
      </c>
      <c r="J1000" s="16" t="s">
        <v>233</v>
      </c>
      <c r="K1000" s="16" t="s">
        <v>240</v>
      </c>
      <c r="L1000">
        <v>773</v>
      </c>
    </row>
    <row r="1001" spans="1:12">
      <c r="A1001">
        <v>1001</v>
      </c>
      <c r="B1001" s="16" t="s">
        <v>296</v>
      </c>
      <c r="C1001" s="16" t="s">
        <v>225</v>
      </c>
      <c r="D1001" s="16" t="s">
        <v>226</v>
      </c>
      <c r="E1001">
        <v>42</v>
      </c>
      <c r="F1001" s="1">
        <v>28126</v>
      </c>
      <c r="G1001" s="16" t="s">
        <v>235</v>
      </c>
      <c r="H1001" s="16" t="s">
        <v>243</v>
      </c>
      <c r="I1001" s="16" t="s">
        <v>229</v>
      </c>
      <c r="J1001" s="16" t="s">
        <v>245</v>
      </c>
      <c r="K1001" s="16" t="s">
        <v>231</v>
      </c>
      <c r="L1001">
        <v>717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D765B-31C1-481F-8EB2-92FBDAF0EE7A}">
  <dimension ref="A1:AY2001"/>
  <sheetViews>
    <sheetView tabSelected="1" zoomScale="104" workbookViewId="0">
      <selection activeCell="C2" sqref="C2"/>
    </sheetView>
  </sheetViews>
  <sheetFormatPr defaultRowHeight="14.4"/>
  <cols>
    <col min="1" max="1" width="12.77734375" bestFit="1" customWidth="1"/>
    <col min="2" max="2" width="10.77734375" bestFit="1" customWidth="1"/>
    <col min="3" max="3" width="19.21875" bestFit="1" customWidth="1"/>
    <col min="4" max="4" width="12.21875" bestFit="1" customWidth="1"/>
    <col min="5" max="5" width="14.33203125" bestFit="1" customWidth="1"/>
    <col min="6" max="6" width="16.6640625" bestFit="1" customWidth="1"/>
    <col min="7" max="7" width="19.44140625" bestFit="1" customWidth="1"/>
    <col min="8" max="8" width="19.6640625" bestFit="1" customWidth="1"/>
    <col min="9" max="9" width="13.21875" bestFit="1" customWidth="1"/>
    <col min="10" max="10" width="17.21875" bestFit="1" customWidth="1"/>
    <col min="11" max="11" width="13.109375" bestFit="1" customWidth="1"/>
    <col min="12" max="12" width="26.109375" bestFit="1" customWidth="1"/>
    <col min="13" max="13" width="14.44140625" bestFit="1" customWidth="1"/>
    <col min="14" max="14" width="12.109375" bestFit="1" customWidth="1"/>
    <col min="15" max="15" width="6.77734375" bestFit="1" customWidth="1"/>
    <col min="16" max="16" width="8.88671875" bestFit="1" customWidth="1"/>
    <col min="17" max="17" width="13.6640625" bestFit="1" customWidth="1"/>
    <col min="18" max="18" width="8.5546875" bestFit="1" customWidth="1"/>
    <col min="19" max="19" width="10.5546875" bestFit="1" customWidth="1"/>
    <col min="20" max="20" width="17.88671875" bestFit="1" customWidth="1"/>
    <col min="21" max="21" width="21" bestFit="1" customWidth="1"/>
    <col min="22" max="22" width="18.21875" bestFit="1" customWidth="1"/>
    <col min="23" max="23" width="14.21875" bestFit="1" customWidth="1"/>
    <col min="24" max="24" width="14.88671875" bestFit="1" customWidth="1"/>
    <col min="25" max="25" width="18.33203125" bestFit="1" customWidth="1"/>
    <col min="26" max="26" width="9.77734375" bestFit="1" customWidth="1"/>
    <col min="27" max="27" width="10.109375" bestFit="1" customWidth="1"/>
    <col min="28" max="28" width="8.77734375" bestFit="1" customWidth="1"/>
    <col min="29" max="29" width="12.33203125" bestFit="1" customWidth="1"/>
    <col min="30" max="30" width="19.21875" bestFit="1" customWidth="1"/>
    <col min="31" max="31" width="13.21875" bestFit="1" customWidth="1"/>
    <col min="32" max="32" width="14.6640625" bestFit="1" customWidth="1"/>
    <col min="33" max="33" width="12.33203125" bestFit="1" customWidth="1"/>
    <col min="34" max="34" width="13.88671875" bestFit="1" customWidth="1"/>
    <col min="35" max="35" width="16.5546875" bestFit="1" customWidth="1"/>
    <col min="36" max="36" width="21.5546875" bestFit="1" customWidth="1"/>
    <col min="37" max="37" width="13.109375" bestFit="1" customWidth="1"/>
    <col min="38" max="38" width="30" bestFit="1" customWidth="1"/>
    <col min="39" max="39" width="29" bestFit="1" customWidth="1"/>
    <col min="40" max="40" width="13.33203125" bestFit="1" customWidth="1"/>
    <col min="41" max="41" width="16.33203125" bestFit="1" customWidth="1"/>
    <col min="42" max="42" width="16.77734375" bestFit="1" customWidth="1"/>
    <col min="43" max="43" width="12.109375" bestFit="1" customWidth="1"/>
    <col min="44" max="44" width="14.6640625" bestFit="1" customWidth="1"/>
    <col min="45" max="45" width="19.109375" bestFit="1" customWidth="1"/>
    <col min="46" max="46" width="16.109375" bestFit="1" customWidth="1"/>
    <col min="47" max="47" width="13.6640625" bestFit="1" customWidth="1"/>
    <col min="48" max="48" width="20.88671875" bestFit="1" customWidth="1"/>
    <col min="49" max="49" width="17.109375" bestFit="1" customWidth="1"/>
    <col min="50" max="50" width="12.6640625" bestFit="1" customWidth="1"/>
    <col min="51" max="51" width="11.21875" bestFit="1" customWidth="1"/>
  </cols>
  <sheetData>
    <row r="1" spans="1:51">
      <c r="A1" t="s">
        <v>374</v>
      </c>
      <c r="B1" t="s">
        <v>212</v>
      </c>
      <c r="C1" t="s">
        <v>2401</v>
      </c>
      <c r="D1" t="s">
        <v>336</v>
      </c>
      <c r="E1" t="s">
        <v>375</v>
      </c>
      <c r="F1" t="s">
        <v>376</v>
      </c>
      <c r="G1" t="s">
        <v>377</v>
      </c>
      <c r="H1" t="s">
        <v>378</v>
      </c>
      <c r="I1" t="s">
        <v>379</v>
      </c>
      <c r="J1" t="s">
        <v>380</v>
      </c>
      <c r="K1" t="s">
        <v>2402</v>
      </c>
      <c r="L1" t="s">
        <v>7</v>
      </c>
      <c r="M1" t="s">
        <v>213</v>
      </c>
      <c r="N1" t="s">
        <v>214</v>
      </c>
      <c r="O1" t="s">
        <v>215</v>
      </c>
      <c r="P1" t="s">
        <v>216</v>
      </c>
      <c r="Q1" t="s">
        <v>217</v>
      </c>
      <c r="R1" t="s">
        <v>218</v>
      </c>
      <c r="S1" t="s">
        <v>219</v>
      </c>
      <c r="T1" t="s">
        <v>220</v>
      </c>
      <c r="U1" t="s">
        <v>221</v>
      </c>
      <c r="V1" t="s">
        <v>222</v>
      </c>
      <c r="W1" t="s">
        <v>223</v>
      </c>
      <c r="X1" t="s">
        <v>337</v>
      </c>
      <c r="Y1" t="s">
        <v>338</v>
      </c>
      <c r="Z1" t="s">
        <v>339</v>
      </c>
      <c r="AA1" t="s">
        <v>340</v>
      </c>
      <c r="AB1" t="s">
        <v>341</v>
      </c>
      <c r="AC1" t="s">
        <v>342</v>
      </c>
      <c r="AD1" t="s">
        <v>2403</v>
      </c>
      <c r="AE1" t="s">
        <v>0</v>
      </c>
      <c r="AF1" t="s">
        <v>1</v>
      </c>
      <c r="AG1" t="s">
        <v>2</v>
      </c>
      <c r="AH1" t="s">
        <v>2404</v>
      </c>
      <c r="AI1" t="s">
        <v>3</v>
      </c>
      <c r="AJ1" t="s">
        <v>4</v>
      </c>
      <c r="AK1" t="s">
        <v>2405</v>
      </c>
      <c r="AL1" t="s">
        <v>5</v>
      </c>
      <c r="AM1" t="s">
        <v>6</v>
      </c>
      <c r="AN1" t="s">
        <v>2387</v>
      </c>
      <c r="AO1" t="s">
        <v>2388</v>
      </c>
      <c r="AP1" t="s">
        <v>2389</v>
      </c>
      <c r="AQ1" t="s">
        <v>2390</v>
      </c>
      <c r="AR1" t="s">
        <v>2391</v>
      </c>
      <c r="AS1" t="s">
        <v>2392</v>
      </c>
      <c r="AT1" t="s">
        <v>2393</v>
      </c>
      <c r="AU1" t="s">
        <v>2394</v>
      </c>
      <c r="AV1" t="s">
        <v>2395</v>
      </c>
      <c r="AW1" t="s">
        <v>2408</v>
      </c>
      <c r="AX1" t="s">
        <v>2418</v>
      </c>
      <c r="AY1" t="s">
        <v>2410</v>
      </c>
    </row>
    <row r="2" spans="1:51">
      <c r="A2" t="s">
        <v>381</v>
      </c>
      <c r="B2">
        <v>518</v>
      </c>
      <c r="C2" t="s">
        <v>23</v>
      </c>
      <c r="D2" t="s">
        <v>359</v>
      </c>
      <c r="E2">
        <v>17689</v>
      </c>
      <c r="F2">
        <v>18209</v>
      </c>
      <c r="G2">
        <v>14736</v>
      </c>
      <c r="H2" s="1">
        <v>42252</v>
      </c>
      <c r="I2" t="s">
        <v>382</v>
      </c>
      <c r="J2" t="s">
        <v>383</v>
      </c>
      <c r="K2">
        <v>910182</v>
      </c>
      <c r="L2" t="s">
        <v>31</v>
      </c>
      <c r="M2" t="s">
        <v>319</v>
      </c>
      <c r="N2" t="s">
        <v>225</v>
      </c>
      <c r="O2" t="s">
        <v>251</v>
      </c>
      <c r="P2">
        <v>34</v>
      </c>
      <c r="Q2" s="1">
        <v>31319</v>
      </c>
      <c r="R2" t="s">
        <v>239</v>
      </c>
      <c r="S2" t="s">
        <v>303</v>
      </c>
      <c r="T2" t="s">
        <v>259</v>
      </c>
      <c r="U2" t="s">
        <v>233</v>
      </c>
      <c r="V2" t="s">
        <v>231</v>
      </c>
      <c r="W2">
        <v>469</v>
      </c>
      <c r="X2" t="s">
        <v>344</v>
      </c>
      <c r="Y2" t="s">
        <v>360</v>
      </c>
      <c r="Z2" t="s">
        <v>346</v>
      </c>
      <c r="AA2">
        <v>9.9099999999999994E-2</v>
      </c>
      <c r="AB2" t="s">
        <v>347</v>
      </c>
      <c r="AC2" t="s">
        <v>361</v>
      </c>
      <c r="AD2" t="s">
        <v>23</v>
      </c>
      <c r="AE2" t="s">
        <v>24</v>
      </c>
      <c r="AF2" t="s">
        <v>25</v>
      </c>
      <c r="AG2" t="s">
        <v>26</v>
      </c>
      <c r="AH2" t="s">
        <v>26</v>
      </c>
      <c r="AI2" t="s">
        <v>27</v>
      </c>
      <c r="AJ2" t="s">
        <v>28</v>
      </c>
      <c r="AK2">
        <v>910182</v>
      </c>
      <c r="AL2" t="s">
        <v>29</v>
      </c>
      <c r="AM2" t="s">
        <v>16</v>
      </c>
      <c r="AN2">
        <v>19673</v>
      </c>
      <c r="AO2">
        <v>19066</v>
      </c>
      <c r="AP2">
        <v>17492</v>
      </c>
      <c r="AQ2">
        <v>16.16</v>
      </c>
      <c r="AR2">
        <v>3467.06</v>
      </c>
      <c r="AS2" t="s">
        <v>2396</v>
      </c>
      <c r="AT2" t="s">
        <v>2397</v>
      </c>
      <c r="AU2">
        <v>0</v>
      </c>
      <c r="AV2" t="s">
        <v>2398</v>
      </c>
      <c r="AW2" t="str" cm="1">
        <f t="array" ref="AW2">IF(Bank_Final_Fact[[#This Row],[Disbursement Date]]=MIN(_xlfn._xlws.FILTER(Bank_Final_Fact[Disbursement Date],Bank_Final_Fact[Client id]=Bank_Final_Fact[[#This Row],[Client id]])),"New","Old")</f>
        <v>New</v>
      </c>
      <c r="AX2">
        <f t="shared" ref="AX2:AX65" si="0">COUNTIF($B:$B,B2)</f>
        <v>5</v>
      </c>
    </row>
    <row r="3" spans="1:51">
      <c r="A3" t="s">
        <v>384</v>
      </c>
      <c r="B3">
        <v>269</v>
      </c>
      <c r="C3" t="s">
        <v>127</v>
      </c>
      <c r="D3" t="s">
        <v>362</v>
      </c>
      <c r="E3">
        <v>28028</v>
      </c>
      <c r="F3">
        <v>44825</v>
      </c>
      <c r="G3">
        <v>25666</v>
      </c>
      <c r="H3" s="1">
        <v>42447</v>
      </c>
      <c r="I3" t="s">
        <v>385</v>
      </c>
      <c r="J3" t="s">
        <v>383</v>
      </c>
      <c r="K3">
        <v>120676</v>
      </c>
      <c r="L3" t="s">
        <v>128</v>
      </c>
      <c r="M3" t="s">
        <v>250</v>
      </c>
      <c r="N3" t="s">
        <v>225</v>
      </c>
      <c r="O3" t="s">
        <v>238</v>
      </c>
      <c r="P3">
        <v>51</v>
      </c>
      <c r="Q3" s="1">
        <v>24108</v>
      </c>
      <c r="R3" t="s">
        <v>235</v>
      </c>
      <c r="S3" t="s">
        <v>243</v>
      </c>
      <c r="T3" t="s">
        <v>259</v>
      </c>
      <c r="U3" t="s">
        <v>233</v>
      </c>
      <c r="V3" t="s">
        <v>240</v>
      </c>
      <c r="W3">
        <v>375</v>
      </c>
      <c r="X3" t="s">
        <v>344</v>
      </c>
      <c r="Y3" t="s">
        <v>357</v>
      </c>
      <c r="Z3" t="s">
        <v>363</v>
      </c>
      <c r="AA3">
        <v>0.1991</v>
      </c>
      <c r="AB3" t="s">
        <v>364</v>
      </c>
      <c r="AC3" t="s">
        <v>365</v>
      </c>
      <c r="AD3" t="s">
        <v>127</v>
      </c>
      <c r="AE3" t="s">
        <v>9</v>
      </c>
      <c r="AF3" t="s">
        <v>10</v>
      </c>
      <c r="AG3" t="s">
        <v>11</v>
      </c>
      <c r="AH3" t="s">
        <v>11</v>
      </c>
      <c r="AI3" t="s">
        <v>12</v>
      </c>
      <c r="AJ3" t="s">
        <v>127</v>
      </c>
      <c r="AK3">
        <v>120676</v>
      </c>
      <c r="AL3" t="s">
        <v>21</v>
      </c>
      <c r="AM3" t="s">
        <v>14</v>
      </c>
      <c r="AN3">
        <v>28883</v>
      </c>
      <c r="AO3">
        <v>46726</v>
      </c>
      <c r="AP3">
        <v>27578</v>
      </c>
      <c r="AQ3">
        <v>30.14</v>
      </c>
      <c r="AR3">
        <v>2750.34</v>
      </c>
      <c r="AS3" t="s">
        <v>2396</v>
      </c>
      <c r="AT3" t="s">
        <v>2396</v>
      </c>
      <c r="AU3">
        <v>1</v>
      </c>
      <c r="AV3" t="s">
        <v>2399</v>
      </c>
      <c r="AW3" t="str" cm="1">
        <f t="array" ref="AW3">IF(Bank_Final_Fact[[#This Row],[Disbursement Date]]=MIN(_xlfn._xlws.FILTER(Bank_Final_Fact[Disbursement Date],Bank_Final_Fact[Client id]=Bank_Final_Fact[[#This Row],[Client id]])),"New","Old")</f>
        <v>New</v>
      </c>
      <c r="AX3">
        <f t="shared" si="0"/>
        <v>2</v>
      </c>
    </row>
    <row r="4" spans="1:51">
      <c r="A4" t="s">
        <v>386</v>
      </c>
      <c r="B4">
        <v>988</v>
      </c>
      <c r="C4" t="s">
        <v>124</v>
      </c>
      <c r="D4" t="s">
        <v>359</v>
      </c>
      <c r="E4">
        <v>44532</v>
      </c>
      <c r="F4">
        <v>9013</v>
      </c>
      <c r="G4">
        <v>24820</v>
      </c>
      <c r="H4" s="1">
        <v>44185</v>
      </c>
      <c r="I4" t="s">
        <v>387</v>
      </c>
      <c r="J4" t="s">
        <v>383</v>
      </c>
      <c r="K4">
        <v>1030063</v>
      </c>
      <c r="L4" t="s">
        <v>126</v>
      </c>
      <c r="M4" t="s">
        <v>294</v>
      </c>
      <c r="N4" t="s">
        <v>225</v>
      </c>
      <c r="O4" t="s">
        <v>226</v>
      </c>
      <c r="P4">
        <v>45</v>
      </c>
      <c r="Q4" s="1">
        <v>27030</v>
      </c>
      <c r="R4" t="s">
        <v>281</v>
      </c>
      <c r="S4" t="s">
        <v>282</v>
      </c>
      <c r="T4" t="s">
        <v>229</v>
      </c>
      <c r="U4" t="s">
        <v>230</v>
      </c>
      <c r="V4" t="s">
        <v>240</v>
      </c>
      <c r="W4">
        <v>357</v>
      </c>
      <c r="X4" t="s">
        <v>344</v>
      </c>
      <c r="Y4" t="s">
        <v>360</v>
      </c>
      <c r="Z4" t="s">
        <v>346</v>
      </c>
      <c r="AA4">
        <v>9.9099999999999994E-2</v>
      </c>
      <c r="AB4" t="s">
        <v>347</v>
      </c>
      <c r="AC4" t="s">
        <v>361</v>
      </c>
      <c r="AD4" t="s">
        <v>124</v>
      </c>
      <c r="AE4" t="s">
        <v>9</v>
      </c>
      <c r="AF4" t="s">
        <v>10</v>
      </c>
      <c r="AG4" t="s">
        <v>11</v>
      </c>
      <c r="AH4" t="s">
        <v>11</v>
      </c>
      <c r="AI4" t="s">
        <v>12</v>
      </c>
      <c r="AJ4" t="s">
        <v>20</v>
      </c>
      <c r="AK4">
        <v>1030063</v>
      </c>
      <c r="AL4" t="s">
        <v>125</v>
      </c>
      <c r="AM4" t="s">
        <v>30</v>
      </c>
      <c r="AN4">
        <v>45119</v>
      </c>
      <c r="AO4">
        <v>8983</v>
      </c>
      <c r="AP4">
        <v>44514</v>
      </c>
      <c r="AQ4">
        <v>36.83</v>
      </c>
      <c r="AR4">
        <v>907.62</v>
      </c>
      <c r="AS4" t="s">
        <v>2396</v>
      </c>
      <c r="AT4" t="s">
        <v>2396</v>
      </c>
      <c r="AU4">
        <v>2</v>
      </c>
      <c r="AV4" t="s">
        <v>2400</v>
      </c>
      <c r="AW4" t="str" cm="1">
        <f t="array" ref="AW4">IF(Bank_Final_Fact[[#This Row],[Disbursement Date]]=MIN(_xlfn._xlws.FILTER(Bank_Final_Fact[Disbursement Date],Bank_Final_Fact[Client id]=Bank_Final_Fact[[#This Row],[Client id]])),"New","Old")</f>
        <v>Old</v>
      </c>
      <c r="AX4">
        <f t="shared" si="0"/>
        <v>3</v>
      </c>
    </row>
    <row r="5" spans="1:51">
      <c r="A5" t="s">
        <v>388</v>
      </c>
      <c r="B5">
        <v>735</v>
      </c>
      <c r="C5" t="s">
        <v>124</v>
      </c>
      <c r="D5" t="s">
        <v>343</v>
      </c>
      <c r="E5">
        <v>8828</v>
      </c>
      <c r="F5">
        <v>6648</v>
      </c>
      <c r="G5">
        <v>5311</v>
      </c>
      <c r="H5" s="1">
        <v>43159</v>
      </c>
      <c r="I5" t="s">
        <v>382</v>
      </c>
      <c r="J5" t="s">
        <v>389</v>
      </c>
      <c r="K5">
        <v>1030063</v>
      </c>
      <c r="L5" t="s">
        <v>126</v>
      </c>
      <c r="M5" t="s">
        <v>247</v>
      </c>
      <c r="N5" t="s">
        <v>225</v>
      </c>
      <c r="O5" t="s">
        <v>226</v>
      </c>
      <c r="P5">
        <v>43</v>
      </c>
      <c r="Q5" s="1">
        <v>27760</v>
      </c>
      <c r="R5" t="s">
        <v>281</v>
      </c>
      <c r="S5" t="s">
        <v>282</v>
      </c>
      <c r="T5" t="s">
        <v>229</v>
      </c>
      <c r="U5" t="s">
        <v>261</v>
      </c>
      <c r="V5" t="s">
        <v>231</v>
      </c>
      <c r="W5">
        <v>528</v>
      </c>
      <c r="X5" t="s">
        <v>344</v>
      </c>
      <c r="Y5" t="s">
        <v>345</v>
      </c>
      <c r="Z5" t="s">
        <v>346</v>
      </c>
      <c r="AA5">
        <v>0.1065</v>
      </c>
      <c r="AB5" t="s">
        <v>347</v>
      </c>
      <c r="AC5" t="s">
        <v>348</v>
      </c>
      <c r="AD5" t="s">
        <v>124</v>
      </c>
      <c r="AE5" t="s">
        <v>9</v>
      </c>
      <c r="AF5" t="s">
        <v>10</v>
      </c>
      <c r="AG5" t="s">
        <v>11</v>
      </c>
      <c r="AH5" t="s">
        <v>11</v>
      </c>
      <c r="AI5" t="s">
        <v>12</v>
      </c>
      <c r="AJ5" t="s">
        <v>20</v>
      </c>
      <c r="AK5">
        <v>1030063</v>
      </c>
      <c r="AL5" t="s">
        <v>125</v>
      </c>
      <c r="AM5" t="s">
        <v>30</v>
      </c>
      <c r="AN5">
        <v>8636</v>
      </c>
      <c r="AO5">
        <v>7126</v>
      </c>
      <c r="AP5">
        <v>8764</v>
      </c>
      <c r="AQ5">
        <v>18.66</v>
      </c>
      <c r="AR5">
        <v>895.23</v>
      </c>
      <c r="AS5" t="s">
        <v>2396</v>
      </c>
      <c r="AT5" t="s">
        <v>2396</v>
      </c>
      <c r="AU5">
        <v>2</v>
      </c>
      <c r="AV5" t="s">
        <v>2398</v>
      </c>
      <c r="AW5" t="str" cm="1">
        <f t="array" ref="AW5">IF(Bank_Final_Fact[[#This Row],[Disbursement Date]]=MIN(_xlfn._xlws.FILTER(Bank_Final_Fact[Disbursement Date],Bank_Final_Fact[Client id]=Bank_Final_Fact[[#This Row],[Client id]])),"New","Old")</f>
        <v>Old</v>
      </c>
      <c r="AX5">
        <f t="shared" si="0"/>
        <v>2</v>
      </c>
    </row>
    <row r="6" spans="1:51">
      <c r="A6" t="s">
        <v>390</v>
      </c>
      <c r="B6">
        <v>580</v>
      </c>
      <c r="C6" t="s">
        <v>23</v>
      </c>
      <c r="D6" t="s">
        <v>343</v>
      </c>
      <c r="E6">
        <v>23336</v>
      </c>
      <c r="F6">
        <v>5898</v>
      </c>
      <c r="G6">
        <v>32762</v>
      </c>
      <c r="H6" s="1">
        <v>43493</v>
      </c>
      <c r="I6" t="s">
        <v>385</v>
      </c>
      <c r="J6" t="s">
        <v>389</v>
      </c>
      <c r="K6">
        <v>910182</v>
      </c>
      <c r="L6" t="s">
        <v>31</v>
      </c>
      <c r="M6" t="s">
        <v>275</v>
      </c>
      <c r="N6" t="s">
        <v>225</v>
      </c>
      <c r="O6" t="s">
        <v>251</v>
      </c>
      <c r="P6">
        <v>32</v>
      </c>
      <c r="Q6" s="1">
        <v>31048</v>
      </c>
      <c r="R6" t="s">
        <v>266</v>
      </c>
      <c r="S6" t="s">
        <v>243</v>
      </c>
      <c r="T6" t="s">
        <v>229</v>
      </c>
      <c r="U6" t="s">
        <v>236</v>
      </c>
      <c r="V6" t="s">
        <v>231</v>
      </c>
      <c r="W6">
        <v>821</v>
      </c>
      <c r="X6" t="s">
        <v>344</v>
      </c>
      <c r="Y6" t="s">
        <v>345</v>
      </c>
      <c r="Z6" t="s">
        <v>346</v>
      </c>
      <c r="AA6">
        <v>0.1065</v>
      </c>
      <c r="AB6" t="s">
        <v>347</v>
      </c>
      <c r="AC6" t="s">
        <v>348</v>
      </c>
      <c r="AD6" t="s">
        <v>23</v>
      </c>
      <c r="AE6" t="s">
        <v>24</v>
      </c>
      <c r="AF6" t="s">
        <v>25</v>
      </c>
      <c r="AG6" t="s">
        <v>26</v>
      </c>
      <c r="AH6" t="s">
        <v>26</v>
      </c>
      <c r="AI6" t="s">
        <v>27</v>
      </c>
      <c r="AJ6" t="s">
        <v>28</v>
      </c>
      <c r="AK6">
        <v>910182</v>
      </c>
      <c r="AL6" t="s">
        <v>29</v>
      </c>
      <c r="AM6" t="s">
        <v>16</v>
      </c>
      <c r="AN6">
        <v>23153</v>
      </c>
      <c r="AO6">
        <v>5512</v>
      </c>
      <c r="AP6">
        <v>23039</v>
      </c>
      <c r="AQ6">
        <v>9.17</v>
      </c>
      <c r="AR6">
        <v>421.52</v>
      </c>
      <c r="AS6" t="s">
        <v>2396</v>
      </c>
      <c r="AT6" t="s">
        <v>2396</v>
      </c>
      <c r="AU6">
        <v>1</v>
      </c>
      <c r="AV6" t="s">
        <v>2398</v>
      </c>
      <c r="AW6" t="str" cm="1">
        <f t="array" ref="AW6">IF(Bank_Final_Fact[[#This Row],[Disbursement Date]]=MIN(_xlfn._xlws.FILTER(Bank_Final_Fact[Disbursement Date],Bank_Final_Fact[Client id]=Bank_Final_Fact[[#This Row],[Client id]])),"New","Old")</f>
        <v>New</v>
      </c>
      <c r="AX6">
        <f t="shared" si="0"/>
        <v>3</v>
      </c>
    </row>
    <row r="7" spans="1:51">
      <c r="A7" t="s">
        <v>391</v>
      </c>
      <c r="B7">
        <v>1001</v>
      </c>
      <c r="C7" t="s">
        <v>151</v>
      </c>
      <c r="D7" t="s">
        <v>359</v>
      </c>
      <c r="E7">
        <v>9547</v>
      </c>
      <c r="F7">
        <v>6742</v>
      </c>
      <c r="G7">
        <v>15227</v>
      </c>
      <c r="H7" s="1">
        <v>43591</v>
      </c>
      <c r="I7" t="s">
        <v>385</v>
      </c>
      <c r="J7" t="s">
        <v>389</v>
      </c>
      <c r="K7">
        <v>880038</v>
      </c>
      <c r="L7" t="s">
        <v>153</v>
      </c>
      <c r="M7" t="s">
        <v>296</v>
      </c>
      <c r="N7" t="s">
        <v>225</v>
      </c>
      <c r="O7" t="s">
        <v>226</v>
      </c>
      <c r="P7">
        <v>42</v>
      </c>
      <c r="Q7" s="1">
        <v>28126</v>
      </c>
      <c r="R7" t="s">
        <v>235</v>
      </c>
      <c r="S7" t="s">
        <v>243</v>
      </c>
      <c r="T7" t="s">
        <v>229</v>
      </c>
      <c r="U7" t="s">
        <v>245</v>
      </c>
      <c r="V7" t="s">
        <v>231</v>
      </c>
      <c r="W7">
        <v>717</v>
      </c>
      <c r="X7" t="s">
        <v>344</v>
      </c>
      <c r="Y7" t="s">
        <v>360</v>
      </c>
      <c r="Z7" t="s">
        <v>346</v>
      </c>
      <c r="AA7">
        <v>9.9099999999999994E-2</v>
      </c>
      <c r="AB7" t="s">
        <v>347</v>
      </c>
      <c r="AC7" t="s">
        <v>361</v>
      </c>
      <c r="AD7" t="s">
        <v>151</v>
      </c>
      <c r="AE7" t="s">
        <v>143</v>
      </c>
      <c r="AF7" t="s">
        <v>144</v>
      </c>
      <c r="AG7" t="s">
        <v>145</v>
      </c>
      <c r="AH7" t="s">
        <v>145</v>
      </c>
      <c r="AI7" t="s">
        <v>146</v>
      </c>
      <c r="AJ7" t="s">
        <v>151</v>
      </c>
      <c r="AK7">
        <v>880038</v>
      </c>
      <c r="AL7" t="s">
        <v>152</v>
      </c>
      <c r="AM7" t="s">
        <v>16</v>
      </c>
      <c r="AN7">
        <v>10682</v>
      </c>
      <c r="AO7">
        <v>8589</v>
      </c>
      <c r="AP7">
        <v>9281</v>
      </c>
      <c r="AQ7">
        <v>38.01</v>
      </c>
      <c r="AR7">
        <v>3226.56</v>
      </c>
      <c r="AS7" t="s">
        <v>2396</v>
      </c>
      <c r="AT7" t="s">
        <v>2396</v>
      </c>
      <c r="AU7">
        <v>1</v>
      </c>
      <c r="AV7" t="s">
        <v>2400</v>
      </c>
      <c r="AW7" t="str" cm="1">
        <f t="array" ref="AW7">IF(Bank_Final_Fact[[#This Row],[Disbursement Date]]=MIN(_xlfn._xlws.FILTER(Bank_Final_Fact[Disbursement Date],Bank_Final_Fact[Client id]=Bank_Final_Fact[[#This Row],[Client id]])),"New","Old")</f>
        <v>New</v>
      </c>
      <c r="AX7">
        <f t="shared" si="0"/>
        <v>3</v>
      </c>
    </row>
    <row r="8" spans="1:51">
      <c r="A8" t="s">
        <v>392</v>
      </c>
      <c r="B8">
        <v>95</v>
      </c>
      <c r="C8" t="s">
        <v>39</v>
      </c>
      <c r="D8" t="s">
        <v>343</v>
      </c>
      <c r="E8">
        <v>42300</v>
      </c>
      <c r="F8">
        <v>30522</v>
      </c>
      <c r="G8">
        <v>15197</v>
      </c>
      <c r="H8" s="1">
        <v>42018</v>
      </c>
      <c r="I8" t="s">
        <v>387</v>
      </c>
      <c r="J8" t="s">
        <v>389</v>
      </c>
      <c r="K8">
        <v>30179</v>
      </c>
      <c r="L8" t="s">
        <v>46</v>
      </c>
      <c r="M8" t="s">
        <v>306</v>
      </c>
      <c r="N8" t="s">
        <v>225</v>
      </c>
      <c r="O8" t="s">
        <v>226</v>
      </c>
      <c r="P8">
        <v>38</v>
      </c>
      <c r="Q8" s="1">
        <v>29587</v>
      </c>
      <c r="R8" t="s">
        <v>239</v>
      </c>
      <c r="S8" t="s">
        <v>303</v>
      </c>
      <c r="T8" t="s">
        <v>229</v>
      </c>
      <c r="U8" t="s">
        <v>236</v>
      </c>
      <c r="V8" t="s">
        <v>246</v>
      </c>
      <c r="W8">
        <v>744</v>
      </c>
      <c r="X8" t="s">
        <v>344</v>
      </c>
      <c r="Y8" t="s">
        <v>345</v>
      </c>
      <c r="Z8" t="s">
        <v>346</v>
      </c>
      <c r="AA8">
        <v>0.1065</v>
      </c>
      <c r="AB8" t="s">
        <v>347</v>
      </c>
      <c r="AC8" t="s">
        <v>348</v>
      </c>
      <c r="AD8" t="s">
        <v>39</v>
      </c>
      <c r="AE8" t="s">
        <v>40</v>
      </c>
      <c r="AF8" t="s">
        <v>41</v>
      </c>
      <c r="AG8" t="s">
        <v>42</v>
      </c>
      <c r="AH8" t="s">
        <v>42</v>
      </c>
      <c r="AI8" t="s">
        <v>43</v>
      </c>
      <c r="AJ8" t="s">
        <v>44</v>
      </c>
      <c r="AK8">
        <v>30179</v>
      </c>
      <c r="AL8" t="s">
        <v>45</v>
      </c>
      <c r="AM8" t="s">
        <v>30</v>
      </c>
      <c r="AN8">
        <v>44239</v>
      </c>
      <c r="AO8">
        <v>31244</v>
      </c>
      <c r="AP8">
        <v>41890</v>
      </c>
      <c r="AQ8">
        <v>4.7699999999999996</v>
      </c>
      <c r="AR8">
        <v>1585.53</v>
      </c>
      <c r="AS8" t="s">
        <v>2396</v>
      </c>
      <c r="AT8" t="s">
        <v>2396</v>
      </c>
      <c r="AU8">
        <v>0</v>
      </c>
      <c r="AV8" t="s">
        <v>2398</v>
      </c>
      <c r="AW8" t="str" cm="1">
        <f t="array" ref="AW8">IF(Bank_Final_Fact[[#This Row],[Disbursement Date]]=MIN(_xlfn._xlws.FILTER(Bank_Final_Fact[Disbursement Date],Bank_Final_Fact[Client id]=Bank_Final_Fact[[#This Row],[Client id]])),"New","Old")</f>
        <v>New</v>
      </c>
      <c r="AX8">
        <f t="shared" si="0"/>
        <v>2</v>
      </c>
    </row>
    <row r="9" spans="1:51">
      <c r="A9" t="s">
        <v>393</v>
      </c>
      <c r="B9">
        <v>357</v>
      </c>
      <c r="C9" t="s">
        <v>39</v>
      </c>
      <c r="D9" t="s">
        <v>343</v>
      </c>
      <c r="E9">
        <v>31513</v>
      </c>
      <c r="F9">
        <v>5247</v>
      </c>
      <c r="G9">
        <v>13250</v>
      </c>
      <c r="H9" s="1">
        <v>42846</v>
      </c>
      <c r="I9" t="s">
        <v>394</v>
      </c>
      <c r="J9" t="s">
        <v>389</v>
      </c>
      <c r="K9">
        <v>30179</v>
      </c>
      <c r="L9" t="s">
        <v>46</v>
      </c>
      <c r="M9" t="s">
        <v>262</v>
      </c>
      <c r="N9" t="s">
        <v>225</v>
      </c>
      <c r="O9" t="s">
        <v>226</v>
      </c>
      <c r="P9">
        <v>41</v>
      </c>
      <c r="Q9" s="1">
        <v>27760</v>
      </c>
      <c r="R9" t="s">
        <v>266</v>
      </c>
      <c r="S9" t="s">
        <v>243</v>
      </c>
      <c r="T9" t="s">
        <v>229</v>
      </c>
      <c r="U9" t="s">
        <v>233</v>
      </c>
      <c r="V9" t="s">
        <v>246</v>
      </c>
      <c r="W9">
        <v>399</v>
      </c>
      <c r="X9" t="s">
        <v>344</v>
      </c>
      <c r="Y9" t="s">
        <v>345</v>
      </c>
      <c r="Z9" t="s">
        <v>346</v>
      </c>
      <c r="AA9">
        <v>0.1065</v>
      </c>
      <c r="AB9" t="s">
        <v>347</v>
      </c>
      <c r="AC9" t="s">
        <v>348</v>
      </c>
      <c r="AD9" t="s">
        <v>39</v>
      </c>
      <c r="AE9" t="s">
        <v>40</v>
      </c>
      <c r="AF9" t="s">
        <v>41</v>
      </c>
      <c r="AG9" t="s">
        <v>42</v>
      </c>
      <c r="AH9" t="s">
        <v>42</v>
      </c>
      <c r="AI9" t="s">
        <v>43</v>
      </c>
      <c r="AJ9" t="s">
        <v>44</v>
      </c>
      <c r="AK9">
        <v>30179</v>
      </c>
      <c r="AL9" t="s">
        <v>45</v>
      </c>
      <c r="AM9" t="s">
        <v>30</v>
      </c>
      <c r="AN9">
        <v>33496</v>
      </c>
      <c r="AO9">
        <v>6046</v>
      </c>
      <c r="AP9">
        <v>31080</v>
      </c>
      <c r="AQ9">
        <v>40.700000000000003</v>
      </c>
      <c r="AR9">
        <v>4590.1899999999996</v>
      </c>
      <c r="AS9" t="s">
        <v>2396</v>
      </c>
      <c r="AT9" t="s">
        <v>2396</v>
      </c>
      <c r="AU9">
        <v>0</v>
      </c>
      <c r="AV9" t="s">
        <v>2398</v>
      </c>
      <c r="AW9" t="str" cm="1">
        <f t="array" ref="AW9">IF(Bank_Final_Fact[[#This Row],[Disbursement Date]]=MIN(_xlfn._xlws.FILTER(Bank_Final_Fact[Disbursement Date],Bank_Final_Fact[Client id]=Bank_Final_Fact[[#This Row],[Client id]])),"New","Old")</f>
        <v>New</v>
      </c>
      <c r="AX9">
        <f t="shared" si="0"/>
        <v>1</v>
      </c>
    </row>
    <row r="10" spans="1:51">
      <c r="A10" t="s">
        <v>395</v>
      </c>
      <c r="B10">
        <v>438</v>
      </c>
      <c r="C10" t="s">
        <v>109</v>
      </c>
      <c r="D10" t="s">
        <v>343</v>
      </c>
      <c r="E10">
        <v>49517</v>
      </c>
      <c r="F10">
        <v>32580</v>
      </c>
      <c r="G10">
        <v>28839</v>
      </c>
      <c r="H10" s="1">
        <v>44292</v>
      </c>
      <c r="I10" t="s">
        <v>394</v>
      </c>
      <c r="J10" t="s">
        <v>389</v>
      </c>
      <c r="K10">
        <v>1110166</v>
      </c>
      <c r="L10" t="s">
        <v>112</v>
      </c>
      <c r="M10" t="s">
        <v>307</v>
      </c>
      <c r="N10" t="s">
        <v>225</v>
      </c>
      <c r="O10" t="s">
        <v>226</v>
      </c>
      <c r="P10">
        <v>44</v>
      </c>
      <c r="Q10" s="1">
        <v>27603</v>
      </c>
      <c r="R10" t="s">
        <v>266</v>
      </c>
      <c r="S10" t="s">
        <v>282</v>
      </c>
      <c r="T10" t="s">
        <v>229</v>
      </c>
      <c r="U10" t="s">
        <v>236</v>
      </c>
      <c r="V10" t="s">
        <v>246</v>
      </c>
      <c r="W10">
        <v>425</v>
      </c>
      <c r="X10" t="s">
        <v>344</v>
      </c>
      <c r="Y10" t="s">
        <v>345</v>
      </c>
      <c r="Z10" t="s">
        <v>346</v>
      </c>
      <c r="AA10">
        <v>0.1065</v>
      </c>
      <c r="AB10" t="s">
        <v>347</v>
      </c>
      <c r="AC10" t="s">
        <v>348</v>
      </c>
      <c r="AD10" t="s">
        <v>109</v>
      </c>
      <c r="AE10" t="s">
        <v>9</v>
      </c>
      <c r="AF10" t="s">
        <v>10</v>
      </c>
      <c r="AG10" t="s">
        <v>11</v>
      </c>
      <c r="AH10" t="s">
        <v>11</v>
      </c>
      <c r="AI10" t="s">
        <v>12</v>
      </c>
      <c r="AJ10" t="s">
        <v>110</v>
      </c>
      <c r="AK10">
        <v>1110166</v>
      </c>
      <c r="AL10" t="s">
        <v>111</v>
      </c>
      <c r="AM10" t="s">
        <v>14</v>
      </c>
      <c r="AN10">
        <v>50161</v>
      </c>
      <c r="AO10">
        <v>33890</v>
      </c>
      <c r="AP10">
        <v>49281</v>
      </c>
      <c r="AQ10">
        <v>43.37</v>
      </c>
      <c r="AR10">
        <v>2723.48</v>
      </c>
      <c r="AS10" t="s">
        <v>2396</v>
      </c>
      <c r="AT10" t="s">
        <v>2396</v>
      </c>
      <c r="AU10">
        <v>0</v>
      </c>
      <c r="AV10" t="s">
        <v>2398</v>
      </c>
      <c r="AW10" t="str" cm="1">
        <f t="array" ref="AW10">IF(Bank_Final_Fact[[#This Row],[Disbursement Date]]=MIN(_xlfn._xlws.FILTER(Bank_Final_Fact[Disbursement Date],Bank_Final_Fact[Client id]=Bank_Final_Fact[[#This Row],[Client id]])),"New","Old")</f>
        <v>Old</v>
      </c>
      <c r="AX10">
        <f t="shared" si="0"/>
        <v>7</v>
      </c>
    </row>
    <row r="11" spans="1:51">
      <c r="A11" t="s">
        <v>396</v>
      </c>
      <c r="B11">
        <v>303</v>
      </c>
      <c r="C11" t="s">
        <v>92</v>
      </c>
      <c r="D11" t="s">
        <v>359</v>
      </c>
      <c r="E11">
        <v>33787</v>
      </c>
      <c r="F11">
        <v>16117</v>
      </c>
      <c r="G11">
        <v>31783</v>
      </c>
      <c r="H11" s="1">
        <v>44030</v>
      </c>
      <c r="I11" t="s">
        <v>385</v>
      </c>
      <c r="J11" t="s">
        <v>383</v>
      </c>
      <c r="K11">
        <v>700013</v>
      </c>
      <c r="L11" t="s">
        <v>93</v>
      </c>
      <c r="M11" t="s">
        <v>255</v>
      </c>
      <c r="N11" t="s">
        <v>225</v>
      </c>
      <c r="O11" t="s">
        <v>242</v>
      </c>
      <c r="Q11" s="1"/>
      <c r="R11" t="s">
        <v>266</v>
      </c>
      <c r="S11" t="s">
        <v>282</v>
      </c>
      <c r="T11" t="s">
        <v>259</v>
      </c>
      <c r="U11" t="s">
        <v>261</v>
      </c>
      <c r="V11" t="s">
        <v>231</v>
      </c>
      <c r="W11">
        <v>660</v>
      </c>
      <c r="X11" t="s">
        <v>344</v>
      </c>
      <c r="Y11" t="s">
        <v>360</v>
      </c>
      <c r="Z11" t="s">
        <v>346</v>
      </c>
      <c r="AA11">
        <v>9.9099999999999994E-2</v>
      </c>
      <c r="AB11" t="s">
        <v>347</v>
      </c>
      <c r="AC11" t="s">
        <v>361</v>
      </c>
      <c r="AD11" t="s">
        <v>92</v>
      </c>
      <c r="AE11" t="s">
        <v>82</v>
      </c>
      <c r="AF11" t="s">
        <v>83</v>
      </c>
      <c r="AG11" t="s">
        <v>84</v>
      </c>
      <c r="AH11" t="s">
        <v>84</v>
      </c>
      <c r="AI11" t="s">
        <v>85</v>
      </c>
      <c r="AJ11" t="s">
        <v>86</v>
      </c>
      <c r="AK11">
        <v>700013</v>
      </c>
      <c r="AL11" t="s">
        <v>21</v>
      </c>
      <c r="AM11" t="s">
        <v>30</v>
      </c>
      <c r="AN11">
        <v>34042</v>
      </c>
      <c r="AO11">
        <v>16059</v>
      </c>
      <c r="AP11">
        <v>33775</v>
      </c>
      <c r="AQ11">
        <v>1.64</v>
      </c>
      <c r="AR11">
        <v>516.94000000000005</v>
      </c>
      <c r="AS11" t="s">
        <v>2396</v>
      </c>
      <c r="AT11" t="s">
        <v>2396</v>
      </c>
      <c r="AU11">
        <v>0</v>
      </c>
      <c r="AV11" t="s">
        <v>2398</v>
      </c>
      <c r="AW11" t="str" cm="1">
        <f t="array" ref="AW11">IF(Bank_Final_Fact[[#This Row],[Disbursement Date]]=MIN(_xlfn._xlws.FILTER(Bank_Final_Fact[Disbursement Date],Bank_Final_Fact[Client id]=Bank_Final_Fact[[#This Row],[Client id]])),"New","Old")</f>
        <v>Old</v>
      </c>
      <c r="AX11">
        <f t="shared" si="0"/>
        <v>3</v>
      </c>
    </row>
    <row r="12" spans="1:51">
      <c r="A12" t="s">
        <v>397</v>
      </c>
      <c r="B12">
        <v>485</v>
      </c>
      <c r="C12" t="s">
        <v>190</v>
      </c>
      <c r="D12" t="s">
        <v>359</v>
      </c>
      <c r="E12">
        <v>4176</v>
      </c>
      <c r="F12">
        <v>24826</v>
      </c>
      <c r="G12">
        <v>36659</v>
      </c>
      <c r="H12" s="1">
        <v>44890</v>
      </c>
      <c r="I12" t="s">
        <v>382</v>
      </c>
      <c r="J12" t="s">
        <v>383</v>
      </c>
      <c r="K12">
        <v>210563</v>
      </c>
      <c r="L12" t="s">
        <v>192</v>
      </c>
      <c r="M12" t="s">
        <v>289</v>
      </c>
      <c r="N12" t="s">
        <v>225</v>
      </c>
      <c r="O12" t="s">
        <v>226</v>
      </c>
      <c r="P12">
        <v>36</v>
      </c>
      <c r="Q12" s="1">
        <v>30567</v>
      </c>
      <c r="R12" t="s">
        <v>266</v>
      </c>
      <c r="S12" t="s">
        <v>282</v>
      </c>
      <c r="T12" t="s">
        <v>249</v>
      </c>
      <c r="U12" t="s">
        <v>261</v>
      </c>
      <c r="V12" t="s">
        <v>240</v>
      </c>
      <c r="W12">
        <v>807</v>
      </c>
      <c r="X12" t="s">
        <v>344</v>
      </c>
      <c r="Y12" t="s">
        <v>360</v>
      </c>
      <c r="Z12" t="s">
        <v>346</v>
      </c>
      <c r="AA12">
        <v>9.9099999999999994E-2</v>
      </c>
      <c r="AB12" t="s">
        <v>347</v>
      </c>
      <c r="AC12" t="s">
        <v>361</v>
      </c>
      <c r="AD12" t="s">
        <v>190</v>
      </c>
      <c r="AE12" t="s">
        <v>24</v>
      </c>
      <c r="AF12" t="s">
        <v>25</v>
      </c>
      <c r="AG12" t="s">
        <v>26</v>
      </c>
      <c r="AH12" t="s">
        <v>26</v>
      </c>
      <c r="AI12" t="s">
        <v>27</v>
      </c>
      <c r="AJ12" t="s">
        <v>190</v>
      </c>
      <c r="AK12">
        <v>210563</v>
      </c>
      <c r="AL12" t="s">
        <v>191</v>
      </c>
      <c r="AM12" t="s">
        <v>30</v>
      </c>
      <c r="AN12">
        <v>5198</v>
      </c>
      <c r="AO12">
        <v>24586</v>
      </c>
      <c r="AP12">
        <v>4124</v>
      </c>
      <c r="AQ12">
        <v>7.59</v>
      </c>
      <c r="AR12">
        <v>4537.66</v>
      </c>
      <c r="AS12" t="s">
        <v>2396</v>
      </c>
      <c r="AT12" t="s">
        <v>2396</v>
      </c>
      <c r="AU12">
        <v>0</v>
      </c>
      <c r="AV12" t="s">
        <v>2399</v>
      </c>
      <c r="AW12" t="str" cm="1">
        <f t="array" ref="AW12">IF(Bank_Final_Fact[[#This Row],[Disbursement Date]]=MIN(_xlfn._xlws.FILTER(Bank_Final_Fact[Disbursement Date],Bank_Final_Fact[Client id]=Bank_Final_Fact[[#This Row],[Client id]])),"New","Old")</f>
        <v>Old</v>
      </c>
      <c r="AX12">
        <f t="shared" si="0"/>
        <v>4</v>
      </c>
    </row>
    <row r="13" spans="1:51">
      <c r="A13" t="s">
        <v>398</v>
      </c>
      <c r="B13">
        <v>110</v>
      </c>
      <c r="C13" t="s">
        <v>17</v>
      </c>
      <c r="D13" t="s">
        <v>343</v>
      </c>
      <c r="E13">
        <v>44582</v>
      </c>
      <c r="F13">
        <v>2453</v>
      </c>
      <c r="G13">
        <v>15668</v>
      </c>
      <c r="H13" s="1">
        <v>44675</v>
      </c>
      <c r="I13" t="s">
        <v>382</v>
      </c>
      <c r="J13" t="s">
        <v>389</v>
      </c>
      <c r="K13">
        <v>160051</v>
      </c>
      <c r="L13" t="s">
        <v>19</v>
      </c>
      <c r="M13" t="s">
        <v>257</v>
      </c>
      <c r="N13" t="s">
        <v>225</v>
      </c>
      <c r="O13" t="s">
        <v>226</v>
      </c>
      <c r="P13">
        <v>38</v>
      </c>
      <c r="Q13" s="1">
        <v>29587</v>
      </c>
      <c r="R13" t="s">
        <v>239</v>
      </c>
      <c r="S13" t="s">
        <v>303</v>
      </c>
      <c r="T13" t="s">
        <v>229</v>
      </c>
      <c r="U13" t="s">
        <v>236</v>
      </c>
      <c r="V13" t="s">
        <v>246</v>
      </c>
      <c r="W13">
        <v>450</v>
      </c>
      <c r="X13" t="s">
        <v>344</v>
      </c>
      <c r="Y13" t="s">
        <v>345</v>
      </c>
      <c r="Z13" t="s">
        <v>346</v>
      </c>
      <c r="AA13">
        <v>0.1065</v>
      </c>
      <c r="AB13" t="s">
        <v>347</v>
      </c>
      <c r="AC13" t="s">
        <v>348</v>
      </c>
      <c r="AD13" t="s">
        <v>17</v>
      </c>
      <c r="AE13" t="s">
        <v>9</v>
      </c>
      <c r="AF13" t="s">
        <v>10</v>
      </c>
      <c r="AG13" t="s">
        <v>11</v>
      </c>
      <c r="AH13" t="s">
        <v>11</v>
      </c>
      <c r="AI13" t="s">
        <v>12</v>
      </c>
      <c r="AJ13" t="s">
        <v>17</v>
      </c>
      <c r="AK13">
        <v>160051</v>
      </c>
      <c r="AL13" t="s">
        <v>18</v>
      </c>
      <c r="AM13" t="s">
        <v>30</v>
      </c>
      <c r="AN13">
        <v>45938</v>
      </c>
      <c r="AO13">
        <v>2111</v>
      </c>
      <c r="AP13">
        <v>44526</v>
      </c>
      <c r="AQ13">
        <v>1.29</v>
      </c>
      <c r="AR13">
        <v>4109.6499999999996</v>
      </c>
      <c r="AS13" t="s">
        <v>2396</v>
      </c>
      <c r="AT13" t="s">
        <v>2396</v>
      </c>
      <c r="AU13">
        <v>0</v>
      </c>
      <c r="AV13" t="s">
        <v>2399</v>
      </c>
      <c r="AW13" t="str" cm="1">
        <f t="array" ref="AW13">IF(Bank_Final_Fact[[#This Row],[Disbursement Date]]=MIN(_xlfn._xlws.FILTER(Bank_Final_Fact[Disbursement Date],Bank_Final_Fact[Client id]=Bank_Final_Fact[[#This Row],[Client id]])),"New","Old")</f>
        <v>Old</v>
      </c>
      <c r="AX13">
        <f t="shared" si="0"/>
        <v>4</v>
      </c>
    </row>
    <row r="14" spans="1:51">
      <c r="A14" t="s">
        <v>399</v>
      </c>
      <c r="B14">
        <v>936</v>
      </c>
      <c r="C14" t="s">
        <v>23</v>
      </c>
      <c r="D14" t="s">
        <v>373</v>
      </c>
      <c r="E14">
        <v>15828</v>
      </c>
      <c r="F14">
        <v>22903</v>
      </c>
      <c r="G14">
        <v>35257</v>
      </c>
      <c r="H14" s="1">
        <v>44421</v>
      </c>
      <c r="I14" t="s">
        <v>394</v>
      </c>
      <c r="J14" t="s">
        <v>389</v>
      </c>
      <c r="K14">
        <v>910182</v>
      </c>
      <c r="L14" t="s">
        <v>31</v>
      </c>
      <c r="M14" t="s">
        <v>334</v>
      </c>
      <c r="N14" t="s">
        <v>225</v>
      </c>
      <c r="O14" t="s">
        <v>226</v>
      </c>
      <c r="P14">
        <v>43</v>
      </c>
      <c r="Q14" s="1">
        <v>27454</v>
      </c>
      <c r="R14" t="s">
        <v>281</v>
      </c>
      <c r="S14" t="s">
        <v>282</v>
      </c>
      <c r="T14" t="s">
        <v>229</v>
      </c>
      <c r="U14" t="s">
        <v>230</v>
      </c>
      <c r="V14" t="s">
        <v>246</v>
      </c>
      <c r="W14">
        <v>558</v>
      </c>
      <c r="X14" t="s">
        <v>344</v>
      </c>
      <c r="Y14" t="s">
        <v>350</v>
      </c>
      <c r="Z14" t="s">
        <v>346</v>
      </c>
      <c r="AA14">
        <v>6.6199999999999995E-2</v>
      </c>
      <c r="AB14" t="s">
        <v>351</v>
      </c>
      <c r="AC14" t="s">
        <v>358</v>
      </c>
      <c r="AD14" t="s">
        <v>23</v>
      </c>
      <c r="AE14" t="s">
        <v>24</v>
      </c>
      <c r="AF14" t="s">
        <v>25</v>
      </c>
      <c r="AG14" t="s">
        <v>26</v>
      </c>
      <c r="AH14" t="s">
        <v>26</v>
      </c>
      <c r="AI14" t="s">
        <v>27</v>
      </c>
      <c r="AJ14" t="s">
        <v>28</v>
      </c>
      <c r="AK14">
        <v>910182</v>
      </c>
      <c r="AL14" t="s">
        <v>29</v>
      </c>
      <c r="AM14" t="s">
        <v>16</v>
      </c>
      <c r="AN14">
        <v>15912</v>
      </c>
      <c r="AO14">
        <v>24372</v>
      </c>
      <c r="AP14">
        <v>15404</v>
      </c>
      <c r="AQ14">
        <v>38.83</v>
      </c>
      <c r="AR14">
        <v>1264.52</v>
      </c>
      <c r="AS14" t="s">
        <v>2396</v>
      </c>
      <c r="AT14" t="s">
        <v>2396</v>
      </c>
      <c r="AU14">
        <v>1</v>
      </c>
      <c r="AV14" t="s">
        <v>2398</v>
      </c>
      <c r="AW14" t="str" cm="1">
        <f t="array" ref="AW14">IF(Bank_Final_Fact[[#This Row],[Disbursement Date]]=MIN(_xlfn._xlws.FILTER(Bank_Final_Fact[Disbursement Date],Bank_Final_Fact[Client id]=Bank_Final_Fact[[#This Row],[Client id]])),"New","Old")</f>
        <v>Old</v>
      </c>
      <c r="AX14">
        <f t="shared" si="0"/>
        <v>7</v>
      </c>
    </row>
    <row r="15" spans="1:51">
      <c r="A15" t="s">
        <v>400</v>
      </c>
      <c r="B15">
        <v>871</v>
      </c>
      <c r="C15" t="s">
        <v>124</v>
      </c>
      <c r="D15" t="s">
        <v>343</v>
      </c>
      <c r="E15">
        <v>40060</v>
      </c>
      <c r="F15">
        <v>34206</v>
      </c>
      <c r="G15">
        <v>25805</v>
      </c>
      <c r="H15" s="1">
        <v>42607</v>
      </c>
      <c r="I15" t="s">
        <v>382</v>
      </c>
      <c r="J15" t="s">
        <v>389</v>
      </c>
      <c r="K15">
        <v>1030063</v>
      </c>
      <c r="L15" t="s">
        <v>126</v>
      </c>
      <c r="M15" t="s">
        <v>330</v>
      </c>
      <c r="N15" t="s">
        <v>225</v>
      </c>
      <c r="O15" t="s">
        <v>238</v>
      </c>
      <c r="P15">
        <v>50</v>
      </c>
      <c r="Q15" s="1">
        <v>25569</v>
      </c>
      <c r="R15" t="s">
        <v>281</v>
      </c>
      <c r="S15" t="s">
        <v>282</v>
      </c>
      <c r="T15" t="s">
        <v>229</v>
      </c>
      <c r="U15" t="s">
        <v>261</v>
      </c>
      <c r="V15" t="s">
        <v>246</v>
      </c>
      <c r="W15">
        <v>416</v>
      </c>
      <c r="X15" t="s">
        <v>344</v>
      </c>
      <c r="Y15" t="s">
        <v>345</v>
      </c>
      <c r="Z15" t="s">
        <v>346</v>
      </c>
      <c r="AA15">
        <v>0.1065</v>
      </c>
      <c r="AB15" t="s">
        <v>347</v>
      </c>
      <c r="AC15" t="s">
        <v>348</v>
      </c>
      <c r="AD15" t="s">
        <v>124</v>
      </c>
      <c r="AE15" t="s">
        <v>9</v>
      </c>
      <c r="AF15" t="s">
        <v>10</v>
      </c>
      <c r="AG15" t="s">
        <v>11</v>
      </c>
      <c r="AH15" t="s">
        <v>11</v>
      </c>
      <c r="AI15" t="s">
        <v>12</v>
      </c>
      <c r="AJ15" t="s">
        <v>20</v>
      </c>
      <c r="AK15">
        <v>1030063</v>
      </c>
      <c r="AL15" t="s">
        <v>125</v>
      </c>
      <c r="AM15" t="s">
        <v>30</v>
      </c>
      <c r="AN15">
        <v>41546</v>
      </c>
      <c r="AO15">
        <v>36140</v>
      </c>
      <c r="AP15">
        <v>39978</v>
      </c>
      <c r="AQ15">
        <v>44.67</v>
      </c>
      <c r="AR15">
        <v>987.1</v>
      </c>
      <c r="AS15" t="s">
        <v>2396</v>
      </c>
      <c r="AT15" t="s">
        <v>2396</v>
      </c>
      <c r="AU15">
        <v>2</v>
      </c>
      <c r="AV15" t="s">
        <v>2400</v>
      </c>
      <c r="AW15" t="str" cm="1">
        <f t="array" ref="AW15">IF(Bank_Final_Fact[[#This Row],[Disbursement Date]]=MIN(_xlfn._xlws.FILTER(Bank_Final_Fact[Disbursement Date],Bank_Final_Fact[Client id]=Bank_Final_Fact[[#This Row],[Client id]])),"New","Old")</f>
        <v>New</v>
      </c>
      <c r="AX15">
        <f t="shared" si="0"/>
        <v>2</v>
      </c>
    </row>
    <row r="16" spans="1:51">
      <c r="A16" t="s">
        <v>401</v>
      </c>
      <c r="B16">
        <v>615</v>
      </c>
      <c r="C16" t="s">
        <v>186</v>
      </c>
      <c r="D16" t="s">
        <v>343</v>
      </c>
      <c r="E16">
        <v>14743</v>
      </c>
      <c r="F16">
        <v>36936</v>
      </c>
      <c r="G16">
        <v>33848</v>
      </c>
      <c r="H16" s="1">
        <v>43745</v>
      </c>
      <c r="I16" t="s">
        <v>385</v>
      </c>
      <c r="J16" t="s">
        <v>389</v>
      </c>
      <c r="K16">
        <v>800018</v>
      </c>
      <c r="L16" t="s">
        <v>189</v>
      </c>
      <c r="M16" t="s">
        <v>250</v>
      </c>
      <c r="N16" t="s">
        <v>225</v>
      </c>
      <c r="O16" t="s">
        <v>238</v>
      </c>
      <c r="P16">
        <v>55</v>
      </c>
      <c r="Q16" s="1">
        <v>23377</v>
      </c>
      <c r="R16" t="s">
        <v>266</v>
      </c>
      <c r="S16" t="s">
        <v>282</v>
      </c>
      <c r="T16" t="s">
        <v>259</v>
      </c>
      <c r="U16" t="s">
        <v>245</v>
      </c>
      <c r="V16" t="s">
        <v>231</v>
      </c>
      <c r="W16">
        <v>489</v>
      </c>
      <c r="X16" t="s">
        <v>344</v>
      </c>
      <c r="Y16" t="s">
        <v>345</v>
      </c>
      <c r="Z16" t="s">
        <v>346</v>
      </c>
      <c r="AA16">
        <v>0.1065</v>
      </c>
      <c r="AB16" t="s">
        <v>347</v>
      </c>
      <c r="AC16" t="s">
        <v>348</v>
      </c>
      <c r="AD16" t="s">
        <v>186</v>
      </c>
      <c r="AE16" t="s">
        <v>24</v>
      </c>
      <c r="AF16" t="s">
        <v>25</v>
      </c>
      <c r="AG16" t="s">
        <v>26</v>
      </c>
      <c r="AH16" t="s">
        <v>26</v>
      </c>
      <c r="AI16" t="s">
        <v>27</v>
      </c>
      <c r="AJ16" t="s">
        <v>187</v>
      </c>
      <c r="AK16">
        <v>800018</v>
      </c>
      <c r="AL16" t="s">
        <v>188</v>
      </c>
      <c r="AM16" t="s">
        <v>14</v>
      </c>
      <c r="AN16">
        <v>15725</v>
      </c>
      <c r="AO16">
        <v>38407</v>
      </c>
      <c r="AP16">
        <v>14516</v>
      </c>
      <c r="AQ16">
        <v>4.5199999999999996</v>
      </c>
      <c r="AR16">
        <v>2376.1799999999998</v>
      </c>
      <c r="AS16" t="s">
        <v>2396</v>
      </c>
      <c r="AT16" t="s">
        <v>2396</v>
      </c>
      <c r="AU16">
        <v>0</v>
      </c>
      <c r="AV16" t="s">
        <v>2398</v>
      </c>
      <c r="AW16" t="str" cm="1">
        <f t="array" ref="AW16">IF(Bank_Final_Fact[[#This Row],[Disbursement Date]]=MIN(_xlfn._xlws.FILTER(Bank_Final_Fact[Disbursement Date],Bank_Final_Fact[Client id]=Bank_Final_Fact[[#This Row],[Client id]])),"New","Old")</f>
        <v>Old</v>
      </c>
      <c r="AX16">
        <f t="shared" si="0"/>
        <v>5</v>
      </c>
    </row>
    <row r="17" spans="1:50">
      <c r="A17" t="s">
        <v>402</v>
      </c>
      <c r="B17">
        <v>551</v>
      </c>
      <c r="C17" t="s">
        <v>186</v>
      </c>
      <c r="D17" t="s">
        <v>343</v>
      </c>
      <c r="E17">
        <v>38892</v>
      </c>
      <c r="F17">
        <v>43934</v>
      </c>
      <c r="G17">
        <v>15990</v>
      </c>
      <c r="H17" s="1">
        <v>42691</v>
      </c>
      <c r="I17" t="s">
        <v>394</v>
      </c>
      <c r="J17" t="s">
        <v>383</v>
      </c>
      <c r="K17">
        <v>800018</v>
      </c>
      <c r="L17" t="s">
        <v>189</v>
      </c>
      <c r="M17" t="s">
        <v>274</v>
      </c>
      <c r="N17" t="s">
        <v>225</v>
      </c>
      <c r="O17" t="s">
        <v>238</v>
      </c>
      <c r="P17">
        <v>49</v>
      </c>
      <c r="Q17" s="1">
        <v>25882</v>
      </c>
      <c r="R17" t="s">
        <v>235</v>
      </c>
      <c r="S17" t="s">
        <v>243</v>
      </c>
      <c r="T17" t="s">
        <v>229</v>
      </c>
      <c r="U17" t="s">
        <v>230</v>
      </c>
      <c r="V17" t="s">
        <v>240</v>
      </c>
      <c r="W17">
        <v>641</v>
      </c>
      <c r="X17" t="s">
        <v>344</v>
      </c>
      <c r="Y17" t="s">
        <v>345</v>
      </c>
      <c r="Z17" t="s">
        <v>346</v>
      </c>
      <c r="AA17">
        <v>0.1065</v>
      </c>
      <c r="AB17" t="s">
        <v>347</v>
      </c>
      <c r="AC17" t="s">
        <v>348</v>
      </c>
      <c r="AD17" t="s">
        <v>186</v>
      </c>
      <c r="AE17" t="s">
        <v>24</v>
      </c>
      <c r="AF17" t="s">
        <v>25</v>
      </c>
      <c r="AG17" t="s">
        <v>26</v>
      </c>
      <c r="AH17" t="s">
        <v>26</v>
      </c>
      <c r="AI17" t="s">
        <v>27</v>
      </c>
      <c r="AJ17" t="s">
        <v>187</v>
      </c>
      <c r="AK17">
        <v>800018</v>
      </c>
      <c r="AL17" t="s">
        <v>188</v>
      </c>
      <c r="AM17" t="s">
        <v>14</v>
      </c>
      <c r="AN17">
        <v>39776</v>
      </c>
      <c r="AO17">
        <v>44062</v>
      </c>
      <c r="AP17">
        <v>38823</v>
      </c>
      <c r="AQ17">
        <v>2.33</v>
      </c>
      <c r="AR17">
        <v>886.53</v>
      </c>
      <c r="AS17" t="s">
        <v>2396</v>
      </c>
      <c r="AT17" t="s">
        <v>2396</v>
      </c>
      <c r="AU17">
        <v>0</v>
      </c>
      <c r="AV17" t="s">
        <v>2398</v>
      </c>
      <c r="AW17" t="str" cm="1">
        <f t="array" ref="AW17">IF(Bank_Final_Fact[[#This Row],[Disbursement Date]]=MIN(_xlfn._xlws.FILTER(Bank_Final_Fact[Disbursement Date],Bank_Final_Fact[Client id]=Bank_Final_Fact[[#This Row],[Client id]])),"New","Old")</f>
        <v>Old</v>
      </c>
      <c r="AX17">
        <f t="shared" si="0"/>
        <v>4</v>
      </c>
    </row>
    <row r="18" spans="1:50">
      <c r="A18" t="s">
        <v>403</v>
      </c>
      <c r="B18">
        <v>40</v>
      </c>
      <c r="C18" t="s">
        <v>180</v>
      </c>
      <c r="D18" t="s">
        <v>343</v>
      </c>
      <c r="E18">
        <v>11814</v>
      </c>
      <c r="F18">
        <v>29847</v>
      </c>
      <c r="G18">
        <v>15492</v>
      </c>
      <c r="H18" s="1">
        <v>43436</v>
      </c>
      <c r="I18" t="s">
        <v>382</v>
      </c>
      <c r="J18" t="s">
        <v>389</v>
      </c>
      <c r="K18">
        <v>1320004</v>
      </c>
      <c r="L18" t="s">
        <v>182</v>
      </c>
      <c r="M18" t="s">
        <v>276</v>
      </c>
      <c r="N18" t="s">
        <v>225</v>
      </c>
      <c r="O18" t="s">
        <v>226</v>
      </c>
      <c r="P18">
        <v>37</v>
      </c>
      <c r="Q18" s="1">
        <v>29221</v>
      </c>
      <c r="R18" t="s">
        <v>266</v>
      </c>
      <c r="S18" t="s">
        <v>243</v>
      </c>
      <c r="T18" t="s">
        <v>229</v>
      </c>
      <c r="U18" t="s">
        <v>261</v>
      </c>
      <c r="V18" t="s">
        <v>231</v>
      </c>
      <c r="W18">
        <v>479</v>
      </c>
      <c r="X18" t="s">
        <v>344</v>
      </c>
      <c r="Y18" t="s">
        <v>345</v>
      </c>
      <c r="Z18" t="s">
        <v>346</v>
      </c>
      <c r="AA18">
        <v>0.1065</v>
      </c>
      <c r="AB18" t="s">
        <v>347</v>
      </c>
      <c r="AC18" t="s">
        <v>348</v>
      </c>
      <c r="AD18" t="s">
        <v>180</v>
      </c>
      <c r="AE18" t="s">
        <v>103</v>
      </c>
      <c r="AF18" t="s">
        <v>104</v>
      </c>
      <c r="AG18" t="s">
        <v>105</v>
      </c>
      <c r="AH18" t="s">
        <v>105</v>
      </c>
      <c r="AI18" t="s">
        <v>106</v>
      </c>
      <c r="AJ18" t="s">
        <v>104</v>
      </c>
      <c r="AK18">
        <v>1320004</v>
      </c>
      <c r="AL18" t="s">
        <v>181</v>
      </c>
      <c r="AM18" t="s">
        <v>14</v>
      </c>
      <c r="AN18">
        <v>11594</v>
      </c>
      <c r="AO18">
        <v>30161</v>
      </c>
      <c r="AP18">
        <v>11427</v>
      </c>
      <c r="AQ18">
        <v>37.6</v>
      </c>
      <c r="AR18">
        <v>4601.09</v>
      </c>
      <c r="AS18" t="s">
        <v>2396</v>
      </c>
      <c r="AT18" t="s">
        <v>2396</v>
      </c>
      <c r="AU18">
        <v>2</v>
      </c>
      <c r="AV18" t="s">
        <v>2398</v>
      </c>
      <c r="AW18" t="str" cm="1">
        <f t="array" ref="AW18">IF(Bank_Final_Fact[[#This Row],[Disbursement Date]]=MIN(_xlfn._xlws.FILTER(Bank_Final_Fact[Disbursement Date],Bank_Final_Fact[Client id]=Bank_Final_Fact[[#This Row],[Client id]])),"New","Old")</f>
        <v>Old</v>
      </c>
      <c r="AX18">
        <f t="shared" si="0"/>
        <v>2</v>
      </c>
    </row>
    <row r="19" spans="1:50">
      <c r="A19" t="s">
        <v>404</v>
      </c>
      <c r="B19">
        <v>487</v>
      </c>
      <c r="C19" t="s">
        <v>39</v>
      </c>
      <c r="D19" t="s">
        <v>343</v>
      </c>
      <c r="E19">
        <v>22969</v>
      </c>
      <c r="F19">
        <v>45972</v>
      </c>
      <c r="G19">
        <v>28583</v>
      </c>
      <c r="H19" s="1">
        <v>44261</v>
      </c>
      <c r="I19" t="s">
        <v>382</v>
      </c>
      <c r="J19" t="s">
        <v>383</v>
      </c>
      <c r="K19">
        <v>30179</v>
      </c>
      <c r="L19" t="s">
        <v>46</v>
      </c>
      <c r="M19" t="s">
        <v>247</v>
      </c>
      <c r="N19" t="s">
        <v>225</v>
      </c>
      <c r="O19" t="s">
        <v>251</v>
      </c>
      <c r="P19">
        <v>35</v>
      </c>
      <c r="Q19" s="1">
        <v>30682</v>
      </c>
      <c r="R19" t="s">
        <v>239</v>
      </c>
      <c r="S19" t="s">
        <v>303</v>
      </c>
      <c r="T19" t="s">
        <v>229</v>
      </c>
      <c r="U19" t="s">
        <v>236</v>
      </c>
      <c r="V19" t="s">
        <v>240</v>
      </c>
      <c r="W19">
        <v>721</v>
      </c>
      <c r="X19" t="s">
        <v>344</v>
      </c>
      <c r="Y19" t="s">
        <v>345</v>
      </c>
      <c r="Z19" t="s">
        <v>346</v>
      </c>
      <c r="AA19">
        <v>0.1065</v>
      </c>
      <c r="AB19" t="s">
        <v>347</v>
      </c>
      <c r="AC19" t="s">
        <v>348</v>
      </c>
      <c r="AD19" t="s">
        <v>39</v>
      </c>
      <c r="AE19" t="s">
        <v>40</v>
      </c>
      <c r="AF19" t="s">
        <v>41</v>
      </c>
      <c r="AG19" t="s">
        <v>42</v>
      </c>
      <c r="AH19" t="s">
        <v>42</v>
      </c>
      <c r="AI19" t="s">
        <v>43</v>
      </c>
      <c r="AJ19" t="s">
        <v>44</v>
      </c>
      <c r="AK19">
        <v>30179</v>
      </c>
      <c r="AL19" t="s">
        <v>45</v>
      </c>
      <c r="AM19" t="s">
        <v>30</v>
      </c>
      <c r="AN19">
        <v>23784</v>
      </c>
      <c r="AO19">
        <v>47111</v>
      </c>
      <c r="AP19">
        <v>22484</v>
      </c>
      <c r="AQ19">
        <v>9.57</v>
      </c>
      <c r="AR19">
        <v>4929.78</v>
      </c>
      <c r="AS19" t="s">
        <v>2397</v>
      </c>
      <c r="AT19" t="s">
        <v>2396</v>
      </c>
      <c r="AU19">
        <v>2</v>
      </c>
      <c r="AV19" t="s">
        <v>2398</v>
      </c>
      <c r="AW19" t="str" cm="1">
        <f t="array" ref="AW19">IF(Bank_Final_Fact[[#This Row],[Disbursement Date]]=MIN(_xlfn._xlws.FILTER(Bank_Final_Fact[Disbursement Date],Bank_Final_Fact[Client id]=Bank_Final_Fact[[#This Row],[Client id]])),"New","Old")</f>
        <v>New</v>
      </c>
      <c r="AX19">
        <f t="shared" si="0"/>
        <v>3</v>
      </c>
    </row>
    <row r="20" spans="1:50">
      <c r="A20" t="s">
        <v>405</v>
      </c>
      <c r="B20">
        <v>20</v>
      </c>
      <c r="C20" t="s">
        <v>190</v>
      </c>
      <c r="D20" t="s">
        <v>372</v>
      </c>
      <c r="E20">
        <v>30337</v>
      </c>
      <c r="F20">
        <v>44578</v>
      </c>
      <c r="G20">
        <v>33723</v>
      </c>
      <c r="H20" s="1">
        <v>42332</v>
      </c>
      <c r="I20" t="s">
        <v>385</v>
      </c>
      <c r="J20" t="s">
        <v>383</v>
      </c>
      <c r="K20">
        <v>210563</v>
      </c>
      <c r="L20" t="s">
        <v>192</v>
      </c>
      <c r="M20" t="s">
        <v>260</v>
      </c>
      <c r="N20" t="s">
        <v>225</v>
      </c>
      <c r="O20" t="s">
        <v>226</v>
      </c>
      <c r="P20">
        <v>43</v>
      </c>
      <c r="Q20" s="1">
        <v>27030</v>
      </c>
      <c r="R20" t="s">
        <v>235</v>
      </c>
      <c r="S20" t="s">
        <v>243</v>
      </c>
      <c r="T20" t="s">
        <v>259</v>
      </c>
      <c r="U20" t="s">
        <v>261</v>
      </c>
      <c r="V20" t="s">
        <v>246</v>
      </c>
      <c r="W20">
        <v>453</v>
      </c>
      <c r="X20" t="s">
        <v>344</v>
      </c>
      <c r="Y20" t="s">
        <v>345</v>
      </c>
      <c r="Z20" t="s">
        <v>346</v>
      </c>
      <c r="AA20">
        <v>0.17269999999999999</v>
      </c>
      <c r="AB20" t="s">
        <v>354</v>
      </c>
      <c r="AC20" t="s">
        <v>367</v>
      </c>
      <c r="AD20" t="s">
        <v>190</v>
      </c>
      <c r="AE20" t="s">
        <v>24</v>
      </c>
      <c r="AF20" t="s">
        <v>25</v>
      </c>
      <c r="AG20" t="s">
        <v>26</v>
      </c>
      <c r="AH20" t="s">
        <v>26</v>
      </c>
      <c r="AI20" t="s">
        <v>27</v>
      </c>
      <c r="AJ20" t="s">
        <v>190</v>
      </c>
      <c r="AK20">
        <v>210563</v>
      </c>
      <c r="AL20" t="s">
        <v>191</v>
      </c>
      <c r="AM20" t="s">
        <v>30</v>
      </c>
      <c r="AN20">
        <v>31367</v>
      </c>
      <c r="AO20">
        <v>46274</v>
      </c>
      <c r="AP20">
        <v>30153</v>
      </c>
      <c r="AQ20">
        <v>46.4</v>
      </c>
      <c r="AR20">
        <v>2251.14</v>
      </c>
      <c r="AS20" t="s">
        <v>2396</v>
      </c>
      <c r="AT20" t="s">
        <v>2396</v>
      </c>
      <c r="AU20">
        <v>2</v>
      </c>
      <c r="AV20" t="s">
        <v>2399</v>
      </c>
      <c r="AW20" t="str" cm="1">
        <f t="array" ref="AW20">IF(Bank_Final_Fact[[#This Row],[Disbursement Date]]=MIN(_xlfn._xlws.FILTER(Bank_Final_Fact[Disbursement Date],Bank_Final_Fact[Client id]=Bank_Final_Fact[[#This Row],[Client id]])),"New","Old")</f>
        <v>Old</v>
      </c>
      <c r="AX20">
        <f t="shared" si="0"/>
        <v>2</v>
      </c>
    </row>
    <row r="21" spans="1:50">
      <c r="A21" t="s">
        <v>406</v>
      </c>
      <c r="B21">
        <v>376</v>
      </c>
      <c r="C21" t="s">
        <v>89</v>
      </c>
      <c r="D21" t="s">
        <v>362</v>
      </c>
      <c r="E21">
        <v>14558</v>
      </c>
      <c r="F21">
        <v>38183</v>
      </c>
      <c r="G21">
        <v>32441</v>
      </c>
      <c r="H21" s="1">
        <v>42043</v>
      </c>
      <c r="I21" t="s">
        <v>382</v>
      </c>
      <c r="J21" t="s">
        <v>383</v>
      </c>
      <c r="K21">
        <v>910020</v>
      </c>
      <c r="L21" t="s">
        <v>91</v>
      </c>
      <c r="M21" t="s">
        <v>335</v>
      </c>
      <c r="N21" t="s">
        <v>225</v>
      </c>
      <c r="O21" t="s">
        <v>238</v>
      </c>
      <c r="P21">
        <v>51</v>
      </c>
      <c r="Q21" s="1">
        <v>24624</v>
      </c>
      <c r="R21" t="s">
        <v>227</v>
      </c>
      <c r="S21" t="s">
        <v>243</v>
      </c>
      <c r="T21" t="s">
        <v>259</v>
      </c>
      <c r="U21" t="s">
        <v>245</v>
      </c>
      <c r="V21" t="s">
        <v>231</v>
      </c>
      <c r="W21">
        <v>770</v>
      </c>
      <c r="X21" t="s">
        <v>344</v>
      </c>
      <c r="Y21" t="s">
        <v>357</v>
      </c>
      <c r="Z21" t="s">
        <v>363</v>
      </c>
      <c r="AA21">
        <v>0.1991</v>
      </c>
      <c r="AB21" t="s">
        <v>364</v>
      </c>
      <c r="AC21" t="s">
        <v>365</v>
      </c>
      <c r="AD21" t="s">
        <v>89</v>
      </c>
      <c r="AE21" t="s">
        <v>24</v>
      </c>
      <c r="AF21" t="s">
        <v>25</v>
      </c>
      <c r="AG21" t="s">
        <v>26</v>
      </c>
      <c r="AH21" t="s">
        <v>26</v>
      </c>
      <c r="AI21" t="s">
        <v>27</v>
      </c>
      <c r="AJ21" t="s">
        <v>28</v>
      </c>
      <c r="AK21">
        <v>910020</v>
      </c>
      <c r="AL21" t="s">
        <v>90</v>
      </c>
      <c r="AM21" t="s">
        <v>16</v>
      </c>
      <c r="AN21">
        <v>14578</v>
      </c>
      <c r="AO21">
        <v>39199</v>
      </c>
      <c r="AP21">
        <v>14510</v>
      </c>
      <c r="AQ21">
        <v>33.590000000000003</v>
      </c>
      <c r="AR21">
        <v>4545.8</v>
      </c>
      <c r="AS21" t="s">
        <v>2396</v>
      </c>
      <c r="AT21" t="s">
        <v>2396</v>
      </c>
      <c r="AU21">
        <v>1</v>
      </c>
      <c r="AV21" t="s">
        <v>2398</v>
      </c>
      <c r="AW21" t="str" cm="1">
        <f t="array" ref="AW21">IF(Bank_Final_Fact[[#This Row],[Disbursement Date]]=MIN(_xlfn._xlws.FILTER(Bank_Final_Fact[Disbursement Date],Bank_Final_Fact[Client id]=Bank_Final_Fact[[#This Row],[Client id]])),"New","Old")</f>
        <v>New</v>
      </c>
      <c r="AX21">
        <f t="shared" si="0"/>
        <v>1</v>
      </c>
    </row>
    <row r="22" spans="1:50">
      <c r="A22" t="s">
        <v>407</v>
      </c>
      <c r="B22">
        <v>252</v>
      </c>
      <c r="C22" t="s">
        <v>190</v>
      </c>
      <c r="D22" t="s">
        <v>362</v>
      </c>
      <c r="E22">
        <v>30750</v>
      </c>
      <c r="F22">
        <v>43606</v>
      </c>
      <c r="G22">
        <v>40106</v>
      </c>
      <c r="H22" s="1">
        <v>44435</v>
      </c>
      <c r="I22" t="s">
        <v>382</v>
      </c>
      <c r="J22" t="s">
        <v>383</v>
      </c>
      <c r="K22">
        <v>210563</v>
      </c>
      <c r="L22" t="s">
        <v>192</v>
      </c>
      <c r="M22" t="s">
        <v>331</v>
      </c>
      <c r="N22" t="s">
        <v>225</v>
      </c>
      <c r="O22" t="s">
        <v>226</v>
      </c>
      <c r="P22">
        <v>39</v>
      </c>
      <c r="Q22" s="1">
        <v>29221</v>
      </c>
      <c r="R22" t="s">
        <v>281</v>
      </c>
      <c r="S22" t="s">
        <v>282</v>
      </c>
      <c r="T22" t="s">
        <v>229</v>
      </c>
      <c r="U22" t="s">
        <v>230</v>
      </c>
      <c r="V22" t="s">
        <v>231</v>
      </c>
      <c r="W22">
        <v>472</v>
      </c>
      <c r="X22" t="s">
        <v>344</v>
      </c>
      <c r="Y22" t="s">
        <v>357</v>
      </c>
      <c r="Z22" t="s">
        <v>363</v>
      </c>
      <c r="AA22">
        <v>0.1991</v>
      </c>
      <c r="AB22" t="s">
        <v>364</v>
      </c>
      <c r="AC22" t="s">
        <v>365</v>
      </c>
      <c r="AD22" t="s">
        <v>190</v>
      </c>
      <c r="AE22" t="s">
        <v>24</v>
      </c>
      <c r="AF22" t="s">
        <v>25</v>
      </c>
      <c r="AG22" t="s">
        <v>26</v>
      </c>
      <c r="AH22" t="s">
        <v>26</v>
      </c>
      <c r="AI22" t="s">
        <v>27</v>
      </c>
      <c r="AJ22" t="s">
        <v>190</v>
      </c>
      <c r="AK22">
        <v>210563</v>
      </c>
      <c r="AL22" t="s">
        <v>191</v>
      </c>
      <c r="AM22" t="s">
        <v>30</v>
      </c>
      <c r="AN22">
        <v>32292</v>
      </c>
      <c r="AO22">
        <v>45534</v>
      </c>
      <c r="AP22">
        <v>30381</v>
      </c>
      <c r="AQ22">
        <v>36.549999999999997</v>
      </c>
      <c r="AR22">
        <v>2833.7</v>
      </c>
      <c r="AS22" t="s">
        <v>2396</v>
      </c>
      <c r="AT22" t="s">
        <v>2396</v>
      </c>
      <c r="AU22">
        <v>2</v>
      </c>
      <c r="AV22" t="s">
        <v>2398</v>
      </c>
      <c r="AW22" t="str" cm="1">
        <f t="array" ref="AW22">IF(Bank_Final_Fact[[#This Row],[Disbursement Date]]=MIN(_xlfn._xlws.FILTER(Bank_Final_Fact[Disbursement Date],Bank_Final_Fact[Client id]=Bank_Final_Fact[[#This Row],[Client id]])),"New","Old")</f>
        <v>Old</v>
      </c>
      <c r="AX22">
        <f t="shared" si="0"/>
        <v>3</v>
      </c>
    </row>
    <row r="23" spans="1:50">
      <c r="A23" t="s">
        <v>408</v>
      </c>
      <c r="B23">
        <v>312</v>
      </c>
      <c r="C23" t="s">
        <v>20</v>
      </c>
      <c r="D23" t="s">
        <v>359</v>
      </c>
      <c r="E23">
        <v>12261</v>
      </c>
      <c r="F23">
        <v>14267</v>
      </c>
      <c r="G23">
        <v>32289</v>
      </c>
      <c r="H23" s="1">
        <v>45040</v>
      </c>
      <c r="I23" t="s">
        <v>382</v>
      </c>
      <c r="J23" t="s">
        <v>389</v>
      </c>
      <c r="K23">
        <v>110159</v>
      </c>
      <c r="L23" t="s">
        <v>22</v>
      </c>
      <c r="M23" t="s">
        <v>265</v>
      </c>
      <c r="N23" t="s">
        <v>225</v>
      </c>
      <c r="O23" t="s">
        <v>238</v>
      </c>
      <c r="P23">
        <v>49</v>
      </c>
      <c r="Q23" s="1">
        <v>25204</v>
      </c>
      <c r="R23" t="s">
        <v>266</v>
      </c>
      <c r="S23" t="s">
        <v>282</v>
      </c>
      <c r="T23" t="s">
        <v>229</v>
      </c>
      <c r="U23" t="s">
        <v>261</v>
      </c>
      <c r="V23" t="s">
        <v>246</v>
      </c>
      <c r="W23">
        <v>357</v>
      </c>
      <c r="X23" t="s">
        <v>344</v>
      </c>
      <c r="Y23" t="s">
        <v>360</v>
      </c>
      <c r="Z23" t="s">
        <v>346</v>
      </c>
      <c r="AA23">
        <v>9.9099999999999994E-2</v>
      </c>
      <c r="AB23" t="s">
        <v>347</v>
      </c>
      <c r="AC23" t="s">
        <v>361</v>
      </c>
      <c r="AD23" t="s">
        <v>20</v>
      </c>
      <c r="AE23" t="s">
        <v>9</v>
      </c>
      <c r="AF23" t="s">
        <v>10</v>
      </c>
      <c r="AG23" t="s">
        <v>11</v>
      </c>
      <c r="AH23" t="s">
        <v>11</v>
      </c>
      <c r="AI23" t="s">
        <v>12</v>
      </c>
      <c r="AJ23" t="s">
        <v>20</v>
      </c>
      <c r="AK23">
        <v>110159</v>
      </c>
      <c r="AL23" t="s">
        <v>21</v>
      </c>
      <c r="AM23" t="s">
        <v>30</v>
      </c>
      <c r="AN23">
        <v>12505</v>
      </c>
      <c r="AO23">
        <v>15882</v>
      </c>
      <c r="AP23">
        <v>12248</v>
      </c>
      <c r="AQ23">
        <v>18.38</v>
      </c>
      <c r="AR23">
        <v>699.77</v>
      </c>
      <c r="AS23" t="s">
        <v>2396</v>
      </c>
      <c r="AT23" t="s">
        <v>2396</v>
      </c>
      <c r="AU23">
        <v>2</v>
      </c>
      <c r="AV23" t="s">
        <v>2399</v>
      </c>
      <c r="AW23" t="str" cm="1">
        <f t="array" ref="AW23">IF(Bank_Final_Fact[[#This Row],[Disbursement Date]]=MIN(_xlfn._xlws.FILTER(Bank_Final_Fact[Disbursement Date],Bank_Final_Fact[Client id]=Bank_Final_Fact[[#This Row],[Client id]])),"New","Old")</f>
        <v>New</v>
      </c>
      <c r="AX23">
        <f t="shared" si="0"/>
        <v>1</v>
      </c>
    </row>
    <row r="24" spans="1:50">
      <c r="A24" t="s">
        <v>409</v>
      </c>
      <c r="B24">
        <v>450</v>
      </c>
      <c r="C24" t="s">
        <v>69</v>
      </c>
      <c r="D24" t="s">
        <v>359</v>
      </c>
      <c r="E24">
        <v>19519</v>
      </c>
      <c r="F24">
        <v>29464</v>
      </c>
      <c r="G24">
        <v>30182</v>
      </c>
      <c r="H24" s="1">
        <v>42919</v>
      </c>
      <c r="I24" t="s">
        <v>382</v>
      </c>
      <c r="J24" t="s">
        <v>389</v>
      </c>
      <c r="K24">
        <v>140056</v>
      </c>
      <c r="L24" t="s">
        <v>71</v>
      </c>
      <c r="M24" t="s">
        <v>314</v>
      </c>
      <c r="N24" t="s">
        <v>225</v>
      </c>
      <c r="O24" t="s">
        <v>226</v>
      </c>
      <c r="P24">
        <v>37</v>
      </c>
      <c r="Q24" s="1">
        <v>29952</v>
      </c>
      <c r="R24" t="s">
        <v>281</v>
      </c>
      <c r="S24" t="s">
        <v>282</v>
      </c>
      <c r="T24" t="s">
        <v>229</v>
      </c>
      <c r="U24" t="s">
        <v>261</v>
      </c>
      <c r="V24" t="s">
        <v>231</v>
      </c>
      <c r="W24">
        <v>740</v>
      </c>
      <c r="X24" t="s">
        <v>344</v>
      </c>
      <c r="Y24" t="s">
        <v>360</v>
      </c>
      <c r="Z24" t="s">
        <v>346</v>
      </c>
      <c r="AA24">
        <v>9.9099999999999994E-2</v>
      </c>
      <c r="AB24" t="s">
        <v>347</v>
      </c>
      <c r="AC24" t="s">
        <v>361</v>
      </c>
      <c r="AD24" t="s">
        <v>69</v>
      </c>
      <c r="AE24" t="s">
        <v>24</v>
      </c>
      <c r="AF24" t="s">
        <v>25</v>
      </c>
      <c r="AG24" t="s">
        <v>26</v>
      </c>
      <c r="AH24" t="s">
        <v>26</v>
      </c>
      <c r="AI24" t="s">
        <v>27</v>
      </c>
      <c r="AJ24" t="s">
        <v>69</v>
      </c>
      <c r="AK24">
        <v>140056</v>
      </c>
      <c r="AL24" t="s">
        <v>70</v>
      </c>
      <c r="AM24" t="s">
        <v>14</v>
      </c>
      <c r="AN24">
        <v>19635</v>
      </c>
      <c r="AO24">
        <v>29326</v>
      </c>
      <c r="AP24">
        <v>19098</v>
      </c>
      <c r="AQ24">
        <v>9.0500000000000007</v>
      </c>
      <c r="AR24">
        <v>1972.44</v>
      </c>
      <c r="AS24" t="s">
        <v>2396</v>
      </c>
      <c r="AT24" t="s">
        <v>2396</v>
      </c>
      <c r="AU24">
        <v>1</v>
      </c>
      <c r="AV24" t="s">
        <v>2398</v>
      </c>
      <c r="AW24" t="str" cm="1">
        <f t="array" ref="AW24">IF(Bank_Final_Fact[[#This Row],[Disbursement Date]]=MIN(_xlfn._xlws.FILTER(Bank_Final_Fact[Disbursement Date],Bank_Final_Fact[Client id]=Bank_Final_Fact[[#This Row],[Client id]])),"New","Old")</f>
        <v>Old</v>
      </c>
      <c r="AX24">
        <f t="shared" si="0"/>
        <v>3</v>
      </c>
    </row>
    <row r="25" spans="1:50">
      <c r="A25" t="s">
        <v>410</v>
      </c>
      <c r="B25">
        <v>160</v>
      </c>
      <c r="C25" t="s">
        <v>151</v>
      </c>
      <c r="D25" t="s">
        <v>359</v>
      </c>
      <c r="E25">
        <v>22376</v>
      </c>
      <c r="F25">
        <v>41243</v>
      </c>
      <c r="G25">
        <v>39650</v>
      </c>
      <c r="H25" s="1">
        <v>42639</v>
      </c>
      <c r="I25" t="s">
        <v>382</v>
      </c>
      <c r="J25" t="s">
        <v>383</v>
      </c>
      <c r="K25">
        <v>880038</v>
      </c>
      <c r="L25" t="s">
        <v>153</v>
      </c>
      <c r="M25" t="s">
        <v>265</v>
      </c>
      <c r="N25" t="s">
        <v>225</v>
      </c>
      <c r="O25" t="s">
        <v>238</v>
      </c>
      <c r="P25">
        <v>49</v>
      </c>
      <c r="Q25" s="1">
        <v>25204</v>
      </c>
      <c r="R25" t="s">
        <v>266</v>
      </c>
      <c r="S25" t="s">
        <v>282</v>
      </c>
      <c r="T25" t="s">
        <v>229</v>
      </c>
      <c r="U25" t="s">
        <v>261</v>
      </c>
      <c r="V25" t="s">
        <v>246</v>
      </c>
      <c r="W25">
        <v>357</v>
      </c>
      <c r="X25" t="s">
        <v>344</v>
      </c>
      <c r="Y25" t="s">
        <v>360</v>
      </c>
      <c r="Z25" t="s">
        <v>346</v>
      </c>
      <c r="AA25">
        <v>9.9099999999999994E-2</v>
      </c>
      <c r="AB25" t="s">
        <v>347</v>
      </c>
      <c r="AC25" t="s">
        <v>361</v>
      </c>
      <c r="AD25" t="s">
        <v>151</v>
      </c>
      <c r="AE25" t="s">
        <v>143</v>
      </c>
      <c r="AF25" t="s">
        <v>144</v>
      </c>
      <c r="AG25" t="s">
        <v>145</v>
      </c>
      <c r="AH25" t="s">
        <v>145</v>
      </c>
      <c r="AI25" t="s">
        <v>146</v>
      </c>
      <c r="AJ25" t="s">
        <v>151</v>
      </c>
      <c r="AK25">
        <v>880038</v>
      </c>
      <c r="AL25" t="s">
        <v>152</v>
      </c>
      <c r="AM25" t="s">
        <v>16</v>
      </c>
      <c r="AN25">
        <v>23001</v>
      </c>
      <c r="AO25">
        <v>42388</v>
      </c>
      <c r="AP25">
        <v>22095</v>
      </c>
      <c r="AQ25">
        <v>0.56999999999999995</v>
      </c>
      <c r="AR25">
        <v>4522.2</v>
      </c>
      <c r="AS25" t="s">
        <v>2396</v>
      </c>
      <c r="AT25" t="s">
        <v>2396</v>
      </c>
      <c r="AU25">
        <v>0</v>
      </c>
      <c r="AV25" t="s">
        <v>2399</v>
      </c>
      <c r="AW25" t="str" cm="1">
        <f t="array" ref="AW25">IF(Bank_Final_Fact[[#This Row],[Disbursement Date]]=MIN(_xlfn._xlws.FILTER(Bank_Final_Fact[Disbursement Date],Bank_Final_Fact[Client id]=Bank_Final_Fact[[#This Row],[Client id]])),"New","Old")</f>
        <v>New</v>
      </c>
      <c r="AX25">
        <f t="shared" si="0"/>
        <v>3</v>
      </c>
    </row>
    <row r="26" spans="1:50">
      <c r="A26" t="s">
        <v>411</v>
      </c>
      <c r="B26">
        <v>16</v>
      </c>
      <c r="C26" t="s">
        <v>139</v>
      </c>
      <c r="D26" t="s">
        <v>359</v>
      </c>
      <c r="E26">
        <v>43369</v>
      </c>
      <c r="F26">
        <v>23392</v>
      </c>
      <c r="G26">
        <v>25488</v>
      </c>
      <c r="H26" s="1">
        <v>44001</v>
      </c>
      <c r="I26" t="s">
        <v>385</v>
      </c>
      <c r="J26" t="s">
        <v>383</v>
      </c>
      <c r="K26">
        <v>630081</v>
      </c>
      <c r="L26" t="s">
        <v>141</v>
      </c>
      <c r="M26" t="s">
        <v>256</v>
      </c>
      <c r="N26" t="s">
        <v>225</v>
      </c>
      <c r="O26" t="s">
        <v>238</v>
      </c>
      <c r="P26">
        <v>53</v>
      </c>
      <c r="Q26" s="1">
        <v>23377</v>
      </c>
      <c r="R26" t="s">
        <v>235</v>
      </c>
      <c r="S26" t="s">
        <v>243</v>
      </c>
      <c r="T26" t="s">
        <v>229</v>
      </c>
      <c r="U26" t="s">
        <v>230</v>
      </c>
      <c r="V26" t="s">
        <v>240</v>
      </c>
      <c r="W26">
        <v>488</v>
      </c>
      <c r="X26" t="s">
        <v>344</v>
      </c>
      <c r="Y26" t="s">
        <v>360</v>
      </c>
      <c r="Z26" t="s">
        <v>346</v>
      </c>
      <c r="AA26">
        <v>9.9099999999999994E-2</v>
      </c>
      <c r="AB26" t="s">
        <v>347</v>
      </c>
      <c r="AC26" t="s">
        <v>361</v>
      </c>
      <c r="AD26" t="s">
        <v>139</v>
      </c>
      <c r="AE26" t="s">
        <v>133</v>
      </c>
      <c r="AF26" t="s">
        <v>134</v>
      </c>
      <c r="AG26" t="s">
        <v>135</v>
      </c>
      <c r="AH26" t="s">
        <v>135</v>
      </c>
      <c r="AI26" t="s">
        <v>136</v>
      </c>
      <c r="AJ26" t="s">
        <v>139</v>
      </c>
      <c r="AK26">
        <v>630081</v>
      </c>
      <c r="AL26" t="s">
        <v>140</v>
      </c>
      <c r="AM26" t="s">
        <v>16</v>
      </c>
      <c r="AN26">
        <v>43511</v>
      </c>
      <c r="AO26">
        <v>24638</v>
      </c>
      <c r="AP26">
        <v>43208</v>
      </c>
      <c r="AQ26">
        <v>12.83</v>
      </c>
      <c r="AR26">
        <v>4915.55</v>
      </c>
      <c r="AS26" t="s">
        <v>2396</v>
      </c>
      <c r="AT26" t="s">
        <v>2396</v>
      </c>
      <c r="AU26">
        <v>2</v>
      </c>
      <c r="AV26" t="s">
        <v>2398</v>
      </c>
      <c r="AW26" t="str" cm="1">
        <f t="array" ref="AW26">IF(Bank_Final_Fact[[#This Row],[Disbursement Date]]=MIN(_xlfn._xlws.FILTER(Bank_Final_Fact[Disbursement Date],Bank_Final_Fact[Client id]=Bank_Final_Fact[[#This Row],[Client id]])),"New","Old")</f>
        <v>Old</v>
      </c>
      <c r="AX26">
        <f t="shared" si="0"/>
        <v>7</v>
      </c>
    </row>
    <row r="27" spans="1:50">
      <c r="A27" t="s">
        <v>412</v>
      </c>
      <c r="B27">
        <v>427</v>
      </c>
      <c r="C27" t="s">
        <v>124</v>
      </c>
      <c r="D27" t="s">
        <v>343</v>
      </c>
      <c r="E27">
        <v>9328</v>
      </c>
      <c r="F27">
        <v>14266</v>
      </c>
      <c r="G27">
        <v>15204</v>
      </c>
      <c r="H27" s="1">
        <v>43730</v>
      </c>
      <c r="I27" t="s">
        <v>385</v>
      </c>
      <c r="J27" t="s">
        <v>389</v>
      </c>
      <c r="K27">
        <v>1030063</v>
      </c>
      <c r="L27" t="s">
        <v>126</v>
      </c>
      <c r="M27" t="s">
        <v>277</v>
      </c>
      <c r="N27" t="s">
        <v>225</v>
      </c>
      <c r="O27" t="s">
        <v>238</v>
      </c>
      <c r="P27">
        <v>46</v>
      </c>
      <c r="Q27" s="1">
        <v>26665</v>
      </c>
      <c r="R27" t="s">
        <v>239</v>
      </c>
      <c r="S27" t="s">
        <v>303</v>
      </c>
      <c r="T27" t="s">
        <v>259</v>
      </c>
      <c r="U27" t="s">
        <v>233</v>
      </c>
      <c r="V27" t="s">
        <v>240</v>
      </c>
      <c r="W27">
        <v>522</v>
      </c>
      <c r="X27" t="s">
        <v>344</v>
      </c>
      <c r="Y27" t="s">
        <v>345</v>
      </c>
      <c r="Z27" t="s">
        <v>346</v>
      </c>
      <c r="AA27">
        <v>0.1065</v>
      </c>
      <c r="AB27" t="s">
        <v>347</v>
      </c>
      <c r="AC27" t="s">
        <v>348</v>
      </c>
      <c r="AD27" t="s">
        <v>124</v>
      </c>
      <c r="AE27" t="s">
        <v>9</v>
      </c>
      <c r="AF27" t="s">
        <v>10</v>
      </c>
      <c r="AG27" t="s">
        <v>11</v>
      </c>
      <c r="AH27" t="s">
        <v>11</v>
      </c>
      <c r="AI27" t="s">
        <v>12</v>
      </c>
      <c r="AJ27" t="s">
        <v>20</v>
      </c>
      <c r="AK27">
        <v>1030063</v>
      </c>
      <c r="AL27" t="s">
        <v>125</v>
      </c>
      <c r="AM27" t="s">
        <v>30</v>
      </c>
      <c r="AN27">
        <v>11219</v>
      </c>
      <c r="AO27">
        <v>14589</v>
      </c>
      <c r="AP27">
        <v>9147</v>
      </c>
      <c r="AQ27">
        <v>27.67</v>
      </c>
      <c r="AR27">
        <v>109.74</v>
      </c>
      <c r="AS27" t="s">
        <v>2396</v>
      </c>
      <c r="AT27" t="s">
        <v>2396</v>
      </c>
      <c r="AU27">
        <v>1</v>
      </c>
      <c r="AV27" t="s">
        <v>2398</v>
      </c>
      <c r="AW27" t="str" cm="1">
        <f t="array" ref="AW27">IF(Bank_Final_Fact[[#This Row],[Disbursement Date]]=MIN(_xlfn._xlws.FILTER(Bank_Final_Fact[Disbursement Date],Bank_Final_Fact[Client id]=Bank_Final_Fact[[#This Row],[Client id]])),"New","Old")</f>
        <v>Old</v>
      </c>
      <c r="AX27">
        <f t="shared" si="0"/>
        <v>4</v>
      </c>
    </row>
    <row r="28" spans="1:50">
      <c r="A28" t="s">
        <v>413</v>
      </c>
      <c r="B28">
        <v>942</v>
      </c>
      <c r="C28" t="s">
        <v>124</v>
      </c>
      <c r="D28" t="s">
        <v>353</v>
      </c>
      <c r="E28">
        <v>2417</v>
      </c>
      <c r="F28">
        <v>34200</v>
      </c>
      <c r="G28">
        <v>20537</v>
      </c>
      <c r="H28" s="1">
        <v>43190</v>
      </c>
      <c r="I28" t="s">
        <v>382</v>
      </c>
      <c r="J28" t="s">
        <v>389</v>
      </c>
      <c r="K28">
        <v>1030063</v>
      </c>
      <c r="L28" t="s">
        <v>126</v>
      </c>
      <c r="M28" t="s">
        <v>313</v>
      </c>
      <c r="N28" t="s">
        <v>225</v>
      </c>
      <c r="O28" t="s">
        <v>251</v>
      </c>
      <c r="P28">
        <v>30</v>
      </c>
      <c r="Q28" s="1">
        <v>32143</v>
      </c>
      <c r="R28" t="s">
        <v>239</v>
      </c>
      <c r="S28" t="s">
        <v>303</v>
      </c>
      <c r="T28" t="s">
        <v>229</v>
      </c>
      <c r="U28" t="s">
        <v>230</v>
      </c>
      <c r="V28" t="s">
        <v>240</v>
      </c>
      <c r="W28">
        <v>783</v>
      </c>
      <c r="X28" t="s">
        <v>344</v>
      </c>
      <c r="Y28" t="s">
        <v>357</v>
      </c>
      <c r="Z28" t="s">
        <v>346</v>
      </c>
      <c r="AA28">
        <v>0.1825</v>
      </c>
      <c r="AB28" t="s">
        <v>354</v>
      </c>
      <c r="AC28" t="s">
        <v>355</v>
      </c>
      <c r="AD28" t="s">
        <v>124</v>
      </c>
      <c r="AE28" t="s">
        <v>9</v>
      </c>
      <c r="AF28" t="s">
        <v>10</v>
      </c>
      <c r="AG28" t="s">
        <v>11</v>
      </c>
      <c r="AH28" t="s">
        <v>11</v>
      </c>
      <c r="AI28" t="s">
        <v>12</v>
      </c>
      <c r="AJ28" t="s">
        <v>20</v>
      </c>
      <c r="AK28">
        <v>1030063</v>
      </c>
      <c r="AL28" t="s">
        <v>125</v>
      </c>
      <c r="AM28" t="s">
        <v>30</v>
      </c>
      <c r="AN28">
        <v>3018</v>
      </c>
      <c r="AO28">
        <v>35539</v>
      </c>
      <c r="AP28">
        <v>2240</v>
      </c>
      <c r="AQ28">
        <v>24.69</v>
      </c>
      <c r="AR28">
        <v>2330.9499999999998</v>
      </c>
      <c r="AS28" t="s">
        <v>2396</v>
      </c>
      <c r="AT28" t="s">
        <v>2396</v>
      </c>
      <c r="AU28">
        <v>0</v>
      </c>
      <c r="AV28" t="s">
        <v>2398</v>
      </c>
      <c r="AW28" t="str" cm="1">
        <f t="array" ref="AW28">IF(Bank_Final_Fact[[#This Row],[Disbursement Date]]=MIN(_xlfn._xlws.FILTER(Bank_Final_Fact[Disbursement Date],Bank_Final_Fact[Client id]=Bank_Final_Fact[[#This Row],[Client id]])),"New","Old")</f>
        <v>Old</v>
      </c>
      <c r="AX28">
        <f t="shared" si="0"/>
        <v>4</v>
      </c>
    </row>
    <row r="29" spans="1:50">
      <c r="A29" t="s">
        <v>414</v>
      </c>
      <c r="B29">
        <v>721</v>
      </c>
      <c r="C29" t="s">
        <v>23</v>
      </c>
      <c r="D29" t="s">
        <v>343</v>
      </c>
      <c r="E29">
        <v>42636</v>
      </c>
      <c r="F29">
        <v>49290</v>
      </c>
      <c r="G29">
        <v>27420</v>
      </c>
      <c r="H29" s="1">
        <v>44389</v>
      </c>
      <c r="I29" t="s">
        <v>387</v>
      </c>
      <c r="J29" t="s">
        <v>389</v>
      </c>
      <c r="K29">
        <v>910182</v>
      </c>
      <c r="L29" t="s">
        <v>31</v>
      </c>
      <c r="M29" t="s">
        <v>262</v>
      </c>
      <c r="N29" t="s">
        <v>225</v>
      </c>
      <c r="O29" t="s">
        <v>251</v>
      </c>
      <c r="P29">
        <v>34</v>
      </c>
      <c r="Q29" s="1">
        <v>30317</v>
      </c>
      <c r="R29" t="s">
        <v>235</v>
      </c>
      <c r="S29" t="s">
        <v>243</v>
      </c>
      <c r="T29" t="s">
        <v>229</v>
      </c>
      <c r="U29" t="s">
        <v>230</v>
      </c>
      <c r="V29" t="s">
        <v>246</v>
      </c>
      <c r="W29">
        <v>734</v>
      </c>
      <c r="X29" t="s">
        <v>344</v>
      </c>
      <c r="Y29" t="s">
        <v>345</v>
      </c>
      <c r="Z29" t="s">
        <v>346</v>
      </c>
      <c r="AA29">
        <v>0.1065</v>
      </c>
      <c r="AB29" t="s">
        <v>347</v>
      </c>
      <c r="AC29" t="s">
        <v>348</v>
      </c>
      <c r="AD29" t="s">
        <v>23</v>
      </c>
      <c r="AE29" t="s">
        <v>24</v>
      </c>
      <c r="AF29" t="s">
        <v>25</v>
      </c>
      <c r="AG29" t="s">
        <v>26</v>
      </c>
      <c r="AH29" t="s">
        <v>26</v>
      </c>
      <c r="AI29" t="s">
        <v>27</v>
      </c>
      <c r="AJ29" t="s">
        <v>28</v>
      </c>
      <c r="AK29">
        <v>910182</v>
      </c>
      <c r="AL29" t="s">
        <v>29</v>
      </c>
      <c r="AM29" t="s">
        <v>16</v>
      </c>
      <c r="AN29">
        <v>42243</v>
      </c>
      <c r="AO29">
        <v>50151</v>
      </c>
      <c r="AP29">
        <v>42433</v>
      </c>
      <c r="AQ29">
        <v>3.13</v>
      </c>
      <c r="AR29">
        <v>2075.86</v>
      </c>
      <c r="AS29" t="s">
        <v>2397</v>
      </c>
      <c r="AT29" t="s">
        <v>2396</v>
      </c>
      <c r="AU29">
        <v>0</v>
      </c>
      <c r="AV29" t="s">
        <v>2398</v>
      </c>
      <c r="AW29" t="str" cm="1">
        <f t="array" ref="AW29">IF(Bank_Final_Fact[[#This Row],[Disbursement Date]]=MIN(_xlfn._xlws.FILTER(Bank_Final_Fact[Disbursement Date],Bank_Final_Fact[Client id]=Bank_Final_Fact[[#This Row],[Client id]])),"New","Old")</f>
        <v>New</v>
      </c>
      <c r="AX29">
        <f t="shared" si="0"/>
        <v>1</v>
      </c>
    </row>
    <row r="30" spans="1:50">
      <c r="A30" t="s">
        <v>415</v>
      </c>
      <c r="B30">
        <v>291</v>
      </c>
      <c r="C30" t="s">
        <v>92</v>
      </c>
      <c r="D30" t="s">
        <v>362</v>
      </c>
      <c r="E30">
        <v>2751</v>
      </c>
      <c r="F30">
        <v>5699</v>
      </c>
      <c r="G30">
        <v>12374</v>
      </c>
      <c r="H30" s="1">
        <v>43192</v>
      </c>
      <c r="I30" t="s">
        <v>394</v>
      </c>
      <c r="J30" t="s">
        <v>383</v>
      </c>
      <c r="K30">
        <v>700013</v>
      </c>
      <c r="L30" t="s">
        <v>93</v>
      </c>
      <c r="M30" t="s">
        <v>272</v>
      </c>
      <c r="N30" t="s">
        <v>225</v>
      </c>
      <c r="O30" t="s">
        <v>238</v>
      </c>
      <c r="P30">
        <v>48</v>
      </c>
      <c r="Q30" s="1">
        <v>26180</v>
      </c>
      <c r="R30" t="s">
        <v>266</v>
      </c>
      <c r="S30" t="s">
        <v>243</v>
      </c>
      <c r="T30" t="s">
        <v>259</v>
      </c>
      <c r="U30" t="s">
        <v>236</v>
      </c>
      <c r="V30" t="s">
        <v>240</v>
      </c>
      <c r="W30">
        <v>657</v>
      </c>
      <c r="X30" t="s">
        <v>344</v>
      </c>
      <c r="Y30" t="s">
        <v>357</v>
      </c>
      <c r="Z30" t="s">
        <v>363</v>
      </c>
      <c r="AA30">
        <v>0.1991</v>
      </c>
      <c r="AB30" t="s">
        <v>364</v>
      </c>
      <c r="AC30" t="s">
        <v>365</v>
      </c>
      <c r="AD30" t="s">
        <v>92</v>
      </c>
      <c r="AE30" t="s">
        <v>82</v>
      </c>
      <c r="AF30" t="s">
        <v>83</v>
      </c>
      <c r="AG30" t="s">
        <v>84</v>
      </c>
      <c r="AH30" t="s">
        <v>84</v>
      </c>
      <c r="AI30" t="s">
        <v>85</v>
      </c>
      <c r="AJ30" t="s">
        <v>86</v>
      </c>
      <c r="AK30">
        <v>700013</v>
      </c>
      <c r="AL30" t="s">
        <v>21</v>
      </c>
      <c r="AM30" t="s">
        <v>30</v>
      </c>
      <c r="AN30">
        <v>4321</v>
      </c>
      <c r="AO30">
        <v>7464</v>
      </c>
      <c r="AP30">
        <v>2489</v>
      </c>
      <c r="AQ30">
        <v>0.52</v>
      </c>
      <c r="AR30">
        <v>4797.6499999999996</v>
      </c>
      <c r="AS30" t="s">
        <v>2396</v>
      </c>
      <c r="AT30" t="s">
        <v>2396</v>
      </c>
      <c r="AU30">
        <v>2</v>
      </c>
      <c r="AV30" t="s">
        <v>2398</v>
      </c>
      <c r="AW30" t="str" cm="1">
        <f t="array" ref="AW30">IF(Bank_Final_Fact[[#This Row],[Disbursement Date]]=MIN(_xlfn._xlws.FILTER(Bank_Final_Fact[Disbursement Date],Bank_Final_Fact[Client id]=Bank_Final_Fact[[#This Row],[Client id]])),"New","Old")</f>
        <v>New</v>
      </c>
      <c r="AX30">
        <f t="shared" si="0"/>
        <v>2</v>
      </c>
    </row>
    <row r="31" spans="1:50">
      <c r="A31" t="s">
        <v>416</v>
      </c>
      <c r="B31">
        <v>994</v>
      </c>
      <c r="C31" t="s">
        <v>25</v>
      </c>
      <c r="D31" t="s">
        <v>353</v>
      </c>
      <c r="E31">
        <v>36868</v>
      </c>
      <c r="F31">
        <v>41803</v>
      </c>
      <c r="G31">
        <v>21947</v>
      </c>
      <c r="H31" s="1">
        <v>44150</v>
      </c>
      <c r="I31" t="s">
        <v>382</v>
      </c>
      <c r="J31" t="s">
        <v>389</v>
      </c>
      <c r="K31">
        <v>10068</v>
      </c>
      <c r="L31" t="s">
        <v>74</v>
      </c>
      <c r="M31" t="s">
        <v>306</v>
      </c>
      <c r="N31" t="s">
        <v>225</v>
      </c>
      <c r="O31" t="s">
        <v>226</v>
      </c>
      <c r="P31">
        <v>38</v>
      </c>
      <c r="Q31" s="1">
        <v>29587</v>
      </c>
      <c r="R31" t="s">
        <v>239</v>
      </c>
      <c r="S31" t="s">
        <v>303</v>
      </c>
      <c r="T31" t="s">
        <v>229</v>
      </c>
      <c r="U31" t="s">
        <v>236</v>
      </c>
      <c r="V31" t="s">
        <v>246</v>
      </c>
      <c r="W31">
        <v>744</v>
      </c>
      <c r="X31" t="s">
        <v>344</v>
      </c>
      <c r="Y31" t="s">
        <v>357</v>
      </c>
      <c r="Z31" t="s">
        <v>346</v>
      </c>
      <c r="AA31">
        <v>0.1825</v>
      </c>
      <c r="AB31" t="s">
        <v>354</v>
      </c>
      <c r="AC31" t="s">
        <v>355</v>
      </c>
      <c r="AD31" t="s">
        <v>25</v>
      </c>
      <c r="AE31" t="s">
        <v>24</v>
      </c>
      <c r="AF31" t="s">
        <v>25</v>
      </c>
      <c r="AG31" t="s">
        <v>26</v>
      </c>
      <c r="AH31" t="s">
        <v>26</v>
      </c>
      <c r="AI31" t="s">
        <v>27</v>
      </c>
      <c r="AJ31" t="s">
        <v>72</v>
      </c>
      <c r="AK31">
        <v>10068</v>
      </c>
      <c r="AL31" t="s">
        <v>73</v>
      </c>
      <c r="AM31" t="s">
        <v>16</v>
      </c>
      <c r="AN31">
        <v>38498</v>
      </c>
      <c r="AO31">
        <v>41625</v>
      </c>
      <c r="AP31">
        <v>36458</v>
      </c>
      <c r="AQ31">
        <v>31.71</v>
      </c>
      <c r="AR31">
        <v>1720.65</v>
      </c>
      <c r="AS31" t="s">
        <v>2397</v>
      </c>
      <c r="AT31" t="s">
        <v>2396</v>
      </c>
      <c r="AU31">
        <v>0</v>
      </c>
      <c r="AV31" t="s">
        <v>2398</v>
      </c>
      <c r="AW31" t="str" cm="1">
        <f t="array" ref="AW31">IF(Bank_Final_Fact[[#This Row],[Disbursement Date]]=MIN(_xlfn._xlws.FILTER(Bank_Final_Fact[Disbursement Date],Bank_Final_Fact[Client id]=Bank_Final_Fact[[#This Row],[Client id]])),"New","Old")</f>
        <v>New</v>
      </c>
      <c r="AX31">
        <f t="shared" si="0"/>
        <v>1</v>
      </c>
    </row>
    <row r="32" spans="1:50">
      <c r="A32" t="s">
        <v>417</v>
      </c>
      <c r="B32">
        <v>211</v>
      </c>
      <c r="C32" t="s">
        <v>109</v>
      </c>
      <c r="D32" t="s">
        <v>371</v>
      </c>
      <c r="E32">
        <v>43297</v>
      </c>
      <c r="F32">
        <v>27561</v>
      </c>
      <c r="G32">
        <v>31134</v>
      </c>
      <c r="H32" s="1">
        <v>42583</v>
      </c>
      <c r="I32" t="s">
        <v>382</v>
      </c>
      <c r="J32" t="s">
        <v>389</v>
      </c>
      <c r="K32">
        <v>1110166</v>
      </c>
      <c r="L32" t="s">
        <v>112</v>
      </c>
      <c r="M32" t="s">
        <v>290</v>
      </c>
      <c r="N32" t="s">
        <v>225</v>
      </c>
      <c r="O32" t="s">
        <v>251</v>
      </c>
      <c r="P32">
        <v>32</v>
      </c>
      <c r="Q32" s="1">
        <v>31413</v>
      </c>
      <c r="R32" t="s">
        <v>239</v>
      </c>
      <c r="S32" t="s">
        <v>303</v>
      </c>
      <c r="T32" t="s">
        <v>229</v>
      </c>
      <c r="U32" t="s">
        <v>230</v>
      </c>
      <c r="V32" t="s">
        <v>246</v>
      </c>
      <c r="W32">
        <v>666</v>
      </c>
      <c r="X32" t="s">
        <v>344</v>
      </c>
      <c r="Y32" t="s">
        <v>345</v>
      </c>
      <c r="Z32" t="s">
        <v>346</v>
      </c>
      <c r="AA32">
        <v>0.14649999999999999</v>
      </c>
      <c r="AB32" t="s">
        <v>369</v>
      </c>
      <c r="AC32" t="s">
        <v>370</v>
      </c>
      <c r="AD32" t="s">
        <v>109</v>
      </c>
      <c r="AE32" t="s">
        <v>9</v>
      </c>
      <c r="AF32" t="s">
        <v>10</v>
      </c>
      <c r="AG32" t="s">
        <v>11</v>
      </c>
      <c r="AH32" t="s">
        <v>11</v>
      </c>
      <c r="AI32" t="s">
        <v>12</v>
      </c>
      <c r="AJ32" t="s">
        <v>110</v>
      </c>
      <c r="AK32">
        <v>1110166</v>
      </c>
      <c r="AL32" t="s">
        <v>111</v>
      </c>
      <c r="AM32" t="s">
        <v>14</v>
      </c>
      <c r="AN32">
        <v>43741</v>
      </c>
      <c r="AO32">
        <v>27936</v>
      </c>
      <c r="AP32">
        <v>43231</v>
      </c>
      <c r="AQ32">
        <v>32.479999999999997</v>
      </c>
      <c r="AR32">
        <v>4262.3</v>
      </c>
      <c r="AS32" t="s">
        <v>2396</v>
      </c>
      <c r="AT32" t="s">
        <v>2396</v>
      </c>
      <c r="AU32">
        <v>2</v>
      </c>
      <c r="AV32" t="s">
        <v>2400</v>
      </c>
      <c r="AW32" t="str" cm="1">
        <f t="array" ref="AW32">IF(Bank_Final_Fact[[#This Row],[Disbursement Date]]=MIN(_xlfn._xlws.FILTER(Bank_Final_Fact[Disbursement Date],Bank_Final_Fact[Client id]=Bank_Final_Fact[[#This Row],[Client id]])),"New","Old")</f>
        <v>New</v>
      </c>
      <c r="AX32">
        <f t="shared" si="0"/>
        <v>2</v>
      </c>
    </row>
    <row r="33" spans="1:50">
      <c r="A33" t="s">
        <v>418</v>
      </c>
      <c r="B33">
        <v>416</v>
      </c>
      <c r="C33" t="s">
        <v>23</v>
      </c>
      <c r="D33" t="s">
        <v>343</v>
      </c>
      <c r="E33">
        <v>26537</v>
      </c>
      <c r="F33">
        <v>31456</v>
      </c>
      <c r="G33">
        <v>44460</v>
      </c>
      <c r="H33" s="1">
        <v>42753</v>
      </c>
      <c r="I33" t="s">
        <v>394</v>
      </c>
      <c r="J33" t="s">
        <v>389</v>
      </c>
      <c r="K33">
        <v>910182</v>
      </c>
      <c r="L33" t="s">
        <v>31</v>
      </c>
      <c r="M33" t="s">
        <v>289</v>
      </c>
      <c r="N33" t="s">
        <v>225</v>
      </c>
      <c r="O33" t="s">
        <v>238</v>
      </c>
      <c r="P33">
        <v>52</v>
      </c>
      <c r="Q33" s="1">
        <v>24838</v>
      </c>
      <c r="R33" t="s">
        <v>235</v>
      </c>
      <c r="S33" t="s">
        <v>243</v>
      </c>
      <c r="T33" t="s">
        <v>229</v>
      </c>
      <c r="U33" t="s">
        <v>230</v>
      </c>
      <c r="V33" t="s">
        <v>246</v>
      </c>
      <c r="W33">
        <v>584</v>
      </c>
      <c r="X33" t="s">
        <v>344</v>
      </c>
      <c r="Y33" t="s">
        <v>345</v>
      </c>
      <c r="Z33" t="s">
        <v>346</v>
      </c>
      <c r="AA33">
        <v>0.1065</v>
      </c>
      <c r="AB33" t="s">
        <v>347</v>
      </c>
      <c r="AC33" t="s">
        <v>348</v>
      </c>
      <c r="AD33" t="s">
        <v>23</v>
      </c>
      <c r="AE33" t="s">
        <v>24</v>
      </c>
      <c r="AF33" t="s">
        <v>25</v>
      </c>
      <c r="AG33" t="s">
        <v>26</v>
      </c>
      <c r="AH33" t="s">
        <v>26</v>
      </c>
      <c r="AI33" t="s">
        <v>27</v>
      </c>
      <c r="AJ33" t="s">
        <v>28</v>
      </c>
      <c r="AK33">
        <v>910182</v>
      </c>
      <c r="AL33" t="s">
        <v>29</v>
      </c>
      <c r="AM33" t="s">
        <v>16</v>
      </c>
      <c r="AN33">
        <v>28399</v>
      </c>
      <c r="AO33">
        <v>32896</v>
      </c>
      <c r="AP33">
        <v>26262</v>
      </c>
      <c r="AQ33">
        <v>47.41</v>
      </c>
      <c r="AR33">
        <v>4584.91</v>
      </c>
      <c r="AS33" t="s">
        <v>2396</v>
      </c>
      <c r="AT33" t="s">
        <v>2396</v>
      </c>
      <c r="AU33">
        <v>1</v>
      </c>
      <c r="AV33" t="s">
        <v>2398</v>
      </c>
      <c r="AW33" t="str" cm="1">
        <f t="array" ref="AW33">IF(Bank_Final_Fact[[#This Row],[Disbursement Date]]=MIN(_xlfn._xlws.FILTER(Bank_Final_Fact[Disbursement Date],Bank_Final_Fact[Client id]=Bank_Final_Fact[[#This Row],[Client id]])),"New","Old")</f>
        <v>New</v>
      </c>
      <c r="AX33">
        <f t="shared" si="0"/>
        <v>4</v>
      </c>
    </row>
    <row r="34" spans="1:50">
      <c r="A34" t="s">
        <v>419</v>
      </c>
      <c r="B34">
        <v>611</v>
      </c>
      <c r="C34" t="s">
        <v>124</v>
      </c>
      <c r="D34" t="s">
        <v>343</v>
      </c>
      <c r="E34">
        <v>6975</v>
      </c>
      <c r="F34">
        <v>24865</v>
      </c>
      <c r="G34">
        <v>25569</v>
      </c>
      <c r="H34" s="1">
        <v>42779</v>
      </c>
      <c r="I34" t="s">
        <v>394</v>
      </c>
      <c r="J34" t="s">
        <v>383</v>
      </c>
      <c r="K34">
        <v>1030063</v>
      </c>
      <c r="L34" t="s">
        <v>126</v>
      </c>
      <c r="M34" t="s">
        <v>329</v>
      </c>
      <c r="N34" t="s">
        <v>225</v>
      </c>
      <c r="O34" t="s">
        <v>238</v>
      </c>
      <c r="P34">
        <v>49</v>
      </c>
      <c r="Q34" s="1">
        <v>25571</v>
      </c>
      <c r="R34" t="s">
        <v>266</v>
      </c>
      <c r="S34" t="s">
        <v>282</v>
      </c>
      <c r="T34" t="s">
        <v>229</v>
      </c>
      <c r="U34" t="s">
        <v>233</v>
      </c>
      <c r="V34" t="s">
        <v>246</v>
      </c>
      <c r="W34">
        <v>519</v>
      </c>
      <c r="X34" t="s">
        <v>344</v>
      </c>
      <c r="Y34" t="s">
        <v>345</v>
      </c>
      <c r="Z34" t="s">
        <v>346</v>
      </c>
      <c r="AA34">
        <v>0.1065</v>
      </c>
      <c r="AB34" t="s">
        <v>347</v>
      </c>
      <c r="AC34" t="s">
        <v>348</v>
      </c>
      <c r="AD34" t="s">
        <v>124</v>
      </c>
      <c r="AE34" t="s">
        <v>9</v>
      </c>
      <c r="AF34" t="s">
        <v>10</v>
      </c>
      <c r="AG34" t="s">
        <v>11</v>
      </c>
      <c r="AH34" t="s">
        <v>11</v>
      </c>
      <c r="AI34" t="s">
        <v>12</v>
      </c>
      <c r="AJ34" t="s">
        <v>20</v>
      </c>
      <c r="AK34">
        <v>1030063</v>
      </c>
      <c r="AL34" t="s">
        <v>125</v>
      </c>
      <c r="AM34" t="s">
        <v>30</v>
      </c>
      <c r="AN34">
        <v>7143</v>
      </c>
      <c r="AO34">
        <v>26102</v>
      </c>
      <c r="AP34">
        <v>6740</v>
      </c>
      <c r="AQ34">
        <v>18.91</v>
      </c>
      <c r="AR34">
        <v>1398.67</v>
      </c>
      <c r="AS34" t="s">
        <v>2397</v>
      </c>
      <c r="AT34" t="s">
        <v>2396</v>
      </c>
      <c r="AU34">
        <v>1</v>
      </c>
      <c r="AV34" t="s">
        <v>2400</v>
      </c>
      <c r="AW34" t="str" cm="1">
        <f t="array" ref="AW34">IF(Bank_Final_Fact[[#This Row],[Disbursement Date]]=MIN(_xlfn._xlws.FILTER(Bank_Final_Fact[Disbursement Date],Bank_Final_Fact[Client id]=Bank_Final_Fact[[#This Row],[Client id]])),"New","Old")</f>
        <v>New</v>
      </c>
      <c r="AX34">
        <f t="shared" si="0"/>
        <v>2</v>
      </c>
    </row>
    <row r="35" spans="1:50">
      <c r="A35" t="s">
        <v>420</v>
      </c>
      <c r="B35">
        <v>34</v>
      </c>
      <c r="C35" t="s">
        <v>25</v>
      </c>
      <c r="D35" t="s">
        <v>359</v>
      </c>
      <c r="E35">
        <v>27292</v>
      </c>
      <c r="F35">
        <v>27781</v>
      </c>
      <c r="G35">
        <v>5688</v>
      </c>
      <c r="H35" s="1">
        <v>43627</v>
      </c>
      <c r="I35" t="s">
        <v>382</v>
      </c>
      <c r="J35" t="s">
        <v>389</v>
      </c>
      <c r="K35">
        <v>10068</v>
      </c>
      <c r="L35" t="s">
        <v>74</v>
      </c>
      <c r="M35" t="s">
        <v>273</v>
      </c>
      <c r="N35" t="s">
        <v>225</v>
      </c>
      <c r="O35" t="s">
        <v>242</v>
      </c>
      <c r="P35">
        <v>23</v>
      </c>
      <c r="Q35" s="1">
        <v>34335</v>
      </c>
      <c r="R35" t="s">
        <v>266</v>
      </c>
      <c r="S35" t="s">
        <v>243</v>
      </c>
      <c r="T35" t="s">
        <v>229</v>
      </c>
      <c r="U35" t="s">
        <v>230</v>
      </c>
      <c r="V35" t="s">
        <v>240</v>
      </c>
      <c r="W35">
        <v>588</v>
      </c>
      <c r="X35" t="s">
        <v>344</v>
      </c>
      <c r="Y35" t="s">
        <v>360</v>
      </c>
      <c r="Z35" t="s">
        <v>346</v>
      </c>
      <c r="AA35">
        <v>9.9099999999999994E-2</v>
      </c>
      <c r="AB35" t="s">
        <v>347</v>
      </c>
      <c r="AC35" t="s">
        <v>361</v>
      </c>
      <c r="AD35" t="s">
        <v>25</v>
      </c>
      <c r="AE35" t="s">
        <v>24</v>
      </c>
      <c r="AF35" t="s">
        <v>25</v>
      </c>
      <c r="AG35" t="s">
        <v>26</v>
      </c>
      <c r="AH35" t="s">
        <v>26</v>
      </c>
      <c r="AI35" t="s">
        <v>27</v>
      </c>
      <c r="AJ35" t="s">
        <v>72</v>
      </c>
      <c r="AK35">
        <v>10068</v>
      </c>
      <c r="AL35" t="s">
        <v>73</v>
      </c>
      <c r="AM35" t="s">
        <v>16</v>
      </c>
      <c r="AN35">
        <v>29173</v>
      </c>
      <c r="AO35">
        <v>29734</v>
      </c>
      <c r="AP35">
        <v>27265</v>
      </c>
      <c r="AQ35">
        <v>8.0399999999999991</v>
      </c>
      <c r="AR35">
        <v>3019.25</v>
      </c>
      <c r="AS35" t="s">
        <v>2396</v>
      </c>
      <c r="AT35" t="s">
        <v>2396</v>
      </c>
      <c r="AU35">
        <v>2</v>
      </c>
      <c r="AV35" t="s">
        <v>2399</v>
      </c>
      <c r="AW35" t="str" cm="1">
        <f t="array" ref="AW35">IF(Bank_Final_Fact[[#This Row],[Disbursement Date]]=MIN(_xlfn._xlws.FILTER(Bank_Final_Fact[Disbursement Date],Bank_Final_Fact[Client id]=Bank_Final_Fact[[#This Row],[Client id]])),"New","Old")</f>
        <v>Old</v>
      </c>
      <c r="AX35">
        <f t="shared" si="0"/>
        <v>3</v>
      </c>
    </row>
    <row r="36" spans="1:50">
      <c r="A36" t="s">
        <v>421</v>
      </c>
      <c r="B36">
        <v>920</v>
      </c>
      <c r="C36" t="s">
        <v>39</v>
      </c>
      <c r="D36" t="s">
        <v>343</v>
      </c>
      <c r="E36">
        <v>17883</v>
      </c>
      <c r="F36">
        <v>23951</v>
      </c>
      <c r="G36">
        <v>16740</v>
      </c>
      <c r="H36" s="1">
        <v>43851</v>
      </c>
      <c r="I36" t="s">
        <v>382</v>
      </c>
      <c r="J36" t="s">
        <v>389</v>
      </c>
      <c r="K36">
        <v>30179</v>
      </c>
      <c r="L36" t="s">
        <v>46</v>
      </c>
      <c r="M36" t="s">
        <v>273</v>
      </c>
      <c r="N36" t="s">
        <v>225</v>
      </c>
      <c r="O36" t="s">
        <v>242</v>
      </c>
      <c r="P36">
        <v>23</v>
      </c>
      <c r="Q36" s="1">
        <v>34335</v>
      </c>
      <c r="R36" t="s">
        <v>266</v>
      </c>
      <c r="S36" t="s">
        <v>243</v>
      </c>
      <c r="T36" t="s">
        <v>229</v>
      </c>
      <c r="U36" t="s">
        <v>230</v>
      </c>
      <c r="V36" t="s">
        <v>240</v>
      </c>
      <c r="W36">
        <v>588</v>
      </c>
      <c r="X36" t="s">
        <v>344</v>
      </c>
      <c r="Y36" t="s">
        <v>345</v>
      </c>
      <c r="Z36" t="s">
        <v>346</v>
      </c>
      <c r="AA36">
        <v>0.1065</v>
      </c>
      <c r="AB36" t="s">
        <v>347</v>
      </c>
      <c r="AC36" t="s">
        <v>348</v>
      </c>
      <c r="AD36" t="s">
        <v>39</v>
      </c>
      <c r="AE36" t="s">
        <v>40</v>
      </c>
      <c r="AF36" t="s">
        <v>41</v>
      </c>
      <c r="AG36" t="s">
        <v>42</v>
      </c>
      <c r="AH36" t="s">
        <v>42</v>
      </c>
      <c r="AI36" t="s">
        <v>43</v>
      </c>
      <c r="AJ36" t="s">
        <v>44</v>
      </c>
      <c r="AK36">
        <v>30179</v>
      </c>
      <c r="AL36" t="s">
        <v>45</v>
      </c>
      <c r="AM36" t="s">
        <v>30</v>
      </c>
      <c r="AN36">
        <v>19664</v>
      </c>
      <c r="AO36">
        <v>25529</v>
      </c>
      <c r="AP36">
        <v>17563</v>
      </c>
      <c r="AQ36">
        <v>21.64</v>
      </c>
      <c r="AR36">
        <v>119.38</v>
      </c>
      <c r="AS36" t="s">
        <v>2396</v>
      </c>
      <c r="AT36" t="s">
        <v>2396</v>
      </c>
      <c r="AU36">
        <v>1</v>
      </c>
      <c r="AV36" t="s">
        <v>2400</v>
      </c>
      <c r="AW36" t="str" cm="1">
        <f t="array" ref="AW36">IF(Bank_Final_Fact[[#This Row],[Disbursement Date]]=MIN(_xlfn._xlws.FILTER(Bank_Final_Fact[Disbursement Date],Bank_Final_Fact[Client id]=Bank_Final_Fact[[#This Row],[Client id]])),"New","Old")</f>
        <v>Old</v>
      </c>
      <c r="AX36">
        <f t="shared" si="0"/>
        <v>2</v>
      </c>
    </row>
    <row r="37" spans="1:50">
      <c r="A37" t="s">
        <v>422</v>
      </c>
      <c r="B37">
        <v>941</v>
      </c>
      <c r="C37" t="s">
        <v>142</v>
      </c>
      <c r="D37" t="s">
        <v>359</v>
      </c>
      <c r="E37">
        <v>5739</v>
      </c>
      <c r="F37">
        <v>7389</v>
      </c>
      <c r="G37">
        <v>8156</v>
      </c>
      <c r="H37" s="1">
        <v>44222</v>
      </c>
      <c r="I37" t="s">
        <v>382</v>
      </c>
      <c r="J37" t="s">
        <v>389</v>
      </c>
      <c r="K37">
        <v>570241</v>
      </c>
      <c r="L37" t="s">
        <v>148</v>
      </c>
      <c r="M37" t="s">
        <v>331</v>
      </c>
      <c r="N37" t="s">
        <v>225</v>
      </c>
      <c r="O37" t="s">
        <v>226</v>
      </c>
      <c r="P37">
        <v>39</v>
      </c>
      <c r="Q37" s="1">
        <v>29221</v>
      </c>
      <c r="R37" t="s">
        <v>281</v>
      </c>
      <c r="S37" t="s">
        <v>282</v>
      </c>
      <c r="T37" t="s">
        <v>229</v>
      </c>
      <c r="U37" t="s">
        <v>230</v>
      </c>
      <c r="V37" t="s">
        <v>231</v>
      </c>
      <c r="W37">
        <v>472</v>
      </c>
      <c r="X37" t="s">
        <v>344</v>
      </c>
      <c r="Y37" t="s">
        <v>360</v>
      </c>
      <c r="Z37" t="s">
        <v>346</v>
      </c>
      <c r="AA37">
        <v>9.9099999999999994E-2</v>
      </c>
      <c r="AB37" t="s">
        <v>347</v>
      </c>
      <c r="AC37" t="s">
        <v>361</v>
      </c>
      <c r="AD37" t="s">
        <v>142</v>
      </c>
      <c r="AE37" t="s">
        <v>143</v>
      </c>
      <c r="AF37" t="s">
        <v>144</v>
      </c>
      <c r="AG37" t="s">
        <v>145</v>
      </c>
      <c r="AH37" t="s">
        <v>145</v>
      </c>
      <c r="AI37" t="s">
        <v>146</v>
      </c>
      <c r="AJ37" t="s">
        <v>142</v>
      </c>
      <c r="AK37">
        <v>570241</v>
      </c>
      <c r="AL37" t="s">
        <v>147</v>
      </c>
      <c r="AM37" t="s">
        <v>30</v>
      </c>
      <c r="AN37">
        <v>6718</v>
      </c>
      <c r="AO37">
        <v>7903</v>
      </c>
      <c r="AP37">
        <v>5558</v>
      </c>
      <c r="AQ37">
        <v>20</v>
      </c>
      <c r="AR37">
        <v>666.46</v>
      </c>
      <c r="AS37" t="s">
        <v>2396</v>
      </c>
      <c r="AT37" t="s">
        <v>2396</v>
      </c>
      <c r="AU37">
        <v>1</v>
      </c>
      <c r="AV37" t="s">
        <v>2398</v>
      </c>
      <c r="AW37" t="str" cm="1">
        <f t="array" ref="AW37">IF(Bank_Final_Fact[[#This Row],[Disbursement Date]]=MIN(_xlfn._xlws.FILTER(Bank_Final_Fact[Disbursement Date],Bank_Final_Fact[Client id]=Bank_Final_Fact[[#This Row],[Client id]])),"New","Old")</f>
        <v>Old</v>
      </c>
      <c r="AX37">
        <f t="shared" si="0"/>
        <v>5</v>
      </c>
    </row>
    <row r="38" spans="1:50">
      <c r="A38" t="s">
        <v>423</v>
      </c>
      <c r="B38">
        <v>595</v>
      </c>
      <c r="C38" t="s">
        <v>109</v>
      </c>
      <c r="D38" t="s">
        <v>359</v>
      </c>
      <c r="E38">
        <v>28688</v>
      </c>
      <c r="F38">
        <v>34093</v>
      </c>
      <c r="G38">
        <v>39444</v>
      </c>
      <c r="H38" s="1">
        <v>44284</v>
      </c>
      <c r="I38" t="s">
        <v>382</v>
      </c>
      <c r="J38" t="s">
        <v>383</v>
      </c>
      <c r="K38">
        <v>1110166</v>
      </c>
      <c r="L38" t="s">
        <v>112</v>
      </c>
      <c r="M38" t="s">
        <v>288</v>
      </c>
      <c r="N38" t="s">
        <v>225</v>
      </c>
      <c r="O38" t="s">
        <v>226</v>
      </c>
      <c r="P38">
        <v>41</v>
      </c>
      <c r="Q38" s="1">
        <v>28491</v>
      </c>
      <c r="R38" t="s">
        <v>227</v>
      </c>
      <c r="S38" t="s">
        <v>243</v>
      </c>
      <c r="T38" t="s">
        <v>229</v>
      </c>
      <c r="U38" t="s">
        <v>245</v>
      </c>
      <c r="V38" t="s">
        <v>246</v>
      </c>
      <c r="W38">
        <v>495</v>
      </c>
      <c r="X38" t="s">
        <v>344</v>
      </c>
      <c r="Y38" t="s">
        <v>360</v>
      </c>
      <c r="Z38" t="s">
        <v>346</v>
      </c>
      <c r="AA38">
        <v>9.9099999999999994E-2</v>
      </c>
      <c r="AB38" t="s">
        <v>347</v>
      </c>
      <c r="AC38" t="s">
        <v>361</v>
      </c>
      <c r="AD38" t="s">
        <v>109</v>
      </c>
      <c r="AE38" t="s">
        <v>9</v>
      </c>
      <c r="AF38" t="s">
        <v>10</v>
      </c>
      <c r="AG38" t="s">
        <v>11</v>
      </c>
      <c r="AH38" t="s">
        <v>11</v>
      </c>
      <c r="AI38" t="s">
        <v>12</v>
      </c>
      <c r="AJ38" t="s">
        <v>110</v>
      </c>
      <c r="AK38">
        <v>1110166</v>
      </c>
      <c r="AL38" t="s">
        <v>111</v>
      </c>
      <c r="AM38" t="s">
        <v>14</v>
      </c>
      <c r="AN38">
        <v>29736</v>
      </c>
      <c r="AO38">
        <v>34883</v>
      </c>
      <c r="AP38">
        <v>28464</v>
      </c>
      <c r="AQ38">
        <v>20.190000000000001</v>
      </c>
      <c r="AR38">
        <v>2657.94</v>
      </c>
      <c r="AS38" t="s">
        <v>2396</v>
      </c>
      <c r="AT38" t="s">
        <v>2396</v>
      </c>
      <c r="AU38">
        <v>0</v>
      </c>
      <c r="AV38" t="s">
        <v>2398</v>
      </c>
      <c r="AW38" t="str" cm="1">
        <f t="array" ref="AW38">IF(Bank_Final_Fact[[#This Row],[Disbursement Date]]=MIN(_xlfn._xlws.FILTER(Bank_Final_Fact[Disbursement Date],Bank_Final_Fact[Client id]=Bank_Final_Fact[[#This Row],[Client id]])),"New","Old")</f>
        <v>Old</v>
      </c>
      <c r="AX38">
        <f t="shared" si="0"/>
        <v>3</v>
      </c>
    </row>
    <row r="39" spans="1:50">
      <c r="A39" t="s">
        <v>424</v>
      </c>
      <c r="B39">
        <v>774</v>
      </c>
      <c r="C39" t="s">
        <v>25</v>
      </c>
      <c r="D39" t="s">
        <v>343</v>
      </c>
      <c r="E39">
        <v>8277</v>
      </c>
      <c r="F39">
        <v>39398</v>
      </c>
      <c r="G39">
        <v>24143</v>
      </c>
      <c r="H39" s="1">
        <v>44089</v>
      </c>
      <c r="I39" t="s">
        <v>382</v>
      </c>
      <c r="J39" t="s">
        <v>389</v>
      </c>
      <c r="K39">
        <v>10068</v>
      </c>
      <c r="L39" t="s">
        <v>74</v>
      </c>
      <c r="M39" t="s">
        <v>255</v>
      </c>
      <c r="N39" t="s">
        <v>225</v>
      </c>
      <c r="O39" t="s">
        <v>242</v>
      </c>
      <c r="P39">
        <v>22</v>
      </c>
      <c r="Q39" s="1">
        <v>34700</v>
      </c>
      <c r="R39" t="s">
        <v>266</v>
      </c>
      <c r="S39" t="s">
        <v>243</v>
      </c>
      <c r="T39" t="s">
        <v>259</v>
      </c>
      <c r="U39" t="s">
        <v>230</v>
      </c>
      <c r="V39" t="s">
        <v>240</v>
      </c>
      <c r="W39">
        <v>640</v>
      </c>
      <c r="X39" t="s">
        <v>344</v>
      </c>
      <c r="Y39" t="s">
        <v>345</v>
      </c>
      <c r="Z39" t="s">
        <v>346</v>
      </c>
      <c r="AA39">
        <v>0.1065</v>
      </c>
      <c r="AB39" t="s">
        <v>347</v>
      </c>
      <c r="AC39" t="s">
        <v>348</v>
      </c>
      <c r="AD39" t="s">
        <v>25</v>
      </c>
      <c r="AE39" t="s">
        <v>24</v>
      </c>
      <c r="AF39" t="s">
        <v>25</v>
      </c>
      <c r="AG39" t="s">
        <v>26</v>
      </c>
      <c r="AH39" t="s">
        <v>26</v>
      </c>
      <c r="AI39" t="s">
        <v>27</v>
      </c>
      <c r="AJ39" t="s">
        <v>72</v>
      </c>
      <c r="AK39">
        <v>10068</v>
      </c>
      <c r="AL39" t="s">
        <v>73</v>
      </c>
      <c r="AM39" t="s">
        <v>16</v>
      </c>
      <c r="AN39">
        <v>8097</v>
      </c>
      <c r="AO39">
        <v>39514</v>
      </c>
      <c r="AP39">
        <v>8019</v>
      </c>
      <c r="AQ39">
        <v>13.11</v>
      </c>
      <c r="AR39">
        <v>2783.02</v>
      </c>
      <c r="AS39" t="s">
        <v>2396</v>
      </c>
      <c r="AT39" t="s">
        <v>2396</v>
      </c>
      <c r="AU39">
        <v>0</v>
      </c>
      <c r="AV39" t="s">
        <v>2398</v>
      </c>
      <c r="AW39" t="str" cm="1">
        <f t="array" ref="AW39">IF(Bank_Final_Fact[[#This Row],[Disbursement Date]]=MIN(_xlfn._xlws.FILTER(Bank_Final_Fact[Disbursement Date],Bank_Final_Fact[Client id]=Bank_Final_Fact[[#This Row],[Client id]])),"New","Old")</f>
        <v>New</v>
      </c>
      <c r="AX39">
        <f t="shared" si="0"/>
        <v>2</v>
      </c>
    </row>
    <row r="40" spans="1:50">
      <c r="A40" t="s">
        <v>425</v>
      </c>
      <c r="B40">
        <v>895</v>
      </c>
      <c r="C40" t="s">
        <v>20</v>
      </c>
      <c r="D40" t="s">
        <v>359</v>
      </c>
      <c r="E40">
        <v>21369</v>
      </c>
      <c r="F40">
        <v>4763</v>
      </c>
      <c r="G40">
        <v>1732</v>
      </c>
      <c r="H40" s="1">
        <v>44076</v>
      </c>
      <c r="I40" t="s">
        <v>385</v>
      </c>
      <c r="J40" t="s">
        <v>389</v>
      </c>
      <c r="K40">
        <v>110159</v>
      </c>
      <c r="L40" t="s">
        <v>22</v>
      </c>
      <c r="M40" t="s">
        <v>268</v>
      </c>
      <c r="N40" t="s">
        <v>225</v>
      </c>
      <c r="O40" t="s">
        <v>251</v>
      </c>
      <c r="P40">
        <v>26</v>
      </c>
      <c r="Q40" s="1">
        <v>33970</v>
      </c>
      <c r="R40" t="s">
        <v>235</v>
      </c>
      <c r="S40" t="s">
        <v>243</v>
      </c>
      <c r="T40" t="s">
        <v>229</v>
      </c>
      <c r="U40" t="s">
        <v>230</v>
      </c>
      <c r="V40" t="s">
        <v>240</v>
      </c>
      <c r="W40">
        <v>398</v>
      </c>
      <c r="X40" t="s">
        <v>344</v>
      </c>
      <c r="Y40" t="s">
        <v>360</v>
      </c>
      <c r="Z40" t="s">
        <v>346</v>
      </c>
      <c r="AA40">
        <v>9.9099999999999994E-2</v>
      </c>
      <c r="AB40" t="s">
        <v>347</v>
      </c>
      <c r="AC40" t="s">
        <v>361</v>
      </c>
      <c r="AD40" t="s">
        <v>20</v>
      </c>
      <c r="AE40" t="s">
        <v>9</v>
      </c>
      <c r="AF40" t="s">
        <v>10</v>
      </c>
      <c r="AG40" t="s">
        <v>11</v>
      </c>
      <c r="AH40" t="s">
        <v>11</v>
      </c>
      <c r="AI40" t="s">
        <v>12</v>
      </c>
      <c r="AJ40" t="s">
        <v>20</v>
      </c>
      <c r="AK40">
        <v>110159</v>
      </c>
      <c r="AL40" t="s">
        <v>21</v>
      </c>
      <c r="AM40" t="s">
        <v>30</v>
      </c>
      <c r="AN40">
        <v>22817</v>
      </c>
      <c r="AO40">
        <v>5698</v>
      </c>
      <c r="AP40">
        <v>21099</v>
      </c>
      <c r="AQ40">
        <v>16.100000000000001</v>
      </c>
      <c r="AR40">
        <v>2604.87</v>
      </c>
      <c r="AS40" t="s">
        <v>2396</v>
      </c>
      <c r="AT40" t="s">
        <v>2396</v>
      </c>
      <c r="AU40">
        <v>0</v>
      </c>
      <c r="AV40" t="s">
        <v>2398</v>
      </c>
      <c r="AW40" t="str" cm="1">
        <f t="array" ref="AW40">IF(Bank_Final_Fact[[#This Row],[Disbursement Date]]=MIN(_xlfn._xlws.FILTER(Bank_Final_Fact[Disbursement Date],Bank_Final_Fact[Client id]=Bank_Final_Fact[[#This Row],[Client id]])),"New","Old")</f>
        <v>New</v>
      </c>
      <c r="AX40">
        <f t="shared" si="0"/>
        <v>2</v>
      </c>
    </row>
    <row r="41" spans="1:50">
      <c r="A41" t="s">
        <v>426</v>
      </c>
      <c r="B41">
        <v>598</v>
      </c>
      <c r="C41" t="s">
        <v>127</v>
      </c>
      <c r="D41" t="s">
        <v>343</v>
      </c>
      <c r="E41">
        <v>28902</v>
      </c>
      <c r="F41">
        <v>16191</v>
      </c>
      <c r="G41">
        <v>10665</v>
      </c>
      <c r="H41" s="1">
        <v>42983</v>
      </c>
      <c r="I41" t="s">
        <v>385</v>
      </c>
      <c r="J41" t="s">
        <v>389</v>
      </c>
      <c r="K41">
        <v>120676</v>
      </c>
      <c r="L41" t="s">
        <v>128</v>
      </c>
      <c r="M41" t="s">
        <v>262</v>
      </c>
      <c r="N41" t="s">
        <v>225</v>
      </c>
      <c r="O41" t="s">
        <v>226</v>
      </c>
      <c r="P41">
        <v>41</v>
      </c>
      <c r="Q41" s="1">
        <v>27760</v>
      </c>
      <c r="R41" t="s">
        <v>266</v>
      </c>
      <c r="S41" t="s">
        <v>243</v>
      </c>
      <c r="T41" t="s">
        <v>229</v>
      </c>
      <c r="U41" t="s">
        <v>233</v>
      </c>
      <c r="V41" t="s">
        <v>246</v>
      </c>
      <c r="W41">
        <v>399</v>
      </c>
      <c r="X41" t="s">
        <v>344</v>
      </c>
      <c r="Y41" t="s">
        <v>345</v>
      </c>
      <c r="Z41" t="s">
        <v>346</v>
      </c>
      <c r="AA41">
        <v>0.1065</v>
      </c>
      <c r="AB41" t="s">
        <v>347</v>
      </c>
      <c r="AC41" t="s">
        <v>348</v>
      </c>
      <c r="AD41" t="s">
        <v>127</v>
      </c>
      <c r="AE41" t="s">
        <v>9</v>
      </c>
      <c r="AF41" t="s">
        <v>10</v>
      </c>
      <c r="AG41" t="s">
        <v>11</v>
      </c>
      <c r="AH41" t="s">
        <v>11</v>
      </c>
      <c r="AI41" t="s">
        <v>12</v>
      </c>
      <c r="AJ41" t="s">
        <v>127</v>
      </c>
      <c r="AK41">
        <v>120676</v>
      </c>
      <c r="AL41" t="s">
        <v>21</v>
      </c>
      <c r="AM41" t="s">
        <v>14</v>
      </c>
      <c r="AN41">
        <v>29375</v>
      </c>
      <c r="AO41">
        <v>16720</v>
      </c>
      <c r="AP41">
        <v>28475</v>
      </c>
      <c r="AQ41">
        <v>28.37</v>
      </c>
      <c r="AR41">
        <v>1848.66</v>
      </c>
      <c r="AS41" t="s">
        <v>2396</v>
      </c>
      <c r="AT41" t="s">
        <v>2396</v>
      </c>
      <c r="AU41">
        <v>1</v>
      </c>
      <c r="AV41" t="s">
        <v>2399</v>
      </c>
      <c r="AW41" t="str" cm="1">
        <f t="array" ref="AW41">IF(Bank_Final_Fact[[#This Row],[Disbursement Date]]=MIN(_xlfn._xlws.FILTER(Bank_Final_Fact[Disbursement Date],Bank_Final_Fact[Client id]=Bank_Final_Fact[[#This Row],[Client id]])),"New","Old")</f>
        <v>New</v>
      </c>
      <c r="AX41">
        <f t="shared" si="0"/>
        <v>4</v>
      </c>
    </row>
    <row r="42" spans="1:50">
      <c r="A42" t="s">
        <v>427</v>
      </c>
      <c r="B42">
        <v>206</v>
      </c>
      <c r="C42" t="s">
        <v>202</v>
      </c>
      <c r="D42" t="s">
        <v>343</v>
      </c>
      <c r="E42">
        <v>6228</v>
      </c>
      <c r="F42">
        <v>27339</v>
      </c>
      <c r="G42">
        <v>16284</v>
      </c>
      <c r="H42" s="1">
        <v>44300</v>
      </c>
      <c r="I42" t="s">
        <v>382</v>
      </c>
      <c r="J42" t="s">
        <v>383</v>
      </c>
      <c r="K42">
        <v>680026</v>
      </c>
      <c r="L42" t="s">
        <v>205</v>
      </c>
      <c r="M42" t="s">
        <v>288</v>
      </c>
      <c r="N42" t="s">
        <v>225</v>
      </c>
      <c r="O42" t="s">
        <v>226</v>
      </c>
      <c r="P42">
        <v>41</v>
      </c>
      <c r="Q42" s="1">
        <v>28491</v>
      </c>
      <c r="R42" t="s">
        <v>227</v>
      </c>
      <c r="S42" t="s">
        <v>243</v>
      </c>
      <c r="T42" t="s">
        <v>229</v>
      </c>
      <c r="U42" t="s">
        <v>245</v>
      </c>
      <c r="V42" t="s">
        <v>246</v>
      </c>
      <c r="W42">
        <v>495</v>
      </c>
      <c r="X42" t="s">
        <v>344</v>
      </c>
      <c r="Y42" t="s">
        <v>345</v>
      </c>
      <c r="Z42" t="s">
        <v>346</v>
      </c>
      <c r="AA42">
        <v>0.1065</v>
      </c>
      <c r="AB42" t="s">
        <v>347</v>
      </c>
      <c r="AC42" t="s">
        <v>348</v>
      </c>
      <c r="AD42" t="s">
        <v>202</v>
      </c>
      <c r="AE42" t="s">
        <v>143</v>
      </c>
      <c r="AF42" t="s">
        <v>144</v>
      </c>
      <c r="AG42" t="s">
        <v>145</v>
      </c>
      <c r="AH42" t="s">
        <v>145</v>
      </c>
      <c r="AI42" t="s">
        <v>146</v>
      </c>
      <c r="AJ42" t="s">
        <v>203</v>
      </c>
      <c r="AK42">
        <v>680026</v>
      </c>
      <c r="AL42" t="s">
        <v>204</v>
      </c>
      <c r="AM42" t="s">
        <v>14</v>
      </c>
      <c r="AN42">
        <v>7943</v>
      </c>
      <c r="AO42">
        <v>27250</v>
      </c>
      <c r="AP42">
        <v>5868</v>
      </c>
      <c r="AQ42">
        <v>1.47</v>
      </c>
      <c r="AR42">
        <v>2923.82</v>
      </c>
      <c r="AS42" t="s">
        <v>2396</v>
      </c>
      <c r="AT42" t="s">
        <v>2396</v>
      </c>
      <c r="AU42">
        <v>1</v>
      </c>
      <c r="AV42" t="s">
        <v>2398</v>
      </c>
      <c r="AW42" t="str" cm="1">
        <f t="array" ref="AW42">IF(Bank_Final_Fact[[#This Row],[Disbursement Date]]=MIN(_xlfn._xlws.FILTER(Bank_Final_Fact[Disbursement Date],Bank_Final_Fact[Client id]=Bank_Final_Fact[[#This Row],[Client id]])),"New","Old")</f>
        <v>Old</v>
      </c>
      <c r="AX42">
        <f t="shared" si="0"/>
        <v>2</v>
      </c>
    </row>
    <row r="43" spans="1:50">
      <c r="A43" t="s">
        <v>428</v>
      </c>
      <c r="B43">
        <v>349</v>
      </c>
      <c r="C43" t="s">
        <v>23</v>
      </c>
      <c r="D43" t="s">
        <v>343</v>
      </c>
      <c r="E43">
        <v>13095</v>
      </c>
      <c r="F43">
        <v>15927</v>
      </c>
      <c r="G43">
        <v>19119</v>
      </c>
      <c r="H43" s="1">
        <v>44917</v>
      </c>
      <c r="I43" t="s">
        <v>382</v>
      </c>
      <c r="J43" t="s">
        <v>389</v>
      </c>
      <c r="K43">
        <v>910182</v>
      </c>
      <c r="L43" t="s">
        <v>31</v>
      </c>
      <c r="M43" t="s">
        <v>270</v>
      </c>
      <c r="N43" t="s">
        <v>225</v>
      </c>
      <c r="O43" t="s">
        <v>242</v>
      </c>
      <c r="P43">
        <v>23</v>
      </c>
      <c r="Q43" s="1">
        <v>34367</v>
      </c>
      <c r="R43" t="s">
        <v>266</v>
      </c>
      <c r="S43" t="s">
        <v>243</v>
      </c>
      <c r="T43" t="s">
        <v>229</v>
      </c>
      <c r="U43" t="s">
        <v>245</v>
      </c>
      <c r="V43" t="s">
        <v>240</v>
      </c>
      <c r="W43">
        <v>503</v>
      </c>
      <c r="X43" t="s">
        <v>344</v>
      </c>
      <c r="Y43" t="s">
        <v>345</v>
      </c>
      <c r="Z43" t="s">
        <v>346</v>
      </c>
      <c r="AA43">
        <v>0.1065</v>
      </c>
      <c r="AB43" t="s">
        <v>347</v>
      </c>
      <c r="AC43" t="s">
        <v>348</v>
      </c>
      <c r="AD43" t="s">
        <v>23</v>
      </c>
      <c r="AE43" t="s">
        <v>24</v>
      </c>
      <c r="AF43" t="s">
        <v>25</v>
      </c>
      <c r="AG43" t="s">
        <v>26</v>
      </c>
      <c r="AH43" t="s">
        <v>26</v>
      </c>
      <c r="AI43" t="s">
        <v>27</v>
      </c>
      <c r="AJ43" t="s">
        <v>28</v>
      </c>
      <c r="AK43">
        <v>910182</v>
      </c>
      <c r="AL43" t="s">
        <v>29</v>
      </c>
      <c r="AM43" t="s">
        <v>16</v>
      </c>
      <c r="AN43">
        <v>14883</v>
      </c>
      <c r="AO43">
        <v>16157</v>
      </c>
      <c r="AP43">
        <v>12895</v>
      </c>
      <c r="AQ43">
        <v>38.409999999999997</v>
      </c>
      <c r="AR43">
        <v>1467.99</v>
      </c>
      <c r="AS43" t="s">
        <v>2397</v>
      </c>
      <c r="AT43" t="s">
        <v>2396</v>
      </c>
      <c r="AU43">
        <v>2</v>
      </c>
      <c r="AV43" t="s">
        <v>2398</v>
      </c>
      <c r="AW43" t="str" cm="1">
        <f t="array" ref="AW43">IF(Bank_Final_Fact[[#This Row],[Disbursement Date]]=MIN(_xlfn._xlws.FILTER(Bank_Final_Fact[Disbursement Date],Bank_Final_Fact[Client id]=Bank_Final_Fact[[#This Row],[Client id]])),"New","Old")</f>
        <v>Old</v>
      </c>
      <c r="AX43">
        <f t="shared" si="0"/>
        <v>4</v>
      </c>
    </row>
    <row r="44" spans="1:50">
      <c r="A44" t="s">
        <v>429</v>
      </c>
      <c r="B44">
        <v>110</v>
      </c>
      <c r="C44" t="s">
        <v>186</v>
      </c>
      <c r="D44" t="s">
        <v>343</v>
      </c>
      <c r="E44">
        <v>27443</v>
      </c>
      <c r="F44">
        <v>15926</v>
      </c>
      <c r="G44">
        <v>5774</v>
      </c>
      <c r="H44" s="1">
        <v>43785</v>
      </c>
      <c r="I44" t="s">
        <v>387</v>
      </c>
      <c r="J44" t="s">
        <v>383</v>
      </c>
      <c r="K44">
        <v>800018</v>
      </c>
      <c r="L44" t="s">
        <v>189</v>
      </c>
      <c r="M44" t="s">
        <v>257</v>
      </c>
      <c r="N44" t="s">
        <v>225</v>
      </c>
      <c r="O44" t="s">
        <v>226</v>
      </c>
      <c r="P44">
        <v>38</v>
      </c>
      <c r="Q44" s="1">
        <v>29587</v>
      </c>
      <c r="R44" t="s">
        <v>239</v>
      </c>
      <c r="S44" t="s">
        <v>303</v>
      </c>
      <c r="T44" t="s">
        <v>229</v>
      </c>
      <c r="U44" t="s">
        <v>236</v>
      </c>
      <c r="V44" t="s">
        <v>246</v>
      </c>
      <c r="W44">
        <v>450</v>
      </c>
      <c r="X44" t="s">
        <v>344</v>
      </c>
      <c r="Y44" t="s">
        <v>345</v>
      </c>
      <c r="Z44" t="s">
        <v>346</v>
      </c>
      <c r="AA44">
        <v>0.1065</v>
      </c>
      <c r="AB44" t="s">
        <v>347</v>
      </c>
      <c r="AC44" t="s">
        <v>348</v>
      </c>
      <c r="AD44" t="s">
        <v>186</v>
      </c>
      <c r="AE44" t="s">
        <v>24</v>
      </c>
      <c r="AF44" t="s">
        <v>25</v>
      </c>
      <c r="AG44" t="s">
        <v>26</v>
      </c>
      <c r="AH44" t="s">
        <v>26</v>
      </c>
      <c r="AI44" t="s">
        <v>27</v>
      </c>
      <c r="AJ44" t="s">
        <v>187</v>
      </c>
      <c r="AK44">
        <v>800018</v>
      </c>
      <c r="AL44" t="s">
        <v>188</v>
      </c>
      <c r="AM44" t="s">
        <v>14</v>
      </c>
      <c r="AN44">
        <v>29083</v>
      </c>
      <c r="AO44">
        <v>15549</v>
      </c>
      <c r="AP44">
        <v>27257</v>
      </c>
      <c r="AQ44">
        <v>2.4</v>
      </c>
      <c r="AR44">
        <v>1718.28</v>
      </c>
      <c r="AS44" t="s">
        <v>2396</v>
      </c>
      <c r="AT44" t="s">
        <v>2396</v>
      </c>
      <c r="AU44">
        <v>2</v>
      </c>
      <c r="AV44" t="s">
        <v>2398</v>
      </c>
      <c r="AW44" t="str" cm="1">
        <f t="array" ref="AW44">IF(Bank_Final_Fact[[#This Row],[Disbursement Date]]=MIN(_xlfn._xlws.FILTER(Bank_Final_Fact[Disbursement Date],Bank_Final_Fact[Client id]=Bank_Final_Fact[[#This Row],[Client id]])),"New","Old")</f>
        <v>New</v>
      </c>
      <c r="AX44">
        <f t="shared" si="0"/>
        <v>4</v>
      </c>
    </row>
    <row r="45" spans="1:50">
      <c r="A45" t="s">
        <v>430</v>
      </c>
      <c r="B45">
        <v>10</v>
      </c>
      <c r="C45" t="s">
        <v>142</v>
      </c>
      <c r="D45" t="s">
        <v>359</v>
      </c>
      <c r="E45">
        <v>5614</v>
      </c>
      <c r="F45">
        <v>31158</v>
      </c>
      <c r="G45">
        <v>20855</v>
      </c>
      <c r="H45" s="1">
        <v>44231</v>
      </c>
      <c r="I45" t="s">
        <v>394</v>
      </c>
      <c r="J45" t="s">
        <v>389</v>
      </c>
      <c r="K45">
        <v>570241</v>
      </c>
      <c r="L45" t="s">
        <v>148</v>
      </c>
      <c r="M45" t="s">
        <v>241</v>
      </c>
      <c r="N45" t="s">
        <v>225</v>
      </c>
      <c r="O45" t="s">
        <v>226</v>
      </c>
      <c r="P45">
        <v>39</v>
      </c>
      <c r="Q45" s="1">
        <v>28491</v>
      </c>
      <c r="R45" t="s">
        <v>227</v>
      </c>
      <c r="S45" t="s">
        <v>243</v>
      </c>
      <c r="T45" t="s">
        <v>249</v>
      </c>
      <c r="U45" t="s">
        <v>236</v>
      </c>
      <c r="V45" t="s">
        <v>231</v>
      </c>
      <c r="W45">
        <v>812</v>
      </c>
      <c r="X45" t="s">
        <v>344</v>
      </c>
      <c r="Y45" t="s">
        <v>360</v>
      </c>
      <c r="Z45" t="s">
        <v>346</v>
      </c>
      <c r="AA45">
        <v>9.9099999999999994E-2</v>
      </c>
      <c r="AB45" t="s">
        <v>347</v>
      </c>
      <c r="AC45" t="s">
        <v>361</v>
      </c>
      <c r="AD45" t="s">
        <v>142</v>
      </c>
      <c r="AE45" t="s">
        <v>143</v>
      </c>
      <c r="AF45" t="s">
        <v>144</v>
      </c>
      <c r="AG45" t="s">
        <v>145</v>
      </c>
      <c r="AH45" t="s">
        <v>145</v>
      </c>
      <c r="AI45" t="s">
        <v>146</v>
      </c>
      <c r="AJ45" t="s">
        <v>142</v>
      </c>
      <c r="AK45">
        <v>570241</v>
      </c>
      <c r="AL45" t="s">
        <v>147</v>
      </c>
      <c r="AM45" t="s">
        <v>30</v>
      </c>
      <c r="AN45">
        <v>6526</v>
      </c>
      <c r="AO45">
        <v>30734</v>
      </c>
      <c r="AP45">
        <v>5119</v>
      </c>
      <c r="AQ45">
        <v>31.27</v>
      </c>
      <c r="AR45">
        <v>676.13</v>
      </c>
      <c r="AS45" t="s">
        <v>2396</v>
      </c>
      <c r="AT45" t="s">
        <v>2396</v>
      </c>
      <c r="AU45">
        <v>0</v>
      </c>
      <c r="AV45" t="s">
        <v>2400</v>
      </c>
      <c r="AW45" t="str" cm="1">
        <f t="array" ref="AW45">IF(Bank_Final_Fact[[#This Row],[Disbursement Date]]=MIN(_xlfn._xlws.FILTER(Bank_Final_Fact[Disbursement Date],Bank_Final_Fact[Client id]=Bank_Final_Fact[[#This Row],[Client id]])),"New","Old")</f>
        <v>Old</v>
      </c>
      <c r="AX45">
        <f t="shared" si="0"/>
        <v>3</v>
      </c>
    </row>
    <row r="46" spans="1:50">
      <c r="A46" t="s">
        <v>431</v>
      </c>
      <c r="B46">
        <v>41</v>
      </c>
      <c r="C46" t="s">
        <v>186</v>
      </c>
      <c r="D46" t="s">
        <v>343</v>
      </c>
      <c r="E46">
        <v>48162</v>
      </c>
      <c r="F46">
        <v>29994</v>
      </c>
      <c r="G46">
        <v>14416</v>
      </c>
      <c r="H46" s="1">
        <v>44053</v>
      </c>
      <c r="I46" t="s">
        <v>382</v>
      </c>
      <c r="J46" t="s">
        <v>389</v>
      </c>
      <c r="K46">
        <v>800018</v>
      </c>
      <c r="L46" t="s">
        <v>189</v>
      </c>
      <c r="M46" t="s">
        <v>277</v>
      </c>
      <c r="N46" t="s">
        <v>225</v>
      </c>
      <c r="O46" t="s">
        <v>251</v>
      </c>
      <c r="P46">
        <v>26</v>
      </c>
      <c r="Q46" s="1">
        <v>33239</v>
      </c>
      <c r="R46" t="s">
        <v>266</v>
      </c>
      <c r="S46" t="s">
        <v>243</v>
      </c>
      <c r="T46" t="s">
        <v>229</v>
      </c>
      <c r="U46" t="s">
        <v>245</v>
      </c>
      <c r="V46" t="s">
        <v>246</v>
      </c>
      <c r="W46">
        <v>522</v>
      </c>
      <c r="X46" t="s">
        <v>344</v>
      </c>
      <c r="Y46" t="s">
        <v>345</v>
      </c>
      <c r="Z46" t="s">
        <v>346</v>
      </c>
      <c r="AA46">
        <v>0.1065</v>
      </c>
      <c r="AB46" t="s">
        <v>347</v>
      </c>
      <c r="AC46" t="s">
        <v>348</v>
      </c>
      <c r="AD46" t="s">
        <v>186</v>
      </c>
      <c r="AE46" t="s">
        <v>24</v>
      </c>
      <c r="AF46" t="s">
        <v>25</v>
      </c>
      <c r="AG46" t="s">
        <v>26</v>
      </c>
      <c r="AH46" t="s">
        <v>26</v>
      </c>
      <c r="AI46" t="s">
        <v>27</v>
      </c>
      <c r="AJ46" t="s">
        <v>187</v>
      </c>
      <c r="AK46">
        <v>800018</v>
      </c>
      <c r="AL46" t="s">
        <v>188</v>
      </c>
      <c r="AM46" t="s">
        <v>14</v>
      </c>
      <c r="AN46">
        <v>48890</v>
      </c>
      <c r="AO46">
        <v>31926</v>
      </c>
      <c r="AP46">
        <v>47971</v>
      </c>
      <c r="AQ46">
        <v>38.93</v>
      </c>
      <c r="AR46">
        <v>2138.23</v>
      </c>
      <c r="AS46" t="s">
        <v>2396</v>
      </c>
      <c r="AT46" t="s">
        <v>2396</v>
      </c>
      <c r="AU46">
        <v>1</v>
      </c>
      <c r="AV46" t="s">
        <v>2400</v>
      </c>
      <c r="AW46" t="str" cm="1">
        <f t="array" ref="AW46">IF(Bank_Final_Fact[[#This Row],[Disbursement Date]]=MIN(_xlfn._xlws.FILTER(Bank_Final_Fact[Disbursement Date],Bank_Final_Fact[Client id]=Bank_Final_Fact[[#This Row],[Client id]])),"New","Old")</f>
        <v>Old</v>
      </c>
      <c r="AX46">
        <f t="shared" si="0"/>
        <v>6</v>
      </c>
    </row>
    <row r="47" spans="1:50">
      <c r="A47" t="s">
        <v>432</v>
      </c>
      <c r="B47">
        <v>610</v>
      </c>
      <c r="C47" t="s">
        <v>81</v>
      </c>
      <c r="D47" t="s">
        <v>343</v>
      </c>
      <c r="E47">
        <v>16050</v>
      </c>
      <c r="F47">
        <v>25227</v>
      </c>
      <c r="G47">
        <v>10159</v>
      </c>
      <c r="H47" s="1">
        <v>42527</v>
      </c>
      <c r="I47" t="s">
        <v>394</v>
      </c>
      <c r="J47" t="s">
        <v>383</v>
      </c>
      <c r="K47">
        <v>690076</v>
      </c>
      <c r="L47" t="s">
        <v>88</v>
      </c>
      <c r="M47" t="s">
        <v>271</v>
      </c>
      <c r="N47" t="s">
        <v>225</v>
      </c>
      <c r="O47" t="s">
        <v>328</v>
      </c>
      <c r="P47">
        <v>57</v>
      </c>
      <c r="Q47" s="1">
        <v>22869</v>
      </c>
      <c r="R47" t="s">
        <v>266</v>
      </c>
      <c r="S47" t="s">
        <v>282</v>
      </c>
      <c r="T47" t="s">
        <v>229</v>
      </c>
      <c r="U47" t="s">
        <v>230</v>
      </c>
      <c r="V47" t="s">
        <v>240</v>
      </c>
      <c r="W47">
        <v>472</v>
      </c>
      <c r="X47" t="s">
        <v>344</v>
      </c>
      <c r="Y47" t="s">
        <v>345</v>
      </c>
      <c r="Z47" t="s">
        <v>346</v>
      </c>
      <c r="AA47">
        <v>0.1065</v>
      </c>
      <c r="AB47" t="s">
        <v>347</v>
      </c>
      <c r="AC47" t="s">
        <v>348</v>
      </c>
      <c r="AD47" t="s">
        <v>81</v>
      </c>
      <c r="AE47" t="s">
        <v>82</v>
      </c>
      <c r="AF47" t="s">
        <v>83</v>
      </c>
      <c r="AG47" t="s">
        <v>84</v>
      </c>
      <c r="AH47" t="s">
        <v>84</v>
      </c>
      <c r="AI47" t="s">
        <v>85</v>
      </c>
      <c r="AJ47" t="s">
        <v>86</v>
      </c>
      <c r="AK47">
        <v>690076</v>
      </c>
      <c r="AL47" t="s">
        <v>87</v>
      </c>
      <c r="AM47" t="s">
        <v>14</v>
      </c>
      <c r="AN47">
        <v>16452</v>
      </c>
      <c r="AO47">
        <v>26365</v>
      </c>
      <c r="AP47">
        <v>15974</v>
      </c>
      <c r="AQ47">
        <v>13.83</v>
      </c>
      <c r="AR47">
        <v>4688.38</v>
      </c>
      <c r="AS47" t="s">
        <v>2396</v>
      </c>
      <c r="AT47" t="s">
        <v>2396</v>
      </c>
      <c r="AU47">
        <v>0</v>
      </c>
      <c r="AV47" t="s">
        <v>2398</v>
      </c>
      <c r="AW47" t="str" cm="1">
        <f t="array" ref="AW47">IF(Bank_Final_Fact[[#This Row],[Disbursement Date]]=MIN(_xlfn._xlws.FILTER(Bank_Final_Fact[Disbursement Date],Bank_Final_Fact[Client id]=Bank_Final_Fact[[#This Row],[Client id]])),"New","Old")</f>
        <v>New</v>
      </c>
      <c r="AX47">
        <f t="shared" si="0"/>
        <v>1</v>
      </c>
    </row>
    <row r="48" spans="1:50">
      <c r="A48" t="s">
        <v>433</v>
      </c>
      <c r="B48">
        <v>245</v>
      </c>
      <c r="C48" t="s">
        <v>23</v>
      </c>
      <c r="D48" t="s">
        <v>353</v>
      </c>
      <c r="E48">
        <v>48450</v>
      </c>
      <c r="F48">
        <v>25184</v>
      </c>
      <c r="G48">
        <v>26822</v>
      </c>
      <c r="H48" s="1">
        <v>44475</v>
      </c>
      <c r="I48" t="s">
        <v>387</v>
      </c>
      <c r="J48" t="s">
        <v>383</v>
      </c>
      <c r="K48">
        <v>910182</v>
      </c>
      <c r="L48" t="s">
        <v>31</v>
      </c>
      <c r="M48" t="s">
        <v>274</v>
      </c>
      <c r="N48" t="s">
        <v>225</v>
      </c>
      <c r="O48" t="s">
        <v>238</v>
      </c>
      <c r="P48">
        <v>52</v>
      </c>
      <c r="Q48" s="1">
        <v>23743</v>
      </c>
      <c r="R48" t="s">
        <v>266</v>
      </c>
      <c r="S48" t="s">
        <v>243</v>
      </c>
      <c r="T48" t="s">
        <v>229</v>
      </c>
      <c r="U48" t="s">
        <v>233</v>
      </c>
      <c r="V48" t="s">
        <v>246</v>
      </c>
      <c r="W48">
        <v>322</v>
      </c>
      <c r="X48" t="s">
        <v>344</v>
      </c>
      <c r="Y48" t="s">
        <v>357</v>
      </c>
      <c r="Z48" t="s">
        <v>346</v>
      </c>
      <c r="AA48">
        <v>0.1825</v>
      </c>
      <c r="AB48" t="s">
        <v>354</v>
      </c>
      <c r="AC48" t="s">
        <v>355</v>
      </c>
      <c r="AD48" t="s">
        <v>23</v>
      </c>
      <c r="AE48" t="s">
        <v>24</v>
      </c>
      <c r="AF48" t="s">
        <v>25</v>
      </c>
      <c r="AG48" t="s">
        <v>26</v>
      </c>
      <c r="AH48" t="s">
        <v>26</v>
      </c>
      <c r="AI48" t="s">
        <v>27</v>
      </c>
      <c r="AJ48" t="s">
        <v>28</v>
      </c>
      <c r="AK48">
        <v>910182</v>
      </c>
      <c r="AL48" t="s">
        <v>29</v>
      </c>
      <c r="AM48" t="s">
        <v>16</v>
      </c>
      <c r="AN48">
        <v>48885</v>
      </c>
      <c r="AO48">
        <v>26574</v>
      </c>
      <c r="AP48">
        <v>48450</v>
      </c>
      <c r="AQ48">
        <v>13.5</v>
      </c>
      <c r="AR48">
        <v>2142.5300000000002</v>
      </c>
      <c r="AS48" t="s">
        <v>2396</v>
      </c>
      <c r="AT48" t="s">
        <v>2396</v>
      </c>
      <c r="AU48">
        <v>0</v>
      </c>
      <c r="AV48" t="s">
        <v>2400</v>
      </c>
      <c r="AW48" t="str" cm="1">
        <f t="array" ref="AW48">IF(Bank_Final_Fact[[#This Row],[Disbursement Date]]=MIN(_xlfn._xlws.FILTER(Bank_Final_Fact[Disbursement Date],Bank_Final_Fact[Client id]=Bank_Final_Fact[[#This Row],[Client id]])),"New","Old")</f>
        <v>Old</v>
      </c>
      <c r="AX48">
        <f t="shared" si="0"/>
        <v>4</v>
      </c>
    </row>
    <row r="49" spans="1:50">
      <c r="A49" t="s">
        <v>434</v>
      </c>
      <c r="B49">
        <v>372</v>
      </c>
      <c r="C49" t="s">
        <v>142</v>
      </c>
      <c r="D49" t="s">
        <v>343</v>
      </c>
      <c r="E49">
        <v>40775</v>
      </c>
      <c r="F49">
        <v>49778</v>
      </c>
      <c r="G49">
        <v>26979</v>
      </c>
      <c r="H49" s="1">
        <v>43443</v>
      </c>
      <c r="I49" t="s">
        <v>382</v>
      </c>
      <c r="J49" t="s">
        <v>389</v>
      </c>
      <c r="K49">
        <v>570241</v>
      </c>
      <c r="L49" t="s">
        <v>148</v>
      </c>
      <c r="M49" t="s">
        <v>313</v>
      </c>
      <c r="N49" t="s">
        <v>225</v>
      </c>
      <c r="O49" t="s">
        <v>251</v>
      </c>
      <c r="P49">
        <v>30</v>
      </c>
      <c r="Q49" s="1">
        <v>32143</v>
      </c>
      <c r="R49" t="s">
        <v>239</v>
      </c>
      <c r="S49" t="s">
        <v>303</v>
      </c>
      <c r="T49" t="s">
        <v>229</v>
      </c>
      <c r="U49" t="s">
        <v>230</v>
      </c>
      <c r="V49" t="s">
        <v>240</v>
      </c>
      <c r="W49">
        <v>783</v>
      </c>
      <c r="X49" t="s">
        <v>344</v>
      </c>
      <c r="Y49" t="s">
        <v>345</v>
      </c>
      <c r="Z49" t="s">
        <v>346</v>
      </c>
      <c r="AA49">
        <v>0.1065</v>
      </c>
      <c r="AB49" t="s">
        <v>347</v>
      </c>
      <c r="AC49" t="s">
        <v>348</v>
      </c>
      <c r="AD49" t="s">
        <v>142</v>
      </c>
      <c r="AE49" t="s">
        <v>143</v>
      </c>
      <c r="AF49" t="s">
        <v>144</v>
      </c>
      <c r="AG49" t="s">
        <v>145</v>
      </c>
      <c r="AH49" t="s">
        <v>145</v>
      </c>
      <c r="AI49" t="s">
        <v>146</v>
      </c>
      <c r="AJ49" t="s">
        <v>142</v>
      </c>
      <c r="AK49">
        <v>570241</v>
      </c>
      <c r="AL49" t="s">
        <v>147</v>
      </c>
      <c r="AM49" t="s">
        <v>30</v>
      </c>
      <c r="AN49">
        <v>42072</v>
      </c>
      <c r="AO49">
        <v>50117</v>
      </c>
      <c r="AP49">
        <v>40601</v>
      </c>
      <c r="AQ49">
        <v>48.56</v>
      </c>
      <c r="AR49">
        <v>1585.69</v>
      </c>
      <c r="AS49" t="s">
        <v>2396</v>
      </c>
      <c r="AT49" t="s">
        <v>2396</v>
      </c>
      <c r="AU49">
        <v>2</v>
      </c>
      <c r="AV49" t="s">
        <v>2400</v>
      </c>
      <c r="AW49" t="str" cm="1">
        <f t="array" ref="AW49">IF(Bank_Final_Fact[[#This Row],[Disbursement Date]]=MIN(_xlfn._xlws.FILTER(Bank_Final_Fact[Disbursement Date],Bank_Final_Fact[Client id]=Bank_Final_Fact[[#This Row],[Client id]])),"New","Old")</f>
        <v>Old</v>
      </c>
      <c r="AX49">
        <f t="shared" si="0"/>
        <v>4</v>
      </c>
    </row>
    <row r="50" spans="1:50">
      <c r="A50" t="s">
        <v>435</v>
      </c>
      <c r="B50">
        <v>242</v>
      </c>
      <c r="C50" t="s">
        <v>119</v>
      </c>
      <c r="D50" t="s">
        <v>359</v>
      </c>
      <c r="E50">
        <v>22891</v>
      </c>
      <c r="F50">
        <v>13457</v>
      </c>
      <c r="G50">
        <v>21237</v>
      </c>
      <c r="H50" s="1">
        <v>42949</v>
      </c>
      <c r="I50" t="s">
        <v>394</v>
      </c>
      <c r="J50" t="s">
        <v>383</v>
      </c>
      <c r="K50">
        <v>720081</v>
      </c>
      <c r="L50" t="s">
        <v>123</v>
      </c>
      <c r="M50" t="s">
        <v>276</v>
      </c>
      <c r="N50" t="s">
        <v>225</v>
      </c>
      <c r="O50" t="s">
        <v>226</v>
      </c>
      <c r="P50">
        <v>37</v>
      </c>
      <c r="Q50" s="1">
        <v>29221</v>
      </c>
      <c r="R50" t="s">
        <v>266</v>
      </c>
      <c r="S50" t="s">
        <v>243</v>
      </c>
      <c r="T50" t="s">
        <v>229</v>
      </c>
      <c r="U50" t="s">
        <v>261</v>
      </c>
      <c r="V50" t="s">
        <v>231</v>
      </c>
      <c r="W50">
        <v>479</v>
      </c>
      <c r="X50" t="s">
        <v>344</v>
      </c>
      <c r="Y50" t="s">
        <v>360</v>
      </c>
      <c r="Z50" t="s">
        <v>346</v>
      </c>
      <c r="AA50">
        <v>9.9099999999999994E-2</v>
      </c>
      <c r="AB50" t="s">
        <v>347</v>
      </c>
      <c r="AC50" t="s">
        <v>361</v>
      </c>
      <c r="AD50" t="s">
        <v>119</v>
      </c>
      <c r="AE50" t="s">
        <v>82</v>
      </c>
      <c r="AF50" t="s">
        <v>10</v>
      </c>
      <c r="AG50" t="s">
        <v>120</v>
      </c>
      <c r="AH50" t="s">
        <v>120</v>
      </c>
      <c r="AI50" t="s">
        <v>121</v>
      </c>
      <c r="AJ50" t="s">
        <v>119</v>
      </c>
      <c r="AK50">
        <v>720081</v>
      </c>
      <c r="AL50" t="s">
        <v>122</v>
      </c>
      <c r="AM50" t="s">
        <v>16</v>
      </c>
      <c r="AN50">
        <v>23831</v>
      </c>
      <c r="AO50">
        <v>14416</v>
      </c>
      <c r="AP50">
        <v>22417</v>
      </c>
      <c r="AQ50">
        <v>39.26</v>
      </c>
      <c r="AR50">
        <v>4464.97</v>
      </c>
      <c r="AS50" t="s">
        <v>2396</v>
      </c>
      <c r="AT50" t="s">
        <v>2396</v>
      </c>
      <c r="AU50">
        <v>2</v>
      </c>
      <c r="AV50" t="s">
        <v>2398</v>
      </c>
      <c r="AW50" t="str" cm="1">
        <f t="array" ref="AW50">IF(Bank_Final_Fact[[#This Row],[Disbursement Date]]=MIN(_xlfn._xlws.FILTER(Bank_Final_Fact[Disbursement Date],Bank_Final_Fact[Client id]=Bank_Final_Fact[[#This Row],[Client id]])),"New","Old")</f>
        <v>Old</v>
      </c>
      <c r="AX50">
        <f t="shared" si="0"/>
        <v>5</v>
      </c>
    </row>
    <row r="51" spans="1:50">
      <c r="A51" t="s">
        <v>436</v>
      </c>
      <c r="B51">
        <v>763</v>
      </c>
      <c r="C51" t="s">
        <v>109</v>
      </c>
      <c r="D51" t="s">
        <v>353</v>
      </c>
      <c r="E51">
        <v>31115</v>
      </c>
      <c r="F51">
        <v>13467</v>
      </c>
      <c r="G51">
        <v>39122</v>
      </c>
      <c r="H51" s="1">
        <v>42232</v>
      </c>
      <c r="I51" t="s">
        <v>382</v>
      </c>
      <c r="J51" t="s">
        <v>383</v>
      </c>
      <c r="K51">
        <v>1110166</v>
      </c>
      <c r="L51" t="s">
        <v>112</v>
      </c>
      <c r="M51" t="s">
        <v>312</v>
      </c>
      <c r="N51" t="s">
        <v>225</v>
      </c>
      <c r="O51" t="s">
        <v>226</v>
      </c>
      <c r="P51">
        <v>38</v>
      </c>
      <c r="Q51" s="1">
        <v>29221</v>
      </c>
      <c r="R51" t="s">
        <v>239</v>
      </c>
      <c r="S51" t="s">
        <v>303</v>
      </c>
      <c r="T51" t="s">
        <v>259</v>
      </c>
      <c r="U51" t="s">
        <v>245</v>
      </c>
      <c r="V51" t="s">
        <v>240</v>
      </c>
      <c r="W51">
        <v>683</v>
      </c>
      <c r="X51" t="s">
        <v>344</v>
      </c>
      <c r="Y51" t="s">
        <v>357</v>
      </c>
      <c r="Z51" t="s">
        <v>346</v>
      </c>
      <c r="AA51">
        <v>0.1825</v>
      </c>
      <c r="AB51" t="s">
        <v>354</v>
      </c>
      <c r="AC51" t="s">
        <v>355</v>
      </c>
      <c r="AD51" t="s">
        <v>109</v>
      </c>
      <c r="AE51" t="s">
        <v>9</v>
      </c>
      <c r="AF51" t="s">
        <v>10</v>
      </c>
      <c r="AG51" t="s">
        <v>11</v>
      </c>
      <c r="AH51" t="s">
        <v>11</v>
      </c>
      <c r="AI51" t="s">
        <v>12</v>
      </c>
      <c r="AJ51" t="s">
        <v>110</v>
      </c>
      <c r="AK51">
        <v>1110166</v>
      </c>
      <c r="AL51" t="s">
        <v>111</v>
      </c>
      <c r="AM51" t="s">
        <v>14</v>
      </c>
      <c r="AN51">
        <v>31460</v>
      </c>
      <c r="AO51">
        <v>14125</v>
      </c>
      <c r="AP51">
        <v>31071</v>
      </c>
      <c r="AQ51">
        <v>18.07</v>
      </c>
      <c r="AR51">
        <v>2250.87</v>
      </c>
      <c r="AS51" t="s">
        <v>2396</v>
      </c>
      <c r="AT51" t="s">
        <v>2396</v>
      </c>
      <c r="AU51">
        <v>1</v>
      </c>
      <c r="AV51" t="s">
        <v>2398</v>
      </c>
      <c r="AW51" t="str" cm="1">
        <f t="array" ref="AW51">IF(Bank_Final_Fact[[#This Row],[Disbursement Date]]=MIN(_xlfn._xlws.FILTER(Bank_Final_Fact[Disbursement Date],Bank_Final_Fact[Client id]=Bank_Final_Fact[[#This Row],[Client id]])),"New","Old")</f>
        <v>New</v>
      </c>
      <c r="AX51">
        <f t="shared" si="0"/>
        <v>1</v>
      </c>
    </row>
    <row r="52" spans="1:50">
      <c r="A52" t="s">
        <v>437</v>
      </c>
      <c r="B52">
        <v>467</v>
      </c>
      <c r="C52" t="s">
        <v>60</v>
      </c>
      <c r="D52" t="s">
        <v>343</v>
      </c>
      <c r="E52">
        <v>25377</v>
      </c>
      <c r="F52">
        <v>36909</v>
      </c>
      <c r="G52">
        <v>5288</v>
      </c>
      <c r="H52" s="1">
        <v>44509</v>
      </c>
      <c r="I52" t="s">
        <v>382</v>
      </c>
      <c r="J52" t="s">
        <v>383</v>
      </c>
      <c r="K52">
        <v>90149</v>
      </c>
      <c r="L52" t="s">
        <v>62</v>
      </c>
      <c r="M52" t="s">
        <v>298</v>
      </c>
      <c r="N52" t="s">
        <v>225</v>
      </c>
      <c r="O52" t="s">
        <v>242</v>
      </c>
      <c r="P52">
        <v>24</v>
      </c>
      <c r="Q52" s="1">
        <v>34335</v>
      </c>
      <c r="R52" t="s">
        <v>239</v>
      </c>
      <c r="S52" t="s">
        <v>303</v>
      </c>
      <c r="T52" t="s">
        <v>229</v>
      </c>
      <c r="U52" t="s">
        <v>261</v>
      </c>
      <c r="V52" t="s">
        <v>246</v>
      </c>
      <c r="W52">
        <v>443</v>
      </c>
      <c r="X52" t="s">
        <v>344</v>
      </c>
      <c r="Y52" t="s">
        <v>345</v>
      </c>
      <c r="Z52" t="s">
        <v>346</v>
      </c>
      <c r="AA52">
        <v>0.1065</v>
      </c>
      <c r="AB52" t="s">
        <v>347</v>
      </c>
      <c r="AC52" t="s">
        <v>348</v>
      </c>
      <c r="AD52" t="s">
        <v>60</v>
      </c>
      <c r="AE52" t="s">
        <v>40</v>
      </c>
      <c r="AF52" t="s">
        <v>41</v>
      </c>
      <c r="AG52" t="s">
        <v>42</v>
      </c>
      <c r="AH52" t="s">
        <v>42</v>
      </c>
      <c r="AI52" t="s">
        <v>43</v>
      </c>
      <c r="AJ52" t="s">
        <v>61</v>
      </c>
      <c r="AK52">
        <v>90149</v>
      </c>
      <c r="AL52" t="s">
        <v>48</v>
      </c>
      <c r="AM52" t="s">
        <v>30</v>
      </c>
      <c r="AN52">
        <v>25609</v>
      </c>
      <c r="AO52">
        <v>38337</v>
      </c>
      <c r="AP52">
        <v>25104</v>
      </c>
      <c r="AQ52">
        <v>23.48</v>
      </c>
      <c r="AR52">
        <v>2038.14</v>
      </c>
      <c r="AS52" t="s">
        <v>2396</v>
      </c>
      <c r="AT52" t="s">
        <v>2396</v>
      </c>
      <c r="AU52">
        <v>2</v>
      </c>
      <c r="AV52" t="s">
        <v>2398</v>
      </c>
      <c r="AW52" t="str" cm="1">
        <f t="array" ref="AW52">IF(Bank_Final_Fact[[#This Row],[Disbursement Date]]=MIN(_xlfn._xlws.FILTER(Bank_Final_Fact[Disbursement Date],Bank_Final_Fact[Client id]=Bank_Final_Fact[[#This Row],[Client id]])),"New","Old")</f>
        <v>Old</v>
      </c>
      <c r="AX52">
        <f t="shared" si="0"/>
        <v>8</v>
      </c>
    </row>
    <row r="53" spans="1:50">
      <c r="A53" t="s">
        <v>438</v>
      </c>
      <c r="B53">
        <v>942</v>
      </c>
      <c r="C53" t="s">
        <v>124</v>
      </c>
      <c r="D53" t="s">
        <v>356</v>
      </c>
      <c r="E53">
        <v>49339</v>
      </c>
      <c r="F53">
        <v>13273</v>
      </c>
      <c r="G53">
        <v>43488</v>
      </c>
      <c r="H53" s="1">
        <v>43823</v>
      </c>
      <c r="I53" t="s">
        <v>385</v>
      </c>
      <c r="J53" t="s">
        <v>383</v>
      </c>
      <c r="K53">
        <v>1030063</v>
      </c>
      <c r="L53" t="s">
        <v>126</v>
      </c>
      <c r="M53" t="s">
        <v>313</v>
      </c>
      <c r="N53" t="s">
        <v>225</v>
      </c>
      <c r="O53" t="s">
        <v>251</v>
      </c>
      <c r="P53">
        <v>30</v>
      </c>
      <c r="Q53" s="1">
        <v>32143</v>
      </c>
      <c r="R53" t="s">
        <v>239</v>
      </c>
      <c r="S53" t="s">
        <v>303</v>
      </c>
      <c r="T53" t="s">
        <v>229</v>
      </c>
      <c r="U53" t="s">
        <v>230</v>
      </c>
      <c r="V53" t="s">
        <v>240</v>
      </c>
      <c r="W53">
        <v>783</v>
      </c>
      <c r="X53" t="s">
        <v>344</v>
      </c>
      <c r="Y53" t="s">
        <v>357</v>
      </c>
      <c r="Z53" t="s">
        <v>346</v>
      </c>
      <c r="AA53">
        <v>6.6199999999999995E-2</v>
      </c>
      <c r="AB53" t="s">
        <v>351</v>
      </c>
      <c r="AC53" t="s">
        <v>358</v>
      </c>
      <c r="AD53" t="s">
        <v>124</v>
      </c>
      <c r="AE53" t="s">
        <v>9</v>
      </c>
      <c r="AF53" t="s">
        <v>10</v>
      </c>
      <c r="AG53" t="s">
        <v>11</v>
      </c>
      <c r="AH53" t="s">
        <v>11</v>
      </c>
      <c r="AI53" t="s">
        <v>12</v>
      </c>
      <c r="AJ53" t="s">
        <v>20</v>
      </c>
      <c r="AK53">
        <v>1030063</v>
      </c>
      <c r="AL53" t="s">
        <v>125</v>
      </c>
      <c r="AM53" t="s">
        <v>30</v>
      </c>
      <c r="AN53">
        <v>48940</v>
      </c>
      <c r="AO53">
        <v>14649</v>
      </c>
      <c r="AP53">
        <v>49309</v>
      </c>
      <c r="AQ53">
        <v>14.07</v>
      </c>
      <c r="AR53">
        <v>935.21</v>
      </c>
      <c r="AS53" t="s">
        <v>2396</v>
      </c>
      <c r="AT53" t="s">
        <v>2396</v>
      </c>
      <c r="AU53">
        <v>0</v>
      </c>
      <c r="AV53" t="s">
        <v>2399</v>
      </c>
      <c r="AW53" t="str" cm="1">
        <f t="array" ref="AW53">IF(Bank_Final_Fact[[#This Row],[Disbursement Date]]=MIN(_xlfn._xlws.FILTER(Bank_Final_Fact[Disbursement Date],Bank_Final_Fact[Client id]=Bank_Final_Fact[[#This Row],[Client id]])),"New","Old")</f>
        <v>Old</v>
      </c>
      <c r="AX53">
        <f t="shared" si="0"/>
        <v>4</v>
      </c>
    </row>
    <row r="54" spans="1:50">
      <c r="A54" t="s">
        <v>439</v>
      </c>
      <c r="B54">
        <v>260</v>
      </c>
      <c r="C54" t="s">
        <v>193</v>
      </c>
      <c r="D54" t="s">
        <v>349</v>
      </c>
      <c r="E54">
        <v>35642</v>
      </c>
      <c r="F54">
        <v>5329</v>
      </c>
      <c r="G54">
        <v>29742</v>
      </c>
      <c r="H54" s="1">
        <v>43106</v>
      </c>
      <c r="I54" t="s">
        <v>385</v>
      </c>
      <c r="J54" t="s">
        <v>383</v>
      </c>
      <c r="K54">
        <v>410521</v>
      </c>
      <c r="L54" t="s">
        <v>195</v>
      </c>
      <c r="M54" t="s">
        <v>279</v>
      </c>
      <c r="N54" t="s">
        <v>225</v>
      </c>
      <c r="O54" t="s">
        <v>226</v>
      </c>
      <c r="P54">
        <v>38</v>
      </c>
      <c r="Q54" s="1">
        <v>29587</v>
      </c>
      <c r="R54" t="s">
        <v>239</v>
      </c>
      <c r="S54" t="s">
        <v>303</v>
      </c>
      <c r="T54" t="s">
        <v>229</v>
      </c>
      <c r="U54" t="s">
        <v>236</v>
      </c>
      <c r="V54" t="s">
        <v>231</v>
      </c>
      <c r="W54">
        <v>552</v>
      </c>
      <c r="X54" t="s">
        <v>344</v>
      </c>
      <c r="Y54" t="s">
        <v>350</v>
      </c>
      <c r="Z54" t="s">
        <v>346</v>
      </c>
      <c r="AA54">
        <v>7.51E-2</v>
      </c>
      <c r="AB54" t="s">
        <v>351</v>
      </c>
      <c r="AC54" t="s">
        <v>352</v>
      </c>
      <c r="AD54" t="s">
        <v>193</v>
      </c>
      <c r="AE54" t="s">
        <v>24</v>
      </c>
      <c r="AF54" t="s">
        <v>25</v>
      </c>
      <c r="AG54" t="s">
        <v>26</v>
      </c>
      <c r="AH54" t="s">
        <v>26</v>
      </c>
      <c r="AI54" t="s">
        <v>27</v>
      </c>
      <c r="AJ54" t="s">
        <v>193</v>
      </c>
      <c r="AK54">
        <v>410521</v>
      </c>
      <c r="AL54" t="s">
        <v>194</v>
      </c>
      <c r="AM54" t="s">
        <v>30</v>
      </c>
      <c r="AN54">
        <v>35219</v>
      </c>
      <c r="AO54">
        <v>6332</v>
      </c>
      <c r="AP54">
        <v>35472</v>
      </c>
      <c r="AQ54">
        <v>4.29</v>
      </c>
      <c r="AR54">
        <v>3564.2</v>
      </c>
      <c r="AS54" t="s">
        <v>2396</v>
      </c>
      <c r="AT54" t="s">
        <v>2396</v>
      </c>
      <c r="AU54">
        <v>2</v>
      </c>
      <c r="AV54" t="s">
        <v>2398</v>
      </c>
      <c r="AW54" t="str" cm="1">
        <f t="array" ref="AW54">IF(Bank_Final_Fact[[#This Row],[Disbursement Date]]=MIN(_xlfn._xlws.FILTER(Bank_Final_Fact[Disbursement Date],Bank_Final_Fact[Client id]=Bank_Final_Fact[[#This Row],[Client id]])),"New","Old")</f>
        <v>Old</v>
      </c>
      <c r="AX54">
        <f t="shared" si="0"/>
        <v>3</v>
      </c>
    </row>
    <row r="55" spans="1:50">
      <c r="A55" t="s">
        <v>440</v>
      </c>
      <c r="B55">
        <v>743</v>
      </c>
      <c r="C55" t="s">
        <v>20</v>
      </c>
      <c r="D55" t="s">
        <v>343</v>
      </c>
      <c r="E55">
        <v>27146</v>
      </c>
      <c r="F55">
        <v>38341</v>
      </c>
      <c r="G55">
        <v>6414</v>
      </c>
      <c r="H55" s="1">
        <v>43177</v>
      </c>
      <c r="I55" t="s">
        <v>385</v>
      </c>
      <c r="J55" t="s">
        <v>383</v>
      </c>
      <c r="K55">
        <v>110159</v>
      </c>
      <c r="L55" t="s">
        <v>22</v>
      </c>
      <c r="M55" t="s">
        <v>296</v>
      </c>
      <c r="N55" t="s">
        <v>225</v>
      </c>
      <c r="O55" t="s">
        <v>251</v>
      </c>
      <c r="P55">
        <v>29</v>
      </c>
      <c r="Q55" s="1">
        <v>33239</v>
      </c>
      <c r="R55" t="s">
        <v>239</v>
      </c>
      <c r="S55" t="s">
        <v>303</v>
      </c>
      <c r="T55" t="s">
        <v>259</v>
      </c>
      <c r="U55" t="s">
        <v>233</v>
      </c>
      <c r="V55" t="s">
        <v>231</v>
      </c>
      <c r="W55">
        <v>799</v>
      </c>
      <c r="X55" t="s">
        <v>344</v>
      </c>
      <c r="Y55" t="s">
        <v>345</v>
      </c>
      <c r="Z55" t="s">
        <v>346</v>
      </c>
      <c r="AA55">
        <v>0.1065</v>
      </c>
      <c r="AB55" t="s">
        <v>347</v>
      </c>
      <c r="AC55" t="s">
        <v>348</v>
      </c>
      <c r="AD55" t="s">
        <v>20</v>
      </c>
      <c r="AE55" t="s">
        <v>9</v>
      </c>
      <c r="AF55" t="s">
        <v>10</v>
      </c>
      <c r="AG55" t="s">
        <v>11</v>
      </c>
      <c r="AH55" t="s">
        <v>11</v>
      </c>
      <c r="AI55" t="s">
        <v>12</v>
      </c>
      <c r="AJ55" t="s">
        <v>20</v>
      </c>
      <c r="AK55">
        <v>110159</v>
      </c>
      <c r="AL55" t="s">
        <v>21</v>
      </c>
      <c r="AM55" t="s">
        <v>30</v>
      </c>
      <c r="AN55">
        <v>28816</v>
      </c>
      <c r="AO55">
        <v>39214</v>
      </c>
      <c r="AP55">
        <v>26890</v>
      </c>
      <c r="AQ55">
        <v>33.18</v>
      </c>
      <c r="AR55">
        <v>4677.9399999999996</v>
      </c>
      <c r="AS55" t="s">
        <v>2397</v>
      </c>
      <c r="AT55" t="s">
        <v>2396</v>
      </c>
      <c r="AU55">
        <v>0</v>
      </c>
      <c r="AV55" t="s">
        <v>2398</v>
      </c>
      <c r="AW55" t="str" cm="1">
        <f t="array" ref="AW55">IF(Bank_Final_Fact[[#This Row],[Disbursement Date]]=MIN(_xlfn._xlws.FILTER(Bank_Final_Fact[Disbursement Date],Bank_Final_Fact[Client id]=Bank_Final_Fact[[#This Row],[Client id]])),"New","Old")</f>
        <v>Old</v>
      </c>
      <c r="AX55">
        <f t="shared" si="0"/>
        <v>2</v>
      </c>
    </row>
    <row r="56" spans="1:50">
      <c r="A56" t="s">
        <v>441</v>
      </c>
      <c r="B56">
        <v>102</v>
      </c>
      <c r="C56" t="s">
        <v>34</v>
      </c>
      <c r="D56" t="s">
        <v>343</v>
      </c>
      <c r="E56">
        <v>34937</v>
      </c>
      <c r="F56">
        <v>28632</v>
      </c>
      <c r="G56">
        <v>30117</v>
      </c>
      <c r="H56" s="1">
        <v>44175</v>
      </c>
      <c r="I56" t="s">
        <v>385</v>
      </c>
      <c r="J56" t="s">
        <v>383</v>
      </c>
      <c r="K56">
        <v>230415</v>
      </c>
      <c r="L56" t="s">
        <v>179</v>
      </c>
      <c r="M56" t="s">
        <v>290</v>
      </c>
      <c r="N56" t="s">
        <v>225</v>
      </c>
      <c r="O56" t="s">
        <v>251</v>
      </c>
      <c r="P56">
        <v>32</v>
      </c>
      <c r="Q56" s="1">
        <v>31413</v>
      </c>
      <c r="R56" t="s">
        <v>239</v>
      </c>
      <c r="S56" t="s">
        <v>303</v>
      </c>
      <c r="T56" t="s">
        <v>229</v>
      </c>
      <c r="U56" t="s">
        <v>230</v>
      </c>
      <c r="V56" t="s">
        <v>246</v>
      </c>
      <c r="W56">
        <v>666</v>
      </c>
      <c r="X56" t="s">
        <v>344</v>
      </c>
      <c r="Y56" t="s">
        <v>345</v>
      </c>
      <c r="Z56" t="s">
        <v>346</v>
      </c>
      <c r="AA56">
        <v>0.1065</v>
      </c>
      <c r="AB56" t="s">
        <v>347</v>
      </c>
      <c r="AC56" t="s">
        <v>348</v>
      </c>
      <c r="AD56" t="s">
        <v>34</v>
      </c>
      <c r="AE56" t="s">
        <v>33</v>
      </c>
      <c r="AF56" t="s">
        <v>34</v>
      </c>
      <c r="AG56" t="s">
        <v>35</v>
      </c>
      <c r="AH56" t="s">
        <v>35</v>
      </c>
      <c r="AI56" t="s">
        <v>36</v>
      </c>
      <c r="AJ56" t="s">
        <v>34</v>
      </c>
      <c r="AK56">
        <v>230415</v>
      </c>
      <c r="AL56" t="s">
        <v>178</v>
      </c>
      <c r="AM56" t="s">
        <v>16</v>
      </c>
      <c r="AN56">
        <v>34820</v>
      </c>
      <c r="AO56">
        <v>29669</v>
      </c>
      <c r="AP56">
        <v>34498</v>
      </c>
      <c r="AQ56">
        <v>40.58</v>
      </c>
      <c r="AR56">
        <v>4665.24</v>
      </c>
      <c r="AS56" t="s">
        <v>2396</v>
      </c>
      <c r="AT56" t="s">
        <v>2396</v>
      </c>
      <c r="AU56">
        <v>0</v>
      </c>
      <c r="AV56" t="s">
        <v>2398</v>
      </c>
      <c r="AW56" t="str" cm="1">
        <f t="array" ref="AW56">IF(Bank_Final_Fact[[#This Row],[Disbursement Date]]=MIN(_xlfn._xlws.FILTER(Bank_Final_Fact[Disbursement Date],Bank_Final_Fact[Client id]=Bank_Final_Fact[[#This Row],[Client id]])),"New","Old")</f>
        <v>Old</v>
      </c>
      <c r="AX56">
        <f t="shared" si="0"/>
        <v>2</v>
      </c>
    </row>
    <row r="57" spans="1:50">
      <c r="A57" t="s">
        <v>442</v>
      </c>
      <c r="B57">
        <v>822</v>
      </c>
      <c r="C57" t="s">
        <v>186</v>
      </c>
      <c r="D57" t="s">
        <v>359</v>
      </c>
      <c r="E57">
        <v>30017</v>
      </c>
      <c r="F57">
        <v>5948</v>
      </c>
      <c r="G57">
        <v>4398</v>
      </c>
      <c r="H57" s="1">
        <v>42234</v>
      </c>
      <c r="I57" t="s">
        <v>382</v>
      </c>
      <c r="J57" t="s">
        <v>383</v>
      </c>
      <c r="K57">
        <v>800018</v>
      </c>
      <c r="L57" t="s">
        <v>189</v>
      </c>
      <c r="M57" t="s">
        <v>253</v>
      </c>
      <c r="N57" t="s">
        <v>225</v>
      </c>
      <c r="O57" t="s">
        <v>251</v>
      </c>
      <c r="P57">
        <v>29</v>
      </c>
      <c r="Q57" s="1">
        <v>32874</v>
      </c>
      <c r="R57" t="s">
        <v>227</v>
      </c>
      <c r="S57" t="s">
        <v>243</v>
      </c>
      <c r="T57" t="s">
        <v>229</v>
      </c>
      <c r="U57" t="s">
        <v>230</v>
      </c>
      <c r="V57" t="s">
        <v>240</v>
      </c>
      <c r="W57">
        <v>311</v>
      </c>
      <c r="X57" t="s">
        <v>344</v>
      </c>
      <c r="Y57" t="s">
        <v>360</v>
      </c>
      <c r="Z57" t="s">
        <v>346</v>
      </c>
      <c r="AA57">
        <v>9.9099999999999994E-2</v>
      </c>
      <c r="AB57" t="s">
        <v>347</v>
      </c>
      <c r="AC57" t="s">
        <v>361</v>
      </c>
      <c r="AD57" t="s">
        <v>186</v>
      </c>
      <c r="AE57" t="s">
        <v>24</v>
      </c>
      <c r="AF57" t="s">
        <v>25</v>
      </c>
      <c r="AG57" t="s">
        <v>26</v>
      </c>
      <c r="AH57" t="s">
        <v>26</v>
      </c>
      <c r="AI57" t="s">
        <v>27</v>
      </c>
      <c r="AJ57" t="s">
        <v>187</v>
      </c>
      <c r="AK57">
        <v>800018</v>
      </c>
      <c r="AL57" t="s">
        <v>188</v>
      </c>
      <c r="AM57" t="s">
        <v>14</v>
      </c>
      <c r="AN57">
        <v>30367</v>
      </c>
      <c r="AO57">
        <v>6420</v>
      </c>
      <c r="AP57">
        <v>29763</v>
      </c>
      <c r="AQ57">
        <v>46.98</v>
      </c>
      <c r="AR57">
        <v>3725.35</v>
      </c>
      <c r="AS57" t="s">
        <v>2396</v>
      </c>
      <c r="AT57" t="s">
        <v>2396</v>
      </c>
      <c r="AU57">
        <v>0</v>
      </c>
      <c r="AV57" t="s">
        <v>2398</v>
      </c>
      <c r="AW57" t="str" cm="1">
        <f t="array" ref="AW57">IF(Bank_Final_Fact[[#This Row],[Disbursement Date]]=MIN(_xlfn._xlws.FILTER(Bank_Final_Fact[Disbursement Date],Bank_Final_Fact[Client id]=Bank_Final_Fact[[#This Row],[Client id]])),"New","Old")</f>
        <v>Old</v>
      </c>
      <c r="AX57">
        <f t="shared" si="0"/>
        <v>3</v>
      </c>
    </row>
    <row r="58" spans="1:50">
      <c r="A58" t="s">
        <v>443</v>
      </c>
      <c r="B58">
        <v>389</v>
      </c>
      <c r="C58" t="s">
        <v>63</v>
      </c>
      <c r="D58" t="s">
        <v>343</v>
      </c>
      <c r="E58">
        <v>49838</v>
      </c>
      <c r="F58">
        <v>7262</v>
      </c>
      <c r="G58">
        <v>17531</v>
      </c>
      <c r="H58" s="1">
        <v>45068</v>
      </c>
      <c r="I58" t="s">
        <v>382</v>
      </c>
      <c r="J58" t="s">
        <v>389</v>
      </c>
      <c r="K58">
        <v>1280108</v>
      </c>
      <c r="L58" t="s">
        <v>65</v>
      </c>
      <c r="M58" t="s">
        <v>286</v>
      </c>
      <c r="N58" t="s">
        <v>225</v>
      </c>
      <c r="O58" t="s">
        <v>251</v>
      </c>
      <c r="P58">
        <v>28</v>
      </c>
      <c r="Q58" s="1">
        <v>33239</v>
      </c>
      <c r="R58" t="s">
        <v>235</v>
      </c>
      <c r="S58" t="s">
        <v>243</v>
      </c>
      <c r="T58" t="s">
        <v>259</v>
      </c>
      <c r="U58" t="s">
        <v>230</v>
      </c>
      <c r="V58" t="s">
        <v>240</v>
      </c>
      <c r="W58">
        <v>844</v>
      </c>
      <c r="X58" t="s">
        <v>344</v>
      </c>
      <c r="Y58" t="s">
        <v>345</v>
      </c>
      <c r="Z58" t="s">
        <v>346</v>
      </c>
      <c r="AA58">
        <v>0.1065</v>
      </c>
      <c r="AB58" t="s">
        <v>347</v>
      </c>
      <c r="AC58" t="s">
        <v>348</v>
      </c>
      <c r="AD58" t="s">
        <v>63</v>
      </c>
      <c r="AE58" t="s">
        <v>24</v>
      </c>
      <c r="AF58" t="s">
        <v>63</v>
      </c>
      <c r="AG58" t="s">
        <v>26</v>
      </c>
      <c r="AH58" t="s">
        <v>26</v>
      </c>
      <c r="AI58" t="s">
        <v>27</v>
      </c>
      <c r="AJ58" t="s">
        <v>63</v>
      </c>
      <c r="AK58">
        <v>1280108</v>
      </c>
      <c r="AL58" t="s">
        <v>64</v>
      </c>
      <c r="AM58" t="s">
        <v>14</v>
      </c>
      <c r="AN58">
        <v>49822</v>
      </c>
      <c r="AO58">
        <v>7057</v>
      </c>
      <c r="AP58">
        <v>49488</v>
      </c>
      <c r="AQ58">
        <v>21.92</v>
      </c>
      <c r="AR58">
        <v>4163.26</v>
      </c>
      <c r="AS58" t="s">
        <v>2396</v>
      </c>
      <c r="AT58" t="s">
        <v>2396</v>
      </c>
      <c r="AU58">
        <v>1</v>
      </c>
      <c r="AV58" t="s">
        <v>2398</v>
      </c>
      <c r="AW58" t="str" cm="1">
        <f t="array" ref="AW58">IF(Bank_Final_Fact[[#This Row],[Disbursement Date]]=MIN(_xlfn._xlws.FILTER(Bank_Final_Fact[Disbursement Date],Bank_Final_Fact[Client id]=Bank_Final_Fact[[#This Row],[Client id]])),"New","Old")</f>
        <v>Old</v>
      </c>
      <c r="AX58">
        <f t="shared" si="0"/>
        <v>3</v>
      </c>
    </row>
    <row r="59" spans="1:50">
      <c r="A59" t="s">
        <v>444</v>
      </c>
      <c r="B59">
        <v>438</v>
      </c>
      <c r="C59" t="s">
        <v>109</v>
      </c>
      <c r="D59" t="s">
        <v>362</v>
      </c>
      <c r="E59">
        <v>21191</v>
      </c>
      <c r="F59">
        <v>37436</v>
      </c>
      <c r="G59">
        <v>15455</v>
      </c>
      <c r="H59" s="1">
        <v>44762</v>
      </c>
      <c r="I59" t="s">
        <v>394</v>
      </c>
      <c r="J59" t="s">
        <v>383</v>
      </c>
      <c r="K59">
        <v>1110166</v>
      </c>
      <c r="L59" t="s">
        <v>112</v>
      </c>
      <c r="M59" t="s">
        <v>307</v>
      </c>
      <c r="N59" t="s">
        <v>225</v>
      </c>
      <c r="O59" t="s">
        <v>226</v>
      </c>
      <c r="P59">
        <v>44</v>
      </c>
      <c r="Q59" s="1">
        <v>27603</v>
      </c>
      <c r="R59" t="s">
        <v>266</v>
      </c>
      <c r="S59" t="s">
        <v>282</v>
      </c>
      <c r="T59" t="s">
        <v>229</v>
      </c>
      <c r="U59" t="s">
        <v>236</v>
      </c>
      <c r="V59" t="s">
        <v>246</v>
      </c>
      <c r="W59">
        <v>425</v>
      </c>
      <c r="X59" t="s">
        <v>344</v>
      </c>
      <c r="Y59" t="s">
        <v>357</v>
      </c>
      <c r="Z59" t="s">
        <v>363</v>
      </c>
      <c r="AA59">
        <v>0.1991</v>
      </c>
      <c r="AB59" t="s">
        <v>364</v>
      </c>
      <c r="AC59" t="s">
        <v>365</v>
      </c>
      <c r="AD59" t="s">
        <v>109</v>
      </c>
      <c r="AE59" t="s">
        <v>9</v>
      </c>
      <c r="AF59" t="s">
        <v>10</v>
      </c>
      <c r="AG59" t="s">
        <v>11</v>
      </c>
      <c r="AH59" t="s">
        <v>11</v>
      </c>
      <c r="AI59" t="s">
        <v>12</v>
      </c>
      <c r="AJ59" t="s">
        <v>110</v>
      </c>
      <c r="AK59">
        <v>1110166</v>
      </c>
      <c r="AL59" t="s">
        <v>111</v>
      </c>
      <c r="AM59" t="s">
        <v>14</v>
      </c>
      <c r="AN59">
        <v>22674</v>
      </c>
      <c r="AO59">
        <v>39398</v>
      </c>
      <c r="AP59">
        <v>21156</v>
      </c>
      <c r="AQ59">
        <v>26.95</v>
      </c>
      <c r="AR59">
        <v>2757.06</v>
      </c>
      <c r="AS59" t="s">
        <v>2396</v>
      </c>
      <c r="AT59" t="s">
        <v>2396</v>
      </c>
      <c r="AU59">
        <v>2</v>
      </c>
      <c r="AV59" t="s">
        <v>2398</v>
      </c>
      <c r="AW59" t="str" cm="1">
        <f t="array" ref="AW59">IF(Bank_Final_Fact[[#This Row],[Disbursement Date]]=MIN(_xlfn._xlws.FILTER(Bank_Final_Fact[Disbursement Date],Bank_Final_Fact[Client id]=Bank_Final_Fact[[#This Row],[Client id]])),"New","Old")</f>
        <v>Old</v>
      </c>
      <c r="AX59">
        <f t="shared" si="0"/>
        <v>7</v>
      </c>
    </row>
    <row r="60" spans="1:50">
      <c r="A60" t="s">
        <v>445</v>
      </c>
      <c r="B60">
        <v>929</v>
      </c>
      <c r="C60" t="s">
        <v>113</v>
      </c>
      <c r="D60" t="s">
        <v>356</v>
      </c>
      <c r="E60">
        <v>11075</v>
      </c>
      <c r="F60">
        <v>35641</v>
      </c>
      <c r="G60">
        <v>22867</v>
      </c>
      <c r="H60" s="1">
        <v>42944</v>
      </c>
      <c r="I60" t="s">
        <v>385</v>
      </c>
      <c r="J60" t="s">
        <v>383</v>
      </c>
      <c r="K60">
        <v>730084</v>
      </c>
      <c r="L60" t="s">
        <v>115</v>
      </c>
      <c r="M60" t="s">
        <v>253</v>
      </c>
      <c r="N60" t="s">
        <v>225</v>
      </c>
      <c r="O60" t="s">
        <v>251</v>
      </c>
      <c r="P60">
        <v>31</v>
      </c>
      <c r="Q60" s="1">
        <v>32153</v>
      </c>
      <c r="R60" t="s">
        <v>235</v>
      </c>
      <c r="S60" t="s">
        <v>243</v>
      </c>
      <c r="T60" t="s">
        <v>229</v>
      </c>
      <c r="U60" t="s">
        <v>245</v>
      </c>
      <c r="V60" t="s">
        <v>246</v>
      </c>
      <c r="W60">
        <v>315</v>
      </c>
      <c r="X60" t="s">
        <v>344</v>
      </c>
      <c r="Y60" t="s">
        <v>357</v>
      </c>
      <c r="Z60" t="s">
        <v>346</v>
      </c>
      <c r="AA60">
        <v>6.6199999999999995E-2</v>
      </c>
      <c r="AB60" t="s">
        <v>351</v>
      </c>
      <c r="AC60" t="s">
        <v>358</v>
      </c>
      <c r="AD60" t="s">
        <v>113</v>
      </c>
      <c r="AE60" t="s">
        <v>51</v>
      </c>
      <c r="AF60" t="s">
        <v>52</v>
      </c>
      <c r="AG60" t="s">
        <v>53</v>
      </c>
      <c r="AH60" t="s">
        <v>53</v>
      </c>
      <c r="AI60" t="s">
        <v>54</v>
      </c>
      <c r="AJ60" t="s">
        <v>113</v>
      </c>
      <c r="AK60">
        <v>730084</v>
      </c>
      <c r="AL60" t="s">
        <v>114</v>
      </c>
      <c r="AM60" t="s">
        <v>14</v>
      </c>
      <c r="AN60">
        <v>12127</v>
      </c>
      <c r="AO60">
        <v>36093</v>
      </c>
      <c r="AP60">
        <v>10850</v>
      </c>
      <c r="AQ60">
        <v>46.12</v>
      </c>
      <c r="AR60">
        <v>3113.33</v>
      </c>
      <c r="AS60" t="s">
        <v>2396</v>
      </c>
      <c r="AT60" t="s">
        <v>2396</v>
      </c>
      <c r="AU60">
        <v>1</v>
      </c>
      <c r="AV60" t="s">
        <v>2400</v>
      </c>
      <c r="AW60" t="str" cm="1">
        <f t="array" ref="AW60">IF(Bank_Final_Fact[[#This Row],[Disbursement Date]]=MIN(_xlfn._xlws.FILTER(Bank_Final_Fact[Disbursement Date],Bank_Final_Fact[Client id]=Bank_Final_Fact[[#This Row],[Client id]])),"New","Old")</f>
        <v>New</v>
      </c>
      <c r="AX60">
        <f t="shared" si="0"/>
        <v>1</v>
      </c>
    </row>
    <row r="61" spans="1:50">
      <c r="A61" t="s">
        <v>446</v>
      </c>
      <c r="B61">
        <v>583</v>
      </c>
      <c r="C61" t="s">
        <v>124</v>
      </c>
      <c r="D61" t="s">
        <v>372</v>
      </c>
      <c r="E61">
        <v>45722</v>
      </c>
      <c r="F61">
        <v>3094</v>
      </c>
      <c r="G61">
        <v>1650</v>
      </c>
      <c r="H61" s="1">
        <v>44465</v>
      </c>
      <c r="I61" t="s">
        <v>385</v>
      </c>
      <c r="J61" t="s">
        <v>389</v>
      </c>
      <c r="K61">
        <v>1030063</v>
      </c>
      <c r="L61" t="s">
        <v>126</v>
      </c>
      <c r="M61" t="s">
        <v>296</v>
      </c>
      <c r="N61" t="s">
        <v>225</v>
      </c>
      <c r="O61" t="s">
        <v>226</v>
      </c>
      <c r="P61">
        <v>42</v>
      </c>
      <c r="Q61" s="1">
        <v>28126</v>
      </c>
      <c r="R61" t="s">
        <v>235</v>
      </c>
      <c r="S61" t="s">
        <v>243</v>
      </c>
      <c r="T61" t="s">
        <v>229</v>
      </c>
      <c r="U61" t="s">
        <v>245</v>
      </c>
      <c r="V61" t="s">
        <v>231</v>
      </c>
      <c r="W61">
        <v>717</v>
      </c>
      <c r="X61" t="s">
        <v>344</v>
      </c>
      <c r="Y61" t="s">
        <v>345</v>
      </c>
      <c r="Z61" t="s">
        <v>346</v>
      </c>
      <c r="AA61">
        <v>0.17269999999999999</v>
      </c>
      <c r="AB61" t="s">
        <v>354</v>
      </c>
      <c r="AC61" t="s">
        <v>367</v>
      </c>
      <c r="AD61" t="s">
        <v>124</v>
      </c>
      <c r="AE61" t="s">
        <v>9</v>
      </c>
      <c r="AF61" t="s">
        <v>10</v>
      </c>
      <c r="AG61" t="s">
        <v>11</v>
      </c>
      <c r="AH61" t="s">
        <v>11</v>
      </c>
      <c r="AI61" t="s">
        <v>12</v>
      </c>
      <c r="AJ61" t="s">
        <v>20</v>
      </c>
      <c r="AK61">
        <v>1030063</v>
      </c>
      <c r="AL61" t="s">
        <v>125</v>
      </c>
      <c r="AM61" t="s">
        <v>30</v>
      </c>
      <c r="AN61">
        <v>46252</v>
      </c>
      <c r="AO61">
        <v>5050</v>
      </c>
      <c r="AP61">
        <v>45474</v>
      </c>
      <c r="AQ61">
        <v>3.37</v>
      </c>
      <c r="AR61">
        <v>4344.62</v>
      </c>
      <c r="AS61" t="s">
        <v>2396</v>
      </c>
      <c r="AT61" t="s">
        <v>2396</v>
      </c>
      <c r="AU61">
        <v>0</v>
      </c>
      <c r="AV61" t="s">
        <v>2398</v>
      </c>
      <c r="AW61" t="str" cm="1">
        <f t="array" ref="AW61">IF(Bank_Final_Fact[[#This Row],[Disbursement Date]]=MIN(_xlfn._xlws.FILTER(Bank_Final_Fact[Disbursement Date],Bank_Final_Fact[Client id]=Bank_Final_Fact[[#This Row],[Client id]])),"New","Old")</f>
        <v>Old</v>
      </c>
      <c r="AX61">
        <f t="shared" si="0"/>
        <v>3</v>
      </c>
    </row>
    <row r="62" spans="1:50">
      <c r="A62" t="s">
        <v>447</v>
      </c>
      <c r="B62">
        <v>527</v>
      </c>
      <c r="C62" t="s">
        <v>39</v>
      </c>
      <c r="D62" t="s">
        <v>343</v>
      </c>
      <c r="E62">
        <v>12194</v>
      </c>
      <c r="F62">
        <v>44573</v>
      </c>
      <c r="G62">
        <v>2944</v>
      </c>
      <c r="H62" s="1">
        <v>43141</v>
      </c>
      <c r="I62" t="s">
        <v>387</v>
      </c>
      <c r="J62" t="s">
        <v>389</v>
      </c>
      <c r="K62">
        <v>30179</v>
      </c>
      <c r="L62" t="s">
        <v>46</v>
      </c>
      <c r="M62" t="s">
        <v>257</v>
      </c>
      <c r="N62" t="s">
        <v>225</v>
      </c>
      <c r="O62" t="s">
        <v>226</v>
      </c>
      <c r="P62">
        <v>44</v>
      </c>
      <c r="Q62" s="1">
        <v>26665</v>
      </c>
      <c r="R62" t="s">
        <v>235</v>
      </c>
      <c r="S62" t="s">
        <v>243</v>
      </c>
      <c r="T62" t="s">
        <v>229</v>
      </c>
      <c r="U62" t="s">
        <v>245</v>
      </c>
      <c r="V62" t="s">
        <v>240</v>
      </c>
      <c r="W62">
        <v>746</v>
      </c>
      <c r="X62" t="s">
        <v>344</v>
      </c>
      <c r="Y62" t="s">
        <v>345</v>
      </c>
      <c r="Z62" t="s">
        <v>346</v>
      </c>
      <c r="AA62">
        <v>0.1065</v>
      </c>
      <c r="AB62" t="s">
        <v>347</v>
      </c>
      <c r="AC62" t="s">
        <v>348</v>
      </c>
      <c r="AD62" t="s">
        <v>39</v>
      </c>
      <c r="AE62" t="s">
        <v>40</v>
      </c>
      <c r="AF62" t="s">
        <v>41</v>
      </c>
      <c r="AG62" t="s">
        <v>42</v>
      </c>
      <c r="AH62" t="s">
        <v>42</v>
      </c>
      <c r="AI62" t="s">
        <v>43</v>
      </c>
      <c r="AJ62" t="s">
        <v>44</v>
      </c>
      <c r="AK62">
        <v>30179</v>
      </c>
      <c r="AL62" t="s">
        <v>45</v>
      </c>
      <c r="AM62" t="s">
        <v>30</v>
      </c>
      <c r="AN62">
        <v>11839</v>
      </c>
      <c r="AO62">
        <v>46389</v>
      </c>
      <c r="AP62">
        <v>11915</v>
      </c>
      <c r="AQ62">
        <v>33.19</v>
      </c>
      <c r="AR62">
        <v>145.08000000000001</v>
      </c>
      <c r="AS62" t="s">
        <v>2397</v>
      </c>
      <c r="AT62" t="s">
        <v>2396</v>
      </c>
      <c r="AU62">
        <v>0</v>
      </c>
      <c r="AV62" t="s">
        <v>2398</v>
      </c>
      <c r="AW62" t="str" cm="1">
        <f t="array" ref="AW62">IF(Bank_Final_Fact[[#This Row],[Disbursement Date]]=MIN(_xlfn._xlws.FILTER(Bank_Final_Fact[Disbursement Date],Bank_Final_Fact[Client id]=Bank_Final_Fact[[#This Row],[Client id]])),"New","Old")</f>
        <v>Old</v>
      </c>
      <c r="AX62">
        <f t="shared" si="0"/>
        <v>2</v>
      </c>
    </row>
    <row r="63" spans="1:50">
      <c r="A63" t="s">
        <v>448</v>
      </c>
      <c r="B63">
        <v>599</v>
      </c>
      <c r="C63" t="s">
        <v>92</v>
      </c>
      <c r="D63" t="s">
        <v>343</v>
      </c>
      <c r="E63">
        <v>19117</v>
      </c>
      <c r="F63">
        <v>37933</v>
      </c>
      <c r="G63">
        <v>10250</v>
      </c>
      <c r="H63" s="1">
        <v>42467</v>
      </c>
      <c r="I63" t="s">
        <v>394</v>
      </c>
      <c r="J63" t="s">
        <v>389</v>
      </c>
      <c r="K63">
        <v>700013</v>
      </c>
      <c r="L63" t="s">
        <v>93</v>
      </c>
      <c r="M63" t="s">
        <v>309</v>
      </c>
      <c r="N63" t="s">
        <v>225</v>
      </c>
      <c r="O63" t="s">
        <v>238</v>
      </c>
      <c r="P63">
        <v>53</v>
      </c>
      <c r="Q63" s="1">
        <v>24108</v>
      </c>
      <c r="R63" t="s">
        <v>239</v>
      </c>
      <c r="S63" t="s">
        <v>303</v>
      </c>
      <c r="T63" t="s">
        <v>229</v>
      </c>
      <c r="U63" t="s">
        <v>261</v>
      </c>
      <c r="V63" t="s">
        <v>246</v>
      </c>
      <c r="W63">
        <v>529</v>
      </c>
      <c r="X63" t="s">
        <v>344</v>
      </c>
      <c r="Y63" t="s">
        <v>345</v>
      </c>
      <c r="Z63" t="s">
        <v>346</v>
      </c>
      <c r="AA63">
        <v>0.1065</v>
      </c>
      <c r="AB63" t="s">
        <v>347</v>
      </c>
      <c r="AC63" t="s">
        <v>348</v>
      </c>
      <c r="AD63" t="s">
        <v>92</v>
      </c>
      <c r="AE63" t="s">
        <v>82</v>
      </c>
      <c r="AF63" t="s">
        <v>83</v>
      </c>
      <c r="AG63" t="s">
        <v>84</v>
      </c>
      <c r="AH63" t="s">
        <v>84</v>
      </c>
      <c r="AI63" t="s">
        <v>85</v>
      </c>
      <c r="AJ63" t="s">
        <v>86</v>
      </c>
      <c r="AK63">
        <v>700013</v>
      </c>
      <c r="AL63" t="s">
        <v>21</v>
      </c>
      <c r="AM63" t="s">
        <v>30</v>
      </c>
      <c r="AN63">
        <v>19361</v>
      </c>
      <c r="AO63">
        <v>39469</v>
      </c>
      <c r="AP63">
        <v>19105</v>
      </c>
      <c r="AQ63">
        <v>47.44</v>
      </c>
      <c r="AR63">
        <v>609.37</v>
      </c>
      <c r="AS63" t="s">
        <v>2396</v>
      </c>
      <c r="AT63" t="s">
        <v>2396</v>
      </c>
      <c r="AU63">
        <v>1</v>
      </c>
      <c r="AV63" t="s">
        <v>2398</v>
      </c>
      <c r="AW63" t="str" cm="1">
        <f t="array" ref="AW63">IF(Bank_Final_Fact[[#This Row],[Disbursement Date]]=MIN(_xlfn._xlws.FILTER(Bank_Final_Fact[Disbursement Date],Bank_Final_Fact[Client id]=Bank_Final_Fact[[#This Row],[Client id]])),"New","Old")</f>
        <v>New</v>
      </c>
      <c r="AX63">
        <f t="shared" si="0"/>
        <v>1</v>
      </c>
    </row>
    <row r="64" spans="1:50">
      <c r="A64" t="s">
        <v>449</v>
      </c>
      <c r="B64">
        <v>781</v>
      </c>
      <c r="C64" t="s">
        <v>23</v>
      </c>
      <c r="D64" t="s">
        <v>359</v>
      </c>
      <c r="E64">
        <v>13860</v>
      </c>
      <c r="F64">
        <v>9030</v>
      </c>
      <c r="G64">
        <v>18653</v>
      </c>
      <c r="H64" s="1">
        <v>42877</v>
      </c>
      <c r="I64" t="s">
        <v>387</v>
      </c>
      <c r="J64" t="s">
        <v>389</v>
      </c>
      <c r="K64">
        <v>910182</v>
      </c>
      <c r="L64" t="s">
        <v>31</v>
      </c>
      <c r="M64" t="s">
        <v>264</v>
      </c>
      <c r="N64" t="s">
        <v>225</v>
      </c>
      <c r="O64" t="s">
        <v>251</v>
      </c>
      <c r="P64">
        <v>32</v>
      </c>
      <c r="Q64" s="1">
        <v>31048</v>
      </c>
      <c r="R64" t="s">
        <v>227</v>
      </c>
      <c r="S64" t="s">
        <v>243</v>
      </c>
      <c r="T64" t="s">
        <v>229</v>
      </c>
      <c r="U64" t="s">
        <v>233</v>
      </c>
      <c r="V64" t="s">
        <v>231</v>
      </c>
      <c r="W64">
        <v>584</v>
      </c>
      <c r="X64" t="s">
        <v>344</v>
      </c>
      <c r="Y64" t="s">
        <v>360</v>
      </c>
      <c r="Z64" t="s">
        <v>346</v>
      </c>
      <c r="AA64">
        <v>9.9099999999999994E-2</v>
      </c>
      <c r="AB64" t="s">
        <v>347</v>
      </c>
      <c r="AC64" t="s">
        <v>361</v>
      </c>
      <c r="AD64" t="s">
        <v>23</v>
      </c>
      <c r="AE64" t="s">
        <v>24</v>
      </c>
      <c r="AF64" t="s">
        <v>25</v>
      </c>
      <c r="AG64" t="s">
        <v>26</v>
      </c>
      <c r="AH64" t="s">
        <v>26</v>
      </c>
      <c r="AI64" t="s">
        <v>27</v>
      </c>
      <c r="AJ64" t="s">
        <v>28</v>
      </c>
      <c r="AK64">
        <v>910182</v>
      </c>
      <c r="AL64" t="s">
        <v>29</v>
      </c>
      <c r="AM64" t="s">
        <v>16</v>
      </c>
      <c r="AN64">
        <v>13645</v>
      </c>
      <c r="AO64">
        <v>10282</v>
      </c>
      <c r="AP64">
        <v>13403</v>
      </c>
      <c r="AQ64">
        <v>43.47</v>
      </c>
      <c r="AR64">
        <v>4599.25</v>
      </c>
      <c r="AS64" t="s">
        <v>2396</v>
      </c>
      <c r="AT64" t="s">
        <v>2396</v>
      </c>
      <c r="AU64">
        <v>1</v>
      </c>
      <c r="AV64" t="s">
        <v>2398</v>
      </c>
      <c r="AW64" t="str" cm="1">
        <f t="array" ref="AW64">IF(Bank_Final_Fact[[#This Row],[Disbursement Date]]=MIN(_xlfn._xlws.FILTER(Bank_Final_Fact[Disbursement Date],Bank_Final_Fact[Client id]=Bank_Final_Fact[[#This Row],[Client id]])),"New","Old")</f>
        <v>Old</v>
      </c>
      <c r="AX64">
        <f t="shared" si="0"/>
        <v>4</v>
      </c>
    </row>
    <row r="65" spans="1:50">
      <c r="A65" t="s">
        <v>450</v>
      </c>
      <c r="B65">
        <v>592</v>
      </c>
      <c r="C65" t="s">
        <v>39</v>
      </c>
      <c r="D65" t="s">
        <v>368</v>
      </c>
      <c r="E65">
        <v>16682</v>
      </c>
      <c r="F65">
        <v>8122</v>
      </c>
      <c r="G65">
        <v>39585</v>
      </c>
      <c r="H65" s="1">
        <v>43113</v>
      </c>
      <c r="I65" t="s">
        <v>382</v>
      </c>
      <c r="J65" t="s">
        <v>383</v>
      </c>
      <c r="K65">
        <v>30179</v>
      </c>
      <c r="L65" t="s">
        <v>46</v>
      </c>
      <c r="M65" t="s">
        <v>298</v>
      </c>
      <c r="N65" t="s">
        <v>225</v>
      </c>
      <c r="O65" t="s">
        <v>251</v>
      </c>
      <c r="P65">
        <v>35</v>
      </c>
      <c r="Q65" s="1">
        <v>30682</v>
      </c>
      <c r="R65" t="s">
        <v>235</v>
      </c>
      <c r="S65" t="s">
        <v>243</v>
      </c>
      <c r="T65" t="s">
        <v>229</v>
      </c>
      <c r="U65" t="s">
        <v>230</v>
      </c>
      <c r="V65" t="s">
        <v>246</v>
      </c>
      <c r="W65">
        <v>792</v>
      </c>
      <c r="X65" t="s">
        <v>344</v>
      </c>
      <c r="Y65" t="s">
        <v>357</v>
      </c>
      <c r="Z65" t="s">
        <v>363</v>
      </c>
      <c r="AA65">
        <v>0.14649999999999999</v>
      </c>
      <c r="AB65" t="s">
        <v>369</v>
      </c>
      <c r="AC65" t="s">
        <v>370</v>
      </c>
      <c r="AD65" t="s">
        <v>39</v>
      </c>
      <c r="AE65" t="s">
        <v>40</v>
      </c>
      <c r="AF65" t="s">
        <v>41</v>
      </c>
      <c r="AG65" t="s">
        <v>42</v>
      </c>
      <c r="AH65" t="s">
        <v>42</v>
      </c>
      <c r="AI65" t="s">
        <v>43</v>
      </c>
      <c r="AJ65" t="s">
        <v>44</v>
      </c>
      <c r="AK65">
        <v>30179</v>
      </c>
      <c r="AL65" t="s">
        <v>45</v>
      </c>
      <c r="AM65" t="s">
        <v>30</v>
      </c>
      <c r="AN65">
        <v>16935</v>
      </c>
      <c r="AO65">
        <v>8397</v>
      </c>
      <c r="AP65">
        <v>16220</v>
      </c>
      <c r="AQ65">
        <v>14.6</v>
      </c>
      <c r="AR65">
        <v>382.53</v>
      </c>
      <c r="AS65" t="s">
        <v>2396</v>
      </c>
      <c r="AT65" t="s">
        <v>2396</v>
      </c>
      <c r="AU65">
        <v>2</v>
      </c>
      <c r="AV65" t="s">
        <v>2398</v>
      </c>
      <c r="AW65" t="str" cm="1">
        <f t="array" ref="AW65">IF(Bank_Final_Fact[[#This Row],[Disbursement Date]]=MIN(_xlfn._xlws.FILTER(Bank_Final_Fact[Disbursement Date],Bank_Final_Fact[Client id]=Bank_Final_Fact[[#This Row],[Client id]])),"New","Old")</f>
        <v>New</v>
      </c>
      <c r="AX65">
        <f t="shared" si="0"/>
        <v>2</v>
      </c>
    </row>
    <row r="66" spans="1:50">
      <c r="A66" t="s">
        <v>451</v>
      </c>
      <c r="B66">
        <v>501</v>
      </c>
      <c r="C66" t="s">
        <v>142</v>
      </c>
      <c r="D66" t="s">
        <v>343</v>
      </c>
      <c r="E66">
        <v>32358</v>
      </c>
      <c r="F66">
        <v>43953</v>
      </c>
      <c r="G66">
        <v>3273</v>
      </c>
      <c r="H66" s="1">
        <v>42640</v>
      </c>
      <c r="I66" t="s">
        <v>385</v>
      </c>
      <c r="J66" t="s">
        <v>383</v>
      </c>
      <c r="K66">
        <v>570241</v>
      </c>
      <c r="L66" t="s">
        <v>148</v>
      </c>
      <c r="M66" t="s">
        <v>271</v>
      </c>
      <c r="N66" t="s">
        <v>225</v>
      </c>
      <c r="O66" t="s">
        <v>238</v>
      </c>
      <c r="P66">
        <v>46</v>
      </c>
      <c r="Q66" s="1">
        <v>26665</v>
      </c>
      <c r="R66" t="s">
        <v>239</v>
      </c>
      <c r="S66" t="s">
        <v>303</v>
      </c>
      <c r="T66" t="s">
        <v>249</v>
      </c>
      <c r="U66" t="s">
        <v>230</v>
      </c>
      <c r="V66" t="s">
        <v>240</v>
      </c>
      <c r="W66">
        <v>481</v>
      </c>
      <c r="X66" t="s">
        <v>344</v>
      </c>
      <c r="Y66" t="s">
        <v>345</v>
      </c>
      <c r="Z66" t="s">
        <v>346</v>
      </c>
      <c r="AA66">
        <v>0.1065</v>
      </c>
      <c r="AB66" t="s">
        <v>347</v>
      </c>
      <c r="AC66" t="s">
        <v>348</v>
      </c>
      <c r="AD66" t="s">
        <v>142</v>
      </c>
      <c r="AE66" t="s">
        <v>143</v>
      </c>
      <c r="AF66" t="s">
        <v>144</v>
      </c>
      <c r="AG66" t="s">
        <v>145</v>
      </c>
      <c r="AH66" t="s">
        <v>145</v>
      </c>
      <c r="AI66" t="s">
        <v>146</v>
      </c>
      <c r="AJ66" t="s">
        <v>142</v>
      </c>
      <c r="AK66">
        <v>570241</v>
      </c>
      <c r="AL66" t="s">
        <v>147</v>
      </c>
      <c r="AM66" t="s">
        <v>30</v>
      </c>
      <c r="AN66">
        <v>33411</v>
      </c>
      <c r="AO66">
        <v>44185</v>
      </c>
      <c r="AP66">
        <v>31975</v>
      </c>
      <c r="AQ66">
        <v>38.200000000000003</v>
      </c>
      <c r="AR66">
        <v>4421.4799999999996</v>
      </c>
      <c r="AS66" t="s">
        <v>2396</v>
      </c>
      <c r="AT66" t="s">
        <v>2396</v>
      </c>
      <c r="AU66">
        <v>0</v>
      </c>
      <c r="AV66" t="s">
        <v>2398</v>
      </c>
      <c r="AW66" t="str" cm="1">
        <f t="array" ref="AW66">IF(Bank_Final_Fact[[#This Row],[Disbursement Date]]=MIN(_xlfn._xlws.FILTER(Bank_Final_Fact[Disbursement Date],Bank_Final_Fact[Client id]=Bank_Final_Fact[[#This Row],[Client id]])),"New","Old")</f>
        <v>New</v>
      </c>
      <c r="AX66">
        <f t="shared" ref="AX66:AX129" si="1">COUNTIF($B:$B,B66)</f>
        <v>3</v>
      </c>
    </row>
    <row r="67" spans="1:50">
      <c r="A67" t="s">
        <v>452</v>
      </c>
      <c r="B67">
        <v>957</v>
      </c>
      <c r="C67" t="s">
        <v>190</v>
      </c>
      <c r="D67" t="s">
        <v>359</v>
      </c>
      <c r="E67">
        <v>42998</v>
      </c>
      <c r="F67">
        <v>9607</v>
      </c>
      <c r="G67">
        <v>20396</v>
      </c>
      <c r="H67" s="1">
        <v>44768</v>
      </c>
      <c r="I67" t="s">
        <v>387</v>
      </c>
      <c r="J67" t="s">
        <v>383</v>
      </c>
      <c r="K67">
        <v>210563</v>
      </c>
      <c r="L67" t="s">
        <v>192</v>
      </c>
      <c r="M67" t="s">
        <v>287</v>
      </c>
      <c r="N67" t="s">
        <v>225</v>
      </c>
      <c r="O67" t="s">
        <v>251</v>
      </c>
      <c r="P67">
        <v>35</v>
      </c>
      <c r="Q67" s="1">
        <v>30761</v>
      </c>
      <c r="R67" t="s">
        <v>235</v>
      </c>
      <c r="S67" t="s">
        <v>243</v>
      </c>
      <c r="T67" t="s">
        <v>229</v>
      </c>
      <c r="U67" t="s">
        <v>230</v>
      </c>
      <c r="V67" t="s">
        <v>231</v>
      </c>
      <c r="W67">
        <v>567</v>
      </c>
      <c r="X67" t="s">
        <v>344</v>
      </c>
      <c r="Y67" t="s">
        <v>360</v>
      </c>
      <c r="Z67" t="s">
        <v>346</v>
      </c>
      <c r="AA67">
        <v>9.9099999999999994E-2</v>
      </c>
      <c r="AB67" t="s">
        <v>347</v>
      </c>
      <c r="AC67" t="s">
        <v>361</v>
      </c>
      <c r="AD67" t="s">
        <v>190</v>
      </c>
      <c r="AE67" t="s">
        <v>24</v>
      </c>
      <c r="AF67" t="s">
        <v>25</v>
      </c>
      <c r="AG67" t="s">
        <v>26</v>
      </c>
      <c r="AH67" t="s">
        <v>26</v>
      </c>
      <c r="AI67" t="s">
        <v>27</v>
      </c>
      <c r="AJ67" t="s">
        <v>190</v>
      </c>
      <c r="AK67">
        <v>210563</v>
      </c>
      <c r="AL67" t="s">
        <v>191</v>
      </c>
      <c r="AM67" t="s">
        <v>30</v>
      </c>
      <c r="AN67">
        <v>42630</v>
      </c>
      <c r="AO67">
        <v>9653</v>
      </c>
      <c r="AP67">
        <v>42626</v>
      </c>
      <c r="AQ67">
        <v>49.61</v>
      </c>
      <c r="AR67">
        <v>3704.96</v>
      </c>
      <c r="AS67" t="s">
        <v>2396</v>
      </c>
      <c r="AT67" t="s">
        <v>2396</v>
      </c>
      <c r="AU67">
        <v>1</v>
      </c>
      <c r="AV67" t="s">
        <v>2398</v>
      </c>
      <c r="AW67" t="str" cm="1">
        <f t="array" ref="AW67">IF(Bank_Final_Fact[[#This Row],[Disbursement Date]]=MIN(_xlfn._xlws.FILTER(Bank_Final_Fact[Disbursement Date],Bank_Final_Fact[Client id]=Bank_Final_Fact[[#This Row],[Client id]])),"New","Old")</f>
        <v>Old</v>
      </c>
      <c r="AX67">
        <f t="shared" si="1"/>
        <v>4</v>
      </c>
    </row>
    <row r="68" spans="1:50">
      <c r="A68" t="s">
        <v>453</v>
      </c>
      <c r="B68">
        <v>264</v>
      </c>
      <c r="C68" t="s">
        <v>39</v>
      </c>
      <c r="D68" t="s">
        <v>359</v>
      </c>
      <c r="E68">
        <v>44976</v>
      </c>
      <c r="F68">
        <v>45897</v>
      </c>
      <c r="G68">
        <v>26048</v>
      </c>
      <c r="H68" s="1">
        <v>45158</v>
      </c>
      <c r="I68" t="s">
        <v>382</v>
      </c>
      <c r="J68" t="s">
        <v>383</v>
      </c>
      <c r="K68">
        <v>30179</v>
      </c>
      <c r="L68" t="s">
        <v>46</v>
      </c>
      <c r="M68" t="s">
        <v>268</v>
      </c>
      <c r="N68" t="s">
        <v>225</v>
      </c>
      <c r="O68" t="s">
        <v>226</v>
      </c>
      <c r="P68">
        <v>42</v>
      </c>
      <c r="Q68" s="1">
        <v>27622</v>
      </c>
      <c r="R68" t="s">
        <v>266</v>
      </c>
      <c r="S68" t="s">
        <v>243</v>
      </c>
      <c r="T68" t="s">
        <v>259</v>
      </c>
      <c r="U68" t="s">
        <v>236</v>
      </c>
      <c r="V68" t="s">
        <v>246</v>
      </c>
      <c r="W68">
        <v>393</v>
      </c>
      <c r="X68" t="s">
        <v>344</v>
      </c>
      <c r="Y68" t="s">
        <v>360</v>
      </c>
      <c r="Z68" t="s">
        <v>346</v>
      </c>
      <c r="AA68">
        <v>9.9099999999999994E-2</v>
      </c>
      <c r="AB68" t="s">
        <v>347</v>
      </c>
      <c r="AC68" t="s">
        <v>361</v>
      </c>
      <c r="AD68" t="s">
        <v>39</v>
      </c>
      <c r="AE68" t="s">
        <v>40</v>
      </c>
      <c r="AF68" t="s">
        <v>41</v>
      </c>
      <c r="AG68" t="s">
        <v>42</v>
      </c>
      <c r="AH68" t="s">
        <v>42</v>
      </c>
      <c r="AI68" t="s">
        <v>43</v>
      </c>
      <c r="AJ68" t="s">
        <v>44</v>
      </c>
      <c r="AK68">
        <v>30179</v>
      </c>
      <c r="AL68" t="s">
        <v>45</v>
      </c>
      <c r="AM68" t="s">
        <v>30</v>
      </c>
      <c r="AN68">
        <v>45918</v>
      </c>
      <c r="AO68">
        <v>47503</v>
      </c>
      <c r="AP68">
        <v>44803</v>
      </c>
      <c r="AQ68">
        <v>28.73</v>
      </c>
      <c r="AR68">
        <v>1007.58</v>
      </c>
      <c r="AS68" t="s">
        <v>2396</v>
      </c>
      <c r="AT68" t="s">
        <v>2396</v>
      </c>
      <c r="AU68">
        <v>2</v>
      </c>
      <c r="AV68" t="s">
        <v>2399</v>
      </c>
      <c r="AW68" t="str" cm="1">
        <f t="array" ref="AW68">IF(Bank_Final_Fact[[#This Row],[Disbursement Date]]=MIN(_xlfn._xlws.FILTER(Bank_Final_Fact[Disbursement Date],Bank_Final_Fact[Client id]=Bank_Final_Fact[[#This Row],[Client id]])),"New","Old")</f>
        <v>Old</v>
      </c>
      <c r="AX68">
        <f t="shared" si="1"/>
        <v>2</v>
      </c>
    </row>
    <row r="69" spans="1:50">
      <c r="A69" t="s">
        <v>454</v>
      </c>
      <c r="B69">
        <v>184</v>
      </c>
      <c r="C69" t="s">
        <v>202</v>
      </c>
      <c r="D69" t="s">
        <v>343</v>
      </c>
      <c r="E69">
        <v>44956</v>
      </c>
      <c r="F69">
        <v>49078</v>
      </c>
      <c r="G69">
        <v>44821</v>
      </c>
      <c r="H69" s="1">
        <v>42843</v>
      </c>
      <c r="I69" t="s">
        <v>382</v>
      </c>
      <c r="J69" t="s">
        <v>389</v>
      </c>
      <c r="K69">
        <v>680026</v>
      </c>
      <c r="L69" t="s">
        <v>205</v>
      </c>
      <c r="M69" t="s">
        <v>314</v>
      </c>
      <c r="N69" t="s">
        <v>225</v>
      </c>
      <c r="O69" t="s">
        <v>226</v>
      </c>
      <c r="P69">
        <v>37</v>
      </c>
      <c r="Q69" s="1">
        <v>29952</v>
      </c>
      <c r="R69" t="s">
        <v>281</v>
      </c>
      <c r="S69" t="s">
        <v>282</v>
      </c>
      <c r="T69" t="s">
        <v>229</v>
      </c>
      <c r="U69" t="s">
        <v>261</v>
      </c>
      <c r="V69" t="s">
        <v>231</v>
      </c>
      <c r="W69">
        <v>740</v>
      </c>
      <c r="X69" t="s">
        <v>344</v>
      </c>
      <c r="Y69" t="s">
        <v>345</v>
      </c>
      <c r="Z69" t="s">
        <v>346</v>
      </c>
      <c r="AA69">
        <v>0.1065</v>
      </c>
      <c r="AB69" t="s">
        <v>347</v>
      </c>
      <c r="AC69" t="s">
        <v>348</v>
      </c>
      <c r="AD69" t="s">
        <v>202</v>
      </c>
      <c r="AE69" t="s">
        <v>143</v>
      </c>
      <c r="AF69" t="s">
        <v>144</v>
      </c>
      <c r="AG69" t="s">
        <v>145</v>
      </c>
      <c r="AH69" t="s">
        <v>145</v>
      </c>
      <c r="AI69" t="s">
        <v>146</v>
      </c>
      <c r="AJ69" t="s">
        <v>203</v>
      </c>
      <c r="AK69">
        <v>680026</v>
      </c>
      <c r="AL69" t="s">
        <v>204</v>
      </c>
      <c r="AM69" t="s">
        <v>14</v>
      </c>
      <c r="AN69">
        <v>45257</v>
      </c>
      <c r="AO69">
        <v>50511</v>
      </c>
      <c r="AP69">
        <v>44710</v>
      </c>
      <c r="AQ69">
        <v>43.31</v>
      </c>
      <c r="AR69">
        <v>145.25</v>
      </c>
      <c r="AS69" t="s">
        <v>2396</v>
      </c>
      <c r="AT69" t="s">
        <v>2396</v>
      </c>
      <c r="AU69">
        <v>1</v>
      </c>
      <c r="AV69" t="s">
        <v>2398</v>
      </c>
      <c r="AW69" t="str" cm="1">
        <f t="array" ref="AW69">IF(Bank_Final_Fact[[#This Row],[Disbursement Date]]=MIN(_xlfn._xlws.FILTER(Bank_Final_Fact[Disbursement Date],Bank_Final_Fact[Client id]=Bank_Final_Fact[[#This Row],[Client id]])),"New","Old")</f>
        <v>New</v>
      </c>
      <c r="AX69">
        <f t="shared" si="1"/>
        <v>4</v>
      </c>
    </row>
    <row r="70" spans="1:50">
      <c r="A70" t="s">
        <v>455</v>
      </c>
      <c r="B70">
        <v>802</v>
      </c>
      <c r="C70" t="s">
        <v>50</v>
      </c>
      <c r="D70" t="s">
        <v>343</v>
      </c>
      <c r="E70">
        <v>27944</v>
      </c>
      <c r="F70">
        <v>34234</v>
      </c>
      <c r="G70">
        <v>36297</v>
      </c>
      <c r="H70" s="1">
        <v>45116</v>
      </c>
      <c r="I70" t="s">
        <v>385</v>
      </c>
      <c r="J70" t="s">
        <v>389</v>
      </c>
      <c r="K70">
        <v>20242</v>
      </c>
      <c r="L70" t="s">
        <v>56</v>
      </c>
      <c r="M70" t="s">
        <v>314</v>
      </c>
      <c r="N70" t="s">
        <v>225</v>
      </c>
      <c r="O70" t="s">
        <v>238</v>
      </c>
      <c r="P70">
        <v>46</v>
      </c>
      <c r="Q70" s="1">
        <v>26665</v>
      </c>
      <c r="R70" t="s">
        <v>281</v>
      </c>
      <c r="S70" t="s">
        <v>282</v>
      </c>
      <c r="T70" t="s">
        <v>229</v>
      </c>
      <c r="U70" t="s">
        <v>261</v>
      </c>
      <c r="V70" t="s">
        <v>231</v>
      </c>
      <c r="W70">
        <v>512</v>
      </c>
      <c r="X70" t="s">
        <v>344</v>
      </c>
      <c r="Y70" t="s">
        <v>345</v>
      </c>
      <c r="Z70" t="s">
        <v>346</v>
      </c>
      <c r="AA70">
        <v>0.1065</v>
      </c>
      <c r="AB70" t="s">
        <v>347</v>
      </c>
      <c r="AC70" t="s">
        <v>348</v>
      </c>
      <c r="AD70" t="s">
        <v>50</v>
      </c>
      <c r="AE70" t="s">
        <v>51</v>
      </c>
      <c r="AF70" t="s">
        <v>52</v>
      </c>
      <c r="AG70" t="s">
        <v>53</v>
      </c>
      <c r="AH70" t="s">
        <v>53</v>
      </c>
      <c r="AI70" t="s">
        <v>54</v>
      </c>
      <c r="AJ70" t="s">
        <v>50</v>
      </c>
      <c r="AK70">
        <v>20242</v>
      </c>
      <c r="AL70" t="s">
        <v>55</v>
      </c>
      <c r="AM70" t="s">
        <v>14</v>
      </c>
      <c r="AN70">
        <v>29693</v>
      </c>
      <c r="AO70">
        <v>35540</v>
      </c>
      <c r="AP70">
        <v>27841</v>
      </c>
      <c r="AQ70">
        <v>41.41</v>
      </c>
      <c r="AR70">
        <v>2935.38</v>
      </c>
      <c r="AS70" t="s">
        <v>2396</v>
      </c>
      <c r="AT70" t="s">
        <v>2396</v>
      </c>
      <c r="AU70">
        <v>1</v>
      </c>
      <c r="AV70" t="s">
        <v>2398</v>
      </c>
      <c r="AW70" t="str" cm="1">
        <f t="array" ref="AW70">IF(Bank_Final_Fact[[#This Row],[Disbursement Date]]=MIN(_xlfn._xlws.FILTER(Bank_Final_Fact[Disbursement Date],Bank_Final_Fact[Client id]=Bank_Final_Fact[[#This Row],[Client id]])),"New","Old")</f>
        <v>Old</v>
      </c>
      <c r="AX70">
        <f t="shared" si="1"/>
        <v>3</v>
      </c>
    </row>
    <row r="71" spans="1:50">
      <c r="A71" t="s">
        <v>456</v>
      </c>
      <c r="B71">
        <v>548</v>
      </c>
      <c r="C71" t="s">
        <v>39</v>
      </c>
      <c r="D71" t="s">
        <v>343</v>
      </c>
      <c r="E71">
        <v>39169</v>
      </c>
      <c r="F71">
        <v>24275</v>
      </c>
      <c r="G71">
        <v>14292</v>
      </c>
      <c r="H71" s="1">
        <v>42974</v>
      </c>
      <c r="I71" t="s">
        <v>385</v>
      </c>
      <c r="J71" t="s">
        <v>389</v>
      </c>
      <c r="K71">
        <v>30179</v>
      </c>
      <c r="L71" t="s">
        <v>46</v>
      </c>
      <c r="M71" t="s">
        <v>279</v>
      </c>
      <c r="N71" t="s">
        <v>225</v>
      </c>
      <c r="O71" t="s">
        <v>226</v>
      </c>
      <c r="P71">
        <v>42</v>
      </c>
      <c r="Q71" s="1">
        <v>28126</v>
      </c>
      <c r="R71" t="s">
        <v>235</v>
      </c>
      <c r="S71" t="s">
        <v>243</v>
      </c>
      <c r="T71" t="s">
        <v>229</v>
      </c>
      <c r="U71" t="s">
        <v>233</v>
      </c>
      <c r="V71" t="s">
        <v>231</v>
      </c>
      <c r="W71">
        <v>668</v>
      </c>
      <c r="X71" t="s">
        <v>344</v>
      </c>
      <c r="Y71" t="s">
        <v>345</v>
      </c>
      <c r="Z71" t="s">
        <v>346</v>
      </c>
      <c r="AA71">
        <v>0.1065</v>
      </c>
      <c r="AB71" t="s">
        <v>347</v>
      </c>
      <c r="AC71" t="s">
        <v>348</v>
      </c>
      <c r="AD71" t="s">
        <v>39</v>
      </c>
      <c r="AE71" t="s">
        <v>40</v>
      </c>
      <c r="AF71" t="s">
        <v>41</v>
      </c>
      <c r="AG71" t="s">
        <v>42</v>
      </c>
      <c r="AH71" t="s">
        <v>42</v>
      </c>
      <c r="AI71" t="s">
        <v>43</v>
      </c>
      <c r="AJ71" t="s">
        <v>44</v>
      </c>
      <c r="AK71">
        <v>30179</v>
      </c>
      <c r="AL71" t="s">
        <v>45</v>
      </c>
      <c r="AM71" t="s">
        <v>30</v>
      </c>
      <c r="AN71">
        <v>40005</v>
      </c>
      <c r="AO71">
        <v>24964</v>
      </c>
      <c r="AP71">
        <v>38813</v>
      </c>
      <c r="AQ71">
        <v>39.58</v>
      </c>
      <c r="AR71">
        <v>158.62</v>
      </c>
      <c r="AS71" t="s">
        <v>2396</v>
      </c>
      <c r="AT71" t="s">
        <v>2396</v>
      </c>
      <c r="AU71">
        <v>1</v>
      </c>
      <c r="AV71" t="s">
        <v>2398</v>
      </c>
      <c r="AW71" t="str" cm="1">
        <f t="array" ref="AW71">IF(Bank_Final_Fact[[#This Row],[Disbursement Date]]=MIN(_xlfn._xlws.FILTER(Bank_Final_Fact[Disbursement Date],Bank_Final_Fact[Client id]=Bank_Final_Fact[[#This Row],[Client id]])),"New","Old")</f>
        <v>Old</v>
      </c>
      <c r="AX71">
        <f t="shared" si="1"/>
        <v>2</v>
      </c>
    </row>
    <row r="72" spans="1:50">
      <c r="A72" t="s">
        <v>457</v>
      </c>
      <c r="B72">
        <v>407</v>
      </c>
      <c r="C72" t="s">
        <v>25</v>
      </c>
      <c r="D72" t="s">
        <v>368</v>
      </c>
      <c r="E72">
        <v>27028</v>
      </c>
      <c r="F72">
        <v>18539</v>
      </c>
      <c r="G72">
        <v>24898</v>
      </c>
      <c r="H72" s="1">
        <v>42270</v>
      </c>
      <c r="I72" t="s">
        <v>394</v>
      </c>
      <c r="J72" t="s">
        <v>389</v>
      </c>
      <c r="K72">
        <v>10068</v>
      </c>
      <c r="L72" t="s">
        <v>74</v>
      </c>
      <c r="M72" t="s">
        <v>241</v>
      </c>
      <c r="N72" t="s">
        <v>225</v>
      </c>
      <c r="O72" t="s">
        <v>242</v>
      </c>
      <c r="P72">
        <v>23</v>
      </c>
      <c r="Q72" s="1">
        <v>34335</v>
      </c>
      <c r="R72" t="s">
        <v>227</v>
      </c>
      <c r="S72" t="s">
        <v>243</v>
      </c>
      <c r="T72" t="s">
        <v>229</v>
      </c>
      <c r="U72" t="s">
        <v>233</v>
      </c>
      <c r="V72" t="s">
        <v>240</v>
      </c>
      <c r="W72">
        <v>416</v>
      </c>
      <c r="X72" t="s">
        <v>344</v>
      </c>
      <c r="Y72" t="s">
        <v>357</v>
      </c>
      <c r="Z72" t="s">
        <v>363</v>
      </c>
      <c r="AA72">
        <v>0.14649999999999999</v>
      </c>
      <c r="AB72" t="s">
        <v>369</v>
      </c>
      <c r="AC72" t="s">
        <v>370</v>
      </c>
      <c r="AD72" t="s">
        <v>25</v>
      </c>
      <c r="AE72" t="s">
        <v>24</v>
      </c>
      <c r="AF72" t="s">
        <v>25</v>
      </c>
      <c r="AG72" t="s">
        <v>26</v>
      </c>
      <c r="AH72" t="s">
        <v>26</v>
      </c>
      <c r="AI72" t="s">
        <v>27</v>
      </c>
      <c r="AJ72" t="s">
        <v>72</v>
      </c>
      <c r="AK72">
        <v>10068</v>
      </c>
      <c r="AL72" t="s">
        <v>73</v>
      </c>
      <c r="AM72" t="s">
        <v>16</v>
      </c>
      <c r="AN72">
        <v>28135</v>
      </c>
      <c r="AO72">
        <v>19643</v>
      </c>
      <c r="AP72">
        <v>26662</v>
      </c>
      <c r="AQ72">
        <v>44.58</v>
      </c>
      <c r="AR72">
        <v>1009.06</v>
      </c>
      <c r="AS72" t="s">
        <v>2396</v>
      </c>
      <c r="AT72" t="s">
        <v>2396</v>
      </c>
      <c r="AU72">
        <v>1</v>
      </c>
      <c r="AV72" t="s">
        <v>2398</v>
      </c>
      <c r="AW72" t="str" cm="1">
        <f t="array" ref="AW72">IF(Bank_Final_Fact[[#This Row],[Disbursement Date]]=MIN(_xlfn._xlws.FILTER(Bank_Final_Fact[Disbursement Date],Bank_Final_Fact[Client id]=Bank_Final_Fact[[#This Row],[Client id]])),"New","Old")</f>
        <v>New</v>
      </c>
      <c r="AX72">
        <f t="shared" si="1"/>
        <v>2</v>
      </c>
    </row>
    <row r="73" spans="1:50">
      <c r="A73" t="s">
        <v>458</v>
      </c>
      <c r="B73">
        <v>143</v>
      </c>
      <c r="C73" t="s">
        <v>206</v>
      </c>
      <c r="D73" t="s">
        <v>343</v>
      </c>
      <c r="E73">
        <v>43418</v>
      </c>
      <c r="F73">
        <v>9715</v>
      </c>
      <c r="G73">
        <v>32765</v>
      </c>
      <c r="H73" s="1">
        <v>44810</v>
      </c>
      <c r="I73" t="s">
        <v>387</v>
      </c>
      <c r="J73" t="s">
        <v>389</v>
      </c>
      <c r="K73">
        <v>670106</v>
      </c>
      <c r="L73" t="s">
        <v>208</v>
      </c>
      <c r="M73" t="s">
        <v>319</v>
      </c>
      <c r="N73" t="s">
        <v>225</v>
      </c>
      <c r="O73" t="s">
        <v>238</v>
      </c>
      <c r="P73">
        <v>52</v>
      </c>
      <c r="Q73" s="1">
        <v>24473</v>
      </c>
      <c r="R73" t="s">
        <v>239</v>
      </c>
      <c r="S73" t="s">
        <v>303</v>
      </c>
      <c r="T73" t="s">
        <v>229</v>
      </c>
      <c r="U73" t="s">
        <v>233</v>
      </c>
      <c r="V73" t="s">
        <v>246</v>
      </c>
      <c r="W73">
        <v>626</v>
      </c>
      <c r="X73" t="s">
        <v>344</v>
      </c>
      <c r="Y73" t="s">
        <v>345</v>
      </c>
      <c r="Z73" t="s">
        <v>346</v>
      </c>
      <c r="AA73">
        <v>0.1065</v>
      </c>
      <c r="AB73" t="s">
        <v>347</v>
      </c>
      <c r="AC73" t="s">
        <v>348</v>
      </c>
      <c r="AD73" t="s">
        <v>206</v>
      </c>
      <c r="AE73" t="s">
        <v>51</v>
      </c>
      <c r="AF73" t="s">
        <v>52</v>
      </c>
      <c r="AG73" t="s">
        <v>53</v>
      </c>
      <c r="AH73" t="s">
        <v>53</v>
      </c>
      <c r="AI73" t="s">
        <v>54</v>
      </c>
      <c r="AJ73" t="s">
        <v>206</v>
      </c>
      <c r="AK73">
        <v>670106</v>
      </c>
      <c r="AL73" t="s">
        <v>207</v>
      </c>
      <c r="AM73" t="s">
        <v>14</v>
      </c>
      <c r="AN73">
        <v>42955</v>
      </c>
      <c r="AO73">
        <v>9692</v>
      </c>
      <c r="AP73">
        <v>43012</v>
      </c>
      <c r="AQ73">
        <v>13.4</v>
      </c>
      <c r="AR73">
        <v>1639.51</v>
      </c>
      <c r="AS73" t="s">
        <v>2396</v>
      </c>
      <c r="AT73" t="s">
        <v>2396</v>
      </c>
      <c r="AU73">
        <v>0</v>
      </c>
      <c r="AV73" t="s">
        <v>2398</v>
      </c>
      <c r="AW73" t="str" cm="1">
        <f t="array" ref="AW73">IF(Bank_Final_Fact[[#This Row],[Disbursement Date]]=MIN(_xlfn._xlws.FILTER(Bank_Final_Fact[Disbursement Date],Bank_Final_Fact[Client id]=Bank_Final_Fact[[#This Row],[Client id]])),"New","Old")</f>
        <v>Old</v>
      </c>
      <c r="AX73">
        <f t="shared" si="1"/>
        <v>3</v>
      </c>
    </row>
    <row r="74" spans="1:50">
      <c r="A74" t="s">
        <v>459</v>
      </c>
      <c r="B74">
        <v>586</v>
      </c>
      <c r="C74" t="s">
        <v>124</v>
      </c>
      <c r="D74" t="s">
        <v>366</v>
      </c>
      <c r="E74">
        <v>19883</v>
      </c>
      <c r="F74">
        <v>10961</v>
      </c>
      <c r="G74">
        <v>29901</v>
      </c>
      <c r="H74" s="1">
        <v>43484</v>
      </c>
      <c r="I74" t="s">
        <v>385</v>
      </c>
      <c r="J74" t="s">
        <v>389</v>
      </c>
      <c r="K74">
        <v>1030063</v>
      </c>
      <c r="L74" t="s">
        <v>126</v>
      </c>
      <c r="M74" t="s">
        <v>306</v>
      </c>
      <c r="N74" t="s">
        <v>225</v>
      </c>
      <c r="O74" t="s">
        <v>226</v>
      </c>
      <c r="P74">
        <v>38</v>
      </c>
      <c r="Q74" s="1">
        <v>29587</v>
      </c>
      <c r="R74" t="s">
        <v>239</v>
      </c>
      <c r="S74" t="s">
        <v>303</v>
      </c>
      <c r="T74" t="s">
        <v>229</v>
      </c>
      <c r="U74" t="s">
        <v>236</v>
      </c>
      <c r="V74" t="s">
        <v>246</v>
      </c>
      <c r="W74">
        <v>744</v>
      </c>
      <c r="X74" t="s">
        <v>344</v>
      </c>
      <c r="Y74" t="s">
        <v>360</v>
      </c>
      <c r="Z74" t="s">
        <v>363</v>
      </c>
      <c r="AA74">
        <v>0.17269999999999999</v>
      </c>
      <c r="AB74" t="s">
        <v>354</v>
      </c>
      <c r="AC74" t="s">
        <v>367</v>
      </c>
      <c r="AD74" t="s">
        <v>124</v>
      </c>
      <c r="AE74" t="s">
        <v>9</v>
      </c>
      <c r="AF74" t="s">
        <v>10</v>
      </c>
      <c r="AG74" t="s">
        <v>11</v>
      </c>
      <c r="AH74" t="s">
        <v>11</v>
      </c>
      <c r="AI74" t="s">
        <v>12</v>
      </c>
      <c r="AJ74" t="s">
        <v>20</v>
      </c>
      <c r="AK74">
        <v>1030063</v>
      </c>
      <c r="AL74" t="s">
        <v>125</v>
      </c>
      <c r="AM74" t="s">
        <v>30</v>
      </c>
      <c r="AN74">
        <v>19537</v>
      </c>
      <c r="AO74">
        <v>11814</v>
      </c>
      <c r="AP74">
        <v>19759</v>
      </c>
      <c r="AQ74">
        <v>34.9</v>
      </c>
      <c r="AR74">
        <v>3014.23</v>
      </c>
      <c r="AS74" t="s">
        <v>2396</v>
      </c>
      <c r="AT74" t="s">
        <v>2396</v>
      </c>
      <c r="AU74">
        <v>0</v>
      </c>
      <c r="AV74" t="s">
        <v>2398</v>
      </c>
      <c r="AW74" t="str" cm="1">
        <f t="array" ref="AW74">IF(Bank_Final_Fact[[#This Row],[Disbursement Date]]=MIN(_xlfn._xlws.FILTER(Bank_Final_Fact[Disbursement Date],Bank_Final_Fact[Client id]=Bank_Final_Fact[[#This Row],[Client id]])),"New","Old")</f>
        <v>New</v>
      </c>
      <c r="AX74">
        <f t="shared" si="1"/>
        <v>1</v>
      </c>
    </row>
    <row r="75" spans="1:50">
      <c r="A75" t="s">
        <v>460</v>
      </c>
      <c r="B75">
        <v>67</v>
      </c>
      <c r="C75" t="s">
        <v>174</v>
      </c>
      <c r="D75" t="s">
        <v>343</v>
      </c>
      <c r="E75">
        <v>22796</v>
      </c>
      <c r="F75">
        <v>17749</v>
      </c>
      <c r="G75">
        <v>40196</v>
      </c>
      <c r="H75" s="1">
        <v>43572</v>
      </c>
      <c r="I75" t="s">
        <v>387</v>
      </c>
      <c r="J75" t="s">
        <v>383</v>
      </c>
      <c r="K75">
        <v>520376</v>
      </c>
      <c r="L75" t="s">
        <v>177</v>
      </c>
      <c r="M75" t="s">
        <v>297</v>
      </c>
      <c r="N75" t="s">
        <v>225</v>
      </c>
      <c r="O75" t="s">
        <v>226</v>
      </c>
      <c r="P75">
        <v>37</v>
      </c>
      <c r="Q75" s="1">
        <v>29963</v>
      </c>
      <c r="R75" t="s">
        <v>239</v>
      </c>
      <c r="S75" t="s">
        <v>243</v>
      </c>
      <c r="T75" t="s">
        <v>259</v>
      </c>
      <c r="U75" t="s">
        <v>230</v>
      </c>
      <c r="V75" t="s">
        <v>240</v>
      </c>
      <c r="W75">
        <v>414</v>
      </c>
      <c r="X75" t="s">
        <v>344</v>
      </c>
      <c r="Y75" t="s">
        <v>345</v>
      </c>
      <c r="Z75" t="s">
        <v>346</v>
      </c>
      <c r="AA75">
        <v>0.1065</v>
      </c>
      <c r="AB75" t="s">
        <v>347</v>
      </c>
      <c r="AC75" t="s">
        <v>348</v>
      </c>
      <c r="AD75" t="s">
        <v>174</v>
      </c>
      <c r="AE75" t="s">
        <v>76</v>
      </c>
      <c r="AF75" t="s">
        <v>77</v>
      </c>
      <c r="AG75" t="s">
        <v>78</v>
      </c>
      <c r="AH75" t="s">
        <v>78</v>
      </c>
      <c r="AI75" t="s">
        <v>79</v>
      </c>
      <c r="AJ75" t="s">
        <v>175</v>
      </c>
      <c r="AK75">
        <v>520376</v>
      </c>
      <c r="AL75" t="s">
        <v>176</v>
      </c>
      <c r="AM75" t="s">
        <v>14</v>
      </c>
      <c r="AN75">
        <v>23252</v>
      </c>
      <c r="AO75">
        <v>19188</v>
      </c>
      <c r="AP75">
        <v>22416</v>
      </c>
      <c r="AQ75">
        <v>24.23</v>
      </c>
      <c r="AR75">
        <v>686.86</v>
      </c>
      <c r="AS75" t="s">
        <v>2396</v>
      </c>
      <c r="AT75" t="s">
        <v>2396</v>
      </c>
      <c r="AU75">
        <v>1</v>
      </c>
      <c r="AV75" t="s">
        <v>2398</v>
      </c>
      <c r="AW75" t="str" cm="1">
        <f t="array" ref="AW75">IF(Bank_Final_Fact[[#This Row],[Disbursement Date]]=MIN(_xlfn._xlws.FILTER(Bank_Final_Fact[Disbursement Date],Bank_Final_Fact[Client id]=Bank_Final_Fact[[#This Row],[Client id]])),"New","Old")</f>
        <v>Old</v>
      </c>
      <c r="AX75">
        <f t="shared" si="1"/>
        <v>3</v>
      </c>
    </row>
    <row r="76" spans="1:50">
      <c r="A76" t="s">
        <v>461</v>
      </c>
      <c r="B76">
        <v>15</v>
      </c>
      <c r="C76" t="s">
        <v>186</v>
      </c>
      <c r="D76" t="s">
        <v>359</v>
      </c>
      <c r="E76">
        <v>13708</v>
      </c>
      <c r="F76">
        <v>20110</v>
      </c>
      <c r="G76">
        <v>12289</v>
      </c>
      <c r="H76" s="1">
        <v>42993</v>
      </c>
      <c r="I76" t="s">
        <v>385</v>
      </c>
      <c r="J76" t="s">
        <v>383</v>
      </c>
      <c r="K76">
        <v>800018</v>
      </c>
      <c r="L76" t="s">
        <v>189</v>
      </c>
      <c r="M76" t="s">
        <v>255</v>
      </c>
      <c r="N76" t="s">
        <v>225</v>
      </c>
      <c r="O76" t="s">
        <v>226</v>
      </c>
      <c r="P76">
        <v>39</v>
      </c>
      <c r="Q76" s="1">
        <v>28628</v>
      </c>
      <c r="R76" t="s">
        <v>235</v>
      </c>
      <c r="S76" t="s">
        <v>243</v>
      </c>
      <c r="T76" t="s">
        <v>229</v>
      </c>
      <c r="U76" t="s">
        <v>245</v>
      </c>
      <c r="V76" t="s">
        <v>231</v>
      </c>
      <c r="W76">
        <v>571</v>
      </c>
      <c r="X76" t="s">
        <v>344</v>
      </c>
      <c r="Y76" t="s">
        <v>360</v>
      </c>
      <c r="Z76" t="s">
        <v>346</v>
      </c>
      <c r="AA76">
        <v>9.9099999999999994E-2</v>
      </c>
      <c r="AB76" t="s">
        <v>347</v>
      </c>
      <c r="AC76" t="s">
        <v>361</v>
      </c>
      <c r="AD76" t="s">
        <v>186</v>
      </c>
      <c r="AE76" t="s">
        <v>24</v>
      </c>
      <c r="AF76" t="s">
        <v>25</v>
      </c>
      <c r="AG76" t="s">
        <v>26</v>
      </c>
      <c r="AH76" t="s">
        <v>26</v>
      </c>
      <c r="AI76" t="s">
        <v>27</v>
      </c>
      <c r="AJ76" t="s">
        <v>187</v>
      </c>
      <c r="AK76">
        <v>800018</v>
      </c>
      <c r="AL76" t="s">
        <v>188</v>
      </c>
      <c r="AM76" t="s">
        <v>14</v>
      </c>
      <c r="AN76">
        <v>13317</v>
      </c>
      <c r="AO76">
        <v>22064</v>
      </c>
      <c r="AP76">
        <v>13411</v>
      </c>
      <c r="AQ76">
        <v>19.13</v>
      </c>
      <c r="AR76">
        <v>3843.94</v>
      </c>
      <c r="AS76" t="s">
        <v>2396</v>
      </c>
      <c r="AT76" t="s">
        <v>2396</v>
      </c>
      <c r="AU76">
        <v>2</v>
      </c>
      <c r="AV76" t="s">
        <v>2398</v>
      </c>
      <c r="AW76" t="str" cm="1">
        <f t="array" ref="AW76">IF(Bank_Final_Fact[[#This Row],[Disbursement Date]]=MIN(_xlfn._xlws.FILTER(Bank_Final_Fact[Disbursement Date],Bank_Final_Fact[Client id]=Bank_Final_Fact[[#This Row],[Client id]])),"New","Old")</f>
        <v>Old</v>
      </c>
      <c r="AX76">
        <f t="shared" si="1"/>
        <v>3</v>
      </c>
    </row>
    <row r="77" spans="1:50">
      <c r="A77" t="s">
        <v>462</v>
      </c>
      <c r="B77">
        <v>895</v>
      </c>
      <c r="C77" t="s">
        <v>92</v>
      </c>
      <c r="D77" t="s">
        <v>343</v>
      </c>
      <c r="E77">
        <v>29153</v>
      </c>
      <c r="F77">
        <v>45719</v>
      </c>
      <c r="G77">
        <v>34105</v>
      </c>
      <c r="H77" s="1">
        <v>45027</v>
      </c>
      <c r="I77" t="s">
        <v>394</v>
      </c>
      <c r="J77" t="s">
        <v>383</v>
      </c>
      <c r="K77">
        <v>700013</v>
      </c>
      <c r="L77" t="s">
        <v>93</v>
      </c>
      <c r="M77" t="s">
        <v>268</v>
      </c>
      <c r="N77" t="s">
        <v>225</v>
      </c>
      <c r="O77" t="s">
        <v>251</v>
      </c>
      <c r="P77">
        <v>26</v>
      </c>
      <c r="Q77" s="1">
        <v>33970</v>
      </c>
      <c r="R77" t="s">
        <v>235</v>
      </c>
      <c r="S77" t="s">
        <v>243</v>
      </c>
      <c r="T77" t="s">
        <v>229</v>
      </c>
      <c r="U77" t="s">
        <v>230</v>
      </c>
      <c r="V77" t="s">
        <v>240</v>
      </c>
      <c r="W77">
        <v>398</v>
      </c>
      <c r="X77" t="s">
        <v>344</v>
      </c>
      <c r="Y77" t="s">
        <v>345</v>
      </c>
      <c r="Z77" t="s">
        <v>346</v>
      </c>
      <c r="AA77">
        <v>0.1065</v>
      </c>
      <c r="AB77" t="s">
        <v>347</v>
      </c>
      <c r="AC77" t="s">
        <v>348</v>
      </c>
      <c r="AD77" t="s">
        <v>92</v>
      </c>
      <c r="AE77" t="s">
        <v>82</v>
      </c>
      <c r="AF77" t="s">
        <v>83</v>
      </c>
      <c r="AG77" t="s">
        <v>84</v>
      </c>
      <c r="AH77" t="s">
        <v>84</v>
      </c>
      <c r="AI77" t="s">
        <v>85</v>
      </c>
      <c r="AJ77" t="s">
        <v>86</v>
      </c>
      <c r="AK77">
        <v>700013</v>
      </c>
      <c r="AL77" t="s">
        <v>21</v>
      </c>
      <c r="AM77" t="s">
        <v>30</v>
      </c>
      <c r="AN77">
        <v>30745</v>
      </c>
      <c r="AO77">
        <v>47011</v>
      </c>
      <c r="AP77">
        <v>28758</v>
      </c>
      <c r="AQ77">
        <v>48.99</v>
      </c>
      <c r="AR77">
        <v>2623.34</v>
      </c>
      <c r="AS77" t="s">
        <v>2396</v>
      </c>
      <c r="AT77" t="s">
        <v>2396</v>
      </c>
      <c r="AU77">
        <v>0</v>
      </c>
      <c r="AV77" t="s">
        <v>2398</v>
      </c>
      <c r="AW77" t="str" cm="1">
        <f t="array" ref="AW77">IF(Bank_Final_Fact[[#This Row],[Disbursement Date]]=MIN(_xlfn._xlws.FILTER(Bank_Final_Fact[Disbursement Date],Bank_Final_Fact[Client id]=Bank_Final_Fact[[#This Row],[Client id]])),"New","Old")</f>
        <v>Old</v>
      </c>
      <c r="AX77">
        <f t="shared" si="1"/>
        <v>2</v>
      </c>
    </row>
    <row r="78" spans="1:50">
      <c r="A78" t="s">
        <v>463</v>
      </c>
      <c r="B78">
        <v>530</v>
      </c>
      <c r="C78" t="s">
        <v>63</v>
      </c>
      <c r="D78" t="s">
        <v>359</v>
      </c>
      <c r="E78">
        <v>7806</v>
      </c>
      <c r="F78">
        <v>41534</v>
      </c>
      <c r="G78">
        <v>13622</v>
      </c>
      <c r="H78" s="1">
        <v>42939</v>
      </c>
      <c r="I78" t="s">
        <v>394</v>
      </c>
      <c r="J78" t="s">
        <v>389</v>
      </c>
      <c r="K78">
        <v>1280108</v>
      </c>
      <c r="L78" t="s">
        <v>65</v>
      </c>
      <c r="M78" t="s">
        <v>297</v>
      </c>
      <c r="N78" t="s">
        <v>225</v>
      </c>
      <c r="O78" t="s">
        <v>226</v>
      </c>
      <c r="P78">
        <v>45</v>
      </c>
      <c r="Q78" s="1">
        <v>26737</v>
      </c>
      <c r="R78" t="s">
        <v>266</v>
      </c>
      <c r="S78" t="s">
        <v>282</v>
      </c>
      <c r="T78" t="s">
        <v>249</v>
      </c>
      <c r="U78" t="s">
        <v>236</v>
      </c>
      <c r="V78" t="s">
        <v>240</v>
      </c>
      <c r="W78">
        <v>490</v>
      </c>
      <c r="X78" t="s">
        <v>344</v>
      </c>
      <c r="Y78" t="s">
        <v>360</v>
      </c>
      <c r="Z78" t="s">
        <v>346</v>
      </c>
      <c r="AA78">
        <v>9.9099999999999994E-2</v>
      </c>
      <c r="AB78" t="s">
        <v>347</v>
      </c>
      <c r="AC78" t="s">
        <v>361</v>
      </c>
      <c r="AD78" t="s">
        <v>63</v>
      </c>
      <c r="AE78" t="s">
        <v>24</v>
      </c>
      <c r="AF78" t="s">
        <v>63</v>
      </c>
      <c r="AG78" t="s">
        <v>26</v>
      </c>
      <c r="AH78" t="s">
        <v>26</v>
      </c>
      <c r="AI78" t="s">
        <v>27</v>
      </c>
      <c r="AJ78" t="s">
        <v>63</v>
      </c>
      <c r="AK78">
        <v>1280108</v>
      </c>
      <c r="AL78" t="s">
        <v>64</v>
      </c>
      <c r="AM78" t="s">
        <v>14</v>
      </c>
      <c r="AN78">
        <v>8582</v>
      </c>
      <c r="AO78">
        <v>41327</v>
      </c>
      <c r="AP78">
        <v>7598</v>
      </c>
      <c r="AQ78">
        <v>34.4</v>
      </c>
      <c r="AR78">
        <v>1396.08</v>
      </c>
      <c r="AS78" t="s">
        <v>2397</v>
      </c>
      <c r="AT78" t="s">
        <v>2396</v>
      </c>
      <c r="AU78">
        <v>0</v>
      </c>
      <c r="AV78" t="s">
        <v>2398</v>
      </c>
      <c r="AW78" t="str" cm="1">
        <f t="array" ref="AW78">IF(Bank_Final_Fact[[#This Row],[Disbursement Date]]=MIN(_xlfn._xlws.FILTER(Bank_Final_Fact[Disbursement Date],Bank_Final_Fact[Client id]=Bank_Final_Fact[[#This Row],[Client id]])),"New","Old")</f>
        <v>New</v>
      </c>
      <c r="AX78">
        <f t="shared" si="1"/>
        <v>2</v>
      </c>
    </row>
    <row r="79" spans="1:50">
      <c r="A79" t="s">
        <v>464</v>
      </c>
      <c r="B79">
        <v>596</v>
      </c>
      <c r="C79" t="s">
        <v>113</v>
      </c>
      <c r="D79" t="s">
        <v>372</v>
      </c>
      <c r="E79">
        <v>48100</v>
      </c>
      <c r="F79">
        <v>17717</v>
      </c>
      <c r="G79">
        <v>28836</v>
      </c>
      <c r="H79" s="1">
        <v>44845</v>
      </c>
      <c r="I79" t="s">
        <v>385</v>
      </c>
      <c r="J79" t="s">
        <v>383</v>
      </c>
      <c r="K79">
        <v>730084</v>
      </c>
      <c r="L79" t="s">
        <v>115</v>
      </c>
      <c r="M79" t="s">
        <v>250</v>
      </c>
      <c r="N79" t="s">
        <v>225</v>
      </c>
      <c r="O79" t="s">
        <v>238</v>
      </c>
      <c r="P79">
        <v>51</v>
      </c>
      <c r="Q79" s="1">
        <v>24108</v>
      </c>
      <c r="R79" t="s">
        <v>235</v>
      </c>
      <c r="S79" t="s">
        <v>243</v>
      </c>
      <c r="T79" t="s">
        <v>259</v>
      </c>
      <c r="U79" t="s">
        <v>233</v>
      </c>
      <c r="V79" t="s">
        <v>240</v>
      </c>
      <c r="W79">
        <v>375</v>
      </c>
      <c r="X79" t="s">
        <v>344</v>
      </c>
      <c r="Y79" t="s">
        <v>345</v>
      </c>
      <c r="Z79" t="s">
        <v>346</v>
      </c>
      <c r="AA79">
        <v>0.17269999999999999</v>
      </c>
      <c r="AB79" t="s">
        <v>354</v>
      </c>
      <c r="AC79" t="s">
        <v>367</v>
      </c>
      <c r="AD79" t="s">
        <v>113</v>
      </c>
      <c r="AE79" t="s">
        <v>51</v>
      </c>
      <c r="AF79" t="s">
        <v>52</v>
      </c>
      <c r="AG79" t="s">
        <v>53</v>
      </c>
      <c r="AH79" t="s">
        <v>53</v>
      </c>
      <c r="AI79" t="s">
        <v>54</v>
      </c>
      <c r="AJ79" t="s">
        <v>113</v>
      </c>
      <c r="AK79">
        <v>730084</v>
      </c>
      <c r="AL79" t="s">
        <v>114</v>
      </c>
      <c r="AM79" t="s">
        <v>14</v>
      </c>
      <c r="AN79">
        <v>49479</v>
      </c>
      <c r="AO79">
        <v>18292</v>
      </c>
      <c r="AP79">
        <v>47668</v>
      </c>
      <c r="AQ79">
        <v>23.25</v>
      </c>
      <c r="AR79">
        <v>2530.17</v>
      </c>
      <c r="AS79" t="s">
        <v>2396</v>
      </c>
      <c r="AT79" t="s">
        <v>2396</v>
      </c>
      <c r="AU79">
        <v>2</v>
      </c>
      <c r="AV79" t="s">
        <v>2400</v>
      </c>
      <c r="AW79" t="str" cm="1">
        <f t="array" ref="AW79">IF(Bank_Final_Fact[[#This Row],[Disbursement Date]]=MIN(_xlfn._xlws.FILTER(Bank_Final_Fact[Disbursement Date],Bank_Final_Fact[Client id]=Bank_Final_Fact[[#This Row],[Client id]])),"New","Old")</f>
        <v>Old</v>
      </c>
      <c r="AX79">
        <f t="shared" si="1"/>
        <v>3</v>
      </c>
    </row>
    <row r="80" spans="1:50">
      <c r="A80" t="s">
        <v>465</v>
      </c>
      <c r="B80">
        <v>969</v>
      </c>
      <c r="C80" t="s">
        <v>57</v>
      </c>
      <c r="D80" t="s">
        <v>343</v>
      </c>
      <c r="E80">
        <v>42701</v>
      </c>
      <c r="F80">
        <v>28482</v>
      </c>
      <c r="G80">
        <v>26568</v>
      </c>
      <c r="H80" s="1">
        <v>44591</v>
      </c>
      <c r="I80" t="s">
        <v>394</v>
      </c>
      <c r="J80" t="s">
        <v>389</v>
      </c>
      <c r="K80">
        <v>240005</v>
      </c>
      <c r="L80" t="s">
        <v>59</v>
      </c>
      <c r="M80" t="s">
        <v>278</v>
      </c>
      <c r="N80" t="s">
        <v>225</v>
      </c>
      <c r="O80" t="s">
        <v>226</v>
      </c>
      <c r="P80">
        <v>44</v>
      </c>
      <c r="Q80" s="1">
        <v>27395</v>
      </c>
      <c r="R80" t="s">
        <v>235</v>
      </c>
      <c r="S80" t="s">
        <v>243</v>
      </c>
      <c r="T80" t="s">
        <v>259</v>
      </c>
      <c r="U80" t="s">
        <v>261</v>
      </c>
      <c r="V80" t="s">
        <v>231</v>
      </c>
      <c r="W80">
        <v>361</v>
      </c>
      <c r="X80" t="s">
        <v>344</v>
      </c>
      <c r="Y80" t="s">
        <v>345</v>
      </c>
      <c r="Z80" t="s">
        <v>346</v>
      </c>
      <c r="AA80">
        <v>0.1065</v>
      </c>
      <c r="AB80" t="s">
        <v>347</v>
      </c>
      <c r="AC80" t="s">
        <v>348</v>
      </c>
      <c r="AD80" t="s">
        <v>57</v>
      </c>
      <c r="AE80" t="s">
        <v>33</v>
      </c>
      <c r="AF80" t="s">
        <v>34</v>
      </c>
      <c r="AG80" t="s">
        <v>35</v>
      </c>
      <c r="AH80" t="s">
        <v>35</v>
      </c>
      <c r="AI80" t="s">
        <v>36</v>
      </c>
      <c r="AJ80" t="s">
        <v>57</v>
      </c>
      <c r="AK80">
        <v>240005</v>
      </c>
      <c r="AL80" t="s">
        <v>58</v>
      </c>
      <c r="AM80" t="s">
        <v>30</v>
      </c>
      <c r="AN80">
        <v>42629</v>
      </c>
      <c r="AO80">
        <v>29420</v>
      </c>
      <c r="AP80">
        <v>42332</v>
      </c>
      <c r="AQ80">
        <v>37.89</v>
      </c>
      <c r="AR80">
        <v>1408.51</v>
      </c>
      <c r="AS80" t="s">
        <v>2396</v>
      </c>
      <c r="AT80" t="s">
        <v>2397</v>
      </c>
      <c r="AU80">
        <v>1</v>
      </c>
      <c r="AV80" t="s">
        <v>2399</v>
      </c>
      <c r="AW80" t="str" cm="1">
        <f t="array" ref="AW80">IF(Bank_Final_Fact[[#This Row],[Disbursement Date]]=MIN(_xlfn._xlws.FILTER(Bank_Final_Fact[Disbursement Date],Bank_Final_Fact[Client id]=Bank_Final_Fact[[#This Row],[Client id]])),"New","Old")</f>
        <v>New</v>
      </c>
      <c r="AX80">
        <f t="shared" si="1"/>
        <v>2</v>
      </c>
    </row>
    <row r="81" spans="1:50">
      <c r="A81" t="s">
        <v>466</v>
      </c>
      <c r="B81">
        <v>803</v>
      </c>
      <c r="C81" t="s">
        <v>23</v>
      </c>
      <c r="D81" t="s">
        <v>343</v>
      </c>
      <c r="E81">
        <v>35683</v>
      </c>
      <c r="F81">
        <v>23023</v>
      </c>
      <c r="G81">
        <v>29685</v>
      </c>
      <c r="H81" s="1">
        <v>45092</v>
      </c>
      <c r="I81" t="s">
        <v>394</v>
      </c>
      <c r="J81" t="s">
        <v>383</v>
      </c>
      <c r="K81">
        <v>910182</v>
      </c>
      <c r="L81" t="s">
        <v>31</v>
      </c>
      <c r="M81" t="s">
        <v>316</v>
      </c>
      <c r="N81" t="s">
        <v>225</v>
      </c>
      <c r="O81" t="s">
        <v>226</v>
      </c>
      <c r="P81">
        <v>38</v>
      </c>
      <c r="Q81" s="1">
        <v>29587</v>
      </c>
      <c r="R81" t="s">
        <v>239</v>
      </c>
      <c r="S81" t="s">
        <v>303</v>
      </c>
      <c r="T81" t="s">
        <v>259</v>
      </c>
      <c r="U81" t="s">
        <v>236</v>
      </c>
      <c r="V81" t="s">
        <v>246</v>
      </c>
      <c r="W81">
        <v>485</v>
      </c>
      <c r="X81" t="s">
        <v>344</v>
      </c>
      <c r="Y81" t="s">
        <v>345</v>
      </c>
      <c r="Z81" t="s">
        <v>346</v>
      </c>
      <c r="AA81">
        <v>0.1065</v>
      </c>
      <c r="AB81" t="s">
        <v>347</v>
      </c>
      <c r="AC81" t="s">
        <v>348</v>
      </c>
      <c r="AD81" t="s">
        <v>23</v>
      </c>
      <c r="AE81" t="s">
        <v>24</v>
      </c>
      <c r="AF81" t="s">
        <v>25</v>
      </c>
      <c r="AG81" t="s">
        <v>26</v>
      </c>
      <c r="AH81" t="s">
        <v>26</v>
      </c>
      <c r="AI81" t="s">
        <v>27</v>
      </c>
      <c r="AJ81" t="s">
        <v>28</v>
      </c>
      <c r="AK81">
        <v>910182</v>
      </c>
      <c r="AL81" t="s">
        <v>29</v>
      </c>
      <c r="AM81" t="s">
        <v>16</v>
      </c>
      <c r="AN81">
        <v>35819</v>
      </c>
      <c r="AO81">
        <v>24735</v>
      </c>
      <c r="AP81">
        <v>35561</v>
      </c>
      <c r="AQ81">
        <v>45.52</v>
      </c>
      <c r="AR81">
        <v>288.86</v>
      </c>
      <c r="AS81" t="s">
        <v>2396</v>
      </c>
      <c r="AT81" t="s">
        <v>2396</v>
      </c>
      <c r="AU81">
        <v>0</v>
      </c>
      <c r="AV81" t="s">
        <v>2398</v>
      </c>
      <c r="AW81" t="str" cm="1">
        <f t="array" ref="AW81">IF(Bank_Final_Fact[[#This Row],[Disbursement Date]]=MIN(_xlfn._xlws.FILTER(Bank_Final_Fact[Disbursement Date],Bank_Final_Fact[Client id]=Bank_Final_Fact[[#This Row],[Client id]])),"New","Old")</f>
        <v>Old</v>
      </c>
      <c r="AX81">
        <f t="shared" si="1"/>
        <v>2</v>
      </c>
    </row>
    <row r="82" spans="1:50">
      <c r="A82" t="s">
        <v>467</v>
      </c>
      <c r="B82">
        <v>353</v>
      </c>
      <c r="C82" t="s">
        <v>23</v>
      </c>
      <c r="D82" t="s">
        <v>359</v>
      </c>
      <c r="E82">
        <v>28413</v>
      </c>
      <c r="F82">
        <v>27026</v>
      </c>
      <c r="G82">
        <v>10723</v>
      </c>
      <c r="H82" s="1">
        <v>44899</v>
      </c>
      <c r="I82" t="s">
        <v>382</v>
      </c>
      <c r="J82" t="s">
        <v>383</v>
      </c>
      <c r="K82">
        <v>910182</v>
      </c>
      <c r="L82" t="s">
        <v>31</v>
      </c>
      <c r="M82" t="s">
        <v>224</v>
      </c>
      <c r="N82" t="s">
        <v>225</v>
      </c>
      <c r="O82" t="s">
        <v>238</v>
      </c>
      <c r="P82">
        <v>50</v>
      </c>
      <c r="Q82" s="1">
        <v>24838</v>
      </c>
      <c r="R82" t="s">
        <v>235</v>
      </c>
      <c r="S82" t="s">
        <v>243</v>
      </c>
      <c r="T82" t="s">
        <v>229</v>
      </c>
      <c r="U82" t="s">
        <v>230</v>
      </c>
      <c r="V82" t="s">
        <v>246</v>
      </c>
      <c r="W82">
        <v>726</v>
      </c>
      <c r="X82" t="s">
        <v>344</v>
      </c>
      <c r="Y82" t="s">
        <v>360</v>
      </c>
      <c r="Z82" t="s">
        <v>346</v>
      </c>
      <c r="AA82">
        <v>9.9099999999999994E-2</v>
      </c>
      <c r="AB82" t="s">
        <v>347</v>
      </c>
      <c r="AC82" t="s">
        <v>361</v>
      </c>
      <c r="AD82" t="s">
        <v>23</v>
      </c>
      <c r="AE82" t="s">
        <v>24</v>
      </c>
      <c r="AF82" t="s">
        <v>25</v>
      </c>
      <c r="AG82" t="s">
        <v>26</v>
      </c>
      <c r="AH82" t="s">
        <v>26</v>
      </c>
      <c r="AI82" t="s">
        <v>27</v>
      </c>
      <c r="AJ82" t="s">
        <v>28</v>
      </c>
      <c r="AK82">
        <v>910182</v>
      </c>
      <c r="AL82" t="s">
        <v>29</v>
      </c>
      <c r="AM82" t="s">
        <v>16</v>
      </c>
      <c r="AN82">
        <v>29618</v>
      </c>
      <c r="AO82">
        <v>28567</v>
      </c>
      <c r="AP82">
        <v>28210</v>
      </c>
      <c r="AQ82">
        <v>21.08</v>
      </c>
      <c r="AR82">
        <v>4954.45</v>
      </c>
      <c r="AS82" t="s">
        <v>2396</v>
      </c>
      <c r="AT82" t="s">
        <v>2397</v>
      </c>
      <c r="AU82">
        <v>1</v>
      </c>
      <c r="AV82" t="s">
        <v>2398</v>
      </c>
      <c r="AW82" t="str" cm="1">
        <f t="array" ref="AW82">IF(Bank_Final_Fact[[#This Row],[Disbursement Date]]=MIN(_xlfn._xlws.FILTER(Bank_Final_Fact[Disbursement Date],Bank_Final_Fact[Client id]=Bank_Final_Fact[[#This Row],[Client id]])),"New","Old")</f>
        <v>Old</v>
      </c>
      <c r="AX82">
        <f t="shared" si="1"/>
        <v>2</v>
      </c>
    </row>
    <row r="83" spans="1:50">
      <c r="A83" t="s">
        <v>468</v>
      </c>
      <c r="B83">
        <v>157</v>
      </c>
      <c r="C83" t="s">
        <v>81</v>
      </c>
      <c r="D83" t="s">
        <v>343</v>
      </c>
      <c r="E83">
        <v>38388</v>
      </c>
      <c r="F83">
        <v>37541</v>
      </c>
      <c r="G83">
        <v>28911</v>
      </c>
      <c r="H83" s="1">
        <v>43777</v>
      </c>
      <c r="I83" t="s">
        <v>394</v>
      </c>
      <c r="J83" t="s">
        <v>389</v>
      </c>
      <c r="K83">
        <v>690076</v>
      </c>
      <c r="L83" t="s">
        <v>88</v>
      </c>
      <c r="M83" t="s">
        <v>327</v>
      </c>
      <c r="N83" t="s">
        <v>225</v>
      </c>
      <c r="O83" t="s">
        <v>238</v>
      </c>
      <c r="P83">
        <v>55</v>
      </c>
      <c r="Q83" s="1">
        <v>23012</v>
      </c>
      <c r="R83" t="s">
        <v>266</v>
      </c>
      <c r="S83" t="s">
        <v>282</v>
      </c>
      <c r="T83" t="s">
        <v>259</v>
      </c>
      <c r="U83" t="s">
        <v>261</v>
      </c>
      <c r="V83" t="s">
        <v>231</v>
      </c>
      <c r="W83">
        <v>750</v>
      </c>
      <c r="X83" t="s">
        <v>344</v>
      </c>
      <c r="Y83" t="s">
        <v>345</v>
      </c>
      <c r="Z83" t="s">
        <v>346</v>
      </c>
      <c r="AA83">
        <v>0.1065</v>
      </c>
      <c r="AB83" t="s">
        <v>347</v>
      </c>
      <c r="AC83" t="s">
        <v>348</v>
      </c>
      <c r="AD83" t="s">
        <v>81</v>
      </c>
      <c r="AE83" t="s">
        <v>82</v>
      </c>
      <c r="AF83" t="s">
        <v>83</v>
      </c>
      <c r="AG83" t="s">
        <v>84</v>
      </c>
      <c r="AH83" t="s">
        <v>84</v>
      </c>
      <c r="AI83" t="s">
        <v>85</v>
      </c>
      <c r="AJ83" t="s">
        <v>86</v>
      </c>
      <c r="AK83">
        <v>690076</v>
      </c>
      <c r="AL83" t="s">
        <v>87</v>
      </c>
      <c r="AM83" t="s">
        <v>14</v>
      </c>
      <c r="AN83">
        <v>39331</v>
      </c>
      <c r="AO83">
        <v>38801</v>
      </c>
      <c r="AP83">
        <v>38349</v>
      </c>
      <c r="AQ83">
        <v>12.3</v>
      </c>
      <c r="AR83">
        <v>1279.07</v>
      </c>
      <c r="AS83" t="s">
        <v>2396</v>
      </c>
      <c r="AT83" t="s">
        <v>2396</v>
      </c>
      <c r="AU83">
        <v>0</v>
      </c>
      <c r="AV83" t="s">
        <v>2399</v>
      </c>
      <c r="AW83" t="str" cm="1">
        <f t="array" ref="AW83">IF(Bank_Final_Fact[[#This Row],[Disbursement Date]]=MIN(_xlfn._xlws.FILTER(Bank_Final_Fact[Disbursement Date],Bank_Final_Fact[Client id]=Bank_Final_Fact[[#This Row],[Client id]])),"New","Old")</f>
        <v>Old</v>
      </c>
      <c r="AX83">
        <f t="shared" si="1"/>
        <v>2</v>
      </c>
    </row>
    <row r="84" spans="1:50">
      <c r="A84" t="s">
        <v>469</v>
      </c>
      <c r="B84">
        <v>908</v>
      </c>
      <c r="C84" t="s">
        <v>39</v>
      </c>
      <c r="D84" t="s">
        <v>359</v>
      </c>
      <c r="E84">
        <v>45039</v>
      </c>
      <c r="F84">
        <v>19247</v>
      </c>
      <c r="G84">
        <v>26170</v>
      </c>
      <c r="H84" s="1">
        <v>44202</v>
      </c>
      <c r="I84" t="s">
        <v>385</v>
      </c>
      <c r="J84" t="s">
        <v>383</v>
      </c>
      <c r="K84">
        <v>30179</v>
      </c>
      <c r="L84" t="s">
        <v>46</v>
      </c>
      <c r="M84" t="s">
        <v>279</v>
      </c>
      <c r="N84" t="s">
        <v>225</v>
      </c>
      <c r="O84" t="s">
        <v>251</v>
      </c>
      <c r="P84">
        <v>33</v>
      </c>
      <c r="Q84" s="1">
        <v>31778</v>
      </c>
      <c r="R84" t="s">
        <v>239</v>
      </c>
      <c r="S84" t="s">
        <v>303</v>
      </c>
      <c r="T84" t="s">
        <v>229</v>
      </c>
      <c r="U84" t="s">
        <v>233</v>
      </c>
      <c r="V84" t="s">
        <v>240</v>
      </c>
      <c r="W84">
        <v>473</v>
      </c>
      <c r="X84" t="s">
        <v>344</v>
      </c>
      <c r="Y84" t="s">
        <v>360</v>
      </c>
      <c r="Z84" t="s">
        <v>346</v>
      </c>
      <c r="AA84">
        <v>9.9099999999999994E-2</v>
      </c>
      <c r="AB84" t="s">
        <v>347</v>
      </c>
      <c r="AC84" t="s">
        <v>361</v>
      </c>
      <c r="AD84" t="s">
        <v>39</v>
      </c>
      <c r="AE84" t="s">
        <v>40</v>
      </c>
      <c r="AF84" t="s">
        <v>41</v>
      </c>
      <c r="AG84" t="s">
        <v>42</v>
      </c>
      <c r="AH84" t="s">
        <v>42</v>
      </c>
      <c r="AI84" t="s">
        <v>43</v>
      </c>
      <c r="AJ84" t="s">
        <v>44</v>
      </c>
      <c r="AK84">
        <v>30179</v>
      </c>
      <c r="AL84" t="s">
        <v>45</v>
      </c>
      <c r="AM84" t="s">
        <v>30</v>
      </c>
      <c r="AN84">
        <v>46623</v>
      </c>
      <c r="AO84">
        <v>21100</v>
      </c>
      <c r="AP84">
        <v>44642</v>
      </c>
      <c r="AQ84">
        <v>43.41</v>
      </c>
      <c r="AR84">
        <v>3398.29</v>
      </c>
      <c r="AS84" t="s">
        <v>2396</v>
      </c>
      <c r="AT84" t="s">
        <v>2396</v>
      </c>
      <c r="AU84">
        <v>2</v>
      </c>
      <c r="AV84" t="s">
        <v>2399</v>
      </c>
      <c r="AW84" t="str" cm="1">
        <f t="array" ref="AW84">IF(Bank_Final_Fact[[#This Row],[Disbursement Date]]=MIN(_xlfn._xlws.FILTER(Bank_Final_Fact[Disbursement Date],Bank_Final_Fact[Client id]=Bank_Final_Fact[[#This Row],[Client id]])),"New","Old")</f>
        <v>Old</v>
      </c>
      <c r="AX84">
        <f t="shared" si="1"/>
        <v>2</v>
      </c>
    </row>
    <row r="85" spans="1:50">
      <c r="A85" t="s">
        <v>470</v>
      </c>
      <c r="B85">
        <v>485</v>
      </c>
      <c r="C85" t="s">
        <v>109</v>
      </c>
      <c r="D85" t="s">
        <v>343</v>
      </c>
      <c r="E85">
        <v>41935</v>
      </c>
      <c r="F85">
        <v>2903</v>
      </c>
      <c r="G85">
        <v>37536</v>
      </c>
      <c r="H85" s="1">
        <v>43517</v>
      </c>
      <c r="I85" t="s">
        <v>382</v>
      </c>
      <c r="J85" t="s">
        <v>389</v>
      </c>
      <c r="K85">
        <v>1110166</v>
      </c>
      <c r="L85" t="s">
        <v>112</v>
      </c>
      <c r="M85" t="s">
        <v>289</v>
      </c>
      <c r="N85" t="s">
        <v>225</v>
      </c>
      <c r="O85" t="s">
        <v>226</v>
      </c>
      <c r="P85">
        <v>36</v>
      </c>
      <c r="Q85" s="1">
        <v>30567</v>
      </c>
      <c r="R85" t="s">
        <v>266</v>
      </c>
      <c r="S85" t="s">
        <v>282</v>
      </c>
      <c r="T85" t="s">
        <v>249</v>
      </c>
      <c r="U85" t="s">
        <v>261</v>
      </c>
      <c r="V85" t="s">
        <v>240</v>
      </c>
      <c r="W85">
        <v>807</v>
      </c>
      <c r="X85" t="s">
        <v>344</v>
      </c>
      <c r="Y85" t="s">
        <v>345</v>
      </c>
      <c r="Z85" t="s">
        <v>346</v>
      </c>
      <c r="AA85">
        <v>0.1065</v>
      </c>
      <c r="AB85" t="s">
        <v>347</v>
      </c>
      <c r="AC85" t="s">
        <v>348</v>
      </c>
      <c r="AD85" t="s">
        <v>109</v>
      </c>
      <c r="AE85" t="s">
        <v>9</v>
      </c>
      <c r="AF85" t="s">
        <v>10</v>
      </c>
      <c r="AG85" t="s">
        <v>11</v>
      </c>
      <c r="AH85" t="s">
        <v>11</v>
      </c>
      <c r="AI85" t="s">
        <v>12</v>
      </c>
      <c r="AJ85" t="s">
        <v>110</v>
      </c>
      <c r="AK85">
        <v>1110166</v>
      </c>
      <c r="AL85" t="s">
        <v>111</v>
      </c>
      <c r="AM85" t="s">
        <v>14</v>
      </c>
      <c r="AN85">
        <v>42373</v>
      </c>
      <c r="AO85">
        <v>4338</v>
      </c>
      <c r="AP85">
        <v>41607</v>
      </c>
      <c r="AQ85">
        <v>35.78</v>
      </c>
      <c r="AR85">
        <v>163.41</v>
      </c>
      <c r="AS85" t="s">
        <v>2396</v>
      </c>
      <c r="AT85" t="s">
        <v>2396</v>
      </c>
      <c r="AU85">
        <v>1</v>
      </c>
      <c r="AV85" t="s">
        <v>2398</v>
      </c>
      <c r="AW85" t="str" cm="1">
        <f t="array" ref="AW85">IF(Bank_Final_Fact[[#This Row],[Disbursement Date]]=MIN(_xlfn._xlws.FILTER(Bank_Final_Fact[Disbursement Date],Bank_Final_Fact[Client id]=Bank_Final_Fact[[#This Row],[Client id]])),"New","Old")</f>
        <v>New</v>
      </c>
      <c r="AX85">
        <f t="shared" si="1"/>
        <v>4</v>
      </c>
    </row>
    <row r="86" spans="1:50">
      <c r="A86" t="s">
        <v>471</v>
      </c>
      <c r="B86">
        <v>546</v>
      </c>
      <c r="C86" t="s">
        <v>139</v>
      </c>
      <c r="D86" t="s">
        <v>356</v>
      </c>
      <c r="E86">
        <v>2803</v>
      </c>
      <c r="F86">
        <v>37452</v>
      </c>
      <c r="G86">
        <v>37588</v>
      </c>
      <c r="H86" s="1">
        <v>42606</v>
      </c>
      <c r="I86" t="s">
        <v>387</v>
      </c>
      <c r="J86" t="s">
        <v>383</v>
      </c>
      <c r="K86">
        <v>630081</v>
      </c>
      <c r="L86" t="s">
        <v>141</v>
      </c>
      <c r="M86" t="s">
        <v>247</v>
      </c>
      <c r="N86" t="s">
        <v>225</v>
      </c>
      <c r="O86" t="s">
        <v>226</v>
      </c>
      <c r="P86">
        <v>39</v>
      </c>
      <c r="Q86" s="1">
        <v>28491</v>
      </c>
      <c r="R86" t="s">
        <v>227</v>
      </c>
      <c r="S86" t="s">
        <v>243</v>
      </c>
      <c r="T86" t="s">
        <v>229</v>
      </c>
      <c r="U86" t="s">
        <v>236</v>
      </c>
      <c r="V86" t="s">
        <v>246</v>
      </c>
      <c r="W86">
        <v>692</v>
      </c>
      <c r="X86" t="s">
        <v>344</v>
      </c>
      <c r="Y86" t="s">
        <v>357</v>
      </c>
      <c r="Z86" t="s">
        <v>346</v>
      </c>
      <c r="AA86">
        <v>6.6199999999999995E-2</v>
      </c>
      <c r="AB86" t="s">
        <v>351</v>
      </c>
      <c r="AC86" t="s">
        <v>358</v>
      </c>
      <c r="AD86" t="s">
        <v>139</v>
      </c>
      <c r="AE86" t="s">
        <v>133</v>
      </c>
      <c r="AF86" t="s">
        <v>134</v>
      </c>
      <c r="AG86" t="s">
        <v>135</v>
      </c>
      <c r="AH86" t="s">
        <v>135</v>
      </c>
      <c r="AI86" t="s">
        <v>136</v>
      </c>
      <c r="AJ86" t="s">
        <v>139</v>
      </c>
      <c r="AK86">
        <v>630081</v>
      </c>
      <c r="AL86" t="s">
        <v>140</v>
      </c>
      <c r="AM86" t="s">
        <v>16</v>
      </c>
      <c r="AN86">
        <v>4082</v>
      </c>
      <c r="AO86">
        <v>39157</v>
      </c>
      <c r="AP86">
        <v>2799</v>
      </c>
      <c r="AQ86">
        <v>0.76</v>
      </c>
      <c r="AR86">
        <v>1184.5</v>
      </c>
      <c r="AS86" t="s">
        <v>2396</v>
      </c>
      <c r="AT86" t="s">
        <v>2396</v>
      </c>
      <c r="AU86">
        <v>1</v>
      </c>
      <c r="AV86" t="s">
        <v>2398</v>
      </c>
      <c r="AW86" t="str" cm="1">
        <f t="array" ref="AW86">IF(Bank_Final_Fact[[#This Row],[Disbursement Date]]=MIN(_xlfn._xlws.FILTER(Bank_Final_Fact[Disbursement Date],Bank_Final_Fact[Client id]=Bank_Final_Fact[[#This Row],[Client id]])),"New","Old")</f>
        <v>Old</v>
      </c>
      <c r="AX86">
        <f t="shared" si="1"/>
        <v>5</v>
      </c>
    </row>
    <row r="87" spans="1:50">
      <c r="A87" t="s">
        <v>472</v>
      </c>
      <c r="B87">
        <v>346</v>
      </c>
      <c r="C87" t="s">
        <v>109</v>
      </c>
      <c r="D87" t="s">
        <v>372</v>
      </c>
      <c r="E87">
        <v>10849</v>
      </c>
      <c r="F87">
        <v>25823</v>
      </c>
      <c r="G87">
        <v>2282</v>
      </c>
      <c r="H87" s="1">
        <v>43153</v>
      </c>
      <c r="I87" t="s">
        <v>385</v>
      </c>
      <c r="J87" t="s">
        <v>389</v>
      </c>
      <c r="K87">
        <v>1110166</v>
      </c>
      <c r="L87" t="s">
        <v>112</v>
      </c>
      <c r="M87" t="s">
        <v>272</v>
      </c>
      <c r="N87" t="s">
        <v>225</v>
      </c>
      <c r="O87" t="s">
        <v>238</v>
      </c>
      <c r="P87">
        <v>48</v>
      </c>
      <c r="Q87" s="1">
        <v>26180</v>
      </c>
      <c r="R87" t="s">
        <v>266</v>
      </c>
      <c r="S87" t="s">
        <v>243</v>
      </c>
      <c r="T87" t="s">
        <v>259</v>
      </c>
      <c r="U87" t="s">
        <v>236</v>
      </c>
      <c r="V87" t="s">
        <v>240</v>
      </c>
      <c r="W87">
        <v>657</v>
      </c>
      <c r="X87" t="s">
        <v>344</v>
      </c>
      <c r="Y87" t="s">
        <v>345</v>
      </c>
      <c r="Z87" t="s">
        <v>346</v>
      </c>
      <c r="AA87">
        <v>0.17269999999999999</v>
      </c>
      <c r="AB87" t="s">
        <v>354</v>
      </c>
      <c r="AC87" t="s">
        <v>367</v>
      </c>
      <c r="AD87" t="s">
        <v>109</v>
      </c>
      <c r="AE87" t="s">
        <v>9</v>
      </c>
      <c r="AF87" t="s">
        <v>10</v>
      </c>
      <c r="AG87" t="s">
        <v>11</v>
      </c>
      <c r="AH87" t="s">
        <v>11</v>
      </c>
      <c r="AI87" t="s">
        <v>12</v>
      </c>
      <c r="AJ87" t="s">
        <v>110</v>
      </c>
      <c r="AK87">
        <v>1110166</v>
      </c>
      <c r="AL87" t="s">
        <v>111</v>
      </c>
      <c r="AM87" t="s">
        <v>14</v>
      </c>
      <c r="AN87">
        <v>12029</v>
      </c>
      <c r="AO87">
        <v>26751</v>
      </c>
      <c r="AP87">
        <v>10844</v>
      </c>
      <c r="AQ87">
        <v>12.11</v>
      </c>
      <c r="AR87">
        <v>4890.1099999999997</v>
      </c>
      <c r="AS87" t="s">
        <v>2396</v>
      </c>
      <c r="AT87" t="s">
        <v>2396</v>
      </c>
      <c r="AU87">
        <v>0</v>
      </c>
      <c r="AV87" t="s">
        <v>2399</v>
      </c>
      <c r="AW87" t="str" cm="1">
        <f t="array" ref="AW87">IF(Bank_Final_Fact[[#This Row],[Disbursement Date]]=MIN(_xlfn._xlws.FILTER(Bank_Final_Fact[Disbursement Date],Bank_Final_Fact[Client id]=Bank_Final_Fact[[#This Row],[Client id]])),"New","Old")</f>
        <v>New</v>
      </c>
      <c r="AX87">
        <f t="shared" si="1"/>
        <v>1</v>
      </c>
    </row>
    <row r="88" spans="1:50">
      <c r="A88" t="s">
        <v>473</v>
      </c>
      <c r="B88">
        <v>397</v>
      </c>
      <c r="C88" t="s">
        <v>127</v>
      </c>
      <c r="D88" t="s">
        <v>356</v>
      </c>
      <c r="E88">
        <v>15846</v>
      </c>
      <c r="F88">
        <v>48444</v>
      </c>
      <c r="G88">
        <v>35742</v>
      </c>
      <c r="H88" s="1">
        <v>44594</v>
      </c>
      <c r="I88" t="s">
        <v>387</v>
      </c>
      <c r="J88" t="s">
        <v>389</v>
      </c>
      <c r="K88">
        <v>120676</v>
      </c>
      <c r="L88" t="s">
        <v>128</v>
      </c>
      <c r="M88" t="s">
        <v>260</v>
      </c>
      <c r="N88" t="s">
        <v>225</v>
      </c>
      <c r="O88" t="s">
        <v>238</v>
      </c>
      <c r="P88">
        <v>50</v>
      </c>
      <c r="Q88" s="1">
        <v>25569</v>
      </c>
      <c r="R88" t="s">
        <v>239</v>
      </c>
      <c r="S88" t="s">
        <v>303</v>
      </c>
      <c r="T88" t="s">
        <v>229</v>
      </c>
      <c r="U88" t="s">
        <v>245</v>
      </c>
      <c r="V88" t="s">
        <v>240</v>
      </c>
      <c r="W88">
        <v>664</v>
      </c>
      <c r="X88" t="s">
        <v>344</v>
      </c>
      <c r="Y88" t="s">
        <v>357</v>
      </c>
      <c r="Z88" t="s">
        <v>346</v>
      </c>
      <c r="AA88">
        <v>6.6199999999999995E-2</v>
      </c>
      <c r="AB88" t="s">
        <v>351</v>
      </c>
      <c r="AC88" t="s">
        <v>358</v>
      </c>
      <c r="AD88" t="s">
        <v>127</v>
      </c>
      <c r="AE88" t="s">
        <v>9</v>
      </c>
      <c r="AF88" t="s">
        <v>10</v>
      </c>
      <c r="AG88" t="s">
        <v>11</v>
      </c>
      <c r="AH88" t="s">
        <v>11</v>
      </c>
      <c r="AI88" t="s">
        <v>12</v>
      </c>
      <c r="AJ88" t="s">
        <v>127</v>
      </c>
      <c r="AK88">
        <v>120676</v>
      </c>
      <c r="AL88" t="s">
        <v>21</v>
      </c>
      <c r="AM88" t="s">
        <v>14</v>
      </c>
      <c r="AN88">
        <v>17045</v>
      </c>
      <c r="AO88">
        <v>49983</v>
      </c>
      <c r="AP88">
        <v>15831</v>
      </c>
      <c r="AQ88">
        <v>23.6</v>
      </c>
      <c r="AR88">
        <v>2156.9699999999998</v>
      </c>
      <c r="AS88" t="s">
        <v>2396</v>
      </c>
      <c r="AT88" t="s">
        <v>2396</v>
      </c>
      <c r="AU88">
        <v>1</v>
      </c>
      <c r="AV88" t="s">
        <v>2398</v>
      </c>
      <c r="AW88" t="str" cm="1">
        <f t="array" ref="AW88">IF(Bank_Final_Fact[[#This Row],[Disbursement Date]]=MIN(_xlfn._xlws.FILTER(Bank_Final_Fact[Disbursement Date],Bank_Final_Fact[Client id]=Bank_Final_Fact[[#This Row],[Client id]])),"New","Old")</f>
        <v>New</v>
      </c>
      <c r="AX88">
        <f t="shared" si="1"/>
        <v>3</v>
      </c>
    </row>
    <row r="89" spans="1:50">
      <c r="A89" t="s">
        <v>474</v>
      </c>
      <c r="B89">
        <v>554</v>
      </c>
      <c r="C89" t="s">
        <v>20</v>
      </c>
      <c r="D89" t="s">
        <v>359</v>
      </c>
      <c r="E89">
        <v>8596</v>
      </c>
      <c r="F89">
        <v>40562</v>
      </c>
      <c r="G89">
        <v>12942</v>
      </c>
      <c r="H89" s="1">
        <v>44380</v>
      </c>
      <c r="I89" t="s">
        <v>382</v>
      </c>
      <c r="J89" t="s">
        <v>389</v>
      </c>
      <c r="K89">
        <v>110159</v>
      </c>
      <c r="L89" t="s">
        <v>22</v>
      </c>
      <c r="M89" t="s">
        <v>255</v>
      </c>
      <c r="N89" t="s">
        <v>225</v>
      </c>
      <c r="O89" t="s">
        <v>242</v>
      </c>
      <c r="P89">
        <v>22</v>
      </c>
      <c r="Q89" s="1">
        <v>34700</v>
      </c>
      <c r="R89" t="s">
        <v>266</v>
      </c>
      <c r="S89" t="s">
        <v>243</v>
      </c>
      <c r="T89" t="s">
        <v>259</v>
      </c>
      <c r="U89" t="s">
        <v>230</v>
      </c>
      <c r="V89" t="s">
        <v>240</v>
      </c>
      <c r="W89">
        <v>640</v>
      </c>
      <c r="X89" t="s">
        <v>344</v>
      </c>
      <c r="Y89" t="s">
        <v>360</v>
      </c>
      <c r="Z89" t="s">
        <v>346</v>
      </c>
      <c r="AA89">
        <v>9.9099999999999994E-2</v>
      </c>
      <c r="AB89" t="s">
        <v>347</v>
      </c>
      <c r="AC89" t="s">
        <v>361</v>
      </c>
      <c r="AD89" t="s">
        <v>20</v>
      </c>
      <c r="AE89" t="s">
        <v>9</v>
      </c>
      <c r="AF89" t="s">
        <v>10</v>
      </c>
      <c r="AG89" t="s">
        <v>11</v>
      </c>
      <c r="AH89" t="s">
        <v>11</v>
      </c>
      <c r="AI89" t="s">
        <v>12</v>
      </c>
      <c r="AJ89" t="s">
        <v>20</v>
      </c>
      <c r="AK89">
        <v>110159</v>
      </c>
      <c r="AL89" t="s">
        <v>21</v>
      </c>
      <c r="AM89" t="s">
        <v>30</v>
      </c>
      <c r="AN89">
        <v>10072</v>
      </c>
      <c r="AO89">
        <v>40793</v>
      </c>
      <c r="AP89">
        <v>8157</v>
      </c>
      <c r="AQ89">
        <v>46.11</v>
      </c>
      <c r="AR89">
        <v>1665.4</v>
      </c>
      <c r="AS89" t="s">
        <v>2396</v>
      </c>
      <c r="AT89" t="s">
        <v>2396</v>
      </c>
      <c r="AU89">
        <v>2</v>
      </c>
      <c r="AV89" t="s">
        <v>2400</v>
      </c>
      <c r="AW89" t="str" cm="1">
        <f t="array" ref="AW89">IF(Bank_Final_Fact[[#This Row],[Disbursement Date]]=MIN(_xlfn._xlws.FILTER(Bank_Final_Fact[Disbursement Date],Bank_Final_Fact[Client id]=Bank_Final_Fact[[#This Row],[Client id]])),"New","Old")</f>
        <v>New</v>
      </c>
      <c r="AX89">
        <f t="shared" si="1"/>
        <v>2</v>
      </c>
    </row>
    <row r="90" spans="1:50">
      <c r="A90" t="s">
        <v>475</v>
      </c>
      <c r="B90">
        <v>907</v>
      </c>
      <c r="C90" t="s">
        <v>20</v>
      </c>
      <c r="D90" t="s">
        <v>343</v>
      </c>
      <c r="E90">
        <v>40133</v>
      </c>
      <c r="F90">
        <v>17502</v>
      </c>
      <c r="G90">
        <v>36178</v>
      </c>
      <c r="H90" s="1">
        <v>43384</v>
      </c>
      <c r="I90" t="s">
        <v>394</v>
      </c>
      <c r="J90" t="s">
        <v>389</v>
      </c>
      <c r="K90">
        <v>110159</v>
      </c>
      <c r="L90" t="s">
        <v>22</v>
      </c>
      <c r="M90" t="s">
        <v>301</v>
      </c>
      <c r="N90" t="s">
        <v>225</v>
      </c>
      <c r="O90" t="s">
        <v>251</v>
      </c>
      <c r="P90">
        <v>27</v>
      </c>
      <c r="Q90" s="1">
        <v>33675</v>
      </c>
      <c r="R90" t="s">
        <v>235</v>
      </c>
      <c r="S90" t="s">
        <v>243</v>
      </c>
      <c r="T90" t="s">
        <v>249</v>
      </c>
      <c r="U90" t="s">
        <v>233</v>
      </c>
      <c r="V90" t="s">
        <v>246</v>
      </c>
      <c r="W90">
        <v>693</v>
      </c>
      <c r="X90" t="s">
        <v>344</v>
      </c>
      <c r="Y90" t="s">
        <v>345</v>
      </c>
      <c r="Z90" t="s">
        <v>346</v>
      </c>
      <c r="AA90">
        <v>0.1065</v>
      </c>
      <c r="AB90" t="s">
        <v>347</v>
      </c>
      <c r="AC90" t="s">
        <v>348</v>
      </c>
      <c r="AD90" t="s">
        <v>20</v>
      </c>
      <c r="AE90" t="s">
        <v>9</v>
      </c>
      <c r="AF90" t="s">
        <v>10</v>
      </c>
      <c r="AG90" t="s">
        <v>11</v>
      </c>
      <c r="AH90" t="s">
        <v>11</v>
      </c>
      <c r="AI90" t="s">
        <v>12</v>
      </c>
      <c r="AJ90" t="s">
        <v>20</v>
      </c>
      <c r="AK90">
        <v>110159</v>
      </c>
      <c r="AL90" t="s">
        <v>21</v>
      </c>
      <c r="AM90" t="s">
        <v>30</v>
      </c>
      <c r="AN90">
        <v>41274</v>
      </c>
      <c r="AO90">
        <v>18702</v>
      </c>
      <c r="AP90">
        <v>39677</v>
      </c>
      <c r="AQ90">
        <v>21</v>
      </c>
      <c r="AR90">
        <v>4974.7700000000004</v>
      </c>
      <c r="AS90" t="s">
        <v>2396</v>
      </c>
      <c r="AT90" t="s">
        <v>2396</v>
      </c>
      <c r="AU90">
        <v>0</v>
      </c>
      <c r="AV90" t="s">
        <v>2399</v>
      </c>
      <c r="AW90" t="str" cm="1">
        <f t="array" ref="AW90">IF(Bank_Final_Fact[[#This Row],[Disbursement Date]]=MIN(_xlfn._xlws.FILTER(Bank_Final_Fact[Disbursement Date],Bank_Final_Fact[Client id]=Bank_Final_Fact[[#This Row],[Client id]])),"New","Old")</f>
        <v>New</v>
      </c>
      <c r="AX90">
        <f t="shared" si="1"/>
        <v>2</v>
      </c>
    </row>
    <row r="91" spans="1:50">
      <c r="A91" t="s">
        <v>476</v>
      </c>
      <c r="B91">
        <v>275</v>
      </c>
      <c r="C91" t="s">
        <v>57</v>
      </c>
      <c r="D91" t="s">
        <v>359</v>
      </c>
      <c r="E91">
        <v>49273</v>
      </c>
      <c r="F91">
        <v>41031</v>
      </c>
      <c r="G91">
        <v>19438</v>
      </c>
      <c r="H91" s="1">
        <v>45104</v>
      </c>
      <c r="I91" t="s">
        <v>382</v>
      </c>
      <c r="J91" t="s">
        <v>389</v>
      </c>
      <c r="K91">
        <v>240005</v>
      </c>
      <c r="L91" t="s">
        <v>59</v>
      </c>
      <c r="M91" t="s">
        <v>279</v>
      </c>
      <c r="N91" t="s">
        <v>225</v>
      </c>
      <c r="O91" t="s">
        <v>226</v>
      </c>
      <c r="P91">
        <v>38</v>
      </c>
      <c r="Q91" s="1">
        <v>29530</v>
      </c>
      <c r="R91" t="s">
        <v>266</v>
      </c>
      <c r="S91" t="s">
        <v>282</v>
      </c>
      <c r="T91" t="s">
        <v>229</v>
      </c>
      <c r="U91" t="s">
        <v>236</v>
      </c>
      <c r="V91" t="s">
        <v>231</v>
      </c>
      <c r="W91">
        <v>755</v>
      </c>
      <c r="X91" t="s">
        <v>344</v>
      </c>
      <c r="Y91" t="s">
        <v>360</v>
      </c>
      <c r="Z91" t="s">
        <v>346</v>
      </c>
      <c r="AA91">
        <v>9.9099999999999994E-2</v>
      </c>
      <c r="AB91" t="s">
        <v>347</v>
      </c>
      <c r="AC91" t="s">
        <v>361</v>
      </c>
      <c r="AD91" t="s">
        <v>57</v>
      </c>
      <c r="AE91" t="s">
        <v>33</v>
      </c>
      <c r="AF91" t="s">
        <v>34</v>
      </c>
      <c r="AG91" t="s">
        <v>35</v>
      </c>
      <c r="AH91" t="s">
        <v>35</v>
      </c>
      <c r="AI91" t="s">
        <v>36</v>
      </c>
      <c r="AJ91" t="s">
        <v>57</v>
      </c>
      <c r="AK91">
        <v>240005</v>
      </c>
      <c r="AL91" t="s">
        <v>58</v>
      </c>
      <c r="AM91" t="s">
        <v>30</v>
      </c>
      <c r="AN91">
        <v>51087</v>
      </c>
      <c r="AO91">
        <v>41935</v>
      </c>
      <c r="AP91">
        <v>49123</v>
      </c>
      <c r="AQ91">
        <v>30.24</v>
      </c>
      <c r="AR91">
        <v>4157.18</v>
      </c>
      <c r="AS91" t="s">
        <v>2396</v>
      </c>
      <c r="AT91" t="s">
        <v>2396</v>
      </c>
      <c r="AU91">
        <v>2</v>
      </c>
      <c r="AV91" t="s">
        <v>2398</v>
      </c>
      <c r="AW91" t="str" cm="1">
        <f t="array" ref="AW91">IF(Bank_Final_Fact[[#This Row],[Disbursement Date]]=MIN(_xlfn._xlws.FILTER(Bank_Final_Fact[Disbursement Date],Bank_Final_Fact[Client id]=Bank_Final_Fact[[#This Row],[Client id]])),"New","Old")</f>
        <v>Old</v>
      </c>
      <c r="AX91">
        <f t="shared" si="1"/>
        <v>3</v>
      </c>
    </row>
    <row r="92" spans="1:50">
      <c r="A92" t="s">
        <v>477</v>
      </c>
      <c r="B92">
        <v>455</v>
      </c>
      <c r="C92" t="s">
        <v>116</v>
      </c>
      <c r="D92" t="s">
        <v>353</v>
      </c>
      <c r="E92">
        <v>38086</v>
      </c>
      <c r="F92">
        <v>47958</v>
      </c>
      <c r="G92">
        <v>30455</v>
      </c>
      <c r="H92" s="1">
        <v>42371</v>
      </c>
      <c r="I92" t="s">
        <v>387</v>
      </c>
      <c r="J92" t="s">
        <v>389</v>
      </c>
      <c r="K92">
        <v>1140044</v>
      </c>
      <c r="L92" t="s">
        <v>118</v>
      </c>
      <c r="M92" t="s">
        <v>290</v>
      </c>
      <c r="N92" t="s">
        <v>225</v>
      </c>
      <c r="O92" t="s">
        <v>238</v>
      </c>
      <c r="P92">
        <v>46</v>
      </c>
      <c r="Q92" s="1">
        <v>27030</v>
      </c>
      <c r="R92" t="s">
        <v>281</v>
      </c>
      <c r="S92" t="s">
        <v>282</v>
      </c>
      <c r="T92" t="s">
        <v>229</v>
      </c>
      <c r="U92" t="s">
        <v>261</v>
      </c>
      <c r="V92" t="s">
        <v>240</v>
      </c>
      <c r="W92">
        <v>708</v>
      </c>
      <c r="X92" t="s">
        <v>344</v>
      </c>
      <c r="Y92" t="s">
        <v>357</v>
      </c>
      <c r="Z92" t="s">
        <v>346</v>
      </c>
      <c r="AA92">
        <v>0.1825</v>
      </c>
      <c r="AB92" t="s">
        <v>354</v>
      </c>
      <c r="AC92" t="s">
        <v>355</v>
      </c>
      <c r="AD92" t="s">
        <v>116</v>
      </c>
      <c r="AE92" t="s">
        <v>76</v>
      </c>
      <c r="AF92" t="s">
        <v>77</v>
      </c>
      <c r="AG92" t="s">
        <v>78</v>
      </c>
      <c r="AH92" t="s">
        <v>78</v>
      </c>
      <c r="AI92" t="s">
        <v>79</v>
      </c>
      <c r="AJ92" t="s">
        <v>116</v>
      </c>
      <c r="AK92">
        <v>1140044</v>
      </c>
      <c r="AL92" t="s">
        <v>117</v>
      </c>
      <c r="AM92" t="s">
        <v>14</v>
      </c>
      <c r="AN92">
        <v>38241</v>
      </c>
      <c r="AO92">
        <v>48514</v>
      </c>
      <c r="AP92">
        <v>37657</v>
      </c>
      <c r="AQ92">
        <v>11.74</v>
      </c>
      <c r="AR92">
        <v>564.87</v>
      </c>
      <c r="AS92" t="s">
        <v>2396</v>
      </c>
      <c r="AT92" t="s">
        <v>2396</v>
      </c>
      <c r="AU92">
        <v>0</v>
      </c>
      <c r="AV92" t="s">
        <v>2398</v>
      </c>
      <c r="AW92" t="str" cm="1">
        <f t="array" ref="AW92">IF(Bank_Final_Fact[[#This Row],[Disbursement Date]]=MIN(_xlfn._xlws.FILTER(Bank_Final_Fact[Disbursement Date],Bank_Final_Fact[Client id]=Bank_Final_Fact[[#This Row],[Client id]])),"New","Old")</f>
        <v>New</v>
      </c>
      <c r="AX92">
        <f t="shared" si="1"/>
        <v>3</v>
      </c>
    </row>
    <row r="93" spans="1:50">
      <c r="A93" t="s">
        <v>478</v>
      </c>
      <c r="B93">
        <v>359</v>
      </c>
      <c r="C93" t="s">
        <v>113</v>
      </c>
      <c r="D93" t="s">
        <v>362</v>
      </c>
      <c r="E93">
        <v>8625</v>
      </c>
      <c r="F93">
        <v>44836</v>
      </c>
      <c r="G93">
        <v>6155</v>
      </c>
      <c r="H93" s="1">
        <v>43046</v>
      </c>
      <c r="I93" t="s">
        <v>385</v>
      </c>
      <c r="J93" t="s">
        <v>389</v>
      </c>
      <c r="K93">
        <v>730084</v>
      </c>
      <c r="L93" t="s">
        <v>115</v>
      </c>
      <c r="M93" t="s">
        <v>319</v>
      </c>
      <c r="N93" t="s">
        <v>225</v>
      </c>
      <c r="O93" t="s">
        <v>238</v>
      </c>
      <c r="P93">
        <v>52</v>
      </c>
      <c r="Q93" s="1">
        <v>24473</v>
      </c>
      <c r="R93" t="s">
        <v>239</v>
      </c>
      <c r="S93" t="s">
        <v>303</v>
      </c>
      <c r="T93" t="s">
        <v>229</v>
      </c>
      <c r="U93" t="s">
        <v>233</v>
      </c>
      <c r="V93" t="s">
        <v>246</v>
      </c>
      <c r="W93">
        <v>626</v>
      </c>
      <c r="X93" t="s">
        <v>344</v>
      </c>
      <c r="Y93" t="s">
        <v>357</v>
      </c>
      <c r="Z93" t="s">
        <v>363</v>
      </c>
      <c r="AA93">
        <v>0.1991</v>
      </c>
      <c r="AB93" t="s">
        <v>364</v>
      </c>
      <c r="AC93" t="s">
        <v>365</v>
      </c>
      <c r="AD93" t="s">
        <v>113</v>
      </c>
      <c r="AE93" t="s">
        <v>51</v>
      </c>
      <c r="AF93" t="s">
        <v>52</v>
      </c>
      <c r="AG93" t="s">
        <v>53</v>
      </c>
      <c r="AH93" t="s">
        <v>53</v>
      </c>
      <c r="AI93" t="s">
        <v>54</v>
      </c>
      <c r="AJ93" t="s">
        <v>113</v>
      </c>
      <c r="AK93">
        <v>730084</v>
      </c>
      <c r="AL93" t="s">
        <v>114</v>
      </c>
      <c r="AM93" t="s">
        <v>14</v>
      </c>
      <c r="AN93">
        <v>9907</v>
      </c>
      <c r="AO93">
        <v>45933</v>
      </c>
      <c r="AP93">
        <v>8220</v>
      </c>
      <c r="AQ93">
        <v>45.56</v>
      </c>
      <c r="AR93">
        <v>495.11</v>
      </c>
      <c r="AS93" t="s">
        <v>2396</v>
      </c>
      <c r="AT93" t="s">
        <v>2396</v>
      </c>
      <c r="AU93">
        <v>1</v>
      </c>
      <c r="AV93" t="s">
        <v>2398</v>
      </c>
      <c r="AW93" t="str" cm="1">
        <f t="array" ref="AW93">IF(Bank_Final_Fact[[#This Row],[Disbursement Date]]=MIN(_xlfn._xlws.FILTER(Bank_Final_Fact[Disbursement Date],Bank_Final_Fact[Client id]=Bank_Final_Fact[[#This Row],[Client id]])),"New","Old")</f>
        <v>New</v>
      </c>
      <c r="AX93">
        <f t="shared" si="1"/>
        <v>4</v>
      </c>
    </row>
    <row r="94" spans="1:50">
      <c r="A94" t="s">
        <v>479</v>
      </c>
      <c r="B94">
        <v>885</v>
      </c>
      <c r="C94" t="s">
        <v>180</v>
      </c>
      <c r="D94" t="s">
        <v>359</v>
      </c>
      <c r="E94">
        <v>23461</v>
      </c>
      <c r="F94">
        <v>38512</v>
      </c>
      <c r="G94">
        <v>7783</v>
      </c>
      <c r="H94" s="1">
        <v>42195</v>
      </c>
      <c r="I94" t="s">
        <v>394</v>
      </c>
      <c r="J94" t="s">
        <v>383</v>
      </c>
      <c r="K94">
        <v>1320004</v>
      </c>
      <c r="L94" t="s">
        <v>182</v>
      </c>
      <c r="M94" t="s">
        <v>283</v>
      </c>
      <c r="N94" t="s">
        <v>225</v>
      </c>
      <c r="O94" t="s">
        <v>226</v>
      </c>
      <c r="P94">
        <v>36</v>
      </c>
      <c r="Q94" s="1">
        <v>30317</v>
      </c>
      <c r="R94" t="s">
        <v>235</v>
      </c>
      <c r="S94" t="s">
        <v>243</v>
      </c>
      <c r="T94" t="s">
        <v>259</v>
      </c>
      <c r="U94" t="s">
        <v>245</v>
      </c>
      <c r="V94" t="s">
        <v>240</v>
      </c>
      <c r="W94">
        <v>796</v>
      </c>
      <c r="X94" t="s">
        <v>344</v>
      </c>
      <c r="Y94" t="s">
        <v>360</v>
      </c>
      <c r="Z94" t="s">
        <v>346</v>
      </c>
      <c r="AA94">
        <v>9.9099999999999994E-2</v>
      </c>
      <c r="AB94" t="s">
        <v>347</v>
      </c>
      <c r="AC94" t="s">
        <v>361</v>
      </c>
      <c r="AD94" t="s">
        <v>180</v>
      </c>
      <c r="AE94" t="s">
        <v>103</v>
      </c>
      <c r="AF94" t="s">
        <v>104</v>
      </c>
      <c r="AG94" t="s">
        <v>105</v>
      </c>
      <c r="AH94" t="s">
        <v>105</v>
      </c>
      <c r="AI94" t="s">
        <v>106</v>
      </c>
      <c r="AJ94" t="s">
        <v>104</v>
      </c>
      <c r="AK94">
        <v>1320004</v>
      </c>
      <c r="AL94" t="s">
        <v>181</v>
      </c>
      <c r="AM94" t="s">
        <v>14</v>
      </c>
      <c r="AN94">
        <v>24893</v>
      </c>
      <c r="AO94">
        <v>39147</v>
      </c>
      <c r="AP94">
        <v>23214</v>
      </c>
      <c r="AQ94">
        <v>46.63</v>
      </c>
      <c r="AR94">
        <v>2088.59</v>
      </c>
      <c r="AS94" t="s">
        <v>2396</v>
      </c>
      <c r="AT94" t="s">
        <v>2396</v>
      </c>
      <c r="AU94">
        <v>1</v>
      </c>
      <c r="AV94" t="s">
        <v>2400</v>
      </c>
      <c r="AW94" t="str" cm="1">
        <f t="array" ref="AW94">IF(Bank_Final_Fact[[#This Row],[Disbursement Date]]=MIN(_xlfn._xlws.FILTER(Bank_Final_Fact[Disbursement Date],Bank_Final_Fact[Client id]=Bank_Final_Fact[[#This Row],[Client id]])),"New","Old")</f>
        <v>New</v>
      </c>
      <c r="AX94">
        <f t="shared" si="1"/>
        <v>2</v>
      </c>
    </row>
    <row r="95" spans="1:50">
      <c r="A95" t="s">
        <v>480</v>
      </c>
      <c r="B95">
        <v>158</v>
      </c>
      <c r="C95" t="s">
        <v>142</v>
      </c>
      <c r="D95" t="s">
        <v>343</v>
      </c>
      <c r="E95">
        <v>38800</v>
      </c>
      <c r="F95">
        <v>2402</v>
      </c>
      <c r="G95">
        <v>37939</v>
      </c>
      <c r="H95" s="1">
        <v>44313</v>
      </c>
      <c r="I95" t="s">
        <v>385</v>
      </c>
      <c r="J95" t="s">
        <v>383</v>
      </c>
      <c r="K95">
        <v>570241</v>
      </c>
      <c r="L95" t="s">
        <v>148</v>
      </c>
      <c r="M95" t="s">
        <v>271</v>
      </c>
      <c r="N95" t="s">
        <v>225</v>
      </c>
      <c r="O95" t="s">
        <v>328</v>
      </c>
      <c r="P95">
        <v>57</v>
      </c>
      <c r="Q95" s="1">
        <v>22869</v>
      </c>
      <c r="R95" t="s">
        <v>266</v>
      </c>
      <c r="S95" t="s">
        <v>282</v>
      </c>
      <c r="T95" t="s">
        <v>229</v>
      </c>
      <c r="U95" t="s">
        <v>230</v>
      </c>
      <c r="V95" t="s">
        <v>240</v>
      </c>
      <c r="W95">
        <v>472</v>
      </c>
      <c r="X95" t="s">
        <v>344</v>
      </c>
      <c r="Y95" t="s">
        <v>345</v>
      </c>
      <c r="Z95" t="s">
        <v>346</v>
      </c>
      <c r="AA95">
        <v>0.1065</v>
      </c>
      <c r="AB95" t="s">
        <v>347</v>
      </c>
      <c r="AC95" t="s">
        <v>348</v>
      </c>
      <c r="AD95" t="s">
        <v>142</v>
      </c>
      <c r="AE95" t="s">
        <v>143</v>
      </c>
      <c r="AF95" t="s">
        <v>144</v>
      </c>
      <c r="AG95" t="s">
        <v>145</v>
      </c>
      <c r="AH95" t="s">
        <v>145</v>
      </c>
      <c r="AI95" t="s">
        <v>146</v>
      </c>
      <c r="AJ95" t="s">
        <v>142</v>
      </c>
      <c r="AK95">
        <v>570241</v>
      </c>
      <c r="AL95" t="s">
        <v>147</v>
      </c>
      <c r="AM95" t="s">
        <v>30</v>
      </c>
      <c r="AN95">
        <v>39264</v>
      </c>
      <c r="AO95">
        <v>3803</v>
      </c>
      <c r="AP95">
        <v>38610</v>
      </c>
      <c r="AQ95">
        <v>27.3</v>
      </c>
      <c r="AR95">
        <v>3449.13</v>
      </c>
      <c r="AS95" t="s">
        <v>2396</v>
      </c>
      <c r="AT95" t="s">
        <v>2396</v>
      </c>
      <c r="AU95">
        <v>1</v>
      </c>
      <c r="AV95" t="s">
        <v>2398</v>
      </c>
      <c r="AW95" t="str" cm="1">
        <f t="array" ref="AW95">IF(Bank_Final_Fact[[#This Row],[Disbursement Date]]=MIN(_xlfn._xlws.FILTER(Bank_Final_Fact[Disbursement Date],Bank_Final_Fact[Client id]=Bank_Final_Fact[[#This Row],[Client id]])),"New","Old")</f>
        <v>Old</v>
      </c>
      <c r="AX95">
        <f t="shared" si="1"/>
        <v>2</v>
      </c>
    </row>
    <row r="96" spans="1:50">
      <c r="A96" t="s">
        <v>481</v>
      </c>
      <c r="B96">
        <v>159</v>
      </c>
      <c r="C96" t="s">
        <v>132</v>
      </c>
      <c r="D96" t="s">
        <v>343</v>
      </c>
      <c r="E96">
        <v>43418</v>
      </c>
      <c r="F96">
        <v>19352</v>
      </c>
      <c r="G96">
        <v>40319</v>
      </c>
      <c r="H96" s="1">
        <v>43819</v>
      </c>
      <c r="I96" t="s">
        <v>387</v>
      </c>
      <c r="J96" t="s">
        <v>383</v>
      </c>
      <c r="K96">
        <v>440052</v>
      </c>
      <c r="L96" t="s">
        <v>138</v>
      </c>
      <c r="M96" t="s">
        <v>329</v>
      </c>
      <c r="N96" t="s">
        <v>225</v>
      </c>
      <c r="O96" t="s">
        <v>238</v>
      </c>
      <c r="P96">
        <v>49</v>
      </c>
      <c r="Q96" s="1">
        <v>25571</v>
      </c>
      <c r="R96" t="s">
        <v>266</v>
      </c>
      <c r="S96" t="s">
        <v>282</v>
      </c>
      <c r="T96" t="s">
        <v>229</v>
      </c>
      <c r="U96" t="s">
        <v>233</v>
      </c>
      <c r="V96" t="s">
        <v>246</v>
      </c>
      <c r="W96">
        <v>519</v>
      </c>
      <c r="X96" t="s">
        <v>344</v>
      </c>
      <c r="Y96" t="s">
        <v>345</v>
      </c>
      <c r="Z96" t="s">
        <v>346</v>
      </c>
      <c r="AA96">
        <v>0.1065</v>
      </c>
      <c r="AB96" t="s">
        <v>347</v>
      </c>
      <c r="AC96" t="s">
        <v>348</v>
      </c>
      <c r="AD96" t="s">
        <v>132</v>
      </c>
      <c r="AE96" t="s">
        <v>133</v>
      </c>
      <c r="AF96" t="s">
        <v>134</v>
      </c>
      <c r="AG96" t="s">
        <v>135</v>
      </c>
      <c r="AH96" t="s">
        <v>135</v>
      </c>
      <c r="AI96" t="s">
        <v>136</v>
      </c>
      <c r="AJ96" t="s">
        <v>132</v>
      </c>
      <c r="AK96">
        <v>440052</v>
      </c>
      <c r="AL96" t="s">
        <v>137</v>
      </c>
      <c r="AM96" t="s">
        <v>16</v>
      </c>
      <c r="AN96">
        <v>43731</v>
      </c>
      <c r="AO96">
        <v>19405</v>
      </c>
      <c r="AP96">
        <v>43050</v>
      </c>
      <c r="AQ96">
        <v>17.010000000000002</v>
      </c>
      <c r="AR96">
        <v>4756.91</v>
      </c>
      <c r="AS96" t="s">
        <v>2396</v>
      </c>
      <c r="AT96" t="s">
        <v>2396</v>
      </c>
      <c r="AU96">
        <v>2</v>
      </c>
      <c r="AV96" t="s">
        <v>2398</v>
      </c>
      <c r="AW96" t="str" cm="1">
        <f t="array" ref="AW96">IF(Bank_Final_Fact[[#This Row],[Disbursement Date]]=MIN(_xlfn._xlws.FILTER(Bank_Final_Fact[Disbursement Date],Bank_Final_Fact[Client id]=Bank_Final_Fact[[#This Row],[Client id]])),"New","Old")</f>
        <v>Old</v>
      </c>
      <c r="AX96">
        <f t="shared" si="1"/>
        <v>3</v>
      </c>
    </row>
    <row r="97" spans="1:50">
      <c r="A97" t="s">
        <v>482</v>
      </c>
      <c r="B97">
        <v>316</v>
      </c>
      <c r="C97" t="s">
        <v>32</v>
      </c>
      <c r="D97" t="s">
        <v>359</v>
      </c>
      <c r="E97">
        <v>47244</v>
      </c>
      <c r="F97">
        <v>13513</v>
      </c>
      <c r="G97">
        <v>41851</v>
      </c>
      <c r="H97" s="1">
        <v>43889</v>
      </c>
      <c r="I97" t="s">
        <v>385</v>
      </c>
      <c r="J97" t="s">
        <v>389</v>
      </c>
      <c r="K97">
        <v>250029</v>
      </c>
      <c r="L97" t="s">
        <v>38</v>
      </c>
      <c r="M97" t="s">
        <v>285</v>
      </c>
      <c r="N97" t="s">
        <v>225</v>
      </c>
      <c r="O97" t="s">
        <v>242</v>
      </c>
      <c r="P97">
        <v>22</v>
      </c>
      <c r="Q97" s="1">
        <v>35431</v>
      </c>
      <c r="R97" t="s">
        <v>227</v>
      </c>
      <c r="S97" t="s">
        <v>243</v>
      </c>
      <c r="T97" t="s">
        <v>229</v>
      </c>
      <c r="U97" t="s">
        <v>230</v>
      </c>
      <c r="V97" t="s">
        <v>246</v>
      </c>
      <c r="W97">
        <v>679</v>
      </c>
      <c r="X97" t="s">
        <v>344</v>
      </c>
      <c r="Y97" t="s">
        <v>360</v>
      </c>
      <c r="Z97" t="s">
        <v>346</v>
      </c>
      <c r="AA97">
        <v>9.9099999999999994E-2</v>
      </c>
      <c r="AB97" t="s">
        <v>347</v>
      </c>
      <c r="AC97" t="s">
        <v>361</v>
      </c>
      <c r="AD97" t="s">
        <v>32</v>
      </c>
      <c r="AE97" t="s">
        <v>33</v>
      </c>
      <c r="AF97" t="s">
        <v>34</v>
      </c>
      <c r="AG97" t="s">
        <v>35</v>
      </c>
      <c r="AH97" t="s">
        <v>35</v>
      </c>
      <c r="AI97" t="s">
        <v>36</v>
      </c>
      <c r="AJ97" t="s">
        <v>32</v>
      </c>
      <c r="AK97">
        <v>250029</v>
      </c>
      <c r="AL97" t="s">
        <v>37</v>
      </c>
      <c r="AM97" t="s">
        <v>16</v>
      </c>
      <c r="AN97">
        <v>47437</v>
      </c>
      <c r="AO97">
        <v>13933</v>
      </c>
      <c r="AP97">
        <v>47017</v>
      </c>
      <c r="AQ97">
        <v>13.51</v>
      </c>
      <c r="AR97">
        <v>2979.46</v>
      </c>
      <c r="AS97" t="s">
        <v>2396</v>
      </c>
      <c r="AT97" t="s">
        <v>2396</v>
      </c>
      <c r="AU97">
        <v>0</v>
      </c>
      <c r="AV97" t="s">
        <v>2399</v>
      </c>
      <c r="AW97" t="str" cm="1">
        <f t="array" ref="AW97">IF(Bank_Final_Fact[[#This Row],[Disbursement Date]]=MIN(_xlfn._xlws.FILTER(Bank_Final_Fact[Disbursement Date],Bank_Final_Fact[Client id]=Bank_Final_Fact[[#This Row],[Client id]])),"New","Old")</f>
        <v>Old</v>
      </c>
      <c r="AX97">
        <f t="shared" si="1"/>
        <v>5</v>
      </c>
    </row>
    <row r="98" spans="1:50">
      <c r="A98" t="s">
        <v>483</v>
      </c>
      <c r="B98">
        <v>780</v>
      </c>
      <c r="C98" t="s">
        <v>92</v>
      </c>
      <c r="D98" t="s">
        <v>353</v>
      </c>
      <c r="E98">
        <v>46435</v>
      </c>
      <c r="F98">
        <v>16601</v>
      </c>
      <c r="G98">
        <v>4858</v>
      </c>
      <c r="H98" s="1">
        <v>42666</v>
      </c>
      <c r="I98" t="s">
        <v>385</v>
      </c>
      <c r="J98" t="s">
        <v>383</v>
      </c>
      <c r="K98">
        <v>700013</v>
      </c>
      <c r="L98" t="s">
        <v>93</v>
      </c>
      <c r="M98" t="s">
        <v>308</v>
      </c>
      <c r="N98" t="s">
        <v>225</v>
      </c>
      <c r="O98" t="s">
        <v>226</v>
      </c>
      <c r="P98">
        <v>40</v>
      </c>
      <c r="Q98" s="1">
        <v>28884</v>
      </c>
      <c r="R98" t="s">
        <v>281</v>
      </c>
      <c r="S98" t="s">
        <v>282</v>
      </c>
      <c r="T98" t="s">
        <v>229</v>
      </c>
      <c r="U98" t="s">
        <v>236</v>
      </c>
      <c r="V98" t="s">
        <v>246</v>
      </c>
      <c r="W98">
        <v>714</v>
      </c>
      <c r="X98" t="s">
        <v>344</v>
      </c>
      <c r="Y98" t="s">
        <v>357</v>
      </c>
      <c r="Z98" t="s">
        <v>346</v>
      </c>
      <c r="AA98">
        <v>0.1825</v>
      </c>
      <c r="AB98" t="s">
        <v>354</v>
      </c>
      <c r="AC98" t="s">
        <v>355</v>
      </c>
      <c r="AD98" t="s">
        <v>92</v>
      </c>
      <c r="AE98" t="s">
        <v>82</v>
      </c>
      <c r="AF98" t="s">
        <v>83</v>
      </c>
      <c r="AG98" t="s">
        <v>84</v>
      </c>
      <c r="AH98" t="s">
        <v>84</v>
      </c>
      <c r="AI98" t="s">
        <v>85</v>
      </c>
      <c r="AJ98" t="s">
        <v>86</v>
      </c>
      <c r="AK98">
        <v>700013</v>
      </c>
      <c r="AL98" t="s">
        <v>21</v>
      </c>
      <c r="AM98" t="s">
        <v>30</v>
      </c>
      <c r="AN98">
        <v>46023</v>
      </c>
      <c r="AO98">
        <v>17901</v>
      </c>
      <c r="AP98">
        <v>45978</v>
      </c>
      <c r="AQ98">
        <v>28.26</v>
      </c>
      <c r="AR98">
        <v>2480.73</v>
      </c>
      <c r="AS98" t="s">
        <v>2396</v>
      </c>
      <c r="AT98" t="s">
        <v>2396</v>
      </c>
      <c r="AU98">
        <v>1</v>
      </c>
      <c r="AV98" t="s">
        <v>2399</v>
      </c>
      <c r="AW98" t="str" cm="1">
        <f t="array" ref="AW98">IF(Bank_Final_Fact[[#This Row],[Disbursement Date]]=MIN(_xlfn._xlws.FILTER(Bank_Final_Fact[Disbursement Date],Bank_Final_Fact[Client id]=Bank_Final_Fact[[#This Row],[Client id]])),"New","Old")</f>
        <v>New</v>
      </c>
      <c r="AX98">
        <f t="shared" si="1"/>
        <v>1</v>
      </c>
    </row>
    <row r="99" spans="1:50">
      <c r="A99" t="s">
        <v>484</v>
      </c>
      <c r="B99">
        <v>27</v>
      </c>
      <c r="C99" t="s">
        <v>109</v>
      </c>
      <c r="D99" t="s">
        <v>359</v>
      </c>
      <c r="E99">
        <v>45010</v>
      </c>
      <c r="F99">
        <v>28918</v>
      </c>
      <c r="G99">
        <v>3163</v>
      </c>
      <c r="H99" s="1">
        <v>44255</v>
      </c>
      <c r="I99" t="s">
        <v>394</v>
      </c>
      <c r="J99" t="s">
        <v>389</v>
      </c>
      <c r="K99">
        <v>1110166</v>
      </c>
      <c r="L99" t="s">
        <v>112</v>
      </c>
      <c r="M99" t="s">
        <v>268</v>
      </c>
      <c r="N99" t="s">
        <v>225</v>
      </c>
      <c r="O99" t="s">
        <v>226</v>
      </c>
      <c r="P99">
        <v>42</v>
      </c>
      <c r="Q99" s="1">
        <v>27622</v>
      </c>
      <c r="R99" t="s">
        <v>266</v>
      </c>
      <c r="S99" t="s">
        <v>243</v>
      </c>
      <c r="T99" t="s">
        <v>259</v>
      </c>
      <c r="U99" t="s">
        <v>236</v>
      </c>
      <c r="V99" t="s">
        <v>246</v>
      </c>
      <c r="W99">
        <v>393</v>
      </c>
      <c r="X99" t="s">
        <v>344</v>
      </c>
      <c r="Y99" t="s">
        <v>360</v>
      </c>
      <c r="Z99" t="s">
        <v>346</v>
      </c>
      <c r="AA99">
        <v>9.9099999999999994E-2</v>
      </c>
      <c r="AB99" t="s">
        <v>347</v>
      </c>
      <c r="AC99" t="s">
        <v>361</v>
      </c>
      <c r="AD99" t="s">
        <v>109</v>
      </c>
      <c r="AE99" t="s">
        <v>9</v>
      </c>
      <c r="AF99" t="s">
        <v>10</v>
      </c>
      <c r="AG99" t="s">
        <v>11</v>
      </c>
      <c r="AH99" t="s">
        <v>11</v>
      </c>
      <c r="AI99" t="s">
        <v>12</v>
      </c>
      <c r="AJ99" t="s">
        <v>110</v>
      </c>
      <c r="AK99">
        <v>1110166</v>
      </c>
      <c r="AL99" t="s">
        <v>111</v>
      </c>
      <c r="AM99" t="s">
        <v>14</v>
      </c>
      <c r="AN99">
        <v>46000</v>
      </c>
      <c r="AO99">
        <v>30770</v>
      </c>
      <c r="AP99">
        <v>44731</v>
      </c>
      <c r="AQ99">
        <v>49.04</v>
      </c>
      <c r="AR99">
        <v>340.85</v>
      </c>
      <c r="AS99" t="s">
        <v>2396</v>
      </c>
      <c r="AT99" t="s">
        <v>2396</v>
      </c>
      <c r="AU99">
        <v>0</v>
      </c>
      <c r="AV99" t="s">
        <v>2398</v>
      </c>
      <c r="AW99" t="str" cm="1">
        <f t="array" ref="AW99">IF(Bank_Final_Fact[[#This Row],[Disbursement Date]]=MIN(_xlfn._xlws.FILTER(Bank_Final_Fact[Disbursement Date],Bank_Final_Fact[Client id]=Bank_Final_Fact[[#This Row],[Client id]])),"New","Old")</f>
        <v>Old</v>
      </c>
      <c r="AX99">
        <f t="shared" si="1"/>
        <v>3</v>
      </c>
    </row>
    <row r="100" spans="1:50">
      <c r="A100" t="s">
        <v>485</v>
      </c>
      <c r="B100">
        <v>631</v>
      </c>
      <c r="C100" t="s">
        <v>202</v>
      </c>
      <c r="D100" t="s">
        <v>343</v>
      </c>
      <c r="E100">
        <v>6560</v>
      </c>
      <c r="F100">
        <v>18644</v>
      </c>
      <c r="G100">
        <v>2792</v>
      </c>
      <c r="H100" s="1">
        <v>44405</v>
      </c>
      <c r="I100" t="s">
        <v>385</v>
      </c>
      <c r="J100" t="s">
        <v>383</v>
      </c>
      <c r="K100">
        <v>680026</v>
      </c>
      <c r="L100" t="s">
        <v>205</v>
      </c>
      <c r="M100" t="s">
        <v>333</v>
      </c>
      <c r="N100" t="s">
        <v>225</v>
      </c>
      <c r="O100" t="s">
        <v>238</v>
      </c>
      <c r="P100">
        <v>47</v>
      </c>
      <c r="Q100" s="1">
        <v>26299</v>
      </c>
      <c r="R100" t="s">
        <v>281</v>
      </c>
      <c r="S100" t="s">
        <v>282</v>
      </c>
      <c r="T100" t="s">
        <v>229</v>
      </c>
      <c r="U100" t="s">
        <v>261</v>
      </c>
      <c r="V100" t="s">
        <v>246</v>
      </c>
      <c r="W100">
        <v>526</v>
      </c>
      <c r="X100" t="s">
        <v>344</v>
      </c>
      <c r="Y100" t="s">
        <v>345</v>
      </c>
      <c r="Z100" t="s">
        <v>346</v>
      </c>
      <c r="AA100">
        <v>0.1065</v>
      </c>
      <c r="AB100" t="s">
        <v>347</v>
      </c>
      <c r="AC100" t="s">
        <v>348</v>
      </c>
      <c r="AD100" t="s">
        <v>202</v>
      </c>
      <c r="AE100" t="s">
        <v>143</v>
      </c>
      <c r="AF100" t="s">
        <v>144</v>
      </c>
      <c r="AG100" t="s">
        <v>145</v>
      </c>
      <c r="AH100" t="s">
        <v>145</v>
      </c>
      <c r="AI100" t="s">
        <v>146</v>
      </c>
      <c r="AJ100" t="s">
        <v>203</v>
      </c>
      <c r="AK100">
        <v>680026</v>
      </c>
      <c r="AL100" t="s">
        <v>204</v>
      </c>
      <c r="AM100" t="s">
        <v>14</v>
      </c>
      <c r="AN100">
        <v>7300</v>
      </c>
      <c r="AO100">
        <v>18285</v>
      </c>
      <c r="AP100">
        <v>6147</v>
      </c>
      <c r="AQ100">
        <v>22.71</v>
      </c>
      <c r="AR100">
        <v>2516.37</v>
      </c>
      <c r="AS100" t="s">
        <v>2397</v>
      </c>
      <c r="AT100" t="s">
        <v>2397</v>
      </c>
      <c r="AU100">
        <v>0</v>
      </c>
      <c r="AV100" t="s">
        <v>2398</v>
      </c>
      <c r="AW100" t="str" cm="1">
        <f t="array" ref="AW100">IF(Bank_Final_Fact[[#This Row],[Disbursement Date]]=MIN(_xlfn._xlws.FILTER(Bank_Final_Fact[Disbursement Date],Bank_Final_Fact[Client id]=Bank_Final_Fact[[#This Row],[Client id]])),"New","Old")</f>
        <v>New</v>
      </c>
      <c r="AX100">
        <f t="shared" si="1"/>
        <v>1</v>
      </c>
    </row>
    <row r="101" spans="1:50">
      <c r="A101" t="s">
        <v>486</v>
      </c>
      <c r="B101">
        <v>72</v>
      </c>
      <c r="C101" t="s">
        <v>124</v>
      </c>
      <c r="D101" t="s">
        <v>343</v>
      </c>
      <c r="E101">
        <v>30392</v>
      </c>
      <c r="F101">
        <v>38070</v>
      </c>
      <c r="G101">
        <v>43089</v>
      </c>
      <c r="H101" s="1">
        <v>42605</v>
      </c>
      <c r="I101" t="s">
        <v>394</v>
      </c>
      <c r="J101" t="s">
        <v>389</v>
      </c>
      <c r="K101">
        <v>1030063</v>
      </c>
      <c r="L101" t="s">
        <v>126</v>
      </c>
      <c r="M101" t="s">
        <v>264</v>
      </c>
      <c r="N101" t="s">
        <v>225</v>
      </c>
      <c r="O101" t="s">
        <v>251</v>
      </c>
      <c r="P101">
        <v>29</v>
      </c>
      <c r="Q101" s="1">
        <v>33187</v>
      </c>
      <c r="R101" t="s">
        <v>266</v>
      </c>
      <c r="S101" t="s">
        <v>243</v>
      </c>
      <c r="T101" t="s">
        <v>259</v>
      </c>
      <c r="U101" t="s">
        <v>261</v>
      </c>
      <c r="V101" t="s">
        <v>231</v>
      </c>
      <c r="W101">
        <v>712</v>
      </c>
      <c r="X101" t="s">
        <v>344</v>
      </c>
      <c r="Y101" t="s">
        <v>345</v>
      </c>
      <c r="Z101" t="s">
        <v>346</v>
      </c>
      <c r="AA101">
        <v>0.1065</v>
      </c>
      <c r="AB101" t="s">
        <v>347</v>
      </c>
      <c r="AC101" t="s">
        <v>348</v>
      </c>
      <c r="AD101" t="s">
        <v>124</v>
      </c>
      <c r="AE101" t="s">
        <v>9</v>
      </c>
      <c r="AF101" t="s">
        <v>10</v>
      </c>
      <c r="AG101" t="s">
        <v>11</v>
      </c>
      <c r="AH101" t="s">
        <v>11</v>
      </c>
      <c r="AI101" t="s">
        <v>12</v>
      </c>
      <c r="AJ101" t="s">
        <v>20</v>
      </c>
      <c r="AK101">
        <v>1030063</v>
      </c>
      <c r="AL101" t="s">
        <v>125</v>
      </c>
      <c r="AM101" t="s">
        <v>30</v>
      </c>
      <c r="AN101">
        <v>31310</v>
      </c>
      <c r="AO101">
        <v>38929</v>
      </c>
      <c r="AP101">
        <v>30169</v>
      </c>
      <c r="AQ101">
        <v>30.61</v>
      </c>
      <c r="AR101">
        <v>811.22</v>
      </c>
      <c r="AS101" t="s">
        <v>2396</v>
      </c>
      <c r="AT101" t="s">
        <v>2396</v>
      </c>
      <c r="AU101">
        <v>1</v>
      </c>
      <c r="AV101" t="s">
        <v>2399</v>
      </c>
      <c r="AW101" t="str" cm="1">
        <f t="array" ref="AW101">IF(Bank_Final_Fact[[#This Row],[Disbursement Date]]=MIN(_xlfn._xlws.FILTER(Bank_Final_Fact[Disbursement Date],Bank_Final_Fact[Client id]=Bank_Final_Fact[[#This Row],[Client id]])),"New","Old")</f>
        <v>New</v>
      </c>
      <c r="AX101">
        <f t="shared" si="1"/>
        <v>2</v>
      </c>
    </row>
    <row r="102" spans="1:50">
      <c r="A102" t="s">
        <v>487</v>
      </c>
      <c r="B102">
        <v>665</v>
      </c>
      <c r="C102" t="s">
        <v>23</v>
      </c>
      <c r="D102" t="s">
        <v>353</v>
      </c>
      <c r="E102">
        <v>17767</v>
      </c>
      <c r="F102">
        <v>29518</v>
      </c>
      <c r="G102">
        <v>10124</v>
      </c>
      <c r="H102" s="1">
        <v>43181</v>
      </c>
      <c r="I102" t="s">
        <v>385</v>
      </c>
      <c r="J102" t="s">
        <v>383</v>
      </c>
      <c r="K102">
        <v>910182</v>
      </c>
      <c r="L102" t="s">
        <v>31</v>
      </c>
      <c r="M102" t="s">
        <v>234</v>
      </c>
      <c r="N102" t="s">
        <v>225</v>
      </c>
      <c r="O102" t="s">
        <v>226</v>
      </c>
      <c r="P102">
        <v>43</v>
      </c>
      <c r="Q102" s="1">
        <v>27030</v>
      </c>
      <c r="R102" t="s">
        <v>235</v>
      </c>
      <c r="S102" t="s">
        <v>228</v>
      </c>
      <c r="T102" t="s">
        <v>229</v>
      </c>
      <c r="U102" t="s">
        <v>236</v>
      </c>
      <c r="V102" t="s">
        <v>231</v>
      </c>
      <c r="W102">
        <v>645</v>
      </c>
      <c r="X102" t="s">
        <v>344</v>
      </c>
      <c r="Y102" t="s">
        <v>357</v>
      </c>
      <c r="Z102" t="s">
        <v>346</v>
      </c>
      <c r="AA102">
        <v>0.1825</v>
      </c>
      <c r="AB102" t="s">
        <v>354</v>
      </c>
      <c r="AC102" t="s">
        <v>355</v>
      </c>
      <c r="AD102" t="s">
        <v>23</v>
      </c>
      <c r="AE102" t="s">
        <v>24</v>
      </c>
      <c r="AF102" t="s">
        <v>25</v>
      </c>
      <c r="AG102" t="s">
        <v>26</v>
      </c>
      <c r="AH102" t="s">
        <v>26</v>
      </c>
      <c r="AI102" t="s">
        <v>27</v>
      </c>
      <c r="AJ102" t="s">
        <v>28</v>
      </c>
      <c r="AK102">
        <v>910182</v>
      </c>
      <c r="AL102" t="s">
        <v>29</v>
      </c>
      <c r="AM102" t="s">
        <v>16</v>
      </c>
      <c r="AN102">
        <v>18772</v>
      </c>
      <c r="AO102">
        <v>29635</v>
      </c>
      <c r="AP102">
        <v>17397</v>
      </c>
      <c r="AQ102">
        <v>41.7</v>
      </c>
      <c r="AR102">
        <v>826.95</v>
      </c>
      <c r="AS102" t="s">
        <v>2396</v>
      </c>
      <c r="AT102" t="s">
        <v>2396</v>
      </c>
      <c r="AU102">
        <v>2</v>
      </c>
      <c r="AV102" t="s">
        <v>2398</v>
      </c>
      <c r="AW102" t="str" cm="1">
        <f t="array" ref="AW102">IF(Bank_Final_Fact[[#This Row],[Disbursement Date]]=MIN(_xlfn._xlws.FILTER(Bank_Final_Fact[Disbursement Date],Bank_Final_Fact[Client id]=Bank_Final_Fact[[#This Row],[Client id]])),"New","Old")</f>
        <v>New</v>
      </c>
      <c r="AX102">
        <f t="shared" si="1"/>
        <v>3</v>
      </c>
    </row>
    <row r="103" spans="1:50">
      <c r="A103" t="s">
        <v>488</v>
      </c>
      <c r="B103">
        <v>788</v>
      </c>
      <c r="C103" t="s">
        <v>99</v>
      </c>
      <c r="D103" t="s">
        <v>343</v>
      </c>
      <c r="E103">
        <v>36062</v>
      </c>
      <c r="F103">
        <v>49077</v>
      </c>
      <c r="G103">
        <v>33824</v>
      </c>
      <c r="H103" s="1">
        <v>42848</v>
      </c>
      <c r="I103" t="s">
        <v>394</v>
      </c>
      <c r="J103" t="s">
        <v>389</v>
      </c>
      <c r="K103">
        <v>790102</v>
      </c>
      <c r="L103" t="s">
        <v>101</v>
      </c>
      <c r="M103" t="s">
        <v>300</v>
      </c>
      <c r="N103" t="s">
        <v>225</v>
      </c>
      <c r="O103" t="s">
        <v>226</v>
      </c>
      <c r="P103">
        <v>43</v>
      </c>
      <c r="Q103" s="1">
        <v>27852</v>
      </c>
      <c r="R103" t="s">
        <v>266</v>
      </c>
      <c r="S103" t="s">
        <v>243</v>
      </c>
      <c r="T103" t="s">
        <v>229</v>
      </c>
      <c r="U103" t="s">
        <v>233</v>
      </c>
      <c r="V103" t="s">
        <v>246</v>
      </c>
      <c r="W103">
        <v>675</v>
      </c>
      <c r="X103" t="s">
        <v>344</v>
      </c>
      <c r="Y103" t="s">
        <v>345</v>
      </c>
      <c r="Z103" t="s">
        <v>346</v>
      </c>
      <c r="AA103">
        <v>0.1065</v>
      </c>
      <c r="AB103" t="s">
        <v>347</v>
      </c>
      <c r="AC103" t="s">
        <v>348</v>
      </c>
      <c r="AD103" t="s">
        <v>99</v>
      </c>
      <c r="AE103" t="s">
        <v>76</v>
      </c>
      <c r="AF103" t="s">
        <v>77</v>
      </c>
      <c r="AG103" t="s">
        <v>78</v>
      </c>
      <c r="AH103" t="s">
        <v>78</v>
      </c>
      <c r="AI103" t="s">
        <v>79</v>
      </c>
      <c r="AJ103" t="s">
        <v>99</v>
      </c>
      <c r="AK103">
        <v>790102</v>
      </c>
      <c r="AL103" t="s">
        <v>100</v>
      </c>
      <c r="AM103" t="s">
        <v>14</v>
      </c>
      <c r="AN103">
        <v>36277</v>
      </c>
      <c r="AO103">
        <v>49908</v>
      </c>
      <c r="AP103">
        <v>36045</v>
      </c>
      <c r="AQ103">
        <v>1.75</v>
      </c>
      <c r="AR103">
        <v>3594.26</v>
      </c>
      <c r="AS103" t="s">
        <v>2397</v>
      </c>
      <c r="AT103" t="s">
        <v>2396</v>
      </c>
      <c r="AU103">
        <v>2</v>
      </c>
      <c r="AV103" t="s">
        <v>2400</v>
      </c>
      <c r="AW103" t="str" cm="1">
        <f t="array" ref="AW103">IF(Bank_Final_Fact[[#This Row],[Disbursement Date]]=MIN(_xlfn._xlws.FILTER(Bank_Final_Fact[Disbursement Date],Bank_Final_Fact[Client id]=Bank_Final_Fact[[#This Row],[Client id]])),"New","Old")</f>
        <v>Old</v>
      </c>
      <c r="AX103">
        <f t="shared" si="1"/>
        <v>3</v>
      </c>
    </row>
    <row r="104" spans="1:50">
      <c r="A104" t="s">
        <v>489</v>
      </c>
      <c r="B104">
        <v>34</v>
      </c>
      <c r="C104" t="s">
        <v>124</v>
      </c>
      <c r="D104" t="s">
        <v>359</v>
      </c>
      <c r="E104">
        <v>5311</v>
      </c>
      <c r="F104">
        <v>6270</v>
      </c>
      <c r="G104">
        <v>42683</v>
      </c>
      <c r="H104" s="1">
        <v>43004</v>
      </c>
      <c r="I104" t="s">
        <v>385</v>
      </c>
      <c r="J104" t="s">
        <v>383</v>
      </c>
      <c r="K104">
        <v>1030063</v>
      </c>
      <c r="L104" t="s">
        <v>126</v>
      </c>
      <c r="M104" t="s">
        <v>273</v>
      </c>
      <c r="N104" t="s">
        <v>225</v>
      </c>
      <c r="O104" t="s">
        <v>242</v>
      </c>
      <c r="P104">
        <v>23</v>
      </c>
      <c r="Q104" s="1">
        <v>34335</v>
      </c>
      <c r="R104" t="s">
        <v>266</v>
      </c>
      <c r="S104" t="s">
        <v>243</v>
      </c>
      <c r="T104" t="s">
        <v>229</v>
      </c>
      <c r="U104" t="s">
        <v>230</v>
      </c>
      <c r="V104" t="s">
        <v>240</v>
      </c>
      <c r="W104">
        <v>588</v>
      </c>
      <c r="X104" t="s">
        <v>344</v>
      </c>
      <c r="Y104" t="s">
        <v>360</v>
      </c>
      <c r="Z104" t="s">
        <v>346</v>
      </c>
      <c r="AA104">
        <v>9.9099999999999994E-2</v>
      </c>
      <c r="AB104" t="s">
        <v>347</v>
      </c>
      <c r="AC104" t="s">
        <v>361</v>
      </c>
      <c r="AD104" t="s">
        <v>124</v>
      </c>
      <c r="AE104" t="s">
        <v>9</v>
      </c>
      <c r="AF104" t="s">
        <v>10</v>
      </c>
      <c r="AG104" t="s">
        <v>11</v>
      </c>
      <c r="AH104" t="s">
        <v>11</v>
      </c>
      <c r="AI104" t="s">
        <v>12</v>
      </c>
      <c r="AJ104" t="s">
        <v>20</v>
      </c>
      <c r="AK104">
        <v>1030063</v>
      </c>
      <c r="AL104" t="s">
        <v>125</v>
      </c>
      <c r="AM104" t="s">
        <v>30</v>
      </c>
      <c r="AN104">
        <v>4967</v>
      </c>
      <c r="AO104">
        <v>8195</v>
      </c>
      <c r="AP104">
        <v>5162</v>
      </c>
      <c r="AQ104">
        <v>20.58</v>
      </c>
      <c r="AR104">
        <v>4237.46</v>
      </c>
      <c r="AS104" t="s">
        <v>2397</v>
      </c>
      <c r="AT104" t="s">
        <v>2396</v>
      </c>
      <c r="AU104">
        <v>0</v>
      </c>
      <c r="AV104" t="s">
        <v>2399</v>
      </c>
      <c r="AW104" t="str" cm="1">
        <f t="array" ref="AW104">IF(Bank_Final_Fact[[#This Row],[Disbursement Date]]=MIN(_xlfn._xlws.FILTER(Bank_Final_Fact[Disbursement Date],Bank_Final_Fact[Client id]=Bank_Final_Fact[[#This Row],[Client id]])),"New","Old")</f>
        <v>New</v>
      </c>
      <c r="AX104">
        <f t="shared" si="1"/>
        <v>3</v>
      </c>
    </row>
    <row r="105" spans="1:50">
      <c r="A105" t="s">
        <v>490</v>
      </c>
      <c r="B105">
        <v>898</v>
      </c>
      <c r="C105" t="s">
        <v>171</v>
      </c>
      <c r="D105" t="s">
        <v>359</v>
      </c>
      <c r="E105">
        <v>38741</v>
      </c>
      <c r="F105">
        <v>37988</v>
      </c>
      <c r="G105">
        <v>20373</v>
      </c>
      <c r="H105" s="1">
        <v>43080</v>
      </c>
      <c r="I105" t="s">
        <v>385</v>
      </c>
      <c r="J105" t="s">
        <v>389</v>
      </c>
      <c r="K105">
        <v>380112</v>
      </c>
      <c r="L105" t="s">
        <v>173</v>
      </c>
      <c r="M105" t="s">
        <v>296</v>
      </c>
      <c r="N105" t="s">
        <v>225</v>
      </c>
      <c r="O105" t="s">
        <v>226</v>
      </c>
      <c r="P105">
        <v>36</v>
      </c>
      <c r="Q105" s="1">
        <v>30317</v>
      </c>
      <c r="R105" t="s">
        <v>235</v>
      </c>
      <c r="S105" t="s">
        <v>243</v>
      </c>
      <c r="T105" t="s">
        <v>259</v>
      </c>
      <c r="U105" t="s">
        <v>233</v>
      </c>
      <c r="V105" t="s">
        <v>231</v>
      </c>
      <c r="W105">
        <v>489</v>
      </c>
      <c r="X105" t="s">
        <v>344</v>
      </c>
      <c r="Y105" t="s">
        <v>360</v>
      </c>
      <c r="Z105" t="s">
        <v>346</v>
      </c>
      <c r="AA105">
        <v>9.9099999999999994E-2</v>
      </c>
      <c r="AB105" t="s">
        <v>347</v>
      </c>
      <c r="AC105" t="s">
        <v>361</v>
      </c>
      <c r="AD105" t="s">
        <v>171</v>
      </c>
      <c r="AE105" t="s">
        <v>76</v>
      </c>
      <c r="AF105" t="s">
        <v>77</v>
      </c>
      <c r="AG105" t="s">
        <v>78</v>
      </c>
      <c r="AH105" t="s">
        <v>78</v>
      </c>
      <c r="AI105" t="s">
        <v>79</v>
      </c>
      <c r="AJ105" t="s">
        <v>171</v>
      </c>
      <c r="AK105">
        <v>380112</v>
      </c>
      <c r="AL105" t="s">
        <v>172</v>
      </c>
      <c r="AM105" t="s">
        <v>16</v>
      </c>
      <c r="AN105">
        <v>38682</v>
      </c>
      <c r="AO105">
        <v>38937</v>
      </c>
      <c r="AP105">
        <v>38329</v>
      </c>
      <c r="AQ105">
        <v>49.68</v>
      </c>
      <c r="AR105">
        <v>1438.12</v>
      </c>
      <c r="AS105" t="s">
        <v>2396</v>
      </c>
      <c r="AT105" t="s">
        <v>2396</v>
      </c>
      <c r="AU105">
        <v>1</v>
      </c>
      <c r="AV105" t="s">
        <v>2398</v>
      </c>
      <c r="AW105" t="str" cm="1">
        <f t="array" ref="AW105">IF(Bank_Final_Fact[[#This Row],[Disbursement Date]]=MIN(_xlfn._xlws.FILTER(Bank_Final_Fact[Disbursement Date],Bank_Final_Fact[Client id]=Bank_Final_Fact[[#This Row],[Client id]])),"New","Old")</f>
        <v>Old</v>
      </c>
      <c r="AX105">
        <f t="shared" si="1"/>
        <v>5</v>
      </c>
    </row>
    <row r="106" spans="1:50">
      <c r="A106" t="s">
        <v>491</v>
      </c>
      <c r="B106">
        <v>371</v>
      </c>
      <c r="C106" t="s">
        <v>139</v>
      </c>
      <c r="D106" t="s">
        <v>359</v>
      </c>
      <c r="E106">
        <v>15885</v>
      </c>
      <c r="F106">
        <v>36925</v>
      </c>
      <c r="G106">
        <v>27523</v>
      </c>
      <c r="H106" s="1">
        <v>42559</v>
      </c>
      <c r="I106" t="s">
        <v>387</v>
      </c>
      <c r="J106" t="s">
        <v>383</v>
      </c>
      <c r="K106">
        <v>630081</v>
      </c>
      <c r="L106" t="s">
        <v>141</v>
      </c>
      <c r="M106" t="s">
        <v>290</v>
      </c>
      <c r="N106" t="s">
        <v>225</v>
      </c>
      <c r="O106" t="s">
        <v>226</v>
      </c>
      <c r="P106">
        <v>38</v>
      </c>
      <c r="Q106" s="1">
        <v>29221</v>
      </c>
      <c r="R106" t="s">
        <v>235</v>
      </c>
      <c r="S106" t="s">
        <v>243</v>
      </c>
      <c r="T106" t="s">
        <v>249</v>
      </c>
      <c r="U106" t="s">
        <v>245</v>
      </c>
      <c r="V106" t="s">
        <v>240</v>
      </c>
      <c r="W106">
        <v>696</v>
      </c>
      <c r="X106" t="s">
        <v>344</v>
      </c>
      <c r="Y106" t="s">
        <v>360</v>
      </c>
      <c r="Z106" t="s">
        <v>346</v>
      </c>
      <c r="AA106">
        <v>9.9099999999999994E-2</v>
      </c>
      <c r="AB106" t="s">
        <v>347</v>
      </c>
      <c r="AC106" t="s">
        <v>361</v>
      </c>
      <c r="AD106" t="s">
        <v>139</v>
      </c>
      <c r="AE106" t="s">
        <v>133</v>
      </c>
      <c r="AF106" t="s">
        <v>134</v>
      </c>
      <c r="AG106" t="s">
        <v>135</v>
      </c>
      <c r="AH106" t="s">
        <v>135</v>
      </c>
      <c r="AI106" t="s">
        <v>136</v>
      </c>
      <c r="AJ106" t="s">
        <v>139</v>
      </c>
      <c r="AK106">
        <v>630081</v>
      </c>
      <c r="AL106" t="s">
        <v>140</v>
      </c>
      <c r="AM106" t="s">
        <v>16</v>
      </c>
      <c r="AN106">
        <v>15940</v>
      </c>
      <c r="AO106">
        <v>38201</v>
      </c>
      <c r="AP106">
        <v>15508</v>
      </c>
      <c r="AQ106">
        <v>9.66</v>
      </c>
      <c r="AR106">
        <v>3110.55</v>
      </c>
      <c r="AS106" t="s">
        <v>2396</v>
      </c>
      <c r="AT106" t="s">
        <v>2396</v>
      </c>
      <c r="AU106">
        <v>0</v>
      </c>
      <c r="AV106" t="s">
        <v>2399</v>
      </c>
      <c r="AW106" t="str" cm="1">
        <f t="array" ref="AW106">IF(Bank_Final_Fact[[#This Row],[Disbursement Date]]=MIN(_xlfn._xlws.FILTER(Bank_Final_Fact[Disbursement Date],Bank_Final_Fact[Client id]=Bank_Final_Fact[[#This Row],[Client id]])),"New","Old")</f>
        <v>New</v>
      </c>
      <c r="AX106">
        <f t="shared" si="1"/>
        <v>1</v>
      </c>
    </row>
    <row r="107" spans="1:50">
      <c r="A107" t="s">
        <v>492</v>
      </c>
      <c r="B107">
        <v>779</v>
      </c>
      <c r="C107" t="s">
        <v>180</v>
      </c>
      <c r="D107" t="s">
        <v>362</v>
      </c>
      <c r="E107">
        <v>30946</v>
      </c>
      <c r="F107">
        <v>43638</v>
      </c>
      <c r="G107">
        <v>23581</v>
      </c>
      <c r="H107" s="1">
        <v>45260</v>
      </c>
      <c r="I107" t="s">
        <v>382</v>
      </c>
      <c r="J107" t="s">
        <v>389</v>
      </c>
      <c r="K107">
        <v>1320004</v>
      </c>
      <c r="L107" t="s">
        <v>182</v>
      </c>
      <c r="M107" t="s">
        <v>237</v>
      </c>
      <c r="N107" t="s">
        <v>225</v>
      </c>
      <c r="O107" t="s">
        <v>238</v>
      </c>
      <c r="P107">
        <v>55</v>
      </c>
      <c r="Q107" s="1">
        <v>22647</v>
      </c>
      <c r="R107" t="s">
        <v>239</v>
      </c>
      <c r="S107" t="s">
        <v>228</v>
      </c>
      <c r="T107" t="s">
        <v>229</v>
      </c>
      <c r="U107" t="s">
        <v>233</v>
      </c>
      <c r="V107" t="s">
        <v>240</v>
      </c>
      <c r="W107">
        <v>773</v>
      </c>
      <c r="X107" t="s">
        <v>344</v>
      </c>
      <c r="Y107" t="s">
        <v>357</v>
      </c>
      <c r="Z107" t="s">
        <v>363</v>
      </c>
      <c r="AA107">
        <v>0.1991</v>
      </c>
      <c r="AB107" t="s">
        <v>364</v>
      </c>
      <c r="AC107" t="s">
        <v>365</v>
      </c>
      <c r="AD107" t="s">
        <v>180</v>
      </c>
      <c r="AE107" t="s">
        <v>103</v>
      </c>
      <c r="AF107" t="s">
        <v>104</v>
      </c>
      <c r="AG107" t="s">
        <v>105</v>
      </c>
      <c r="AH107" t="s">
        <v>105</v>
      </c>
      <c r="AI107" t="s">
        <v>106</v>
      </c>
      <c r="AJ107" t="s">
        <v>104</v>
      </c>
      <c r="AK107">
        <v>1320004</v>
      </c>
      <c r="AL107" t="s">
        <v>181</v>
      </c>
      <c r="AM107" t="s">
        <v>14</v>
      </c>
      <c r="AN107">
        <v>31241</v>
      </c>
      <c r="AO107">
        <v>44493</v>
      </c>
      <c r="AP107">
        <v>30906</v>
      </c>
      <c r="AQ107">
        <v>40.72</v>
      </c>
      <c r="AR107">
        <v>1825.7</v>
      </c>
      <c r="AS107" t="s">
        <v>2396</v>
      </c>
      <c r="AT107" t="s">
        <v>2396</v>
      </c>
      <c r="AU107">
        <v>1</v>
      </c>
      <c r="AV107" t="s">
        <v>2398</v>
      </c>
      <c r="AW107" t="str" cm="1">
        <f t="array" ref="AW107">IF(Bank_Final_Fact[[#This Row],[Disbursement Date]]=MIN(_xlfn._xlws.FILTER(Bank_Final_Fact[Disbursement Date],Bank_Final_Fact[Client id]=Bank_Final_Fact[[#This Row],[Client id]])),"New","Old")</f>
        <v>Old</v>
      </c>
      <c r="AX107">
        <f t="shared" si="1"/>
        <v>2</v>
      </c>
    </row>
    <row r="108" spans="1:50">
      <c r="A108" t="s">
        <v>493</v>
      </c>
      <c r="B108">
        <v>729</v>
      </c>
      <c r="C108" t="s">
        <v>23</v>
      </c>
      <c r="D108" t="s">
        <v>343</v>
      </c>
      <c r="E108">
        <v>14762</v>
      </c>
      <c r="F108">
        <v>16751</v>
      </c>
      <c r="G108">
        <v>14813</v>
      </c>
      <c r="H108" s="1">
        <v>44207</v>
      </c>
      <c r="I108" t="s">
        <v>382</v>
      </c>
      <c r="J108" t="s">
        <v>389</v>
      </c>
      <c r="K108">
        <v>910182</v>
      </c>
      <c r="L108" t="s">
        <v>31</v>
      </c>
      <c r="M108" t="s">
        <v>297</v>
      </c>
      <c r="N108" t="s">
        <v>225</v>
      </c>
      <c r="O108" t="s">
        <v>226</v>
      </c>
      <c r="P108">
        <v>45</v>
      </c>
      <c r="Q108" s="1">
        <v>26737</v>
      </c>
      <c r="R108" t="s">
        <v>266</v>
      </c>
      <c r="S108" t="s">
        <v>282</v>
      </c>
      <c r="T108" t="s">
        <v>249</v>
      </c>
      <c r="U108" t="s">
        <v>236</v>
      </c>
      <c r="V108" t="s">
        <v>240</v>
      </c>
      <c r="W108">
        <v>490</v>
      </c>
      <c r="X108" t="s">
        <v>344</v>
      </c>
      <c r="Y108" t="s">
        <v>345</v>
      </c>
      <c r="Z108" t="s">
        <v>346</v>
      </c>
      <c r="AA108">
        <v>0.1065</v>
      </c>
      <c r="AB108" t="s">
        <v>347</v>
      </c>
      <c r="AC108" t="s">
        <v>348</v>
      </c>
      <c r="AD108" t="s">
        <v>23</v>
      </c>
      <c r="AE108" t="s">
        <v>24</v>
      </c>
      <c r="AF108" t="s">
        <v>25</v>
      </c>
      <c r="AG108" t="s">
        <v>26</v>
      </c>
      <c r="AH108" t="s">
        <v>26</v>
      </c>
      <c r="AI108" t="s">
        <v>27</v>
      </c>
      <c r="AJ108" t="s">
        <v>28</v>
      </c>
      <c r="AK108">
        <v>910182</v>
      </c>
      <c r="AL108" t="s">
        <v>29</v>
      </c>
      <c r="AM108" t="s">
        <v>16</v>
      </c>
      <c r="AN108">
        <v>15653</v>
      </c>
      <c r="AO108">
        <v>16632</v>
      </c>
      <c r="AP108">
        <v>14636</v>
      </c>
      <c r="AQ108">
        <v>8.85</v>
      </c>
      <c r="AR108">
        <v>3094.82</v>
      </c>
      <c r="AS108" t="s">
        <v>2396</v>
      </c>
      <c r="AT108" t="s">
        <v>2396</v>
      </c>
      <c r="AU108">
        <v>0</v>
      </c>
      <c r="AV108" t="s">
        <v>2400</v>
      </c>
      <c r="AW108" t="str" cm="1">
        <f t="array" ref="AW108">IF(Bank_Final_Fact[[#This Row],[Disbursement Date]]=MIN(_xlfn._xlws.FILTER(Bank_Final_Fact[Disbursement Date],Bank_Final_Fact[Client id]=Bank_Final_Fact[[#This Row],[Client id]])),"New","Old")</f>
        <v>Old</v>
      </c>
      <c r="AX108">
        <f t="shared" si="1"/>
        <v>5</v>
      </c>
    </row>
    <row r="109" spans="1:50">
      <c r="A109" t="s">
        <v>494</v>
      </c>
      <c r="B109">
        <v>318</v>
      </c>
      <c r="C109" t="s">
        <v>109</v>
      </c>
      <c r="D109" t="s">
        <v>356</v>
      </c>
      <c r="E109">
        <v>14845</v>
      </c>
      <c r="F109">
        <v>25785</v>
      </c>
      <c r="G109">
        <v>4584</v>
      </c>
      <c r="H109" s="1">
        <v>42487</v>
      </c>
      <c r="I109" t="s">
        <v>382</v>
      </c>
      <c r="J109" t="s">
        <v>389</v>
      </c>
      <c r="K109">
        <v>1110166</v>
      </c>
      <c r="L109" t="s">
        <v>112</v>
      </c>
      <c r="M109" t="s">
        <v>314</v>
      </c>
      <c r="N109" t="s">
        <v>225</v>
      </c>
      <c r="O109" t="s">
        <v>251</v>
      </c>
      <c r="P109">
        <v>31</v>
      </c>
      <c r="Q109" s="1">
        <v>32143</v>
      </c>
      <c r="R109" t="s">
        <v>235</v>
      </c>
      <c r="S109" t="s">
        <v>243</v>
      </c>
      <c r="T109" t="s">
        <v>229</v>
      </c>
      <c r="U109" t="s">
        <v>233</v>
      </c>
      <c r="V109" t="s">
        <v>231</v>
      </c>
      <c r="W109">
        <v>672</v>
      </c>
      <c r="X109" t="s">
        <v>344</v>
      </c>
      <c r="Y109" t="s">
        <v>357</v>
      </c>
      <c r="Z109" t="s">
        <v>346</v>
      </c>
      <c r="AA109">
        <v>6.6199999999999995E-2</v>
      </c>
      <c r="AB109" t="s">
        <v>351</v>
      </c>
      <c r="AC109" t="s">
        <v>358</v>
      </c>
      <c r="AD109" t="s">
        <v>109</v>
      </c>
      <c r="AE109" t="s">
        <v>9</v>
      </c>
      <c r="AF109" t="s">
        <v>10</v>
      </c>
      <c r="AG109" t="s">
        <v>11</v>
      </c>
      <c r="AH109" t="s">
        <v>11</v>
      </c>
      <c r="AI109" t="s">
        <v>12</v>
      </c>
      <c r="AJ109" t="s">
        <v>110</v>
      </c>
      <c r="AK109">
        <v>1110166</v>
      </c>
      <c r="AL109" t="s">
        <v>111</v>
      </c>
      <c r="AM109" t="s">
        <v>14</v>
      </c>
      <c r="AN109">
        <v>14780</v>
      </c>
      <c r="AO109">
        <v>26389</v>
      </c>
      <c r="AP109">
        <v>14837</v>
      </c>
      <c r="AQ109">
        <v>32.270000000000003</v>
      </c>
      <c r="AR109">
        <v>1529.72</v>
      </c>
      <c r="AS109" t="s">
        <v>2396</v>
      </c>
      <c r="AT109" t="s">
        <v>2396</v>
      </c>
      <c r="AU109">
        <v>1</v>
      </c>
      <c r="AV109" t="s">
        <v>2400</v>
      </c>
      <c r="AW109" t="str" cm="1">
        <f t="array" ref="AW109">IF(Bank_Final_Fact[[#This Row],[Disbursement Date]]=MIN(_xlfn._xlws.FILTER(Bank_Final_Fact[Disbursement Date],Bank_Final_Fact[Client id]=Bank_Final_Fact[[#This Row],[Client id]])),"New","Old")</f>
        <v>Old</v>
      </c>
      <c r="AX109">
        <f t="shared" si="1"/>
        <v>6</v>
      </c>
    </row>
    <row r="110" spans="1:50">
      <c r="A110" t="s">
        <v>495</v>
      </c>
      <c r="B110">
        <v>565</v>
      </c>
      <c r="C110" t="s">
        <v>20</v>
      </c>
      <c r="D110" t="s">
        <v>343</v>
      </c>
      <c r="E110">
        <v>29025</v>
      </c>
      <c r="F110">
        <v>15606</v>
      </c>
      <c r="G110">
        <v>41466</v>
      </c>
      <c r="H110" s="1">
        <v>44091</v>
      </c>
      <c r="I110" t="s">
        <v>382</v>
      </c>
      <c r="J110" t="s">
        <v>389</v>
      </c>
      <c r="K110">
        <v>110159</v>
      </c>
      <c r="L110" t="s">
        <v>22</v>
      </c>
      <c r="M110" t="s">
        <v>329</v>
      </c>
      <c r="N110" t="s">
        <v>225</v>
      </c>
      <c r="O110" t="s">
        <v>238</v>
      </c>
      <c r="P110">
        <v>49</v>
      </c>
      <c r="Q110" s="1">
        <v>25571</v>
      </c>
      <c r="R110" t="s">
        <v>266</v>
      </c>
      <c r="S110" t="s">
        <v>282</v>
      </c>
      <c r="T110" t="s">
        <v>229</v>
      </c>
      <c r="U110" t="s">
        <v>233</v>
      </c>
      <c r="V110" t="s">
        <v>246</v>
      </c>
      <c r="W110">
        <v>519</v>
      </c>
      <c r="X110" t="s">
        <v>344</v>
      </c>
      <c r="Y110" t="s">
        <v>345</v>
      </c>
      <c r="Z110" t="s">
        <v>346</v>
      </c>
      <c r="AA110">
        <v>0.1065</v>
      </c>
      <c r="AB110" t="s">
        <v>347</v>
      </c>
      <c r="AC110" t="s">
        <v>348</v>
      </c>
      <c r="AD110" t="s">
        <v>20</v>
      </c>
      <c r="AE110" t="s">
        <v>9</v>
      </c>
      <c r="AF110" t="s">
        <v>10</v>
      </c>
      <c r="AG110" t="s">
        <v>11</v>
      </c>
      <c r="AH110" t="s">
        <v>11</v>
      </c>
      <c r="AI110" t="s">
        <v>12</v>
      </c>
      <c r="AJ110" t="s">
        <v>20</v>
      </c>
      <c r="AK110">
        <v>110159</v>
      </c>
      <c r="AL110" t="s">
        <v>21</v>
      </c>
      <c r="AM110" t="s">
        <v>30</v>
      </c>
      <c r="AN110">
        <v>29103</v>
      </c>
      <c r="AO110">
        <v>16810</v>
      </c>
      <c r="AP110">
        <v>28920</v>
      </c>
      <c r="AQ110">
        <v>2.69</v>
      </c>
      <c r="AR110">
        <v>1688.41</v>
      </c>
      <c r="AS110" t="s">
        <v>2396</v>
      </c>
      <c r="AT110" t="s">
        <v>2396</v>
      </c>
      <c r="AU110">
        <v>2</v>
      </c>
      <c r="AV110" t="s">
        <v>2400</v>
      </c>
      <c r="AW110" t="str" cm="1">
        <f t="array" ref="AW110">IF(Bank_Final_Fact[[#This Row],[Disbursement Date]]=MIN(_xlfn._xlws.FILTER(Bank_Final_Fact[Disbursement Date],Bank_Final_Fact[Client id]=Bank_Final_Fact[[#This Row],[Client id]])),"New","Old")</f>
        <v>Old</v>
      </c>
      <c r="AX110">
        <f t="shared" si="1"/>
        <v>3</v>
      </c>
    </row>
    <row r="111" spans="1:50">
      <c r="A111" t="s">
        <v>496</v>
      </c>
      <c r="B111">
        <v>976</v>
      </c>
      <c r="C111" t="s">
        <v>186</v>
      </c>
      <c r="D111" t="s">
        <v>343</v>
      </c>
      <c r="E111">
        <v>45364</v>
      </c>
      <c r="F111">
        <v>35615</v>
      </c>
      <c r="G111">
        <v>12205</v>
      </c>
      <c r="H111" s="1">
        <v>43254</v>
      </c>
      <c r="I111" t="s">
        <v>382</v>
      </c>
      <c r="J111" t="s">
        <v>389</v>
      </c>
      <c r="K111">
        <v>800018</v>
      </c>
      <c r="L111" t="s">
        <v>189</v>
      </c>
      <c r="M111" t="s">
        <v>263</v>
      </c>
      <c r="N111" t="s">
        <v>225</v>
      </c>
      <c r="O111" t="s">
        <v>251</v>
      </c>
      <c r="P111">
        <v>28</v>
      </c>
      <c r="Q111" s="1">
        <v>33326</v>
      </c>
      <c r="R111" t="s">
        <v>239</v>
      </c>
      <c r="S111" t="s">
        <v>303</v>
      </c>
      <c r="T111" t="s">
        <v>229</v>
      </c>
      <c r="U111" t="s">
        <v>245</v>
      </c>
      <c r="V111" t="s">
        <v>246</v>
      </c>
      <c r="W111">
        <v>432</v>
      </c>
      <c r="X111" t="s">
        <v>344</v>
      </c>
      <c r="Y111" t="s">
        <v>345</v>
      </c>
      <c r="Z111" t="s">
        <v>346</v>
      </c>
      <c r="AA111">
        <v>0.1065</v>
      </c>
      <c r="AB111" t="s">
        <v>347</v>
      </c>
      <c r="AC111" t="s">
        <v>348</v>
      </c>
      <c r="AD111" t="s">
        <v>186</v>
      </c>
      <c r="AE111" t="s">
        <v>24</v>
      </c>
      <c r="AF111" t="s">
        <v>25</v>
      </c>
      <c r="AG111" t="s">
        <v>26</v>
      </c>
      <c r="AH111" t="s">
        <v>26</v>
      </c>
      <c r="AI111" t="s">
        <v>27</v>
      </c>
      <c r="AJ111" t="s">
        <v>187</v>
      </c>
      <c r="AK111">
        <v>800018</v>
      </c>
      <c r="AL111" t="s">
        <v>188</v>
      </c>
      <c r="AM111" t="s">
        <v>14</v>
      </c>
      <c r="AN111">
        <v>46892</v>
      </c>
      <c r="AO111">
        <v>35391</v>
      </c>
      <c r="AP111">
        <v>45000</v>
      </c>
      <c r="AQ111">
        <v>0.49</v>
      </c>
      <c r="AR111">
        <v>1458.41</v>
      </c>
      <c r="AS111" t="s">
        <v>2396</v>
      </c>
      <c r="AT111" t="s">
        <v>2397</v>
      </c>
      <c r="AU111">
        <v>0</v>
      </c>
      <c r="AV111" t="s">
        <v>2398</v>
      </c>
      <c r="AW111" t="str" cm="1">
        <f t="array" ref="AW111">IF(Bank_Final_Fact[[#This Row],[Disbursement Date]]=MIN(_xlfn._xlws.FILTER(Bank_Final_Fact[Disbursement Date],Bank_Final_Fact[Client id]=Bank_Final_Fact[[#This Row],[Client id]])),"New","Old")</f>
        <v>New</v>
      </c>
      <c r="AX111">
        <f t="shared" si="1"/>
        <v>3</v>
      </c>
    </row>
    <row r="112" spans="1:50">
      <c r="A112" t="s">
        <v>497</v>
      </c>
      <c r="B112">
        <v>499</v>
      </c>
      <c r="C112" t="s">
        <v>81</v>
      </c>
      <c r="D112" t="s">
        <v>359</v>
      </c>
      <c r="E112">
        <v>30743</v>
      </c>
      <c r="F112">
        <v>36969</v>
      </c>
      <c r="G112">
        <v>28050</v>
      </c>
      <c r="H112" s="1">
        <v>43600</v>
      </c>
      <c r="I112" t="s">
        <v>387</v>
      </c>
      <c r="J112" t="s">
        <v>389</v>
      </c>
      <c r="K112">
        <v>690076</v>
      </c>
      <c r="L112" t="s">
        <v>88</v>
      </c>
      <c r="M112" t="s">
        <v>224</v>
      </c>
      <c r="N112" t="s">
        <v>225</v>
      </c>
      <c r="O112" t="s">
        <v>238</v>
      </c>
      <c r="P112">
        <v>53</v>
      </c>
      <c r="Q112" s="1">
        <v>24293</v>
      </c>
      <c r="R112" t="s">
        <v>239</v>
      </c>
      <c r="S112" t="s">
        <v>303</v>
      </c>
      <c r="T112" t="s">
        <v>229</v>
      </c>
      <c r="U112" t="s">
        <v>230</v>
      </c>
      <c r="V112" t="s">
        <v>240</v>
      </c>
      <c r="W112">
        <v>551</v>
      </c>
      <c r="X112" t="s">
        <v>344</v>
      </c>
      <c r="Y112" t="s">
        <v>360</v>
      </c>
      <c r="Z112" t="s">
        <v>346</v>
      </c>
      <c r="AA112">
        <v>9.9099999999999994E-2</v>
      </c>
      <c r="AB112" t="s">
        <v>347</v>
      </c>
      <c r="AC112" t="s">
        <v>361</v>
      </c>
      <c r="AD112" t="s">
        <v>81</v>
      </c>
      <c r="AE112" t="s">
        <v>82</v>
      </c>
      <c r="AF112" t="s">
        <v>83</v>
      </c>
      <c r="AG112" t="s">
        <v>84</v>
      </c>
      <c r="AH112" t="s">
        <v>84</v>
      </c>
      <c r="AI112" t="s">
        <v>85</v>
      </c>
      <c r="AJ112" t="s">
        <v>86</v>
      </c>
      <c r="AK112">
        <v>690076</v>
      </c>
      <c r="AL112" t="s">
        <v>87</v>
      </c>
      <c r="AM112" t="s">
        <v>14</v>
      </c>
      <c r="AN112">
        <v>30266</v>
      </c>
      <c r="AO112">
        <v>37958</v>
      </c>
      <c r="AP112">
        <v>30398</v>
      </c>
      <c r="AQ112">
        <v>31.45</v>
      </c>
      <c r="AR112">
        <v>2133.6799999999998</v>
      </c>
      <c r="AS112" t="s">
        <v>2396</v>
      </c>
      <c r="AT112" t="s">
        <v>2396</v>
      </c>
      <c r="AU112">
        <v>2</v>
      </c>
      <c r="AV112" t="s">
        <v>2398</v>
      </c>
      <c r="AW112" t="str" cm="1">
        <f t="array" ref="AW112">IF(Bank_Final_Fact[[#This Row],[Disbursement Date]]=MIN(_xlfn._xlws.FILTER(Bank_Final_Fact[Disbursement Date],Bank_Final_Fact[Client id]=Bank_Final_Fact[[#This Row],[Client id]])),"New","Old")</f>
        <v>New</v>
      </c>
      <c r="AX112">
        <f t="shared" si="1"/>
        <v>2</v>
      </c>
    </row>
    <row r="113" spans="1:50">
      <c r="A113" t="s">
        <v>498</v>
      </c>
      <c r="B113">
        <v>903</v>
      </c>
      <c r="C113" t="s">
        <v>25</v>
      </c>
      <c r="D113" t="s">
        <v>362</v>
      </c>
      <c r="E113">
        <v>42814</v>
      </c>
      <c r="F113">
        <v>46638</v>
      </c>
      <c r="G113">
        <v>9967</v>
      </c>
      <c r="H113" s="1">
        <v>44117</v>
      </c>
      <c r="I113" t="s">
        <v>385</v>
      </c>
      <c r="J113" t="s">
        <v>383</v>
      </c>
      <c r="K113">
        <v>10068</v>
      </c>
      <c r="L113" t="s">
        <v>74</v>
      </c>
      <c r="M113" t="s">
        <v>270</v>
      </c>
      <c r="N113" t="s">
        <v>225</v>
      </c>
      <c r="O113" t="s">
        <v>238</v>
      </c>
      <c r="P113">
        <v>49</v>
      </c>
      <c r="Q113" s="1">
        <v>25727</v>
      </c>
      <c r="R113" t="s">
        <v>281</v>
      </c>
      <c r="S113" t="s">
        <v>282</v>
      </c>
      <c r="T113" t="s">
        <v>229</v>
      </c>
      <c r="U113" t="s">
        <v>261</v>
      </c>
      <c r="V113" t="s">
        <v>246</v>
      </c>
      <c r="W113">
        <v>442</v>
      </c>
      <c r="X113" t="s">
        <v>344</v>
      </c>
      <c r="Y113" t="s">
        <v>357</v>
      </c>
      <c r="Z113" t="s">
        <v>363</v>
      </c>
      <c r="AA113">
        <v>0.1991</v>
      </c>
      <c r="AB113" t="s">
        <v>364</v>
      </c>
      <c r="AC113" t="s">
        <v>365</v>
      </c>
      <c r="AD113" t="s">
        <v>25</v>
      </c>
      <c r="AE113" t="s">
        <v>24</v>
      </c>
      <c r="AF113" t="s">
        <v>25</v>
      </c>
      <c r="AG113" t="s">
        <v>26</v>
      </c>
      <c r="AH113" t="s">
        <v>26</v>
      </c>
      <c r="AI113" t="s">
        <v>27</v>
      </c>
      <c r="AJ113" t="s">
        <v>72</v>
      </c>
      <c r="AK113">
        <v>10068</v>
      </c>
      <c r="AL113" t="s">
        <v>73</v>
      </c>
      <c r="AM113" t="s">
        <v>16</v>
      </c>
      <c r="AN113">
        <v>42601</v>
      </c>
      <c r="AO113">
        <v>48193</v>
      </c>
      <c r="AP113">
        <v>42463</v>
      </c>
      <c r="AQ113">
        <v>32.03</v>
      </c>
      <c r="AR113">
        <v>425.64</v>
      </c>
      <c r="AS113" t="s">
        <v>2396</v>
      </c>
      <c r="AT113" t="s">
        <v>2396</v>
      </c>
      <c r="AU113">
        <v>2</v>
      </c>
      <c r="AV113" t="s">
        <v>2399</v>
      </c>
      <c r="AW113" t="str" cm="1">
        <f t="array" ref="AW113">IF(Bank_Final_Fact[[#This Row],[Disbursement Date]]=MIN(_xlfn._xlws.FILTER(Bank_Final_Fact[Disbursement Date],Bank_Final_Fact[Client id]=Bank_Final_Fact[[#This Row],[Client id]])),"New","Old")</f>
        <v>Old</v>
      </c>
      <c r="AX113">
        <f t="shared" si="1"/>
        <v>3</v>
      </c>
    </row>
    <row r="114" spans="1:50">
      <c r="A114" t="s">
        <v>499</v>
      </c>
      <c r="B114">
        <v>917</v>
      </c>
      <c r="C114" t="s">
        <v>23</v>
      </c>
      <c r="D114" t="s">
        <v>359</v>
      </c>
      <c r="E114">
        <v>5157</v>
      </c>
      <c r="F114">
        <v>45503</v>
      </c>
      <c r="G114">
        <v>43551</v>
      </c>
      <c r="H114" s="1">
        <v>43672</v>
      </c>
      <c r="I114" t="s">
        <v>394</v>
      </c>
      <c r="J114" t="s">
        <v>383</v>
      </c>
      <c r="K114">
        <v>910182</v>
      </c>
      <c r="L114" t="s">
        <v>31</v>
      </c>
      <c r="M114" t="s">
        <v>253</v>
      </c>
      <c r="N114" t="s">
        <v>225</v>
      </c>
      <c r="O114" t="s">
        <v>251</v>
      </c>
      <c r="P114">
        <v>29</v>
      </c>
      <c r="Q114" s="1">
        <v>32874</v>
      </c>
      <c r="R114" t="s">
        <v>227</v>
      </c>
      <c r="S114" t="s">
        <v>243</v>
      </c>
      <c r="T114" t="s">
        <v>229</v>
      </c>
      <c r="U114" t="s">
        <v>230</v>
      </c>
      <c r="V114" t="s">
        <v>240</v>
      </c>
      <c r="W114">
        <v>311</v>
      </c>
      <c r="X114" t="s">
        <v>344</v>
      </c>
      <c r="Y114" t="s">
        <v>360</v>
      </c>
      <c r="Z114" t="s">
        <v>346</v>
      </c>
      <c r="AA114">
        <v>9.9099999999999994E-2</v>
      </c>
      <c r="AB114" t="s">
        <v>347</v>
      </c>
      <c r="AC114" t="s">
        <v>361</v>
      </c>
      <c r="AD114" t="s">
        <v>23</v>
      </c>
      <c r="AE114" t="s">
        <v>24</v>
      </c>
      <c r="AF114" t="s">
        <v>25</v>
      </c>
      <c r="AG114" t="s">
        <v>26</v>
      </c>
      <c r="AH114" t="s">
        <v>26</v>
      </c>
      <c r="AI114" t="s">
        <v>27</v>
      </c>
      <c r="AJ114" t="s">
        <v>28</v>
      </c>
      <c r="AK114">
        <v>910182</v>
      </c>
      <c r="AL114" t="s">
        <v>29</v>
      </c>
      <c r="AM114" t="s">
        <v>16</v>
      </c>
      <c r="AN114">
        <v>6608</v>
      </c>
      <c r="AO114">
        <v>46485</v>
      </c>
      <c r="AP114">
        <v>5035</v>
      </c>
      <c r="AQ114">
        <v>3.9</v>
      </c>
      <c r="AR114">
        <v>1591.16</v>
      </c>
      <c r="AS114" t="s">
        <v>2396</v>
      </c>
      <c r="AT114" t="s">
        <v>2396</v>
      </c>
      <c r="AU114">
        <v>2</v>
      </c>
      <c r="AV114" t="s">
        <v>2398</v>
      </c>
      <c r="AW114" t="str" cm="1">
        <f t="array" ref="AW114">IF(Bank_Final_Fact[[#This Row],[Disbursement Date]]=MIN(_xlfn._xlws.FILTER(Bank_Final_Fact[Disbursement Date],Bank_Final_Fact[Client id]=Bank_Final_Fact[[#This Row],[Client id]])),"New","Old")</f>
        <v>New</v>
      </c>
      <c r="AX114">
        <f t="shared" si="1"/>
        <v>2</v>
      </c>
    </row>
    <row r="115" spans="1:50">
      <c r="A115" t="s">
        <v>500</v>
      </c>
      <c r="B115">
        <v>561</v>
      </c>
      <c r="C115" t="s">
        <v>92</v>
      </c>
      <c r="D115" t="s">
        <v>343</v>
      </c>
      <c r="E115">
        <v>3615</v>
      </c>
      <c r="F115">
        <v>27605</v>
      </c>
      <c r="G115">
        <v>7426</v>
      </c>
      <c r="H115" s="1">
        <v>43498</v>
      </c>
      <c r="I115" t="s">
        <v>394</v>
      </c>
      <c r="J115" t="s">
        <v>389</v>
      </c>
      <c r="K115">
        <v>700013</v>
      </c>
      <c r="L115" t="s">
        <v>93</v>
      </c>
      <c r="M115" t="s">
        <v>334</v>
      </c>
      <c r="N115" t="s">
        <v>225</v>
      </c>
      <c r="O115" t="s">
        <v>226</v>
      </c>
      <c r="P115">
        <v>43</v>
      </c>
      <c r="Q115" s="1">
        <v>27454</v>
      </c>
      <c r="R115" t="s">
        <v>281</v>
      </c>
      <c r="S115" t="s">
        <v>282</v>
      </c>
      <c r="T115" t="s">
        <v>229</v>
      </c>
      <c r="U115" t="s">
        <v>230</v>
      </c>
      <c r="V115" t="s">
        <v>246</v>
      </c>
      <c r="W115">
        <v>558</v>
      </c>
      <c r="X115" t="s">
        <v>344</v>
      </c>
      <c r="Y115" t="s">
        <v>345</v>
      </c>
      <c r="Z115" t="s">
        <v>346</v>
      </c>
      <c r="AA115">
        <v>0.1065</v>
      </c>
      <c r="AB115" t="s">
        <v>347</v>
      </c>
      <c r="AC115" t="s">
        <v>348</v>
      </c>
      <c r="AD115" t="s">
        <v>92</v>
      </c>
      <c r="AE115" t="s">
        <v>82</v>
      </c>
      <c r="AF115" t="s">
        <v>83</v>
      </c>
      <c r="AG115" t="s">
        <v>84</v>
      </c>
      <c r="AH115" t="s">
        <v>84</v>
      </c>
      <c r="AI115" t="s">
        <v>85</v>
      </c>
      <c r="AJ115" t="s">
        <v>86</v>
      </c>
      <c r="AK115">
        <v>700013</v>
      </c>
      <c r="AL115" t="s">
        <v>21</v>
      </c>
      <c r="AM115" t="s">
        <v>30</v>
      </c>
      <c r="AN115">
        <v>4267</v>
      </c>
      <c r="AO115">
        <v>28761</v>
      </c>
      <c r="AP115">
        <v>3271</v>
      </c>
      <c r="AQ115">
        <v>34.85</v>
      </c>
      <c r="AR115">
        <v>2882.6</v>
      </c>
      <c r="AS115" t="s">
        <v>2396</v>
      </c>
      <c r="AT115" t="s">
        <v>2396</v>
      </c>
      <c r="AU115">
        <v>0</v>
      </c>
      <c r="AV115" t="s">
        <v>2399</v>
      </c>
      <c r="AW115" t="str" cm="1">
        <f t="array" ref="AW115">IF(Bank_Final_Fact[[#This Row],[Disbursement Date]]=MIN(_xlfn._xlws.FILTER(Bank_Final_Fact[Disbursement Date],Bank_Final_Fact[Client id]=Bank_Final_Fact[[#This Row],[Client id]])),"New","Old")</f>
        <v>New</v>
      </c>
      <c r="AX115">
        <f t="shared" si="1"/>
        <v>1</v>
      </c>
    </row>
    <row r="116" spans="1:50">
      <c r="A116" t="s">
        <v>501</v>
      </c>
      <c r="B116">
        <v>326</v>
      </c>
      <c r="C116" t="s">
        <v>8</v>
      </c>
      <c r="D116" t="s">
        <v>359</v>
      </c>
      <c r="E116">
        <v>18154</v>
      </c>
      <c r="F116">
        <v>7711</v>
      </c>
      <c r="G116">
        <v>29945</v>
      </c>
      <c r="H116" s="1">
        <v>43799</v>
      </c>
      <c r="I116" t="s">
        <v>385</v>
      </c>
      <c r="J116" t="s">
        <v>383</v>
      </c>
      <c r="K116">
        <v>100186</v>
      </c>
      <c r="L116" t="s">
        <v>15</v>
      </c>
      <c r="M116" t="s">
        <v>322</v>
      </c>
      <c r="N116" t="s">
        <v>225</v>
      </c>
      <c r="O116" t="s">
        <v>226</v>
      </c>
      <c r="P116">
        <v>44</v>
      </c>
      <c r="Q116" s="1">
        <v>27395</v>
      </c>
      <c r="R116" t="s">
        <v>239</v>
      </c>
      <c r="S116" t="s">
        <v>303</v>
      </c>
      <c r="T116" t="s">
        <v>229</v>
      </c>
      <c r="U116" t="s">
        <v>236</v>
      </c>
      <c r="V116" t="s">
        <v>231</v>
      </c>
      <c r="W116">
        <v>638</v>
      </c>
      <c r="X116" t="s">
        <v>344</v>
      </c>
      <c r="Y116" t="s">
        <v>360</v>
      </c>
      <c r="Z116" t="s">
        <v>346</v>
      </c>
      <c r="AA116">
        <v>9.9099999999999994E-2</v>
      </c>
      <c r="AB116" t="s">
        <v>347</v>
      </c>
      <c r="AC116" t="s">
        <v>361</v>
      </c>
      <c r="AD116" t="s">
        <v>8</v>
      </c>
      <c r="AE116" t="s">
        <v>9</v>
      </c>
      <c r="AF116" t="s">
        <v>10</v>
      </c>
      <c r="AG116" t="s">
        <v>11</v>
      </c>
      <c r="AH116" t="s">
        <v>11</v>
      </c>
      <c r="AI116" t="s">
        <v>12</v>
      </c>
      <c r="AJ116" t="s">
        <v>8</v>
      </c>
      <c r="AK116">
        <v>100186</v>
      </c>
      <c r="AL116" t="s">
        <v>13</v>
      </c>
      <c r="AM116" t="s">
        <v>14</v>
      </c>
      <c r="AN116">
        <v>18374</v>
      </c>
      <c r="AO116">
        <v>7512</v>
      </c>
      <c r="AP116">
        <v>17788</v>
      </c>
      <c r="AQ116">
        <v>1.46</v>
      </c>
      <c r="AR116">
        <v>420.35</v>
      </c>
      <c r="AS116" t="s">
        <v>2396</v>
      </c>
      <c r="AT116" t="s">
        <v>2396</v>
      </c>
      <c r="AU116">
        <v>2</v>
      </c>
      <c r="AV116" t="s">
        <v>2398</v>
      </c>
      <c r="AW116" t="str" cm="1">
        <f t="array" ref="AW116">IF(Bank_Final_Fact[[#This Row],[Disbursement Date]]=MIN(_xlfn._xlws.FILTER(Bank_Final_Fact[Disbursement Date],Bank_Final_Fact[Client id]=Bank_Final_Fact[[#This Row],[Client id]])),"New","Old")</f>
        <v>Old</v>
      </c>
      <c r="AX116">
        <f t="shared" si="1"/>
        <v>5</v>
      </c>
    </row>
    <row r="117" spans="1:50">
      <c r="A117" t="s">
        <v>502</v>
      </c>
      <c r="B117">
        <v>971</v>
      </c>
      <c r="C117" t="s">
        <v>39</v>
      </c>
      <c r="D117" t="s">
        <v>353</v>
      </c>
      <c r="E117">
        <v>27156</v>
      </c>
      <c r="F117">
        <v>35606</v>
      </c>
      <c r="G117">
        <v>44860</v>
      </c>
      <c r="H117" s="1">
        <v>42374</v>
      </c>
      <c r="I117" t="s">
        <v>385</v>
      </c>
      <c r="J117" t="s">
        <v>389</v>
      </c>
      <c r="K117">
        <v>30179</v>
      </c>
      <c r="L117" t="s">
        <v>46</v>
      </c>
      <c r="M117" t="s">
        <v>241</v>
      </c>
      <c r="N117" t="s">
        <v>225</v>
      </c>
      <c r="O117" t="s">
        <v>251</v>
      </c>
      <c r="P117">
        <v>31</v>
      </c>
      <c r="Q117" s="1">
        <v>32143</v>
      </c>
      <c r="R117" t="s">
        <v>239</v>
      </c>
      <c r="S117" t="s">
        <v>303</v>
      </c>
      <c r="T117" t="s">
        <v>229</v>
      </c>
      <c r="U117" t="s">
        <v>236</v>
      </c>
      <c r="V117" t="s">
        <v>240</v>
      </c>
      <c r="W117">
        <v>696</v>
      </c>
      <c r="X117" t="s">
        <v>344</v>
      </c>
      <c r="Y117" t="s">
        <v>357</v>
      </c>
      <c r="Z117" t="s">
        <v>346</v>
      </c>
      <c r="AA117">
        <v>0.1825</v>
      </c>
      <c r="AB117" t="s">
        <v>354</v>
      </c>
      <c r="AC117" t="s">
        <v>355</v>
      </c>
      <c r="AD117" t="s">
        <v>39</v>
      </c>
      <c r="AE117" t="s">
        <v>40</v>
      </c>
      <c r="AF117" t="s">
        <v>41</v>
      </c>
      <c r="AG117" t="s">
        <v>42</v>
      </c>
      <c r="AH117" t="s">
        <v>42</v>
      </c>
      <c r="AI117" t="s">
        <v>43</v>
      </c>
      <c r="AJ117" t="s">
        <v>44</v>
      </c>
      <c r="AK117">
        <v>30179</v>
      </c>
      <c r="AL117" t="s">
        <v>45</v>
      </c>
      <c r="AM117" t="s">
        <v>30</v>
      </c>
      <c r="AN117">
        <v>28293</v>
      </c>
      <c r="AO117">
        <v>36969</v>
      </c>
      <c r="AP117">
        <v>27103</v>
      </c>
      <c r="AQ117">
        <v>3.88</v>
      </c>
      <c r="AR117">
        <v>2362.56</v>
      </c>
      <c r="AS117" t="s">
        <v>2396</v>
      </c>
      <c r="AT117" t="s">
        <v>2396</v>
      </c>
      <c r="AU117">
        <v>0</v>
      </c>
      <c r="AV117" t="s">
        <v>2398</v>
      </c>
      <c r="AW117" t="str" cm="1">
        <f t="array" ref="AW117">IF(Bank_Final_Fact[[#This Row],[Disbursement Date]]=MIN(_xlfn._xlws.FILTER(Bank_Final_Fact[Disbursement Date],Bank_Final_Fact[Client id]=Bank_Final_Fact[[#This Row],[Client id]])),"New","Old")</f>
        <v>Old</v>
      </c>
      <c r="AX117">
        <f t="shared" si="1"/>
        <v>3</v>
      </c>
    </row>
    <row r="118" spans="1:50">
      <c r="A118" t="s">
        <v>503</v>
      </c>
      <c r="B118">
        <v>468</v>
      </c>
      <c r="C118" t="s">
        <v>109</v>
      </c>
      <c r="D118" t="s">
        <v>359</v>
      </c>
      <c r="E118">
        <v>13516</v>
      </c>
      <c r="F118">
        <v>19847</v>
      </c>
      <c r="G118">
        <v>31820</v>
      </c>
      <c r="H118" s="1">
        <v>42323</v>
      </c>
      <c r="I118" t="s">
        <v>385</v>
      </c>
      <c r="J118" t="s">
        <v>383</v>
      </c>
      <c r="K118">
        <v>1110166</v>
      </c>
      <c r="L118" t="s">
        <v>112</v>
      </c>
      <c r="M118" t="s">
        <v>307</v>
      </c>
      <c r="N118" t="s">
        <v>225</v>
      </c>
      <c r="O118" t="s">
        <v>226</v>
      </c>
      <c r="P118">
        <v>44</v>
      </c>
      <c r="Q118" s="1">
        <v>27603</v>
      </c>
      <c r="R118" t="s">
        <v>266</v>
      </c>
      <c r="S118" t="s">
        <v>282</v>
      </c>
      <c r="T118" t="s">
        <v>229</v>
      </c>
      <c r="U118" t="s">
        <v>236</v>
      </c>
      <c r="V118" t="s">
        <v>246</v>
      </c>
      <c r="W118">
        <v>425</v>
      </c>
      <c r="X118" t="s">
        <v>344</v>
      </c>
      <c r="Y118" t="s">
        <v>360</v>
      </c>
      <c r="Z118" t="s">
        <v>346</v>
      </c>
      <c r="AA118">
        <v>9.9099999999999994E-2</v>
      </c>
      <c r="AB118" t="s">
        <v>347</v>
      </c>
      <c r="AC118" t="s">
        <v>361</v>
      </c>
      <c r="AD118" t="s">
        <v>109</v>
      </c>
      <c r="AE118" t="s">
        <v>9</v>
      </c>
      <c r="AF118" t="s">
        <v>10</v>
      </c>
      <c r="AG118" t="s">
        <v>11</v>
      </c>
      <c r="AH118" t="s">
        <v>11</v>
      </c>
      <c r="AI118" t="s">
        <v>12</v>
      </c>
      <c r="AJ118" t="s">
        <v>110</v>
      </c>
      <c r="AK118">
        <v>1110166</v>
      </c>
      <c r="AL118" t="s">
        <v>111</v>
      </c>
      <c r="AM118" t="s">
        <v>14</v>
      </c>
      <c r="AN118">
        <v>13789</v>
      </c>
      <c r="AO118">
        <v>21216</v>
      </c>
      <c r="AP118">
        <v>13391</v>
      </c>
      <c r="AQ118">
        <v>35.57</v>
      </c>
      <c r="AR118">
        <v>4050.23</v>
      </c>
      <c r="AS118" t="s">
        <v>2396</v>
      </c>
      <c r="AT118" t="s">
        <v>2396</v>
      </c>
      <c r="AU118">
        <v>2</v>
      </c>
      <c r="AV118" t="s">
        <v>2400</v>
      </c>
      <c r="AW118" t="str" cm="1">
        <f t="array" ref="AW118">IF(Bank_Final_Fact[[#This Row],[Disbursement Date]]=MIN(_xlfn._xlws.FILTER(Bank_Final_Fact[Disbursement Date],Bank_Final_Fact[Client id]=Bank_Final_Fact[[#This Row],[Client id]])),"New","Old")</f>
        <v>New</v>
      </c>
      <c r="AX118">
        <f t="shared" si="1"/>
        <v>4</v>
      </c>
    </row>
    <row r="119" spans="1:50">
      <c r="A119" t="s">
        <v>504</v>
      </c>
      <c r="B119">
        <v>456</v>
      </c>
      <c r="C119" t="s">
        <v>193</v>
      </c>
      <c r="D119" t="s">
        <v>343</v>
      </c>
      <c r="E119">
        <v>40976</v>
      </c>
      <c r="F119">
        <v>13672</v>
      </c>
      <c r="G119">
        <v>26721</v>
      </c>
      <c r="H119" s="1">
        <v>42177</v>
      </c>
      <c r="I119" t="s">
        <v>385</v>
      </c>
      <c r="J119" t="s">
        <v>389</v>
      </c>
      <c r="K119">
        <v>410521</v>
      </c>
      <c r="L119" t="s">
        <v>195</v>
      </c>
      <c r="M119" t="s">
        <v>288</v>
      </c>
      <c r="N119" t="s">
        <v>225</v>
      </c>
      <c r="O119" t="s">
        <v>226</v>
      </c>
      <c r="P119">
        <v>41</v>
      </c>
      <c r="Q119" s="1">
        <v>28491</v>
      </c>
      <c r="R119" t="s">
        <v>227</v>
      </c>
      <c r="S119" t="s">
        <v>243</v>
      </c>
      <c r="T119" t="s">
        <v>229</v>
      </c>
      <c r="U119" t="s">
        <v>245</v>
      </c>
      <c r="V119" t="s">
        <v>246</v>
      </c>
      <c r="W119">
        <v>495</v>
      </c>
      <c r="X119" t="s">
        <v>344</v>
      </c>
      <c r="Y119" t="s">
        <v>345</v>
      </c>
      <c r="Z119" t="s">
        <v>346</v>
      </c>
      <c r="AA119">
        <v>0.1065</v>
      </c>
      <c r="AB119" t="s">
        <v>347</v>
      </c>
      <c r="AC119" t="s">
        <v>348</v>
      </c>
      <c r="AD119" t="s">
        <v>193</v>
      </c>
      <c r="AE119" t="s">
        <v>24</v>
      </c>
      <c r="AF119" t="s">
        <v>25</v>
      </c>
      <c r="AG119" t="s">
        <v>26</v>
      </c>
      <c r="AH119" t="s">
        <v>26</v>
      </c>
      <c r="AI119" t="s">
        <v>27</v>
      </c>
      <c r="AJ119" t="s">
        <v>193</v>
      </c>
      <c r="AK119">
        <v>410521</v>
      </c>
      <c r="AL119" t="s">
        <v>194</v>
      </c>
      <c r="AM119" t="s">
        <v>30</v>
      </c>
      <c r="AN119">
        <v>41574</v>
      </c>
      <c r="AO119">
        <v>15649</v>
      </c>
      <c r="AP119">
        <v>40973</v>
      </c>
      <c r="AQ119">
        <v>16.88</v>
      </c>
      <c r="AR119">
        <v>3810.98</v>
      </c>
      <c r="AS119" t="s">
        <v>2396</v>
      </c>
      <c r="AT119" t="s">
        <v>2396</v>
      </c>
      <c r="AU119">
        <v>1</v>
      </c>
      <c r="AV119" t="s">
        <v>2398</v>
      </c>
      <c r="AW119" t="str" cm="1">
        <f t="array" ref="AW119">IF(Bank_Final_Fact[[#This Row],[Disbursement Date]]=MIN(_xlfn._xlws.FILTER(Bank_Final_Fact[Disbursement Date],Bank_Final_Fact[Client id]=Bank_Final_Fact[[#This Row],[Client id]])),"New","Old")</f>
        <v>New</v>
      </c>
      <c r="AX119">
        <f t="shared" si="1"/>
        <v>3</v>
      </c>
    </row>
    <row r="120" spans="1:50">
      <c r="A120" t="s">
        <v>505</v>
      </c>
      <c r="B120">
        <v>331</v>
      </c>
      <c r="C120" t="s">
        <v>39</v>
      </c>
      <c r="D120" t="s">
        <v>343</v>
      </c>
      <c r="E120">
        <v>48333</v>
      </c>
      <c r="F120">
        <v>3623</v>
      </c>
      <c r="G120">
        <v>23997</v>
      </c>
      <c r="H120" s="1">
        <v>44702</v>
      </c>
      <c r="I120" t="s">
        <v>382</v>
      </c>
      <c r="J120" t="s">
        <v>383</v>
      </c>
      <c r="K120">
        <v>30179</v>
      </c>
      <c r="L120" t="s">
        <v>46</v>
      </c>
      <c r="M120" t="s">
        <v>262</v>
      </c>
      <c r="N120" t="s">
        <v>225</v>
      </c>
      <c r="O120" t="s">
        <v>226</v>
      </c>
      <c r="P120">
        <v>43</v>
      </c>
      <c r="Q120" s="1">
        <v>27760</v>
      </c>
      <c r="R120" t="s">
        <v>227</v>
      </c>
      <c r="S120" t="s">
        <v>243</v>
      </c>
      <c r="T120" t="s">
        <v>229</v>
      </c>
      <c r="U120" t="s">
        <v>230</v>
      </c>
      <c r="V120" t="s">
        <v>231</v>
      </c>
      <c r="W120">
        <v>798</v>
      </c>
      <c r="X120" t="s">
        <v>344</v>
      </c>
      <c r="Y120" t="s">
        <v>345</v>
      </c>
      <c r="Z120" t="s">
        <v>346</v>
      </c>
      <c r="AA120">
        <v>0.1065</v>
      </c>
      <c r="AB120" t="s">
        <v>347</v>
      </c>
      <c r="AC120" t="s">
        <v>348</v>
      </c>
      <c r="AD120" t="s">
        <v>39</v>
      </c>
      <c r="AE120" t="s">
        <v>40</v>
      </c>
      <c r="AF120" t="s">
        <v>41</v>
      </c>
      <c r="AG120" t="s">
        <v>42</v>
      </c>
      <c r="AH120" t="s">
        <v>42</v>
      </c>
      <c r="AI120" t="s">
        <v>43</v>
      </c>
      <c r="AJ120" t="s">
        <v>44</v>
      </c>
      <c r="AK120">
        <v>30179</v>
      </c>
      <c r="AL120" t="s">
        <v>45</v>
      </c>
      <c r="AM120" t="s">
        <v>30</v>
      </c>
      <c r="AN120">
        <v>48981</v>
      </c>
      <c r="AO120">
        <v>5016</v>
      </c>
      <c r="AP120">
        <v>48077</v>
      </c>
      <c r="AQ120">
        <v>44.95</v>
      </c>
      <c r="AR120">
        <v>3783.19</v>
      </c>
      <c r="AS120" t="s">
        <v>2396</v>
      </c>
      <c r="AT120" t="s">
        <v>2396</v>
      </c>
      <c r="AU120">
        <v>1</v>
      </c>
      <c r="AV120" t="s">
        <v>2399</v>
      </c>
      <c r="AW120" t="str" cm="1">
        <f t="array" ref="AW120">IF(Bank_Final_Fact[[#This Row],[Disbursement Date]]=MIN(_xlfn._xlws.FILTER(Bank_Final_Fact[Disbursement Date],Bank_Final_Fact[Client id]=Bank_Final_Fact[[#This Row],[Client id]])),"New","Old")</f>
        <v>New</v>
      </c>
      <c r="AX120">
        <f t="shared" si="1"/>
        <v>2</v>
      </c>
    </row>
    <row r="121" spans="1:50">
      <c r="A121" t="s">
        <v>506</v>
      </c>
      <c r="B121">
        <v>69</v>
      </c>
      <c r="C121" t="s">
        <v>20</v>
      </c>
      <c r="D121" t="s">
        <v>359</v>
      </c>
      <c r="E121">
        <v>46816</v>
      </c>
      <c r="F121">
        <v>23532</v>
      </c>
      <c r="G121">
        <v>6156</v>
      </c>
      <c r="H121" s="1">
        <v>43997</v>
      </c>
      <c r="I121" t="s">
        <v>387</v>
      </c>
      <c r="J121" t="s">
        <v>383</v>
      </c>
      <c r="K121">
        <v>110159</v>
      </c>
      <c r="L121" t="s">
        <v>22</v>
      </c>
      <c r="M121" t="s">
        <v>262</v>
      </c>
      <c r="N121" t="s">
        <v>225</v>
      </c>
      <c r="O121" t="s">
        <v>242</v>
      </c>
      <c r="P121">
        <v>21</v>
      </c>
      <c r="Q121" s="1">
        <v>35796</v>
      </c>
      <c r="R121" t="s">
        <v>266</v>
      </c>
      <c r="S121" t="s">
        <v>243</v>
      </c>
      <c r="T121" t="s">
        <v>229</v>
      </c>
      <c r="U121" t="s">
        <v>245</v>
      </c>
      <c r="V121" t="s">
        <v>246</v>
      </c>
      <c r="W121">
        <v>800</v>
      </c>
      <c r="X121" t="s">
        <v>344</v>
      </c>
      <c r="Y121" t="s">
        <v>360</v>
      </c>
      <c r="Z121" t="s">
        <v>346</v>
      </c>
      <c r="AA121">
        <v>9.9099999999999994E-2</v>
      </c>
      <c r="AB121" t="s">
        <v>347</v>
      </c>
      <c r="AC121" t="s">
        <v>361</v>
      </c>
      <c r="AD121" t="s">
        <v>20</v>
      </c>
      <c r="AE121" t="s">
        <v>9</v>
      </c>
      <c r="AF121" t="s">
        <v>10</v>
      </c>
      <c r="AG121" t="s">
        <v>11</v>
      </c>
      <c r="AH121" t="s">
        <v>11</v>
      </c>
      <c r="AI121" t="s">
        <v>12</v>
      </c>
      <c r="AJ121" t="s">
        <v>20</v>
      </c>
      <c r="AK121">
        <v>110159</v>
      </c>
      <c r="AL121" t="s">
        <v>21</v>
      </c>
      <c r="AM121" t="s">
        <v>30</v>
      </c>
      <c r="AN121">
        <v>46590</v>
      </c>
      <c r="AO121">
        <v>24205</v>
      </c>
      <c r="AP121">
        <v>46793</v>
      </c>
      <c r="AQ121">
        <v>33.78</v>
      </c>
      <c r="AR121">
        <v>2799.91</v>
      </c>
      <c r="AS121" t="s">
        <v>2396</v>
      </c>
      <c r="AT121" t="s">
        <v>2396</v>
      </c>
      <c r="AU121">
        <v>1</v>
      </c>
      <c r="AV121" t="s">
        <v>2398</v>
      </c>
      <c r="AW121" t="str" cm="1">
        <f t="array" ref="AW121">IF(Bank_Final_Fact[[#This Row],[Disbursement Date]]=MIN(_xlfn._xlws.FILTER(Bank_Final_Fact[Disbursement Date],Bank_Final_Fact[Client id]=Bank_Final_Fact[[#This Row],[Client id]])),"New","Old")</f>
        <v>Old</v>
      </c>
      <c r="AX121">
        <f t="shared" si="1"/>
        <v>5</v>
      </c>
    </row>
    <row r="122" spans="1:50">
      <c r="A122" t="s">
        <v>507</v>
      </c>
      <c r="B122">
        <v>657</v>
      </c>
      <c r="C122" t="s">
        <v>25</v>
      </c>
      <c r="D122" t="s">
        <v>359</v>
      </c>
      <c r="E122">
        <v>39663</v>
      </c>
      <c r="F122">
        <v>21498</v>
      </c>
      <c r="G122">
        <v>7443</v>
      </c>
      <c r="H122" s="1">
        <v>42017</v>
      </c>
      <c r="I122" t="s">
        <v>382</v>
      </c>
      <c r="J122" t="s">
        <v>383</v>
      </c>
      <c r="K122">
        <v>10068</v>
      </c>
      <c r="L122" t="s">
        <v>74</v>
      </c>
      <c r="M122" t="s">
        <v>258</v>
      </c>
      <c r="N122" t="s">
        <v>225</v>
      </c>
      <c r="O122" t="s">
        <v>238</v>
      </c>
      <c r="P122">
        <v>47</v>
      </c>
      <c r="Q122" s="1">
        <v>25569</v>
      </c>
      <c r="R122" t="s">
        <v>235</v>
      </c>
      <c r="S122" t="s">
        <v>243</v>
      </c>
      <c r="T122" t="s">
        <v>229</v>
      </c>
      <c r="U122" t="s">
        <v>230</v>
      </c>
      <c r="V122" t="s">
        <v>240</v>
      </c>
      <c r="W122">
        <v>546</v>
      </c>
      <c r="X122" t="s">
        <v>344</v>
      </c>
      <c r="Y122" t="s">
        <v>360</v>
      </c>
      <c r="Z122" t="s">
        <v>346</v>
      </c>
      <c r="AA122">
        <v>9.9099999999999994E-2</v>
      </c>
      <c r="AB122" t="s">
        <v>347</v>
      </c>
      <c r="AC122" t="s">
        <v>361</v>
      </c>
      <c r="AD122" t="s">
        <v>25</v>
      </c>
      <c r="AE122" t="s">
        <v>24</v>
      </c>
      <c r="AF122" t="s">
        <v>25</v>
      </c>
      <c r="AG122" t="s">
        <v>26</v>
      </c>
      <c r="AH122" t="s">
        <v>26</v>
      </c>
      <c r="AI122" t="s">
        <v>27</v>
      </c>
      <c r="AJ122" t="s">
        <v>72</v>
      </c>
      <c r="AK122">
        <v>10068</v>
      </c>
      <c r="AL122" t="s">
        <v>73</v>
      </c>
      <c r="AM122" t="s">
        <v>16</v>
      </c>
      <c r="AN122">
        <v>39913</v>
      </c>
      <c r="AO122">
        <v>21532</v>
      </c>
      <c r="AP122">
        <v>39254</v>
      </c>
      <c r="AQ122">
        <v>11.35</v>
      </c>
      <c r="AR122">
        <v>2243.98</v>
      </c>
      <c r="AS122" t="s">
        <v>2396</v>
      </c>
      <c r="AT122" t="s">
        <v>2396</v>
      </c>
      <c r="AU122">
        <v>1</v>
      </c>
      <c r="AV122" t="s">
        <v>2398</v>
      </c>
      <c r="AW122" t="str" cm="1">
        <f t="array" ref="AW122">IF(Bank_Final_Fact[[#This Row],[Disbursement Date]]=MIN(_xlfn._xlws.FILTER(Bank_Final_Fact[Disbursement Date],Bank_Final_Fact[Client id]=Bank_Final_Fact[[#This Row],[Client id]])),"New","Old")</f>
        <v>New</v>
      </c>
      <c r="AX122">
        <f t="shared" si="1"/>
        <v>5</v>
      </c>
    </row>
    <row r="123" spans="1:50">
      <c r="A123" t="s">
        <v>508</v>
      </c>
      <c r="B123">
        <v>587</v>
      </c>
      <c r="C123" t="s">
        <v>17</v>
      </c>
      <c r="D123" t="s">
        <v>372</v>
      </c>
      <c r="E123">
        <v>30284</v>
      </c>
      <c r="F123">
        <v>14355</v>
      </c>
      <c r="G123">
        <v>28590</v>
      </c>
      <c r="H123" s="1">
        <v>42935</v>
      </c>
      <c r="I123" t="s">
        <v>387</v>
      </c>
      <c r="J123" t="s">
        <v>383</v>
      </c>
      <c r="K123">
        <v>160051</v>
      </c>
      <c r="L123" t="s">
        <v>19</v>
      </c>
      <c r="M123" t="s">
        <v>270</v>
      </c>
      <c r="N123" t="s">
        <v>225</v>
      </c>
      <c r="O123" t="s">
        <v>328</v>
      </c>
      <c r="P123">
        <v>59</v>
      </c>
      <c r="Q123" s="1">
        <v>21916</v>
      </c>
      <c r="R123" t="s">
        <v>266</v>
      </c>
      <c r="S123" t="s">
        <v>282</v>
      </c>
      <c r="T123" t="s">
        <v>229</v>
      </c>
      <c r="U123" t="s">
        <v>236</v>
      </c>
      <c r="V123" t="s">
        <v>246</v>
      </c>
      <c r="W123">
        <v>775</v>
      </c>
      <c r="X123" t="s">
        <v>344</v>
      </c>
      <c r="Y123" t="s">
        <v>345</v>
      </c>
      <c r="Z123" t="s">
        <v>346</v>
      </c>
      <c r="AA123">
        <v>0.17269999999999999</v>
      </c>
      <c r="AB123" t="s">
        <v>354</v>
      </c>
      <c r="AC123" t="s">
        <v>367</v>
      </c>
      <c r="AD123" t="s">
        <v>17</v>
      </c>
      <c r="AE123" t="s">
        <v>9</v>
      </c>
      <c r="AF123" t="s">
        <v>10</v>
      </c>
      <c r="AG123" t="s">
        <v>11</v>
      </c>
      <c r="AH123" t="s">
        <v>11</v>
      </c>
      <c r="AI123" t="s">
        <v>12</v>
      </c>
      <c r="AJ123" t="s">
        <v>17</v>
      </c>
      <c r="AK123">
        <v>160051</v>
      </c>
      <c r="AL123" t="s">
        <v>18</v>
      </c>
      <c r="AM123" t="s">
        <v>30</v>
      </c>
      <c r="AN123">
        <v>31607</v>
      </c>
      <c r="AO123">
        <v>15711</v>
      </c>
      <c r="AP123">
        <v>30284</v>
      </c>
      <c r="AQ123">
        <v>28.51</v>
      </c>
      <c r="AR123">
        <v>4856.1400000000003</v>
      </c>
      <c r="AS123" t="s">
        <v>2396</v>
      </c>
      <c r="AT123" t="s">
        <v>2396</v>
      </c>
      <c r="AU123">
        <v>2</v>
      </c>
      <c r="AV123" t="s">
        <v>2398</v>
      </c>
      <c r="AW123" t="str" cm="1">
        <f t="array" ref="AW123">IF(Bank_Final_Fact[[#This Row],[Disbursement Date]]=MIN(_xlfn._xlws.FILTER(Bank_Final_Fact[Disbursement Date],Bank_Final_Fact[Client id]=Bank_Final_Fact[[#This Row],[Client id]])),"New","Old")</f>
        <v>New</v>
      </c>
      <c r="AX123">
        <f t="shared" si="1"/>
        <v>3</v>
      </c>
    </row>
    <row r="124" spans="1:50">
      <c r="A124" t="s">
        <v>509</v>
      </c>
      <c r="B124">
        <v>249</v>
      </c>
      <c r="C124" t="s">
        <v>142</v>
      </c>
      <c r="D124" t="s">
        <v>359</v>
      </c>
      <c r="E124">
        <v>7784</v>
      </c>
      <c r="F124">
        <v>34797</v>
      </c>
      <c r="G124">
        <v>1932</v>
      </c>
      <c r="H124" s="1">
        <v>43342</v>
      </c>
      <c r="I124" t="s">
        <v>382</v>
      </c>
      <c r="J124" t="s">
        <v>389</v>
      </c>
      <c r="K124">
        <v>570241</v>
      </c>
      <c r="L124" t="s">
        <v>148</v>
      </c>
      <c r="M124" t="s">
        <v>224</v>
      </c>
      <c r="N124" t="s">
        <v>225</v>
      </c>
      <c r="O124" t="s">
        <v>238</v>
      </c>
      <c r="P124">
        <v>50</v>
      </c>
      <c r="Q124" s="1">
        <v>24838</v>
      </c>
      <c r="R124" t="s">
        <v>235</v>
      </c>
      <c r="S124" t="s">
        <v>243</v>
      </c>
      <c r="T124" t="s">
        <v>229</v>
      </c>
      <c r="U124" t="s">
        <v>230</v>
      </c>
      <c r="V124" t="s">
        <v>246</v>
      </c>
      <c r="W124">
        <v>726</v>
      </c>
      <c r="X124" t="s">
        <v>344</v>
      </c>
      <c r="Y124" t="s">
        <v>360</v>
      </c>
      <c r="Z124" t="s">
        <v>346</v>
      </c>
      <c r="AA124">
        <v>9.9099999999999994E-2</v>
      </c>
      <c r="AB124" t="s">
        <v>347</v>
      </c>
      <c r="AC124" t="s">
        <v>361</v>
      </c>
      <c r="AD124" t="s">
        <v>142</v>
      </c>
      <c r="AE124" t="s">
        <v>143</v>
      </c>
      <c r="AF124" t="s">
        <v>144</v>
      </c>
      <c r="AG124" t="s">
        <v>145</v>
      </c>
      <c r="AH124" t="s">
        <v>145</v>
      </c>
      <c r="AI124" t="s">
        <v>146</v>
      </c>
      <c r="AJ124" t="s">
        <v>142</v>
      </c>
      <c r="AK124">
        <v>570241</v>
      </c>
      <c r="AL124" t="s">
        <v>147</v>
      </c>
      <c r="AM124" t="s">
        <v>30</v>
      </c>
      <c r="AN124">
        <v>9286</v>
      </c>
      <c r="AO124">
        <v>35103</v>
      </c>
      <c r="AP124">
        <v>7767</v>
      </c>
      <c r="AQ124">
        <v>31.5</v>
      </c>
      <c r="AR124">
        <v>799.56</v>
      </c>
      <c r="AS124" t="s">
        <v>2396</v>
      </c>
      <c r="AT124" t="s">
        <v>2396</v>
      </c>
      <c r="AU124">
        <v>0</v>
      </c>
      <c r="AV124" t="s">
        <v>2398</v>
      </c>
      <c r="AW124" t="str" cm="1">
        <f t="array" ref="AW124">IF(Bank_Final_Fact[[#This Row],[Disbursement Date]]=MIN(_xlfn._xlws.FILTER(Bank_Final_Fact[Disbursement Date],Bank_Final_Fact[Client id]=Bank_Final_Fact[[#This Row],[Client id]])),"New","Old")</f>
        <v>New</v>
      </c>
      <c r="AX124">
        <f t="shared" si="1"/>
        <v>3</v>
      </c>
    </row>
    <row r="125" spans="1:50">
      <c r="A125" t="s">
        <v>510</v>
      </c>
      <c r="B125">
        <v>254</v>
      </c>
      <c r="C125" t="s">
        <v>119</v>
      </c>
      <c r="D125" t="s">
        <v>353</v>
      </c>
      <c r="E125">
        <v>15471</v>
      </c>
      <c r="F125">
        <v>15637</v>
      </c>
      <c r="G125">
        <v>3883</v>
      </c>
      <c r="H125" s="1">
        <v>42192</v>
      </c>
      <c r="I125" t="s">
        <v>382</v>
      </c>
      <c r="J125" t="s">
        <v>389</v>
      </c>
      <c r="K125">
        <v>720081</v>
      </c>
      <c r="L125" t="s">
        <v>123</v>
      </c>
      <c r="M125" t="s">
        <v>286</v>
      </c>
      <c r="N125" t="s">
        <v>225</v>
      </c>
      <c r="O125" t="s">
        <v>251</v>
      </c>
      <c r="P125">
        <v>28</v>
      </c>
      <c r="Q125" s="1">
        <v>33239</v>
      </c>
      <c r="R125" t="s">
        <v>235</v>
      </c>
      <c r="S125" t="s">
        <v>243</v>
      </c>
      <c r="T125" t="s">
        <v>259</v>
      </c>
      <c r="U125" t="s">
        <v>230</v>
      </c>
      <c r="V125" t="s">
        <v>240</v>
      </c>
      <c r="W125">
        <v>844</v>
      </c>
      <c r="X125" t="s">
        <v>344</v>
      </c>
      <c r="Y125" t="s">
        <v>357</v>
      </c>
      <c r="Z125" t="s">
        <v>346</v>
      </c>
      <c r="AA125">
        <v>0.1825</v>
      </c>
      <c r="AB125" t="s">
        <v>354</v>
      </c>
      <c r="AC125" t="s">
        <v>355</v>
      </c>
      <c r="AD125" t="s">
        <v>119</v>
      </c>
      <c r="AE125" t="s">
        <v>82</v>
      </c>
      <c r="AF125" t="s">
        <v>10</v>
      </c>
      <c r="AG125" t="s">
        <v>120</v>
      </c>
      <c r="AH125" t="s">
        <v>120</v>
      </c>
      <c r="AI125" t="s">
        <v>121</v>
      </c>
      <c r="AJ125" t="s">
        <v>119</v>
      </c>
      <c r="AK125">
        <v>720081</v>
      </c>
      <c r="AL125" t="s">
        <v>122</v>
      </c>
      <c r="AM125" t="s">
        <v>16</v>
      </c>
      <c r="AN125">
        <v>15591</v>
      </c>
      <c r="AO125">
        <v>16847</v>
      </c>
      <c r="AP125">
        <v>15252</v>
      </c>
      <c r="AQ125">
        <v>34.950000000000003</v>
      </c>
      <c r="AR125">
        <v>1531.97</v>
      </c>
      <c r="AS125" t="s">
        <v>2396</v>
      </c>
      <c r="AT125" t="s">
        <v>2396</v>
      </c>
      <c r="AU125">
        <v>2</v>
      </c>
      <c r="AV125" t="s">
        <v>2398</v>
      </c>
      <c r="AW125" t="str" cm="1">
        <f t="array" ref="AW125">IF(Bank_Final_Fact[[#This Row],[Disbursement Date]]=MIN(_xlfn._xlws.FILTER(Bank_Final_Fact[Disbursement Date],Bank_Final_Fact[Client id]=Bank_Final_Fact[[#This Row],[Client id]])),"New","Old")</f>
        <v>New</v>
      </c>
      <c r="AX125">
        <f t="shared" si="1"/>
        <v>5</v>
      </c>
    </row>
    <row r="126" spans="1:50">
      <c r="A126" t="s">
        <v>511</v>
      </c>
      <c r="B126">
        <v>326</v>
      </c>
      <c r="C126" t="s">
        <v>20</v>
      </c>
      <c r="D126" t="s">
        <v>343</v>
      </c>
      <c r="E126">
        <v>35470</v>
      </c>
      <c r="F126">
        <v>42124</v>
      </c>
      <c r="G126">
        <v>33803</v>
      </c>
      <c r="H126" s="1">
        <v>43671</v>
      </c>
      <c r="I126" t="s">
        <v>382</v>
      </c>
      <c r="J126" t="s">
        <v>383</v>
      </c>
      <c r="K126">
        <v>110159</v>
      </c>
      <c r="L126" t="s">
        <v>22</v>
      </c>
      <c r="M126" t="s">
        <v>322</v>
      </c>
      <c r="N126" t="s">
        <v>225</v>
      </c>
      <c r="O126" t="s">
        <v>226</v>
      </c>
      <c r="P126">
        <v>44</v>
      </c>
      <c r="Q126" s="1">
        <v>27395</v>
      </c>
      <c r="R126" t="s">
        <v>239</v>
      </c>
      <c r="S126" t="s">
        <v>303</v>
      </c>
      <c r="T126" t="s">
        <v>229</v>
      </c>
      <c r="U126" t="s">
        <v>236</v>
      </c>
      <c r="V126" t="s">
        <v>231</v>
      </c>
      <c r="W126">
        <v>638</v>
      </c>
      <c r="X126" t="s">
        <v>344</v>
      </c>
      <c r="Y126" t="s">
        <v>345</v>
      </c>
      <c r="Z126" t="s">
        <v>346</v>
      </c>
      <c r="AA126">
        <v>0.1065</v>
      </c>
      <c r="AB126" t="s">
        <v>347</v>
      </c>
      <c r="AC126" t="s">
        <v>348</v>
      </c>
      <c r="AD126" t="s">
        <v>20</v>
      </c>
      <c r="AE126" t="s">
        <v>9</v>
      </c>
      <c r="AF126" t="s">
        <v>10</v>
      </c>
      <c r="AG126" t="s">
        <v>11</v>
      </c>
      <c r="AH126" t="s">
        <v>11</v>
      </c>
      <c r="AI126" t="s">
        <v>12</v>
      </c>
      <c r="AJ126" t="s">
        <v>20</v>
      </c>
      <c r="AK126">
        <v>110159</v>
      </c>
      <c r="AL126" t="s">
        <v>21</v>
      </c>
      <c r="AM126" t="s">
        <v>30</v>
      </c>
      <c r="AN126">
        <v>36291</v>
      </c>
      <c r="AO126">
        <v>42790</v>
      </c>
      <c r="AP126">
        <v>35170</v>
      </c>
      <c r="AQ126">
        <v>26.33</v>
      </c>
      <c r="AR126">
        <v>683.41</v>
      </c>
      <c r="AS126" t="s">
        <v>2396</v>
      </c>
      <c r="AT126" t="s">
        <v>2396</v>
      </c>
      <c r="AU126">
        <v>0</v>
      </c>
      <c r="AV126" t="s">
        <v>2398</v>
      </c>
      <c r="AW126" t="str" cm="1">
        <f t="array" ref="AW126">IF(Bank_Final_Fact[[#This Row],[Disbursement Date]]=MIN(_xlfn._xlws.FILTER(Bank_Final_Fact[Disbursement Date],Bank_Final_Fact[Client id]=Bank_Final_Fact[[#This Row],[Client id]])),"New","Old")</f>
        <v>Old</v>
      </c>
      <c r="AX126">
        <f t="shared" si="1"/>
        <v>5</v>
      </c>
    </row>
    <row r="127" spans="1:50">
      <c r="A127" t="s">
        <v>512</v>
      </c>
      <c r="B127">
        <v>671</v>
      </c>
      <c r="C127" t="s">
        <v>20</v>
      </c>
      <c r="D127" t="s">
        <v>359</v>
      </c>
      <c r="E127">
        <v>38395</v>
      </c>
      <c r="F127">
        <v>33167</v>
      </c>
      <c r="G127">
        <v>29039</v>
      </c>
      <c r="H127" s="1">
        <v>43156</v>
      </c>
      <c r="I127" t="s">
        <v>382</v>
      </c>
      <c r="J127" t="s">
        <v>383</v>
      </c>
      <c r="K127">
        <v>110159</v>
      </c>
      <c r="L127" t="s">
        <v>22</v>
      </c>
      <c r="M127" t="s">
        <v>313</v>
      </c>
      <c r="N127" t="s">
        <v>225</v>
      </c>
      <c r="O127" t="s">
        <v>226</v>
      </c>
      <c r="P127">
        <v>38</v>
      </c>
      <c r="Q127" s="1">
        <v>29221</v>
      </c>
      <c r="R127" t="s">
        <v>239</v>
      </c>
      <c r="S127" t="s">
        <v>303</v>
      </c>
      <c r="T127" t="s">
        <v>229</v>
      </c>
      <c r="U127" t="s">
        <v>245</v>
      </c>
      <c r="V127" t="s">
        <v>246</v>
      </c>
      <c r="W127">
        <v>398</v>
      </c>
      <c r="X127" t="s">
        <v>344</v>
      </c>
      <c r="Y127" t="s">
        <v>360</v>
      </c>
      <c r="Z127" t="s">
        <v>346</v>
      </c>
      <c r="AA127">
        <v>9.9099999999999994E-2</v>
      </c>
      <c r="AB127" t="s">
        <v>347</v>
      </c>
      <c r="AC127" t="s">
        <v>361</v>
      </c>
      <c r="AD127" t="s">
        <v>20</v>
      </c>
      <c r="AE127" t="s">
        <v>9</v>
      </c>
      <c r="AF127" t="s">
        <v>10</v>
      </c>
      <c r="AG127" t="s">
        <v>11</v>
      </c>
      <c r="AH127" t="s">
        <v>11</v>
      </c>
      <c r="AI127" t="s">
        <v>12</v>
      </c>
      <c r="AJ127" t="s">
        <v>20</v>
      </c>
      <c r="AK127">
        <v>110159</v>
      </c>
      <c r="AL127" t="s">
        <v>21</v>
      </c>
      <c r="AM127" t="s">
        <v>30</v>
      </c>
      <c r="AN127">
        <v>38641</v>
      </c>
      <c r="AO127">
        <v>32774</v>
      </c>
      <c r="AP127">
        <v>38268</v>
      </c>
      <c r="AQ127">
        <v>33.99</v>
      </c>
      <c r="AR127">
        <v>1409.91</v>
      </c>
      <c r="AS127" t="s">
        <v>2396</v>
      </c>
      <c r="AT127" t="s">
        <v>2396</v>
      </c>
      <c r="AU127">
        <v>2</v>
      </c>
      <c r="AV127" t="s">
        <v>2398</v>
      </c>
      <c r="AW127" t="str" cm="1">
        <f t="array" ref="AW127">IF(Bank_Final_Fact[[#This Row],[Disbursement Date]]=MIN(_xlfn._xlws.FILTER(Bank_Final_Fact[Disbursement Date],Bank_Final_Fact[Client id]=Bank_Final_Fact[[#This Row],[Client id]])),"New","Old")</f>
        <v>Old</v>
      </c>
      <c r="AX127">
        <f t="shared" si="1"/>
        <v>5</v>
      </c>
    </row>
    <row r="128" spans="1:50">
      <c r="A128" t="s">
        <v>513</v>
      </c>
      <c r="B128">
        <v>945</v>
      </c>
      <c r="C128" t="s">
        <v>89</v>
      </c>
      <c r="D128" t="s">
        <v>343</v>
      </c>
      <c r="E128">
        <v>29122</v>
      </c>
      <c r="F128">
        <v>38079</v>
      </c>
      <c r="G128">
        <v>38159</v>
      </c>
      <c r="H128" s="1">
        <v>43367</v>
      </c>
      <c r="I128" t="s">
        <v>382</v>
      </c>
      <c r="J128" t="s">
        <v>383</v>
      </c>
      <c r="K128">
        <v>910020</v>
      </c>
      <c r="L128" t="s">
        <v>91</v>
      </c>
      <c r="M128" t="s">
        <v>263</v>
      </c>
      <c r="N128" t="s">
        <v>225</v>
      </c>
      <c r="O128" t="s">
        <v>251</v>
      </c>
      <c r="P128">
        <v>28</v>
      </c>
      <c r="Q128" s="1">
        <v>32846</v>
      </c>
      <c r="R128" t="s">
        <v>235</v>
      </c>
      <c r="S128" t="s">
        <v>243</v>
      </c>
      <c r="T128" t="s">
        <v>229</v>
      </c>
      <c r="U128" t="s">
        <v>245</v>
      </c>
      <c r="V128" t="s">
        <v>240</v>
      </c>
      <c r="W128">
        <v>385</v>
      </c>
      <c r="X128" t="s">
        <v>344</v>
      </c>
      <c r="Y128" t="s">
        <v>345</v>
      </c>
      <c r="Z128" t="s">
        <v>346</v>
      </c>
      <c r="AA128">
        <v>0.1065</v>
      </c>
      <c r="AB128" t="s">
        <v>347</v>
      </c>
      <c r="AC128" t="s">
        <v>348</v>
      </c>
      <c r="AD128" t="s">
        <v>89</v>
      </c>
      <c r="AE128" t="s">
        <v>24</v>
      </c>
      <c r="AF128" t="s">
        <v>25</v>
      </c>
      <c r="AG128" t="s">
        <v>26</v>
      </c>
      <c r="AH128" t="s">
        <v>26</v>
      </c>
      <c r="AI128" t="s">
        <v>27</v>
      </c>
      <c r="AJ128" t="s">
        <v>28</v>
      </c>
      <c r="AK128">
        <v>910020</v>
      </c>
      <c r="AL128" t="s">
        <v>90</v>
      </c>
      <c r="AM128" t="s">
        <v>16</v>
      </c>
      <c r="AN128">
        <v>30604</v>
      </c>
      <c r="AO128">
        <v>38275</v>
      </c>
      <c r="AP128">
        <v>29107</v>
      </c>
      <c r="AQ128">
        <v>11.87</v>
      </c>
      <c r="AR128">
        <v>316.27</v>
      </c>
      <c r="AS128" t="s">
        <v>2396</v>
      </c>
      <c r="AT128" t="s">
        <v>2396</v>
      </c>
      <c r="AU128">
        <v>1</v>
      </c>
      <c r="AV128" t="s">
        <v>2398</v>
      </c>
      <c r="AW128" t="str" cm="1">
        <f t="array" ref="AW128">IF(Bank_Final_Fact[[#This Row],[Disbursement Date]]=MIN(_xlfn._xlws.FILTER(Bank_Final_Fact[Disbursement Date],Bank_Final_Fact[Client id]=Bank_Final_Fact[[#This Row],[Client id]])),"New","Old")</f>
        <v>Old</v>
      </c>
      <c r="AX128">
        <f t="shared" si="1"/>
        <v>2</v>
      </c>
    </row>
    <row r="129" spans="1:50">
      <c r="A129" t="s">
        <v>514</v>
      </c>
      <c r="B129">
        <v>134</v>
      </c>
      <c r="C129" t="s">
        <v>142</v>
      </c>
      <c r="D129" t="s">
        <v>343</v>
      </c>
      <c r="E129">
        <v>12754</v>
      </c>
      <c r="F129">
        <v>12650</v>
      </c>
      <c r="G129">
        <v>19601</v>
      </c>
      <c r="H129" s="1">
        <v>44224</v>
      </c>
      <c r="I129" t="s">
        <v>382</v>
      </c>
      <c r="J129" t="s">
        <v>389</v>
      </c>
      <c r="K129">
        <v>570241</v>
      </c>
      <c r="L129" t="s">
        <v>148</v>
      </c>
      <c r="M129" t="s">
        <v>288</v>
      </c>
      <c r="N129" t="s">
        <v>225</v>
      </c>
      <c r="O129" t="s">
        <v>251</v>
      </c>
      <c r="P129">
        <v>34</v>
      </c>
      <c r="Q129" s="1">
        <v>31048</v>
      </c>
      <c r="R129" t="s">
        <v>239</v>
      </c>
      <c r="S129" t="s">
        <v>303</v>
      </c>
      <c r="T129" t="s">
        <v>259</v>
      </c>
      <c r="U129" t="s">
        <v>230</v>
      </c>
      <c r="V129" t="s">
        <v>240</v>
      </c>
      <c r="W129">
        <v>328</v>
      </c>
      <c r="X129" t="s">
        <v>344</v>
      </c>
      <c r="Y129" t="s">
        <v>345</v>
      </c>
      <c r="Z129" t="s">
        <v>346</v>
      </c>
      <c r="AA129">
        <v>0.1065</v>
      </c>
      <c r="AB129" t="s">
        <v>347</v>
      </c>
      <c r="AC129" t="s">
        <v>348</v>
      </c>
      <c r="AD129" t="s">
        <v>142</v>
      </c>
      <c r="AE129" t="s">
        <v>143</v>
      </c>
      <c r="AF129" t="s">
        <v>144</v>
      </c>
      <c r="AG129" t="s">
        <v>145</v>
      </c>
      <c r="AH129" t="s">
        <v>145</v>
      </c>
      <c r="AI129" t="s">
        <v>146</v>
      </c>
      <c r="AJ129" t="s">
        <v>142</v>
      </c>
      <c r="AK129">
        <v>570241</v>
      </c>
      <c r="AL129" t="s">
        <v>147</v>
      </c>
      <c r="AM129" t="s">
        <v>30</v>
      </c>
      <c r="AN129">
        <v>13060</v>
      </c>
      <c r="AO129">
        <v>12705</v>
      </c>
      <c r="AP129">
        <v>12669</v>
      </c>
      <c r="AQ129">
        <v>42.36</v>
      </c>
      <c r="AR129">
        <v>1842.42</v>
      </c>
      <c r="AS129" t="s">
        <v>2396</v>
      </c>
      <c r="AT129" t="s">
        <v>2396</v>
      </c>
      <c r="AU129">
        <v>1</v>
      </c>
      <c r="AV129" t="s">
        <v>2398</v>
      </c>
      <c r="AW129" t="str" cm="1">
        <f t="array" ref="AW129">IF(Bank_Final_Fact[[#This Row],[Disbursement Date]]=MIN(_xlfn._xlws.FILTER(Bank_Final_Fact[Disbursement Date],Bank_Final_Fact[Client id]=Bank_Final_Fact[[#This Row],[Client id]])),"New","Old")</f>
        <v>New</v>
      </c>
      <c r="AX129">
        <f t="shared" si="1"/>
        <v>3</v>
      </c>
    </row>
    <row r="130" spans="1:50">
      <c r="A130" t="s">
        <v>515</v>
      </c>
      <c r="B130">
        <v>802</v>
      </c>
      <c r="C130" t="s">
        <v>92</v>
      </c>
      <c r="D130" t="s">
        <v>359</v>
      </c>
      <c r="E130">
        <v>47703</v>
      </c>
      <c r="F130">
        <v>38287</v>
      </c>
      <c r="G130">
        <v>30251</v>
      </c>
      <c r="H130" s="1">
        <v>44714</v>
      </c>
      <c r="I130" t="s">
        <v>385</v>
      </c>
      <c r="J130" t="s">
        <v>389</v>
      </c>
      <c r="K130">
        <v>700013</v>
      </c>
      <c r="L130" t="s">
        <v>93</v>
      </c>
      <c r="M130" t="s">
        <v>314</v>
      </c>
      <c r="N130" t="s">
        <v>225</v>
      </c>
      <c r="O130" t="s">
        <v>238</v>
      </c>
      <c r="P130">
        <v>46</v>
      </c>
      <c r="Q130" s="1">
        <v>26665</v>
      </c>
      <c r="R130" t="s">
        <v>281</v>
      </c>
      <c r="S130" t="s">
        <v>282</v>
      </c>
      <c r="T130" t="s">
        <v>229</v>
      </c>
      <c r="U130" t="s">
        <v>261</v>
      </c>
      <c r="V130" t="s">
        <v>231</v>
      </c>
      <c r="W130">
        <v>512</v>
      </c>
      <c r="X130" t="s">
        <v>344</v>
      </c>
      <c r="Y130" t="s">
        <v>360</v>
      </c>
      <c r="Z130" t="s">
        <v>346</v>
      </c>
      <c r="AA130">
        <v>9.9099999999999994E-2</v>
      </c>
      <c r="AB130" t="s">
        <v>347</v>
      </c>
      <c r="AC130" t="s">
        <v>361</v>
      </c>
      <c r="AD130" t="s">
        <v>92</v>
      </c>
      <c r="AE130" t="s">
        <v>82</v>
      </c>
      <c r="AF130" t="s">
        <v>83</v>
      </c>
      <c r="AG130" t="s">
        <v>84</v>
      </c>
      <c r="AH130" t="s">
        <v>84</v>
      </c>
      <c r="AI130" t="s">
        <v>85</v>
      </c>
      <c r="AJ130" t="s">
        <v>86</v>
      </c>
      <c r="AK130">
        <v>700013</v>
      </c>
      <c r="AL130" t="s">
        <v>21</v>
      </c>
      <c r="AM130" t="s">
        <v>30</v>
      </c>
      <c r="AN130">
        <v>48468</v>
      </c>
      <c r="AO130">
        <v>39915</v>
      </c>
      <c r="AP130">
        <v>47674</v>
      </c>
      <c r="AQ130">
        <v>13.25</v>
      </c>
      <c r="AR130">
        <v>1882.53</v>
      </c>
      <c r="AS130" t="s">
        <v>2396</v>
      </c>
      <c r="AT130" t="s">
        <v>2396</v>
      </c>
      <c r="AU130">
        <v>0</v>
      </c>
      <c r="AV130" t="s">
        <v>2400</v>
      </c>
      <c r="AW130" t="str" cm="1">
        <f t="array" ref="AW130">IF(Bank_Final_Fact[[#This Row],[Disbursement Date]]=MIN(_xlfn._xlws.FILTER(Bank_Final_Fact[Disbursement Date],Bank_Final_Fact[Client id]=Bank_Final_Fact[[#This Row],[Client id]])),"New","Old")</f>
        <v>New</v>
      </c>
      <c r="AX130">
        <f t="shared" ref="AX130:AX193" si="2">COUNTIF($B:$B,B130)</f>
        <v>3</v>
      </c>
    </row>
    <row r="131" spans="1:50">
      <c r="A131" t="s">
        <v>516</v>
      </c>
      <c r="B131">
        <v>956</v>
      </c>
      <c r="C131" t="s">
        <v>81</v>
      </c>
      <c r="D131" t="s">
        <v>343</v>
      </c>
      <c r="E131">
        <v>29087</v>
      </c>
      <c r="F131">
        <v>22277</v>
      </c>
      <c r="G131">
        <v>35757</v>
      </c>
      <c r="H131" s="1">
        <v>44759</v>
      </c>
      <c r="I131" t="s">
        <v>394</v>
      </c>
      <c r="J131" t="s">
        <v>383</v>
      </c>
      <c r="K131">
        <v>690076</v>
      </c>
      <c r="L131" t="s">
        <v>88</v>
      </c>
      <c r="M131" t="s">
        <v>297</v>
      </c>
      <c r="N131" t="s">
        <v>225</v>
      </c>
      <c r="O131" t="s">
        <v>251</v>
      </c>
      <c r="P131">
        <v>31</v>
      </c>
      <c r="Q131" s="1">
        <v>31778</v>
      </c>
      <c r="R131" t="s">
        <v>239</v>
      </c>
      <c r="S131" t="s">
        <v>282</v>
      </c>
      <c r="T131" t="s">
        <v>229</v>
      </c>
      <c r="U131" t="s">
        <v>261</v>
      </c>
      <c r="V131" t="s">
        <v>231</v>
      </c>
      <c r="W131">
        <v>466</v>
      </c>
      <c r="X131" t="s">
        <v>344</v>
      </c>
      <c r="Y131" t="s">
        <v>345</v>
      </c>
      <c r="Z131" t="s">
        <v>346</v>
      </c>
      <c r="AA131">
        <v>0.1065</v>
      </c>
      <c r="AB131" t="s">
        <v>347</v>
      </c>
      <c r="AC131" t="s">
        <v>348</v>
      </c>
      <c r="AD131" t="s">
        <v>81</v>
      </c>
      <c r="AE131" t="s">
        <v>82</v>
      </c>
      <c r="AF131" t="s">
        <v>83</v>
      </c>
      <c r="AG131" t="s">
        <v>84</v>
      </c>
      <c r="AH131" t="s">
        <v>84</v>
      </c>
      <c r="AI131" t="s">
        <v>85</v>
      </c>
      <c r="AJ131" t="s">
        <v>86</v>
      </c>
      <c r="AK131">
        <v>690076</v>
      </c>
      <c r="AL131" t="s">
        <v>87</v>
      </c>
      <c r="AM131" t="s">
        <v>14</v>
      </c>
      <c r="AN131">
        <v>30123</v>
      </c>
      <c r="AO131">
        <v>21806</v>
      </c>
      <c r="AP131">
        <v>28946</v>
      </c>
      <c r="AQ131">
        <v>7.79</v>
      </c>
      <c r="AR131">
        <v>1144.33</v>
      </c>
      <c r="AS131" t="s">
        <v>2396</v>
      </c>
      <c r="AT131" t="s">
        <v>2396</v>
      </c>
      <c r="AU131">
        <v>0</v>
      </c>
      <c r="AV131" t="s">
        <v>2398</v>
      </c>
      <c r="AW131" t="str" cm="1">
        <f t="array" ref="AW131">IF(Bank_Final_Fact[[#This Row],[Disbursement Date]]=MIN(_xlfn._xlws.FILTER(Bank_Final_Fact[Disbursement Date],Bank_Final_Fact[Client id]=Bank_Final_Fact[[#This Row],[Client id]])),"New","Old")</f>
        <v>Old</v>
      </c>
      <c r="AX131">
        <f t="shared" si="2"/>
        <v>6</v>
      </c>
    </row>
    <row r="132" spans="1:50">
      <c r="A132" t="s">
        <v>517</v>
      </c>
      <c r="B132">
        <v>995</v>
      </c>
      <c r="C132" t="s">
        <v>127</v>
      </c>
      <c r="D132" t="s">
        <v>359</v>
      </c>
      <c r="E132">
        <v>37790</v>
      </c>
      <c r="F132">
        <v>10941</v>
      </c>
      <c r="G132">
        <v>6165</v>
      </c>
      <c r="H132" s="1">
        <v>42373</v>
      </c>
      <c r="I132" t="s">
        <v>385</v>
      </c>
      <c r="J132" t="s">
        <v>383</v>
      </c>
      <c r="K132">
        <v>120676</v>
      </c>
      <c r="L132" t="s">
        <v>128</v>
      </c>
      <c r="M132" t="s">
        <v>255</v>
      </c>
      <c r="N132" t="s">
        <v>225</v>
      </c>
      <c r="O132" t="s">
        <v>251</v>
      </c>
      <c r="P132">
        <v>29</v>
      </c>
      <c r="Q132" s="1">
        <v>32509</v>
      </c>
      <c r="R132" t="s">
        <v>239</v>
      </c>
      <c r="S132" t="s">
        <v>303</v>
      </c>
      <c r="T132" t="s">
        <v>229</v>
      </c>
      <c r="U132" t="s">
        <v>233</v>
      </c>
      <c r="V132" t="s">
        <v>246</v>
      </c>
      <c r="W132">
        <v>324</v>
      </c>
      <c r="X132" t="s">
        <v>344</v>
      </c>
      <c r="Y132" t="s">
        <v>360</v>
      </c>
      <c r="Z132" t="s">
        <v>346</v>
      </c>
      <c r="AA132">
        <v>9.9099999999999994E-2</v>
      </c>
      <c r="AB132" t="s">
        <v>347</v>
      </c>
      <c r="AC132" t="s">
        <v>361</v>
      </c>
      <c r="AD132" t="s">
        <v>127</v>
      </c>
      <c r="AE132" t="s">
        <v>9</v>
      </c>
      <c r="AF132" t="s">
        <v>10</v>
      </c>
      <c r="AG132" t="s">
        <v>11</v>
      </c>
      <c r="AH132" t="s">
        <v>11</v>
      </c>
      <c r="AI132" t="s">
        <v>12</v>
      </c>
      <c r="AJ132" t="s">
        <v>127</v>
      </c>
      <c r="AK132">
        <v>120676</v>
      </c>
      <c r="AL132" t="s">
        <v>21</v>
      </c>
      <c r="AM132" t="s">
        <v>14</v>
      </c>
      <c r="AN132">
        <v>38492</v>
      </c>
      <c r="AO132">
        <v>11634</v>
      </c>
      <c r="AP132">
        <v>37424</v>
      </c>
      <c r="AQ132">
        <v>23.33</v>
      </c>
      <c r="AR132">
        <v>2627.79</v>
      </c>
      <c r="AS132" t="s">
        <v>2396</v>
      </c>
      <c r="AT132" t="s">
        <v>2396</v>
      </c>
      <c r="AU132">
        <v>2</v>
      </c>
      <c r="AV132" t="s">
        <v>2398</v>
      </c>
      <c r="AW132" t="str" cm="1">
        <f t="array" ref="AW132">IF(Bank_Final_Fact[[#This Row],[Disbursement Date]]=MIN(_xlfn._xlws.FILTER(Bank_Final_Fact[Disbursement Date],Bank_Final_Fact[Client id]=Bank_Final_Fact[[#This Row],[Client id]])),"New","Old")</f>
        <v>New</v>
      </c>
      <c r="AX132">
        <f t="shared" si="2"/>
        <v>2</v>
      </c>
    </row>
    <row r="133" spans="1:50">
      <c r="A133" t="s">
        <v>518</v>
      </c>
      <c r="B133">
        <v>420</v>
      </c>
      <c r="C133" t="s">
        <v>39</v>
      </c>
      <c r="D133" t="s">
        <v>359</v>
      </c>
      <c r="E133">
        <v>13518</v>
      </c>
      <c r="F133">
        <v>15004</v>
      </c>
      <c r="G133">
        <v>16744</v>
      </c>
      <c r="H133" s="1">
        <v>42747</v>
      </c>
      <c r="I133" t="s">
        <v>394</v>
      </c>
      <c r="J133" t="s">
        <v>383</v>
      </c>
      <c r="K133">
        <v>30179</v>
      </c>
      <c r="L133" t="s">
        <v>46</v>
      </c>
      <c r="M133" t="s">
        <v>244</v>
      </c>
      <c r="N133" t="s">
        <v>225</v>
      </c>
      <c r="O133" t="s">
        <v>226</v>
      </c>
      <c r="P133">
        <v>37</v>
      </c>
      <c r="Q133" s="1">
        <v>29221</v>
      </c>
      <c r="R133" t="s">
        <v>227</v>
      </c>
      <c r="S133" t="s">
        <v>243</v>
      </c>
      <c r="T133" t="s">
        <v>229</v>
      </c>
      <c r="U133" t="s">
        <v>245</v>
      </c>
      <c r="V133" t="s">
        <v>246</v>
      </c>
      <c r="W133">
        <v>426</v>
      </c>
      <c r="X133" t="s">
        <v>344</v>
      </c>
      <c r="Y133" t="s">
        <v>360</v>
      </c>
      <c r="Z133" t="s">
        <v>346</v>
      </c>
      <c r="AA133">
        <v>9.9099999999999994E-2</v>
      </c>
      <c r="AB133" t="s">
        <v>347</v>
      </c>
      <c r="AC133" t="s">
        <v>361</v>
      </c>
      <c r="AD133" t="s">
        <v>39</v>
      </c>
      <c r="AE133" t="s">
        <v>40</v>
      </c>
      <c r="AF133" t="s">
        <v>41</v>
      </c>
      <c r="AG133" t="s">
        <v>42</v>
      </c>
      <c r="AH133" t="s">
        <v>42</v>
      </c>
      <c r="AI133" t="s">
        <v>43</v>
      </c>
      <c r="AJ133" t="s">
        <v>44</v>
      </c>
      <c r="AK133">
        <v>30179</v>
      </c>
      <c r="AL133" t="s">
        <v>45</v>
      </c>
      <c r="AM133" t="s">
        <v>30</v>
      </c>
      <c r="AN133">
        <v>13933</v>
      </c>
      <c r="AO133">
        <v>16645</v>
      </c>
      <c r="AP133">
        <v>13356</v>
      </c>
      <c r="AQ133">
        <v>12.68</v>
      </c>
      <c r="AR133">
        <v>1452.86</v>
      </c>
      <c r="AS133" t="s">
        <v>2396</v>
      </c>
      <c r="AT133" t="s">
        <v>2396</v>
      </c>
      <c r="AU133">
        <v>1</v>
      </c>
      <c r="AV133" t="s">
        <v>2399</v>
      </c>
      <c r="AW133" t="str" cm="1">
        <f t="array" ref="AW133">IF(Bank_Final_Fact[[#This Row],[Disbursement Date]]=MIN(_xlfn._xlws.FILTER(Bank_Final_Fact[Disbursement Date],Bank_Final_Fact[Client id]=Bank_Final_Fact[[#This Row],[Client id]])),"New","Old")</f>
        <v>Old</v>
      </c>
      <c r="AX133">
        <f t="shared" si="2"/>
        <v>2</v>
      </c>
    </row>
    <row r="134" spans="1:50">
      <c r="A134" t="s">
        <v>519</v>
      </c>
      <c r="B134">
        <v>135</v>
      </c>
      <c r="C134" t="s">
        <v>124</v>
      </c>
      <c r="D134" t="s">
        <v>343</v>
      </c>
      <c r="E134">
        <v>8280</v>
      </c>
      <c r="F134">
        <v>38488</v>
      </c>
      <c r="G134">
        <v>31619</v>
      </c>
      <c r="H134" s="1">
        <v>45225</v>
      </c>
      <c r="I134" t="s">
        <v>394</v>
      </c>
      <c r="J134" t="s">
        <v>389</v>
      </c>
      <c r="K134">
        <v>1030063</v>
      </c>
      <c r="L134" t="s">
        <v>126</v>
      </c>
      <c r="M134" t="s">
        <v>258</v>
      </c>
      <c r="N134" t="s">
        <v>225</v>
      </c>
      <c r="O134" t="s">
        <v>251</v>
      </c>
      <c r="P134">
        <v>34</v>
      </c>
      <c r="Q134" s="1">
        <v>30682</v>
      </c>
      <c r="R134" t="s">
        <v>239</v>
      </c>
      <c r="S134" t="s">
        <v>303</v>
      </c>
      <c r="T134" t="s">
        <v>229</v>
      </c>
      <c r="U134" t="s">
        <v>233</v>
      </c>
      <c r="V134" t="s">
        <v>231</v>
      </c>
      <c r="W134">
        <v>464</v>
      </c>
      <c r="X134" t="s">
        <v>344</v>
      </c>
      <c r="Y134" t="s">
        <v>345</v>
      </c>
      <c r="Z134" t="s">
        <v>346</v>
      </c>
      <c r="AA134">
        <v>0.1065</v>
      </c>
      <c r="AB134" t="s">
        <v>347</v>
      </c>
      <c r="AC134" t="s">
        <v>348</v>
      </c>
      <c r="AD134" t="s">
        <v>124</v>
      </c>
      <c r="AE134" t="s">
        <v>9</v>
      </c>
      <c r="AF134" t="s">
        <v>10</v>
      </c>
      <c r="AG134" t="s">
        <v>11</v>
      </c>
      <c r="AH134" t="s">
        <v>11</v>
      </c>
      <c r="AI134" t="s">
        <v>12</v>
      </c>
      <c r="AJ134" t="s">
        <v>20</v>
      </c>
      <c r="AK134">
        <v>1030063</v>
      </c>
      <c r="AL134" t="s">
        <v>125</v>
      </c>
      <c r="AM134" t="s">
        <v>30</v>
      </c>
      <c r="AN134">
        <v>7896</v>
      </c>
      <c r="AO134">
        <v>38513</v>
      </c>
      <c r="AP134">
        <v>7906</v>
      </c>
      <c r="AQ134">
        <v>48</v>
      </c>
      <c r="AR134">
        <v>781.11</v>
      </c>
      <c r="AS134" t="s">
        <v>2396</v>
      </c>
      <c r="AT134" t="s">
        <v>2396</v>
      </c>
      <c r="AU134">
        <v>0</v>
      </c>
      <c r="AV134" t="s">
        <v>2400</v>
      </c>
      <c r="AW134" t="str" cm="1">
        <f t="array" ref="AW134">IF(Bank_Final_Fact[[#This Row],[Disbursement Date]]=MIN(_xlfn._xlws.FILTER(Bank_Final_Fact[Disbursement Date],Bank_Final_Fact[Client id]=Bank_Final_Fact[[#This Row],[Client id]])),"New","Old")</f>
        <v>Old</v>
      </c>
      <c r="AX134">
        <f t="shared" si="2"/>
        <v>5</v>
      </c>
    </row>
    <row r="135" spans="1:50">
      <c r="A135" t="s">
        <v>520</v>
      </c>
      <c r="B135">
        <v>446</v>
      </c>
      <c r="C135" t="s">
        <v>39</v>
      </c>
      <c r="D135" t="s">
        <v>343</v>
      </c>
      <c r="E135">
        <v>18025</v>
      </c>
      <c r="F135">
        <v>49700</v>
      </c>
      <c r="G135">
        <v>34731</v>
      </c>
      <c r="H135" s="1">
        <v>45236</v>
      </c>
      <c r="I135" t="s">
        <v>385</v>
      </c>
      <c r="J135" t="s">
        <v>383</v>
      </c>
      <c r="K135">
        <v>30179</v>
      </c>
      <c r="L135" t="s">
        <v>46</v>
      </c>
      <c r="M135" t="s">
        <v>278</v>
      </c>
      <c r="N135" t="s">
        <v>225</v>
      </c>
      <c r="O135" t="s">
        <v>226</v>
      </c>
      <c r="P135">
        <v>44</v>
      </c>
      <c r="Q135" s="1">
        <v>27395</v>
      </c>
      <c r="R135" t="s">
        <v>235</v>
      </c>
      <c r="S135" t="s">
        <v>243</v>
      </c>
      <c r="T135" t="s">
        <v>259</v>
      </c>
      <c r="U135" t="s">
        <v>261</v>
      </c>
      <c r="V135" t="s">
        <v>231</v>
      </c>
      <c r="W135">
        <v>361</v>
      </c>
      <c r="X135" t="s">
        <v>344</v>
      </c>
      <c r="Y135" t="s">
        <v>345</v>
      </c>
      <c r="Z135" t="s">
        <v>346</v>
      </c>
      <c r="AA135">
        <v>0.1065</v>
      </c>
      <c r="AB135" t="s">
        <v>347</v>
      </c>
      <c r="AC135" t="s">
        <v>348</v>
      </c>
      <c r="AD135" t="s">
        <v>39</v>
      </c>
      <c r="AE135" t="s">
        <v>40</v>
      </c>
      <c r="AF135" t="s">
        <v>41</v>
      </c>
      <c r="AG135" t="s">
        <v>42</v>
      </c>
      <c r="AH135" t="s">
        <v>42</v>
      </c>
      <c r="AI135" t="s">
        <v>43</v>
      </c>
      <c r="AJ135" t="s">
        <v>44</v>
      </c>
      <c r="AK135">
        <v>30179</v>
      </c>
      <c r="AL135" t="s">
        <v>45</v>
      </c>
      <c r="AM135" t="s">
        <v>30</v>
      </c>
      <c r="AN135">
        <v>19331</v>
      </c>
      <c r="AO135">
        <v>51088</v>
      </c>
      <c r="AP135">
        <v>17957</v>
      </c>
      <c r="AQ135">
        <v>37.25</v>
      </c>
      <c r="AR135">
        <v>3681.93</v>
      </c>
      <c r="AS135" t="s">
        <v>2396</v>
      </c>
      <c r="AT135" t="s">
        <v>2396</v>
      </c>
      <c r="AU135">
        <v>0</v>
      </c>
      <c r="AV135" t="s">
        <v>2398</v>
      </c>
      <c r="AW135" t="str" cm="1">
        <f t="array" ref="AW135">IF(Bank_Final_Fact[[#This Row],[Disbursement Date]]=MIN(_xlfn._xlws.FILTER(Bank_Final_Fact[Disbursement Date],Bank_Final_Fact[Client id]=Bank_Final_Fact[[#This Row],[Client id]])),"New","Old")</f>
        <v>Old</v>
      </c>
      <c r="AX135">
        <f t="shared" si="2"/>
        <v>4</v>
      </c>
    </row>
    <row r="136" spans="1:50">
      <c r="A136" t="s">
        <v>521</v>
      </c>
      <c r="B136">
        <v>497</v>
      </c>
      <c r="C136" t="s">
        <v>23</v>
      </c>
      <c r="D136" t="s">
        <v>343</v>
      </c>
      <c r="E136">
        <v>2346</v>
      </c>
      <c r="F136">
        <v>7090</v>
      </c>
      <c r="G136">
        <v>5541</v>
      </c>
      <c r="H136" s="1">
        <v>45261</v>
      </c>
      <c r="I136" t="s">
        <v>382</v>
      </c>
      <c r="J136" t="s">
        <v>383</v>
      </c>
      <c r="K136">
        <v>910182</v>
      </c>
      <c r="L136" t="s">
        <v>31</v>
      </c>
      <c r="M136" t="s">
        <v>271</v>
      </c>
      <c r="N136" t="s">
        <v>225</v>
      </c>
      <c r="O136" t="s">
        <v>238</v>
      </c>
      <c r="P136">
        <v>46</v>
      </c>
      <c r="Q136" s="1">
        <v>26665</v>
      </c>
      <c r="R136" t="s">
        <v>239</v>
      </c>
      <c r="S136" t="s">
        <v>303</v>
      </c>
      <c r="T136" t="s">
        <v>249</v>
      </c>
      <c r="U136" t="s">
        <v>230</v>
      </c>
      <c r="V136" t="s">
        <v>240</v>
      </c>
      <c r="W136">
        <v>481</v>
      </c>
      <c r="X136" t="s">
        <v>344</v>
      </c>
      <c r="Y136" t="s">
        <v>345</v>
      </c>
      <c r="Z136" t="s">
        <v>346</v>
      </c>
      <c r="AA136">
        <v>0.1065</v>
      </c>
      <c r="AB136" t="s">
        <v>347</v>
      </c>
      <c r="AC136" t="s">
        <v>348</v>
      </c>
      <c r="AD136" t="s">
        <v>23</v>
      </c>
      <c r="AE136" t="s">
        <v>24</v>
      </c>
      <c r="AF136" t="s">
        <v>25</v>
      </c>
      <c r="AG136" t="s">
        <v>26</v>
      </c>
      <c r="AH136" t="s">
        <v>26</v>
      </c>
      <c r="AI136" t="s">
        <v>27</v>
      </c>
      <c r="AJ136" t="s">
        <v>28</v>
      </c>
      <c r="AK136">
        <v>910182</v>
      </c>
      <c r="AL136" t="s">
        <v>29</v>
      </c>
      <c r="AM136" t="s">
        <v>16</v>
      </c>
      <c r="AN136">
        <v>4185</v>
      </c>
      <c r="AO136">
        <v>9054</v>
      </c>
      <c r="AP136">
        <v>2161</v>
      </c>
      <c r="AQ136">
        <v>47.97</v>
      </c>
      <c r="AR136">
        <v>3980.2</v>
      </c>
      <c r="AS136" t="s">
        <v>2396</v>
      </c>
      <c r="AT136" t="s">
        <v>2396</v>
      </c>
      <c r="AU136">
        <v>0</v>
      </c>
      <c r="AV136" t="s">
        <v>2398</v>
      </c>
      <c r="AW136" t="str" cm="1">
        <f t="array" ref="AW136">IF(Bank_Final_Fact[[#This Row],[Disbursement Date]]=MIN(_xlfn._xlws.FILTER(Bank_Final_Fact[Disbursement Date],Bank_Final_Fact[Client id]=Bank_Final_Fact[[#This Row],[Client id]])),"New","Old")</f>
        <v>Old</v>
      </c>
      <c r="AX136">
        <f t="shared" si="2"/>
        <v>5</v>
      </c>
    </row>
    <row r="137" spans="1:50">
      <c r="A137" t="s">
        <v>522</v>
      </c>
      <c r="B137">
        <v>711</v>
      </c>
      <c r="C137" t="s">
        <v>109</v>
      </c>
      <c r="D137" t="s">
        <v>343</v>
      </c>
      <c r="E137">
        <v>32919</v>
      </c>
      <c r="F137">
        <v>2290</v>
      </c>
      <c r="G137">
        <v>6374</v>
      </c>
      <c r="H137" s="1">
        <v>44125</v>
      </c>
      <c r="I137" t="s">
        <v>387</v>
      </c>
      <c r="J137" t="s">
        <v>383</v>
      </c>
      <c r="K137">
        <v>1110166</v>
      </c>
      <c r="L137" t="s">
        <v>112</v>
      </c>
      <c r="M137" t="s">
        <v>308</v>
      </c>
      <c r="N137" t="s">
        <v>225</v>
      </c>
      <c r="O137" t="s">
        <v>226</v>
      </c>
      <c r="P137">
        <v>40</v>
      </c>
      <c r="Q137" s="1">
        <v>28884</v>
      </c>
      <c r="R137" t="s">
        <v>281</v>
      </c>
      <c r="S137" t="s">
        <v>282</v>
      </c>
      <c r="T137" t="s">
        <v>229</v>
      </c>
      <c r="U137" t="s">
        <v>236</v>
      </c>
      <c r="V137" t="s">
        <v>246</v>
      </c>
      <c r="W137">
        <v>714</v>
      </c>
      <c r="X137" t="s">
        <v>344</v>
      </c>
      <c r="Y137" t="s">
        <v>345</v>
      </c>
      <c r="Z137" t="s">
        <v>346</v>
      </c>
      <c r="AA137">
        <v>0.1065</v>
      </c>
      <c r="AB137" t="s">
        <v>347</v>
      </c>
      <c r="AC137" t="s">
        <v>348</v>
      </c>
      <c r="AD137" t="s">
        <v>109</v>
      </c>
      <c r="AE137" t="s">
        <v>9</v>
      </c>
      <c r="AF137" t="s">
        <v>10</v>
      </c>
      <c r="AG137" t="s">
        <v>11</v>
      </c>
      <c r="AH137" t="s">
        <v>11</v>
      </c>
      <c r="AI137" t="s">
        <v>12</v>
      </c>
      <c r="AJ137" t="s">
        <v>110</v>
      </c>
      <c r="AK137">
        <v>1110166</v>
      </c>
      <c r="AL137" t="s">
        <v>111</v>
      </c>
      <c r="AM137" t="s">
        <v>14</v>
      </c>
      <c r="AN137">
        <v>33277</v>
      </c>
      <c r="AO137">
        <v>3090</v>
      </c>
      <c r="AP137">
        <v>32540</v>
      </c>
      <c r="AQ137">
        <v>38.72</v>
      </c>
      <c r="AR137">
        <v>237.3</v>
      </c>
      <c r="AS137" t="s">
        <v>2396</v>
      </c>
      <c r="AT137" t="s">
        <v>2396</v>
      </c>
      <c r="AU137">
        <v>2</v>
      </c>
      <c r="AV137" t="s">
        <v>2398</v>
      </c>
      <c r="AW137" t="str" cm="1">
        <f t="array" ref="AW137">IF(Bank_Final_Fact[[#This Row],[Disbursement Date]]=MIN(_xlfn._xlws.FILTER(Bank_Final_Fact[Disbursement Date],Bank_Final_Fact[Client id]=Bank_Final_Fact[[#This Row],[Client id]])),"New","Old")</f>
        <v>Old</v>
      </c>
      <c r="AX137">
        <f t="shared" si="2"/>
        <v>4</v>
      </c>
    </row>
    <row r="138" spans="1:50">
      <c r="A138" t="s">
        <v>523</v>
      </c>
      <c r="B138">
        <v>299</v>
      </c>
      <c r="C138" t="s">
        <v>75</v>
      </c>
      <c r="D138" t="s">
        <v>359</v>
      </c>
      <c r="E138">
        <v>10001</v>
      </c>
      <c r="F138">
        <v>28444</v>
      </c>
      <c r="G138">
        <v>21252</v>
      </c>
      <c r="H138" s="1">
        <v>44543</v>
      </c>
      <c r="I138" t="s">
        <v>394</v>
      </c>
      <c r="J138" t="s">
        <v>383</v>
      </c>
      <c r="K138">
        <v>710002</v>
      </c>
      <c r="L138" t="s">
        <v>80</v>
      </c>
      <c r="M138" t="s">
        <v>258</v>
      </c>
      <c r="N138" t="s">
        <v>225</v>
      </c>
      <c r="O138" t="s">
        <v>238</v>
      </c>
      <c r="P138">
        <v>47</v>
      </c>
      <c r="Q138" s="1">
        <v>25569</v>
      </c>
      <c r="R138" t="s">
        <v>235</v>
      </c>
      <c r="S138" t="s">
        <v>243</v>
      </c>
      <c r="T138" t="s">
        <v>229</v>
      </c>
      <c r="U138" t="s">
        <v>230</v>
      </c>
      <c r="V138" t="s">
        <v>240</v>
      </c>
      <c r="W138">
        <v>546</v>
      </c>
      <c r="X138" t="s">
        <v>344</v>
      </c>
      <c r="Y138" t="s">
        <v>360</v>
      </c>
      <c r="Z138" t="s">
        <v>346</v>
      </c>
      <c r="AA138">
        <v>9.9099999999999994E-2</v>
      </c>
      <c r="AB138" t="s">
        <v>347</v>
      </c>
      <c r="AC138" t="s">
        <v>361</v>
      </c>
      <c r="AD138" t="s">
        <v>75</v>
      </c>
      <c r="AE138" t="s">
        <v>76</v>
      </c>
      <c r="AF138" t="s">
        <v>77</v>
      </c>
      <c r="AG138" t="s">
        <v>78</v>
      </c>
      <c r="AH138" t="s">
        <v>78</v>
      </c>
      <c r="AI138" t="s">
        <v>79</v>
      </c>
      <c r="AJ138" t="s">
        <v>75</v>
      </c>
      <c r="AK138">
        <v>710002</v>
      </c>
      <c r="AL138" t="s">
        <v>45</v>
      </c>
      <c r="AM138" t="s">
        <v>14</v>
      </c>
      <c r="AN138">
        <v>11253</v>
      </c>
      <c r="AO138">
        <v>29235</v>
      </c>
      <c r="AP138">
        <v>9702</v>
      </c>
      <c r="AQ138">
        <v>32.33</v>
      </c>
      <c r="AR138">
        <v>3154.45</v>
      </c>
      <c r="AS138" t="s">
        <v>2396</v>
      </c>
      <c r="AT138" t="s">
        <v>2396</v>
      </c>
      <c r="AU138">
        <v>1</v>
      </c>
      <c r="AV138" t="s">
        <v>2398</v>
      </c>
      <c r="AW138" t="str" cm="1">
        <f t="array" ref="AW138">IF(Bank_Final_Fact[[#This Row],[Disbursement Date]]=MIN(_xlfn._xlws.FILTER(Bank_Final_Fact[Disbursement Date],Bank_Final_Fact[Client id]=Bank_Final_Fact[[#This Row],[Client id]])),"New","Old")</f>
        <v>Old</v>
      </c>
      <c r="AX138">
        <f t="shared" si="2"/>
        <v>3</v>
      </c>
    </row>
    <row r="139" spans="1:50">
      <c r="A139" t="s">
        <v>524</v>
      </c>
      <c r="B139">
        <v>301</v>
      </c>
      <c r="C139" t="s">
        <v>186</v>
      </c>
      <c r="D139" t="s">
        <v>343</v>
      </c>
      <c r="E139">
        <v>35726</v>
      </c>
      <c r="F139">
        <v>32404</v>
      </c>
      <c r="G139">
        <v>7175</v>
      </c>
      <c r="H139" s="1">
        <v>43929</v>
      </c>
      <c r="I139" t="s">
        <v>387</v>
      </c>
      <c r="J139" t="s">
        <v>389</v>
      </c>
      <c r="K139">
        <v>800018</v>
      </c>
      <c r="L139" t="s">
        <v>189</v>
      </c>
      <c r="M139" t="s">
        <v>280</v>
      </c>
      <c r="N139" t="s">
        <v>225</v>
      </c>
      <c r="O139" t="s">
        <v>251</v>
      </c>
      <c r="P139">
        <v>29</v>
      </c>
      <c r="Q139" s="1">
        <v>32509</v>
      </c>
      <c r="R139" t="s">
        <v>266</v>
      </c>
      <c r="S139" t="s">
        <v>282</v>
      </c>
      <c r="T139" t="s">
        <v>229</v>
      </c>
      <c r="U139" t="s">
        <v>236</v>
      </c>
      <c r="V139" t="s">
        <v>240</v>
      </c>
      <c r="W139">
        <v>647</v>
      </c>
      <c r="X139" t="s">
        <v>344</v>
      </c>
      <c r="Y139" t="s">
        <v>345</v>
      </c>
      <c r="Z139" t="s">
        <v>346</v>
      </c>
      <c r="AA139">
        <v>0.1065</v>
      </c>
      <c r="AB139" t="s">
        <v>347</v>
      </c>
      <c r="AC139" t="s">
        <v>348</v>
      </c>
      <c r="AD139" t="s">
        <v>186</v>
      </c>
      <c r="AE139" t="s">
        <v>24</v>
      </c>
      <c r="AF139" t="s">
        <v>25</v>
      </c>
      <c r="AG139" t="s">
        <v>26</v>
      </c>
      <c r="AH139" t="s">
        <v>26</v>
      </c>
      <c r="AI139" t="s">
        <v>27</v>
      </c>
      <c r="AJ139" t="s">
        <v>187</v>
      </c>
      <c r="AK139">
        <v>800018</v>
      </c>
      <c r="AL139" t="s">
        <v>188</v>
      </c>
      <c r="AM139" t="s">
        <v>14</v>
      </c>
      <c r="AN139">
        <v>36075</v>
      </c>
      <c r="AO139">
        <v>33334</v>
      </c>
      <c r="AP139">
        <v>35420</v>
      </c>
      <c r="AQ139">
        <v>7.17</v>
      </c>
      <c r="AR139">
        <v>4954.2700000000004</v>
      </c>
      <c r="AS139" t="s">
        <v>2396</v>
      </c>
      <c r="AT139" t="s">
        <v>2396</v>
      </c>
      <c r="AU139">
        <v>1</v>
      </c>
      <c r="AV139" t="s">
        <v>2398</v>
      </c>
      <c r="AW139" t="str" cm="1">
        <f t="array" ref="AW139">IF(Bank_Final_Fact[[#This Row],[Disbursement Date]]=MIN(_xlfn._xlws.FILTER(Bank_Final_Fact[Disbursement Date],Bank_Final_Fact[Client id]=Bank_Final_Fact[[#This Row],[Client id]])),"New","Old")</f>
        <v>New</v>
      </c>
      <c r="AX139">
        <f t="shared" si="2"/>
        <v>2</v>
      </c>
    </row>
    <row r="140" spans="1:50">
      <c r="A140" t="s">
        <v>525</v>
      </c>
      <c r="B140">
        <v>922</v>
      </c>
      <c r="C140" t="s">
        <v>20</v>
      </c>
      <c r="D140" t="s">
        <v>343</v>
      </c>
      <c r="E140">
        <v>26756</v>
      </c>
      <c r="F140">
        <v>10648</v>
      </c>
      <c r="G140">
        <v>27186</v>
      </c>
      <c r="H140" s="1">
        <v>43268</v>
      </c>
      <c r="I140" t="s">
        <v>382</v>
      </c>
      <c r="J140" t="s">
        <v>383</v>
      </c>
      <c r="K140">
        <v>110159</v>
      </c>
      <c r="L140" t="s">
        <v>22</v>
      </c>
      <c r="M140" t="s">
        <v>272</v>
      </c>
      <c r="N140" t="s">
        <v>225</v>
      </c>
      <c r="O140" t="s">
        <v>238</v>
      </c>
      <c r="P140">
        <v>48</v>
      </c>
      <c r="Q140" s="1">
        <v>26180</v>
      </c>
      <c r="R140" t="s">
        <v>266</v>
      </c>
      <c r="S140" t="s">
        <v>243</v>
      </c>
      <c r="T140" t="s">
        <v>259</v>
      </c>
      <c r="U140" t="s">
        <v>236</v>
      </c>
      <c r="V140" t="s">
        <v>240</v>
      </c>
      <c r="W140">
        <v>657</v>
      </c>
      <c r="X140" t="s">
        <v>344</v>
      </c>
      <c r="Y140" t="s">
        <v>345</v>
      </c>
      <c r="Z140" t="s">
        <v>346</v>
      </c>
      <c r="AA140">
        <v>0.1065</v>
      </c>
      <c r="AB140" t="s">
        <v>347</v>
      </c>
      <c r="AC140" t="s">
        <v>348</v>
      </c>
      <c r="AD140" t="s">
        <v>20</v>
      </c>
      <c r="AE140" t="s">
        <v>9</v>
      </c>
      <c r="AF140" t="s">
        <v>10</v>
      </c>
      <c r="AG140" t="s">
        <v>11</v>
      </c>
      <c r="AH140" t="s">
        <v>11</v>
      </c>
      <c r="AI140" t="s">
        <v>12</v>
      </c>
      <c r="AJ140" t="s">
        <v>20</v>
      </c>
      <c r="AK140">
        <v>110159</v>
      </c>
      <c r="AL140" t="s">
        <v>21</v>
      </c>
      <c r="AM140" t="s">
        <v>30</v>
      </c>
      <c r="AN140">
        <v>27934</v>
      </c>
      <c r="AO140">
        <v>10355</v>
      </c>
      <c r="AP140">
        <v>26292</v>
      </c>
      <c r="AQ140">
        <v>13.28</v>
      </c>
      <c r="AR140">
        <v>4271.3599999999997</v>
      </c>
      <c r="AS140" t="s">
        <v>2396</v>
      </c>
      <c r="AT140" t="s">
        <v>2396</v>
      </c>
      <c r="AU140">
        <v>2</v>
      </c>
      <c r="AV140" t="s">
        <v>2398</v>
      </c>
      <c r="AW140" t="str" cm="1">
        <f t="array" ref="AW140">IF(Bank_Final_Fact[[#This Row],[Disbursement Date]]=MIN(_xlfn._xlws.FILTER(Bank_Final_Fact[Disbursement Date],Bank_Final_Fact[Client id]=Bank_Final_Fact[[#This Row],[Client id]])),"New","Old")</f>
        <v>Old</v>
      </c>
      <c r="AX140">
        <f t="shared" si="2"/>
        <v>5</v>
      </c>
    </row>
    <row r="141" spans="1:50">
      <c r="A141" t="s">
        <v>526</v>
      </c>
      <c r="B141">
        <v>664</v>
      </c>
      <c r="C141" t="s">
        <v>23</v>
      </c>
      <c r="D141" t="s">
        <v>343</v>
      </c>
      <c r="E141">
        <v>49455</v>
      </c>
      <c r="F141">
        <v>48436</v>
      </c>
      <c r="G141">
        <v>29406</v>
      </c>
      <c r="H141" s="1">
        <v>43835</v>
      </c>
      <c r="I141" t="s">
        <v>385</v>
      </c>
      <c r="J141" t="s">
        <v>389</v>
      </c>
      <c r="K141">
        <v>910182</v>
      </c>
      <c r="L141" t="s">
        <v>31</v>
      </c>
      <c r="M141" t="s">
        <v>270</v>
      </c>
      <c r="N141" t="s">
        <v>225</v>
      </c>
      <c r="O141" t="s">
        <v>251</v>
      </c>
      <c r="P141">
        <v>35</v>
      </c>
      <c r="Q141" s="1">
        <v>29952</v>
      </c>
      <c r="R141" t="s">
        <v>266</v>
      </c>
      <c r="S141" t="s">
        <v>243</v>
      </c>
      <c r="T141" t="s">
        <v>229</v>
      </c>
      <c r="U141" t="s">
        <v>236</v>
      </c>
      <c r="V141" t="s">
        <v>246</v>
      </c>
      <c r="W141">
        <v>656</v>
      </c>
      <c r="X141" t="s">
        <v>344</v>
      </c>
      <c r="Y141" t="s">
        <v>345</v>
      </c>
      <c r="Z141" t="s">
        <v>346</v>
      </c>
      <c r="AA141">
        <v>0.1065</v>
      </c>
      <c r="AB141" t="s">
        <v>347</v>
      </c>
      <c r="AC141" t="s">
        <v>348</v>
      </c>
      <c r="AD141" t="s">
        <v>23</v>
      </c>
      <c r="AE141" t="s">
        <v>24</v>
      </c>
      <c r="AF141" t="s">
        <v>25</v>
      </c>
      <c r="AG141" t="s">
        <v>26</v>
      </c>
      <c r="AH141" t="s">
        <v>26</v>
      </c>
      <c r="AI141" t="s">
        <v>27</v>
      </c>
      <c r="AJ141" t="s">
        <v>28</v>
      </c>
      <c r="AK141">
        <v>910182</v>
      </c>
      <c r="AL141" t="s">
        <v>29</v>
      </c>
      <c r="AM141" t="s">
        <v>16</v>
      </c>
      <c r="AN141">
        <v>50310</v>
      </c>
      <c r="AO141">
        <v>50244</v>
      </c>
      <c r="AP141">
        <v>49093</v>
      </c>
      <c r="AQ141">
        <v>26.37</v>
      </c>
      <c r="AR141">
        <v>3765.53</v>
      </c>
      <c r="AS141" t="s">
        <v>2396</v>
      </c>
      <c r="AT141" t="s">
        <v>2397</v>
      </c>
      <c r="AU141">
        <v>1</v>
      </c>
      <c r="AV141" t="s">
        <v>2398</v>
      </c>
      <c r="AW141" t="str" cm="1">
        <f t="array" ref="AW141">IF(Bank_Final_Fact[[#This Row],[Disbursement Date]]=MIN(_xlfn._xlws.FILTER(Bank_Final_Fact[Disbursement Date],Bank_Final_Fact[Client id]=Bank_Final_Fact[[#This Row],[Client id]])),"New","Old")</f>
        <v>Old</v>
      </c>
      <c r="AX141">
        <f t="shared" si="2"/>
        <v>4</v>
      </c>
    </row>
    <row r="142" spans="1:50">
      <c r="A142" t="s">
        <v>527</v>
      </c>
      <c r="B142">
        <v>761</v>
      </c>
      <c r="C142" t="s">
        <v>81</v>
      </c>
      <c r="D142" t="s">
        <v>343</v>
      </c>
      <c r="E142">
        <v>45047</v>
      </c>
      <c r="F142">
        <v>18515</v>
      </c>
      <c r="G142">
        <v>39034</v>
      </c>
      <c r="H142" s="1">
        <v>44245</v>
      </c>
      <c r="I142" t="s">
        <v>382</v>
      </c>
      <c r="J142" t="s">
        <v>389</v>
      </c>
      <c r="K142">
        <v>690076</v>
      </c>
      <c r="L142" t="s">
        <v>88</v>
      </c>
      <c r="M142" t="s">
        <v>273</v>
      </c>
      <c r="N142" t="s">
        <v>225</v>
      </c>
      <c r="O142" t="s">
        <v>226</v>
      </c>
      <c r="P142">
        <v>43</v>
      </c>
      <c r="Q142" s="1">
        <v>27463</v>
      </c>
      <c r="R142" t="s">
        <v>266</v>
      </c>
      <c r="S142" t="s">
        <v>282</v>
      </c>
      <c r="T142" t="s">
        <v>249</v>
      </c>
      <c r="U142" t="s">
        <v>233</v>
      </c>
      <c r="V142" t="s">
        <v>240</v>
      </c>
      <c r="W142">
        <v>300</v>
      </c>
      <c r="X142" t="s">
        <v>344</v>
      </c>
      <c r="Y142" t="s">
        <v>345</v>
      </c>
      <c r="Z142" t="s">
        <v>346</v>
      </c>
      <c r="AA142">
        <v>0.1065</v>
      </c>
      <c r="AB142" t="s">
        <v>347</v>
      </c>
      <c r="AC142" t="s">
        <v>348</v>
      </c>
      <c r="AD142" t="s">
        <v>81</v>
      </c>
      <c r="AE142" t="s">
        <v>82</v>
      </c>
      <c r="AF142" t="s">
        <v>83</v>
      </c>
      <c r="AG142" t="s">
        <v>84</v>
      </c>
      <c r="AH142" t="s">
        <v>84</v>
      </c>
      <c r="AI142" t="s">
        <v>85</v>
      </c>
      <c r="AJ142" t="s">
        <v>86</v>
      </c>
      <c r="AK142">
        <v>690076</v>
      </c>
      <c r="AL142" t="s">
        <v>87</v>
      </c>
      <c r="AM142" t="s">
        <v>14</v>
      </c>
      <c r="AN142">
        <v>45160</v>
      </c>
      <c r="AO142">
        <v>19145</v>
      </c>
      <c r="AP142">
        <v>44661</v>
      </c>
      <c r="AQ142">
        <v>42.08</v>
      </c>
      <c r="AR142">
        <v>4793.6400000000003</v>
      </c>
      <c r="AS142" t="s">
        <v>2396</v>
      </c>
      <c r="AT142" t="s">
        <v>2396</v>
      </c>
      <c r="AU142">
        <v>0</v>
      </c>
      <c r="AV142" t="s">
        <v>2398</v>
      </c>
      <c r="AW142" t="str" cm="1">
        <f t="array" ref="AW142">IF(Bank_Final_Fact[[#This Row],[Disbursement Date]]=MIN(_xlfn._xlws.FILTER(Bank_Final_Fact[Disbursement Date],Bank_Final_Fact[Client id]=Bank_Final_Fact[[#This Row],[Client id]])),"New","Old")</f>
        <v>Old</v>
      </c>
      <c r="AX142">
        <f t="shared" si="2"/>
        <v>4</v>
      </c>
    </row>
    <row r="143" spans="1:50">
      <c r="A143" t="s">
        <v>528</v>
      </c>
      <c r="B143">
        <v>417</v>
      </c>
      <c r="C143" t="s">
        <v>47</v>
      </c>
      <c r="D143" t="s">
        <v>359</v>
      </c>
      <c r="E143">
        <v>6864</v>
      </c>
      <c r="F143">
        <v>24499</v>
      </c>
      <c r="G143">
        <v>19291</v>
      </c>
      <c r="H143" s="1">
        <v>44610</v>
      </c>
      <c r="I143" t="s">
        <v>382</v>
      </c>
      <c r="J143" t="s">
        <v>383</v>
      </c>
      <c r="K143">
        <v>80001</v>
      </c>
      <c r="L143" t="s">
        <v>49</v>
      </c>
      <c r="M143" t="s">
        <v>272</v>
      </c>
      <c r="N143" t="s">
        <v>225</v>
      </c>
      <c r="O143" t="s">
        <v>251</v>
      </c>
      <c r="P143">
        <v>35</v>
      </c>
      <c r="Q143" s="1">
        <v>30682</v>
      </c>
      <c r="R143" t="s">
        <v>239</v>
      </c>
      <c r="S143" t="s">
        <v>303</v>
      </c>
      <c r="T143" t="s">
        <v>229</v>
      </c>
      <c r="U143" t="s">
        <v>261</v>
      </c>
      <c r="V143" t="s">
        <v>240</v>
      </c>
      <c r="W143">
        <v>697</v>
      </c>
      <c r="X143" t="s">
        <v>344</v>
      </c>
      <c r="Y143" t="s">
        <v>360</v>
      </c>
      <c r="Z143" t="s">
        <v>346</v>
      </c>
      <c r="AA143">
        <v>9.9099999999999994E-2</v>
      </c>
      <c r="AB143" t="s">
        <v>347</v>
      </c>
      <c r="AC143" t="s">
        <v>361</v>
      </c>
      <c r="AD143" t="s">
        <v>47</v>
      </c>
      <c r="AE143" t="s">
        <v>40</v>
      </c>
      <c r="AF143" t="s">
        <v>41</v>
      </c>
      <c r="AG143" t="s">
        <v>42</v>
      </c>
      <c r="AH143" t="s">
        <v>42</v>
      </c>
      <c r="AI143" t="s">
        <v>43</v>
      </c>
      <c r="AJ143" t="s">
        <v>47</v>
      </c>
      <c r="AK143">
        <v>80001</v>
      </c>
      <c r="AL143" t="s">
        <v>48</v>
      </c>
      <c r="AM143" t="s">
        <v>16</v>
      </c>
      <c r="AN143">
        <v>8351</v>
      </c>
      <c r="AO143">
        <v>25120</v>
      </c>
      <c r="AP143">
        <v>6798</v>
      </c>
      <c r="AQ143">
        <v>7.02</v>
      </c>
      <c r="AR143">
        <v>2698.96</v>
      </c>
      <c r="AS143" t="s">
        <v>2397</v>
      </c>
      <c r="AT143" t="s">
        <v>2396</v>
      </c>
      <c r="AU143">
        <v>2</v>
      </c>
      <c r="AV143" t="s">
        <v>2398</v>
      </c>
      <c r="AW143" t="str" cm="1">
        <f t="array" ref="AW143">IF(Bank_Final_Fact[[#This Row],[Disbursement Date]]=MIN(_xlfn._xlws.FILTER(Bank_Final_Fact[Disbursement Date],Bank_Final_Fact[Client id]=Bank_Final_Fact[[#This Row],[Client id]])),"New","Old")</f>
        <v>Old</v>
      </c>
      <c r="AX143">
        <f t="shared" si="2"/>
        <v>3</v>
      </c>
    </row>
    <row r="144" spans="1:50">
      <c r="A144" t="s">
        <v>529</v>
      </c>
      <c r="B144">
        <v>806</v>
      </c>
      <c r="C144" t="s">
        <v>20</v>
      </c>
      <c r="D144" t="s">
        <v>343</v>
      </c>
      <c r="E144">
        <v>12820</v>
      </c>
      <c r="F144">
        <v>22876</v>
      </c>
      <c r="G144">
        <v>40557</v>
      </c>
      <c r="H144" s="1">
        <v>42866</v>
      </c>
      <c r="I144" t="s">
        <v>394</v>
      </c>
      <c r="J144" t="s">
        <v>389</v>
      </c>
      <c r="K144">
        <v>110159</v>
      </c>
      <c r="L144" t="s">
        <v>22</v>
      </c>
      <c r="M144" t="s">
        <v>253</v>
      </c>
      <c r="N144" t="s">
        <v>225</v>
      </c>
      <c r="O144" t="s">
        <v>251</v>
      </c>
      <c r="P144">
        <v>31</v>
      </c>
      <c r="Q144" s="1">
        <v>32153</v>
      </c>
      <c r="R144" t="s">
        <v>235</v>
      </c>
      <c r="S144" t="s">
        <v>243</v>
      </c>
      <c r="T144" t="s">
        <v>229</v>
      </c>
      <c r="U144" t="s">
        <v>245</v>
      </c>
      <c r="V144" t="s">
        <v>246</v>
      </c>
      <c r="W144">
        <v>315</v>
      </c>
      <c r="X144" t="s">
        <v>344</v>
      </c>
      <c r="Y144" t="s">
        <v>345</v>
      </c>
      <c r="Z144" t="s">
        <v>346</v>
      </c>
      <c r="AA144">
        <v>0.1065</v>
      </c>
      <c r="AB144" t="s">
        <v>347</v>
      </c>
      <c r="AC144" t="s">
        <v>348</v>
      </c>
      <c r="AD144" t="s">
        <v>20</v>
      </c>
      <c r="AE144" t="s">
        <v>9</v>
      </c>
      <c r="AF144" t="s">
        <v>10</v>
      </c>
      <c r="AG144" t="s">
        <v>11</v>
      </c>
      <c r="AH144" t="s">
        <v>11</v>
      </c>
      <c r="AI144" t="s">
        <v>12</v>
      </c>
      <c r="AJ144" t="s">
        <v>20</v>
      </c>
      <c r="AK144">
        <v>110159</v>
      </c>
      <c r="AL144" t="s">
        <v>21</v>
      </c>
      <c r="AM144" t="s">
        <v>30</v>
      </c>
      <c r="AN144">
        <v>12963</v>
      </c>
      <c r="AO144">
        <v>23132</v>
      </c>
      <c r="AP144">
        <v>12716</v>
      </c>
      <c r="AQ144">
        <v>11</v>
      </c>
      <c r="AR144">
        <v>3999.12</v>
      </c>
      <c r="AS144" t="s">
        <v>2396</v>
      </c>
      <c r="AT144" t="s">
        <v>2396</v>
      </c>
      <c r="AU144">
        <v>2</v>
      </c>
      <c r="AV144" t="s">
        <v>2399</v>
      </c>
      <c r="AW144" t="str" cm="1">
        <f t="array" ref="AW144">IF(Bank_Final_Fact[[#This Row],[Disbursement Date]]=MIN(_xlfn._xlws.FILTER(Bank_Final_Fact[Disbursement Date],Bank_Final_Fact[Client id]=Bank_Final_Fact[[#This Row],[Client id]])),"New","Old")</f>
        <v>New</v>
      </c>
      <c r="AX144">
        <f t="shared" si="2"/>
        <v>2</v>
      </c>
    </row>
    <row r="145" spans="1:50">
      <c r="A145" t="s">
        <v>530</v>
      </c>
      <c r="B145">
        <v>397</v>
      </c>
      <c r="C145" t="s">
        <v>60</v>
      </c>
      <c r="D145" t="s">
        <v>359</v>
      </c>
      <c r="E145">
        <v>19235</v>
      </c>
      <c r="F145">
        <v>41455</v>
      </c>
      <c r="G145">
        <v>20303</v>
      </c>
      <c r="H145" s="1">
        <v>44719</v>
      </c>
      <c r="I145" t="s">
        <v>382</v>
      </c>
      <c r="J145" t="s">
        <v>383</v>
      </c>
      <c r="K145">
        <v>90149</v>
      </c>
      <c r="L145" t="s">
        <v>62</v>
      </c>
      <c r="M145" t="s">
        <v>260</v>
      </c>
      <c r="N145" t="s">
        <v>225</v>
      </c>
      <c r="O145" t="s">
        <v>238</v>
      </c>
      <c r="P145">
        <v>50</v>
      </c>
      <c r="Q145" s="1">
        <v>25569</v>
      </c>
      <c r="R145" t="s">
        <v>239</v>
      </c>
      <c r="S145" t="s">
        <v>303</v>
      </c>
      <c r="T145" t="s">
        <v>229</v>
      </c>
      <c r="U145" t="s">
        <v>245</v>
      </c>
      <c r="V145" t="s">
        <v>240</v>
      </c>
      <c r="W145">
        <v>664</v>
      </c>
      <c r="X145" t="s">
        <v>344</v>
      </c>
      <c r="Y145" t="s">
        <v>360</v>
      </c>
      <c r="Z145" t="s">
        <v>346</v>
      </c>
      <c r="AA145">
        <v>9.9099999999999994E-2</v>
      </c>
      <c r="AB145" t="s">
        <v>347</v>
      </c>
      <c r="AC145" t="s">
        <v>361</v>
      </c>
      <c r="AD145" t="s">
        <v>60</v>
      </c>
      <c r="AE145" t="s">
        <v>40</v>
      </c>
      <c r="AF145" t="s">
        <v>41</v>
      </c>
      <c r="AG145" t="s">
        <v>42</v>
      </c>
      <c r="AH145" t="s">
        <v>42</v>
      </c>
      <c r="AI145" t="s">
        <v>43</v>
      </c>
      <c r="AJ145" t="s">
        <v>61</v>
      </c>
      <c r="AK145">
        <v>90149</v>
      </c>
      <c r="AL145" t="s">
        <v>48</v>
      </c>
      <c r="AM145" t="s">
        <v>30</v>
      </c>
      <c r="AN145">
        <v>21076</v>
      </c>
      <c r="AO145">
        <v>42754</v>
      </c>
      <c r="AP145">
        <v>18935</v>
      </c>
      <c r="AQ145">
        <v>9.82</v>
      </c>
      <c r="AR145">
        <v>4488.6899999999996</v>
      </c>
      <c r="AS145" t="s">
        <v>2396</v>
      </c>
      <c r="AT145" t="s">
        <v>2396</v>
      </c>
      <c r="AU145">
        <v>2</v>
      </c>
      <c r="AV145" t="s">
        <v>2398</v>
      </c>
      <c r="AW145" t="str" cm="1">
        <f t="array" ref="AW145">IF(Bank_Final_Fact[[#This Row],[Disbursement Date]]=MIN(_xlfn._xlws.FILTER(Bank_Final_Fact[Disbursement Date],Bank_Final_Fact[Client id]=Bank_Final_Fact[[#This Row],[Client id]])),"New","Old")</f>
        <v>Old</v>
      </c>
      <c r="AX145">
        <f t="shared" si="2"/>
        <v>3</v>
      </c>
    </row>
    <row r="146" spans="1:50">
      <c r="A146" t="s">
        <v>531</v>
      </c>
      <c r="B146">
        <v>157</v>
      </c>
      <c r="C146" t="s">
        <v>142</v>
      </c>
      <c r="D146" t="s">
        <v>343</v>
      </c>
      <c r="E146">
        <v>16674</v>
      </c>
      <c r="F146">
        <v>38123</v>
      </c>
      <c r="G146">
        <v>37000</v>
      </c>
      <c r="H146" s="1">
        <v>43155</v>
      </c>
      <c r="I146" t="s">
        <v>382</v>
      </c>
      <c r="J146" t="s">
        <v>389</v>
      </c>
      <c r="K146">
        <v>570241</v>
      </c>
      <c r="L146" t="s">
        <v>148</v>
      </c>
      <c r="M146" t="s">
        <v>327</v>
      </c>
      <c r="N146" t="s">
        <v>225</v>
      </c>
      <c r="O146" t="s">
        <v>238</v>
      </c>
      <c r="P146">
        <v>55</v>
      </c>
      <c r="Q146" s="1">
        <v>23012</v>
      </c>
      <c r="R146" t="s">
        <v>266</v>
      </c>
      <c r="S146" t="s">
        <v>282</v>
      </c>
      <c r="T146" t="s">
        <v>259</v>
      </c>
      <c r="U146" t="s">
        <v>261</v>
      </c>
      <c r="V146" t="s">
        <v>231</v>
      </c>
      <c r="W146">
        <v>750</v>
      </c>
      <c r="X146" t="s">
        <v>344</v>
      </c>
      <c r="Y146" t="s">
        <v>345</v>
      </c>
      <c r="Z146" t="s">
        <v>346</v>
      </c>
      <c r="AA146">
        <v>0.1065</v>
      </c>
      <c r="AB146" t="s">
        <v>347</v>
      </c>
      <c r="AC146" t="s">
        <v>348</v>
      </c>
      <c r="AD146" t="s">
        <v>142</v>
      </c>
      <c r="AE146" t="s">
        <v>143</v>
      </c>
      <c r="AF146" t="s">
        <v>144</v>
      </c>
      <c r="AG146" t="s">
        <v>145</v>
      </c>
      <c r="AH146" t="s">
        <v>145</v>
      </c>
      <c r="AI146" t="s">
        <v>146</v>
      </c>
      <c r="AJ146" t="s">
        <v>142</v>
      </c>
      <c r="AK146">
        <v>570241</v>
      </c>
      <c r="AL146" t="s">
        <v>147</v>
      </c>
      <c r="AM146" t="s">
        <v>30</v>
      </c>
      <c r="AN146">
        <v>18197</v>
      </c>
      <c r="AO146">
        <v>38892</v>
      </c>
      <c r="AP146">
        <v>16317</v>
      </c>
      <c r="AQ146">
        <v>4.62</v>
      </c>
      <c r="AR146">
        <v>2410.31</v>
      </c>
      <c r="AS146" t="s">
        <v>2396</v>
      </c>
      <c r="AT146" t="s">
        <v>2396</v>
      </c>
      <c r="AU146">
        <v>1</v>
      </c>
      <c r="AV146" t="s">
        <v>2398</v>
      </c>
      <c r="AW146" t="str" cm="1">
        <f t="array" ref="AW146">IF(Bank_Final_Fact[[#This Row],[Disbursement Date]]=MIN(_xlfn._xlws.FILTER(Bank_Final_Fact[Disbursement Date],Bank_Final_Fact[Client id]=Bank_Final_Fact[[#This Row],[Client id]])),"New","Old")</f>
        <v>New</v>
      </c>
      <c r="AX146">
        <f t="shared" si="2"/>
        <v>2</v>
      </c>
    </row>
    <row r="147" spans="1:50">
      <c r="A147" t="s">
        <v>532</v>
      </c>
      <c r="B147">
        <v>513</v>
      </c>
      <c r="C147" t="s">
        <v>47</v>
      </c>
      <c r="D147" t="s">
        <v>343</v>
      </c>
      <c r="E147">
        <v>12033</v>
      </c>
      <c r="F147">
        <v>40061</v>
      </c>
      <c r="G147">
        <v>28377</v>
      </c>
      <c r="H147" s="1">
        <v>42857</v>
      </c>
      <c r="I147" t="s">
        <v>385</v>
      </c>
      <c r="J147" t="s">
        <v>383</v>
      </c>
      <c r="K147">
        <v>80001</v>
      </c>
      <c r="L147" t="s">
        <v>49</v>
      </c>
      <c r="M147" t="s">
        <v>270</v>
      </c>
      <c r="N147" t="s">
        <v>225</v>
      </c>
      <c r="O147" t="s">
        <v>328</v>
      </c>
      <c r="P147">
        <v>59</v>
      </c>
      <c r="Q147" s="1">
        <v>21916</v>
      </c>
      <c r="R147" t="s">
        <v>266</v>
      </c>
      <c r="S147" t="s">
        <v>282</v>
      </c>
      <c r="T147" t="s">
        <v>229</v>
      </c>
      <c r="U147" t="s">
        <v>236</v>
      </c>
      <c r="V147" t="s">
        <v>246</v>
      </c>
      <c r="W147">
        <v>775</v>
      </c>
      <c r="X147" t="s">
        <v>344</v>
      </c>
      <c r="Y147" t="s">
        <v>345</v>
      </c>
      <c r="Z147" t="s">
        <v>346</v>
      </c>
      <c r="AA147">
        <v>0.1065</v>
      </c>
      <c r="AB147" t="s">
        <v>347</v>
      </c>
      <c r="AC147" t="s">
        <v>348</v>
      </c>
      <c r="AD147" t="s">
        <v>47</v>
      </c>
      <c r="AE147" t="s">
        <v>40</v>
      </c>
      <c r="AF147" t="s">
        <v>41</v>
      </c>
      <c r="AG147" t="s">
        <v>42</v>
      </c>
      <c r="AH147" t="s">
        <v>42</v>
      </c>
      <c r="AI147" t="s">
        <v>43</v>
      </c>
      <c r="AJ147" t="s">
        <v>47</v>
      </c>
      <c r="AK147">
        <v>80001</v>
      </c>
      <c r="AL147" t="s">
        <v>48</v>
      </c>
      <c r="AM147" t="s">
        <v>16</v>
      </c>
      <c r="AN147">
        <v>11755</v>
      </c>
      <c r="AO147">
        <v>39711</v>
      </c>
      <c r="AP147">
        <v>11776</v>
      </c>
      <c r="AQ147">
        <v>24.32</v>
      </c>
      <c r="AR147">
        <v>3410.48</v>
      </c>
      <c r="AS147" t="s">
        <v>2396</v>
      </c>
      <c r="AT147" t="s">
        <v>2396</v>
      </c>
      <c r="AU147">
        <v>1</v>
      </c>
      <c r="AV147" t="s">
        <v>2398</v>
      </c>
      <c r="AW147" t="str" cm="1">
        <f t="array" ref="AW147">IF(Bank_Final_Fact[[#This Row],[Disbursement Date]]=MIN(_xlfn._xlws.FILTER(Bank_Final_Fact[Disbursement Date],Bank_Final_Fact[Client id]=Bank_Final_Fact[[#This Row],[Client id]])),"New","Old")</f>
        <v>New</v>
      </c>
      <c r="AX147">
        <f t="shared" si="2"/>
        <v>1</v>
      </c>
    </row>
    <row r="148" spans="1:50">
      <c r="A148" t="s">
        <v>533</v>
      </c>
      <c r="B148">
        <v>848</v>
      </c>
      <c r="C148" t="s">
        <v>25</v>
      </c>
      <c r="D148" t="s">
        <v>359</v>
      </c>
      <c r="E148">
        <v>40850</v>
      </c>
      <c r="F148">
        <v>10284</v>
      </c>
      <c r="G148">
        <v>34745</v>
      </c>
      <c r="H148" s="1">
        <v>42242</v>
      </c>
      <c r="I148" t="s">
        <v>394</v>
      </c>
      <c r="J148" t="s">
        <v>383</v>
      </c>
      <c r="K148">
        <v>10068</v>
      </c>
      <c r="L148" t="s">
        <v>74</v>
      </c>
      <c r="M148" t="s">
        <v>279</v>
      </c>
      <c r="N148" t="s">
        <v>225</v>
      </c>
      <c r="O148" t="s">
        <v>226</v>
      </c>
      <c r="P148">
        <v>38</v>
      </c>
      <c r="Q148" s="1">
        <v>29530</v>
      </c>
      <c r="R148" t="s">
        <v>266</v>
      </c>
      <c r="S148" t="s">
        <v>282</v>
      </c>
      <c r="T148" t="s">
        <v>229</v>
      </c>
      <c r="U148" t="s">
        <v>236</v>
      </c>
      <c r="V148" t="s">
        <v>231</v>
      </c>
      <c r="W148">
        <v>755</v>
      </c>
      <c r="X148" t="s">
        <v>344</v>
      </c>
      <c r="Y148" t="s">
        <v>360</v>
      </c>
      <c r="Z148" t="s">
        <v>346</v>
      </c>
      <c r="AA148">
        <v>9.9099999999999994E-2</v>
      </c>
      <c r="AB148" t="s">
        <v>347</v>
      </c>
      <c r="AC148" t="s">
        <v>361</v>
      </c>
      <c r="AD148" t="s">
        <v>25</v>
      </c>
      <c r="AE148" t="s">
        <v>24</v>
      </c>
      <c r="AF148" t="s">
        <v>25</v>
      </c>
      <c r="AG148" t="s">
        <v>26</v>
      </c>
      <c r="AH148" t="s">
        <v>26</v>
      </c>
      <c r="AI148" t="s">
        <v>27</v>
      </c>
      <c r="AJ148" t="s">
        <v>72</v>
      </c>
      <c r="AK148">
        <v>10068</v>
      </c>
      <c r="AL148" t="s">
        <v>73</v>
      </c>
      <c r="AM148" t="s">
        <v>16</v>
      </c>
      <c r="AN148">
        <v>41385</v>
      </c>
      <c r="AO148">
        <v>10055</v>
      </c>
      <c r="AP148">
        <v>40776</v>
      </c>
      <c r="AQ148">
        <v>33.21</v>
      </c>
      <c r="AR148">
        <v>511.11</v>
      </c>
      <c r="AS148" t="s">
        <v>2396</v>
      </c>
      <c r="AT148" t="s">
        <v>2396</v>
      </c>
      <c r="AU148">
        <v>0</v>
      </c>
      <c r="AV148" t="s">
        <v>2398</v>
      </c>
      <c r="AW148" t="str" cm="1">
        <f t="array" ref="AW148">IF(Bank_Final_Fact[[#This Row],[Disbursement Date]]=MIN(_xlfn._xlws.FILTER(Bank_Final_Fact[Disbursement Date],Bank_Final_Fact[Client id]=Bank_Final_Fact[[#This Row],[Client id]])),"New","Old")</f>
        <v>New</v>
      </c>
      <c r="AX148">
        <f t="shared" si="2"/>
        <v>3</v>
      </c>
    </row>
    <row r="149" spans="1:50">
      <c r="A149" t="s">
        <v>534</v>
      </c>
      <c r="B149">
        <v>341</v>
      </c>
      <c r="C149" t="s">
        <v>165</v>
      </c>
      <c r="D149" t="s">
        <v>343</v>
      </c>
      <c r="E149">
        <v>15356</v>
      </c>
      <c r="F149">
        <v>26948</v>
      </c>
      <c r="G149">
        <v>44989</v>
      </c>
      <c r="H149" s="1">
        <v>43003</v>
      </c>
      <c r="I149" t="s">
        <v>385</v>
      </c>
      <c r="J149" t="s">
        <v>389</v>
      </c>
      <c r="K149">
        <v>650051</v>
      </c>
      <c r="L149" t="s">
        <v>167</v>
      </c>
      <c r="M149" t="s">
        <v>285</v>
      </c>
      <c r="N149" t="s">
        <v>225</v>
      </c>
      <c r="O149" t="s">
        <v>242</v>
      </c>
      <c r="P149">
        <v>22</v>
      </c>
      <c r="Q149" s="1">
        <v>35431</v>
      </c>
      <c r="R149" t="s">
        <v>227</v>
      </c>
      <c r="S149" t="s">
        <v>243</v>
      </c>
      <c r="T149" t="s">
        <v>229</v>
      </c>
      <c r="U149" t="s">
        <v>230</v>
      </c>
      <c r="V149" t="s">
        <v>246</v>
      </c>
      <c r="W149">
        <v>679</v>
      </c>
      <c r="X149" t="s">
        <v>344</v>
      </c>
      <c r="Y149" t="s">
        <v>345</v>
      </c>
      <c r="Z149" t="s">
        <v>346</v>
      </c>
      <c r="AA149">
        <v>0.1065</v>
      </c>
      <c r="AB149" t="s">
        <v>347</v>
      </c>
      <c r="AC149" t="s">
        <v>348</v>
      </c>
      <c r="AD149" t="s">
        <v>165</v>
      </c>
      <c r="AE149" t="s">
        <v>82</v>
      </c>
      <c r="AF149" t="s">
        <v>83</v>
      </c>
      <c r="AG149" t="s">
        <v>84</v>
      </c>
      <c r="AH149" t="s">
        <v>84</v>
      </c>
      <c r="AI149" t="s">
        <v>85</v>
      </c>
      <c r="AJ149" t="s">
        <v>165</v>
      </c>
      <c r="AK149">
        <v>650051</v>
      </c>
      <c r="AL149" t="s">
        <v>166</v>
      </c>
      <c r="AM149" t="s">
        <v>30</v>
      </c>
      <c r="AN149">
        <v>15371</v>
      </c>
      <c r="AO149">
        <v>28518</v>
      </c>
      <c r="AP149">
        <v>15106</v>
      </c>
      <c r="AQ149">
        <v>22.13</v>
      </c>
      <c r="AR149">
        <v>702.85</v>
      </c>
      <c r="AS149" t="s">
        <v>2396</v>
      </c>
      <c r="AT149" t="s">
        <v>2396</v>
      </c>
      <c r="AU149">
        <v>1</v>
      </c>
      <c r="AV149" t="s">
        <v>2398</v>
      </c>
      <c r="AW149" t="str" cm="1">
        <f t="array" ref="AW149">IF(Bank_Final_Fact[[#This Row],[Disbursement Date]]=MIN(_xlfn._xlws.FILTER(Bank_Final_Fact[Disbursement Date],Bank_Final_Fact[Client id]=Bank_Final_Fact[[#This Row],[Client id]])),"New","Old")</f>
        <v>New</v>
      </c>
      <c r="AX149">
        <f t="shared" si="2"/>
        <v>1</v>
      </c>
    </row>
    <row r="150" spans="1:50">
      <c r="A150" t="s">
        <v>535</v>
      </c>
      <c r="B150">
        <v>915</v>
      </c>
      <c r="C150" t="s">
        <v>39</v>
      </c>
      <c r="D150" t="s">
        <v>343</v>
      </c>
      <c r="E150">
        <v>37349</v>
      </c>
      <c r="F150">
        <v>33057</v>
      </c>
      <c r="G150">
        <v>38285</v>
      </c>
      <c r="H150" s="1">
        <v>42450</v>
      </c>
      <c r="I150" t="s">
        <v>382</v>
      </c>
      <c r="J150" t="s">
        <v>389</v>
      </c>
      <c r="K150">
        <v>30179</v>
      </c>
      <c r="L150" t="s">
        <v>46</v>
      </c>
      <c r="M150" t="s">
        <v>241</v>
      </c>
      <c r="N150" t="s">
        <v>225</v>
      </c>
      <c r="O150" t="s">
        <v>238</v>
      </c>
      <c r="P150">
        <v>54</v>
      </c>
      <c r="Q150" s="1">
        <v>24025</v>
      </c>
      <c r="R150" t="s">
        <v>266</v>
      </c>
      <c r="S150" t="s">
        <v>243</v>
      </c>
      <c r="T150" t="s">
        <v>259</v>
      </c>
      <c r="U150" t="s">
        <v>236</v>
      </c>
      <c r="V150" t="s">
        <v>240</v>
      </c>
      <c r="W150">
        <v>629</v>
      </c>
      <c r="X150" t="s">
        <v>344</v>
      </c>
      <c r="Y150" t="s">
        <v>345</v>
      </c>
      <c r="Z150" t="s">
        <v>346</v>
      </c>
      <c r="AA150">
        <v>0.1065</v>
      </c>
      <c r="AB150" t="s">
        <v>347</v>
      </c>
      <c r="AC150" t="s">
        <v>348</v>
      </c>
      <c r="AD150" t="s">
        <v>39</v>
      </c>
      <c r="AE150" t="s">
        <v>40</v>
      </c>
      <c r="AF150" t="s">
        <v>41</v>
      </c>
      <c r="AG150" t="s">
        <v>42</v>
      </c>
      <c r="AH150" t="s">
        <v>42</v>
      </c>
      <c r="AI150" t="s">
        <v>43</v>
      </c>
      <c r="AJ150" t="s">
        <v>44</v>
      </c>
      <c r="AK150">
        <v>30179</v>
      </c>
      <c r="AL150" t="s">
        <v>45</v>
      </c>
      <c r="AM150" t="s">
        <v>30</v>
      </c>
      <c r="AN150">
        <v>38231</v>
      </c>
      <c r="AO150">
        <v>32802</v>
      </c>
      <c r="AP150">
        <v>36951</v>
      </c>
      <c r="AQ150">
        <v>18.510000000000002</v>
      </c>
      <c r="AR150">
        <v>3027.92</v>
      </c>
      <c r="AS150" t="s">
        <v>2396</v>
      </c>
      <c r="AT150" t="s">
        <v>2396</v>
      </c>
      <c r="AU150">
        <v>1</v>
      </c>
      <c r="AV150" t="s">
        <v>2400</v>
      </c>
      <c r="AW150" t="str" cm="1">
        <f t="array" ref="AW150">IF(Bank_Final_Fact[[#This Row],[Disbursement Date]]=MIN(_xlfn._xlws.FILTER(Bank_Final_Fact[Disbursement Date],Bank_Final_Fact[Client id]=Bank_Final_Fact[[#This Row],[Client id]])),"New","Old")</f>
        <v>New</v>
      </c>
      <c r="AX150">
        <f t="shared" si="2"/>
        <v>2</v>
      </c>
    </row>
    <row r="151" spans="1:50">
      <c r="A151" t="s">
        <v>536</v>
      </c>
      <c r="B151">
        <v>753</v>
      </c>
      <c r="C151" t="s">
        <v>171</v>
      </c>
      <c r="D151" t="s">
        <v>359</v>
      </c>
      <c r="E151">
        <v>46662</v>
      </c>
      <c r="F151">
        <v>20335</v>
      </c>
      <c r="G151">
        <v>44912</v>
      </c>
      <c r="H151" s="1">
        <v>45188</v>
      </c>
      <c r="I151" t="s">
        <v>385</v>
      </c>
      <c r="J151" t="s">
        <v>389</v>
      </c>
      <c r="K151">
        <v>380112</v>
      </c>
      <c r="L151" t="s">
        <v>173</v>
      </c>
      <c r="M151" t="s">
        <v>237</v>
      </c>
      <c r="N151" t="s">
        <v>225</v>
      </c>
      <c r="O151" t="s">
        <v>238</v>
      </c>
      <c r="P151">
        <v>52</v>
      </c>
      <c r="Q151" s="1">
        <v>24473</v>
      </c>
      <c r="R151" t="s">
        <v>239</v>
      </c>
      <c r="S151" t="s">
        <v>303</v>
      </c>
      <c r="T151" t="s">
        <v>229</v>
      </c>
      <c r="U151" t="s">
        <v>261</v>
      </c>
      <c r="V151" t="s">
        <v>240</v>
      </c>
      <c r="W151">
        <v>805</v>
      </c>
      <c r="X151" t="s">
        <v>344</v>
      </c>
      <c r="Y151" t="s">
        <v>360</v>
      </c>
      <c r="Z151" t="s">
        <v>346</v>
      </c>
      <c r="AA151">
        <v>9.9099999999999994E-2</v>
      </c>
      <c r="AB151" t="s">
        <v>347</v>
      </c>
      <c r="AC151" t="s">
        <v>361</v>
      </c>
      <c r="AD151" t="s">
        <v>171</v>
      </c>
      <c r="AE151" t="s">
        <v>76</v>
      </c>
      <c r="AF151" t="s">
        <v>77</v>
      </c>
      <c r="AG151" t="s">
        <v>78</v>
      </c>
      <c r="AH151" t="s">
        <v>78</v>
      </c>
      <c r="AI151" t="s">
        <v>79</v>
      </c>
      <c r="AJ151" t="s">
        <v>171</v>
      </c>
      <c r="AK151">
        <v>380112</v>
      </c>
      <c r="AL151" t="s">
        <v>172</v>
      </c>
      <c r="AM151" t="s">
        <v>16</v>
      </c>
      <c r="AN151">
        <v>48148</v>
      </c>
      <c r="AO151">
        <v>21165</v>
      </c>
      <c r="AP151">
        <v>46429</v>
      </c>
      <c r="AQ151">
        <v>46.96</v>
      </c>
      <c r="AR151">
        <v>2486.98</v>
      </c>
      <c r="AS151" t="s">
        <v>2396</v>
      </c>
      <c r="AT151" t="s">
        <v>2396</v>
      </c>
      <c r="AU151">
        <v>1</v>
      </c>
      <c r="AV151" t="s">
        <v>2400</v>
      </c>
      <c r="AW151" t="str" cm="1">
        <f t="array" ref="AW151">IF(Bank_Final_Fact[[#This Row],[Disbursement Date]]=MIN(_xlfn._xlws.FILTER(Bank_Final_Fact[Disbursement Date],Bank_Final_Fact[Client id]=Bank_Final_Fact[[#This Row],[Client id]])),"New","Old")</f>
        <v>Old</v>
      </c>
      <c r="AX151">
        <f t="shared" si="2"/>
        <v>2</v>
      </c>
    </row>
    <row r="152" spans="1:50">
      <c r="A152" t="s">
        <v>537</v>
      </c>
      <c r="B152">
        <v>617</v>
      </c>
      <c r="C152" t="s">
        <v>89</v>
      </c>
      <c r="D152" t="s">
        <v>343</v>
      </c>
      <c r="E152">
        <v>16408</v>
      </c>
      <c r="F152">
        <v>24200</v>
      </c>
      <c r="G152">
        <v>24292</v>
      </c>
      <c r="H152" s="1">
        <v>43744</v>
      </c>
      <c r="I152" t="s">
        <v>394</v>
      </c>
      <c r="J152" t="s">
        <v>383</v>
      </c>
      <c r="K152">
        <v>910020</v>
      </c>
      <c r="L152" t="s">
        <v>91</v>
      </c>
      <c r="M152" t="s">
        <v>247</v>
      </c>
      <c r="N152" t="s">
        <v>225</v>
      </c>
      <c r="O152" t="s">
        <v>226</v>
      </c>
      <c r="P152">
        <v>39</v>
      </c>
      <c r="Q152" s="1">
        <v>28491</v>
      </c>
      <c r="R152" t="s">
        <v>227</v>
      </c>
      <c r="S152" t="s">
        <v>243</v>
      </c>
      <c r="T152" t="s">
        <v>229</v>
      </c>
      <c r="U152" t="s">
        <v>236</v>
      </c>
      <c r="V152" t="s">
        <v>246</v>
      </c>
      <c r="W152">
        <v>692</v>
      </c>
      <c r="X152" t="s">
        <v>344</v>
      </c>
      <c r="Y152" t="s">
        <v>345</v>
      </c>
      <c r="Z152" t="s">
        <v>346</v>
      </c>
      <c r="AA152">
        <v>0.1065</v>
      </c>
      <c r="AB152" t="s">
        <v>347</v>
      </c>
      <c r="AC152" t="s">
        <v>348</v>
      </c>
      <c r="AD152" t="s">
        <v>89</v>
      </c>
      <c r="AE152" t="s">
        <v>24</v>
      </c>
      <c r="AF152" t="s">
        <v>25</v>
      </c>
      <c r="AG152" t="s">
        <v>26</v>
      </c>
      <c r="AH152" t="s">
        <v>26</v>
      </c>
      <c r="AI152" t="s">
        <v>27</v>
      </c>
      <c r="AJ152" t="s">
        <v>28</v>
      </c>
      <c r="AK152">
        <v>910020</v>
      </c>
      <c r="AL152" t="s">
        <v>90</v>
      </c>
      <c r="AM152" t="s">
        <v>16</v>
      </c>
      <c r="AN152">
        <v>16116</v>
      </c>
      <c r="AO152">
        <v>24825</v>
      </c>
      <c r="AP152">
        <v>16112</v>
      </c>
      <c r="AQ152">
        <v>41.48</v>
      </c>
      <c r="AR152">
        <v>1391.69</v>
      </c>
      <c r="AS152" t="s">
        <v>2396</v>
      </c>
      <c r="AT152" t="s">
        <v>2396</v>
      </c>
      <c r="AU152">
        <v>0</v>
      </c>
      <c r="AV152" t="s">
        <v>2398</v>
      </c>
      <c r="AW152" t="str" cm="1">
        <f t="array" ref="AW152">IF(Bank_Final_Fact[[#This Row],[Disbursement Date]]=MIN(_xlfn._xlws.FILTER(Bank_Final_Fact[Disbursement Date],Bank_Final_Fact[Client id]=Bank_Final_Fact[[#This Row],[Client id]])),"New","Old")</f>
        <v>New</v>
      </c>
      <c r="AX152">
        <f t="shared" si="2"/>
        <v>2</v>
      </c>
    </row>
    <row r="153" spans="1:50">
      <c r="A153" t="s">
        <v>538</v>
      </c>
      <c r="B153">
        <v>102</v>
      </c>
      <c r="C153" t="s">
        <v>23</v>
      </c>
      <c r="D153" t="s">
        <v>343</v>
      </c>
      <c r="E153">
        <v>3534</v>
      </c>
      <c r="F153">
        <v>7896</v>
      </c>
      <c r="G153">
        <v>20211</v>
      </c>
      <c r="H153" s="1">
        <v>42293</v>
      </c>
      <c r="I153" t="s">
        <v>382</v>
      </c>
      <c r="J153" t="s">
        <v>389</v>
      </c>
      <c r="K153">
        <v>910182</v>
      </c>
      <c r="L153" t="s">
        <v>31</v>
      </c>
      <c r="M153" t="s">
        <v>290</v>
      </c>
      <c r="N153" t="s">
        <v>225</v>
      </c>
      <c r="O153" t="s">
        <v>251</v>
      </c>
      <c r="P153">
        <v>32</v>
      </c>
      <c r="Q153" s="1">
        <v>31413</v>
      </c>
      <c r="R153" t="s">
        <v>239</v>
      </c>
      <c r="S153" t="s">
        <v>303</v>
      </c>
      <c r="T153" t="s">
        <v>229</v>
      </c>
      <c r="U153" t="s">
        <v>230</v>
      </c>
      <c r="V153" t="s">
        <v>246</v>
      </c>
      <c r="W153">
        <v>666</v>
      </c>
      <c r="X153" t="s">
        <v>344</v>
      </c>
      <c r="Y153" t="s">
        <v>345</v>
      </c>
      <c r="Z153" t="s">
        <v>346</v>
      </c>
      <c r="AA153">
        <v>0.1065</v>
      </c>
      <c r="AB153" t="s">
        <v>347</v>
      </c>
      <c r="AC153" t="s">
        <v>348</v>
      </c>
      <c r="AD153" t="s">
        <v>23</v>
      </c>
      <c r="AE153" t="s">
        <v>24</v>
      </c>
      <c r="AF153" t="s">
        <v>25</v>
      </c>
      <c r="AG153" t="s">
        <v>26</v>
      </c>
      <c r="AH153" t="s">
        <v>26</v>
      </c>
      <c r="AI153" t="s">
        <v>27</v>
      </c>
      <c r="AJ153" t="s">
        <v>28</v>
      </c>
      <c r="AK153">
        <v>910182</v>
      </c>
      <c r="AL153" t="s">
        <v>29</v>
      </c>
      <c r="AM153" t="s">
        <v>16</v>
      </c>
      <c r="AN153">
        <v>3774</v>
      </c>
      <c r="AO153">
        <v>9408</v>
      </c>
      <c r="AP153">
        <v>3090</v>
      </c>
      <c r="AQ153">
        <v>24.56</v>
      </c>
      <c r="AR153">
        <v>2996.8</v>
      </c>
      <c r="AS153" t="s">
        <v>2397</v>
      </c>
      <c r="AT153" t="s">
        <v>2396</v>
      </c>
      <c r="AU153">
        <v>0</v>
      </c>
      <c r="AV153" t="s">
        <v>2398</v>
      </c>
      <c r="AW153" t="str" cm="1">
        <f t="array" ref="AW153">IF(Bank_Final_Fact[[#This Row],[Disbursement Date]]=MIN(_xlfn._xlws.FILTER(Bank_Final_Fact[Disbursement Date],Bank_Final_Fact[Client id]=Bank_Final_Fact[[#This Row],[Client id]])),"New","Old")</f>
        <v>New</v>
      </c>
      <c r="AX153">
        <f t="shared" si="2"/>
        <v>2</v>
      </c>
    </row>
    <row r="154" spans="1:50">
      <c r="A154" t="s">
        <v>539</v>
      </c>
      <c r="B154">
        <v>863</v>
      </c>
      <c r="C154" t="s">
        <v>124</v>
      </c>
      <c r="D154" t="s">
        <v>343</v>
      </c>
      <c r="E154">
        <v>36784</v>
      </c>
      <c r="F154">
        <v>13835</v>
      </c>
      <c r="G154">
        <v>29966</v>
      </c>
      <c r="H154" s="1">
        <v>42696</v>
      </c>
      <c r="I154" t="s">
        <v>385</v>
      </c>
      <c r="J154" t="s">
        <v>383</v>
      </c>
      <c r="K154">
        <v>1030063</v>
      </c>
      <c r="L154" t="s">
        <v>126</v>
      </c>
      <c r="M154" t="s">
        <v>333</v>
      </c>
      <c r="N154" t="s">
        <v>225</v>
      </c>
      <c r="O154" t="s">
        <v>238</v>
      </c>
      <c r="P154">
        <v>46</v>
      </c>
      <c r="Q154" s="1">
        <v>26877</v>
      </c>
      <c r="R154" t="s">
        <v>281</v>
      </c>
      <c r="S154" t="s">
        <v>282</v>
      </c>
      <c r="T154" t="s">
        <v>259</v>
      </c>
      <c r="U154" t="s">
        <v>233</v>
      </c>
      <c r="V154" t="s">
        <v>246</v>
      </c>
      <c r="W154">
        <v>604</v>
      </c>
      <c r="X154" t="s">
        <v>344</v>
      </c>
      <c r="Y154" t="s">
        <v>345</v>
      </c>
      <c r="Z154" t="s">
        <v>346</v>
      </c>
      <c r="AA154">
        <v>0.1065</v>
      </c>
      <c r="AB154" t="s">
        <v>347</v>
      </c>
      <c r="AC154" t="s">
        <v>348</v>
      </c>
      <c r="AD154" t="s">
        <v>124</v>
      </c>
      <c r="AE154" t="s">
        <v>9</v>
      </c>
      <c r="AF154" t="s">
        <v>10</v>
      </c>
      <c r="AG154" t="s">
        <v>11</v>
      </c>
      <c r="AH154" t="s">
        <v>11</v>
      </c>
      <c r="AI154" t="s">
        <v>12</v>
      </c>
      <c r="AJ154" t="s">
        <v>20</v>
      </c>
      <c r="AK154">
        <v>1030063</v>
      </c>
      <c r="AL154" t="s">
        <v>125</v>
      </c>
      <c r="AM154" t="s">
        <v>30</v>
      </c>
      <c r="AN154">
        <v>37250</v>
      </c>
      <c r="AO154">
        <v>15430</v>
      </c>
      <c r="AP154">
        <v>36765</v>
      </c>
      <c r="AQ154">
        <v>17.84</v>
      </c>
      <c r="AR154">
        <v>1473.65</v>
      </c>
      <c r="AS154" t="s">
        <v>2396</v>
      </c>
      <c r="AT154" t="s">
        <v>2397</v>
      </c>
      <c r="AU154">
        <v>0</v>
      </c>
      <c r="AV154" t="s">
        <v>2398</v>
      </c>
      <c r="AW154" t="str" cm="1">
        <f t="array" ref="AW154">IF(Bank_Final_Fact[[#This Row],[Disbursement Date]]=MIN(_xlfn._xlws.FILTER(Bank_Final_Fact[Disbursement Date],Bank_Final_Fact[Client id]=Bank_Final_Fact[[#This Row],[Client id]])),"New","Old")</f>
        <v>New</v>
      </c>
      <c r="AX154">
        <f t="shared" si="2"/>
        <v>3</v>
      </c>
    </row>
    <row r="155" spans="1:50">
      <c r="A155" t="s">
        <v>540</v>
      </c>
      <c r="B155">
        <v>671</v>
      </c>
      <c r="C155" t="s">
        <v>127</v>
      </c>
      <c r="D155" t="s">
        <v>343</v>
      </c>
      <c r="E155">
        <v>46282</v>
      </c>
      <c r="F155">
        <v>10260</v>
      </c>
      <c r="G155">
        <v>16848</v>
      </c>
      <c r="H155" s="1">
        <v>43093</v>
      </c>
      <c r="I155" t="s">
        <v>394</v>
      </c>
      <c r="J155" t="s">
        <v>383</v>
      </c>
      <c r="K155">
        <v>120676</v>
      </c>
      <c r="L155" t="s">
        <v>128</v>
      </c>
      <c r="M155" t="s">
        <v>313</v>
      </c>
      <c r="N155" t="s">
        <v>225</v>
      </c>
      <c r="O155" t="s">
        <v>226</v>
      </c>
      <c r="P155">
        <v>38</v>
      </c>
      <c r="Q155" s="1">
        <v>29221</v>
      </c>
      <c r="R155" t="s">
        <v>239</v>
      </c>
      <c r="S155" t="s">
        <v>303</v>
      </c>
      <c r="T155" t="s">
        <v>229</v>
      </c>
      <c r="U155" t="s">
        <v>245</v>
      </c>
      <c r="V155" t="s">
        <v>246</v>
      </c>
      <c r="W155">
        <v>398</v>
      </c>
      <c r="X155" t="s">
        <v>344</v>
      </c>
      <c r="Y155" t="s">
        <v>345</v>
      </c>
      <c r="Z155" t="s">
        <v>346</v>
      </c>
      <c r="AA155">
        <v>0.1065</v>
      </c>
      <c r="AB155" t="s">
        <v>347</v>
      </c>
      <c r="AC155" t="s">
        <v>348</v>
      </c>
      <c r="AD155" t="s">
        <v>127</v>
      </c>
      <c r="AE155" t="s">
        <v>9</v>
      </c>
      <c r="AF155" t="s">
        <v>10</v>
      </c>
      <c r="AG155" t="s">
        <v>11</v>
      </c>
      <c r="AH155" t="s">
        <v>11</v>
      </c>
      <c r="AI155" t="s">
        <v>12</v>
      </c>
      <c r="AJ155" t="s">
        <v>127</v>
      </c>
      <c r="AK155">
        <v>120676</v>
      </c>
      <c r="AL155" t="s">
        <v>21</v>
      </c>
      <c r="AM155" t="s">
        <v>14</v>
      </c>
      <c r="AN155">
        <v>48036</v>
      </c>
      <c r="AO155">
        <v>10510</v>
      </c>
      <c r="AP155">
        <v>45935</v>
      </c>
      <c r="AQ155">
        <v>43.12</v>
      </c>
      <c r="AR155">
        <v>2001.61</v>
      </c>
      <c r="AS155" t="s">
        <v>2396</v>
      </c>
      <c r="AT155" t="s">
        <v>2396</v>
      </c>
      <c r="AU155">
        <v>1</v>
      </c>
      <c r="AV155" t="s">
        <v>2398</v>
      </c>
      <c r="AW155" t="str" cm="1">
        <f t="array" ref="AW155">IF(Bank_Final_Fact[[#This Row],[Disbursement Date]]=MIN(_xlfn._xlws.FILTER(Bank_Final_Fact[Disbursement Date],Bank_Final_Fact[Client id]=Bank_Final_Fact[[#This Row],[Client id]])),"New","Old")</f>
        <v>New</v>
      </c>
      <c r="AX155">
        <f t="shared" si="2"/>
        <v>5</v>
      </c>
    </row>
    <row r="156" spans="1:50">
      <c r="A156" t="s">
        <v>541</v>
      </c>
      <c r="B156">
        <v>518</v>
      </c>
      <c r="C156" t="s">
        <v>142</v>
      </c>
      <c r="D156" t="s">
        <v>359</v>
      </c>
      <c r="E156">
        <v>41823</v>
      </c>
      <c r="F156">
        <v>32694</v>
      </c>
      <c r="G156">
        <v>32079</v>
      </c>
      <c r="H156" s="1">
        <v>44936</v>
      </c>
      <c r="I156" t="s">
        <v>382</v>
      </c>
      <c r="J156" t="s">
        <v>389</v>
      </c>
      <c r="K156">
        <v>570241</v>
      </c>
      <c r="L156" t="s">
        <v>148</v>
      </c>
      <c r="M156" t="s">
        <v>319</v>
      </c>
      <c r="N156" t="s">
        <v>225</v>
      </c>
      <c r="O156" t="s">
        <v>251</v>
      </c>
      <c r="P156">
        <v>34</v>
      </c>
      <c r="Q156" s="1">
        <v>31319</v>
      </c>
      <c r="R156" t="s">
        <v>239</v>
      </c>
      <c r="S156" t="s">
        <v>303</v>
      </c>
      <c r="T156" t="s">
        <v>259</v>
      </c>
      <c r="U156" t="s">
        <v>233</v>
      </c>
      <c r="V156" t="s">
        <v>231</v>
      </c>
      <c r="W156">
        <v>469</v>
      </c>
      <c r="X156" t="s">
        <v>344</v>
      </c>
      <c r="Y156" t="s">
        <v>360</v>
      </c>
      <c r="Z156" t="s">
        <v>346</v>
      </c>
      <c r="AA156">
        <v>9.9099999999999994E-2</v>
      </c>
      <c r="AB156" t="s">
        <v>347</v>
      </c>
      <c r="AC156" t="s">
        <v>361</v>
      </c>
      <c r="AD156" t="s">
        <v>142</v>
      </c>
      <c r="AE156" t="s">
        <v>143</v>
      </c>
      <c r="AF156" t="s">
        <v>144</v>
      </c>
      <c r="AG156" t="s">
        <v>145</v>
      </c>
      <c r="AH156" t="s">
        <v>145</v>
      </c>
      <c r="AI156" t="s">
        <v>146</v>
      </c>
      <c r="AJ156" t="s">
        <v>142</v>
      </c>
      <c r="AK156">
        <v>570241</v>
      </c>
      <c r="AL156" t="s">
        <v>147</v>
      </c>
      <c r="AM156" t="s">
        <v>30</v>
      </c>
      <c r="AN156">
        <v>43528</v>
      </c>
      <c r="AO156">
        <v>34320</v>
      </c>
      <c r="AP156">
        <v>41649</v>
      </c>
      <c r="AQ156">
        <v>35.770000000000003</v>
      </c>
      <c r="AR156">
        <v>677.91</v>
      </c>
      <c r="AS156" t="s">
        <v>2396</v>
      </c>
      <c r="AT156" t="s">
        <v>2396</v>
      </c>
      <c r="AU156">
        <v>1</v>
      </c>
      <c r="AV156" t="s">
        <v>2398</v>
      </c>
      <c r="AW156" t="str" cm="1">
        <f t="array" ref="AW156">IF(Bank_Final_Fact[[#This Row],[Disbursement Date]]=MIN(_xlfn._xlws.FILTER(Bank_Final_Fact[Disbursement Date],Bank_Final_Fact[Client id]=Bank_Final_Fact[[#This Row],[Client id]])),"New","Old")</f>
        <v>Old</v>
      </c>
      <c r="AX156">
        <f t="shared" si="2"/>
        <v>5</v>
      </c>
    </row>
    <row r="157" spans="1:50">
      <c r="A157" t="s">
        <v>542</v>
      </c>
      <c r="B157">
        <v>354</v>
      </c>
      <c r="C157" t="s">
        <v>69</v>
      </c>
      <c r="D157" t="s">
        <v>359</v>
      </c>
      <c r="E157">
        <v>26752</v>
      </c>
      <c r="F157">
        <v>11057</v>
      </c>
      <c r="G157">
        <v>44797</v>
      </c>
      <c r="H157" s="1">
        <v>44332</v>
      </c>
      <c r="I157" t="s">
        <v>394</v>
      </c>
      <c r="J157" t="s">
        <v>383</v>
      </c>
      <c r="K157">
        <v>140056</v>
      </c>
      <c r="L157" t="s">
        <v>71</v>
      </c>
      <c r="M157" t="s">
        <v>296</v>
      </c>
      <c r="N157" t="s">
        <v>225</v>
      </c>
      <c r="O157" t="s">
        <v>226</v>
      </c>
      <c r="P157">
        <v>36</v>
      </c>
      <c r="Q157" s="1">
        <v>30317</v>
      </c>
      <c r="R157" t="s">
        <v>235</v>
      </c>
      <c r="S157" t="s">
        <v>243</v>
      </c>
      <c r="T157" t="s">
        <v>259</v>
      </c>
      <c r="U157" t="s">
        <v>233</v>
      </c>
      <c r="V157" t="s">
        <v>231</v>
      </c>
      <c r="W157">
        <v>489</v>
      </c>
      <c r="X157" t="s">
        <v>344</v>
      </c>
      <c r="Y157" t="s">
        <v>360</v>
      </c>
      <c r="Z157" t="s">
        <v>346</v>
      </c>
      <c r="AA157">
        <v>9.9099999999999994E-2</v>
      </c>
      <c r="AB157" t="s">
        <v>347</v>
      </c>
      <c r="AC157" t="s">
        <v>361</v>
      </c>
      <c r="AD157" t="s">
        <v>69</v>
      </c>
      <c r="AE157" t="s">
        <v>24</v>
      </c>
      <c r="AF157" t="s">
        <v>25</v>
      </c>
      <c r="AG157" t="s">
        <v>26</v>
      </c>
      <c r="AH157" t="s">
        <v>26</v>
      </c>
      <c r="AI157" t="s">
        <v>27</v>
      </c>
      <c r="AJ157" t="s">
        <v>69</v>
      </c>
      <c r="AK157">
        <v>140056</v>
      </c>
      <c r="AL157" t="s">
        <v>70</v>
      </c>
      <c r="AM157" t="s">
        <v>14</v>
      </c>
      <c r="AN157">
        <v>27852</v>
      </c>
      <c r="AO157">
        <v>10687</v>
      </c>
      <c r="AP157">
        <v>26290</v>
      </c>
      <c r="AQ157">
        <v>46.87</v>
      </c>
      <c r="AR157">
        <v>4749.55</v>
      </c>
      <c r="AS157" t="s">
        <v>2396</v>
      </c>
      <c r="AT157" t="s">
        <v>2396</v>
      </c>
      <c r="AU157">
        <v>0</v>
      </c>
      <c r="AV157" t="s">
        <v>2399</v>
      </c>
      <c r="AW157" t="str" cm="1">
        <f t="array" ref="AW157">IF(Bank_Final_Fact[[#This Row],[Disbursement Date]]=MIN(_xlfn._xlws.FILTER(Bank_Final_Fact[Disbursement Date],Bank_Final_Fact[Client id]=Bank_Final_Fact[[#This Row],[Client id]])),"New","Old")</f>
        <v>Old</v>
      </c>
      <c r="AX157">
        <f t="shared" si="2"/>
        <v>5</v>
      </c>
    </row>
    <row r="158" spans="1:50">
      <c r="A158" t="s">
        <v>543</v>
      </c>
      <c r="B158">
        <v>220</v>
      </c>
      <c r="C158" t="s">
        <v>94</v>
      </c>
      <c r="D158" t="s">
        <v>343</v>
      </c>
      <c r="E158">
        <v>47247</v>
      </c>
      <c r="F158">
        <v>21111</v>
      </c>
      <c r="G158">
        <v>44677</v>
      </c>
      <c r="H158" s="1">
        <v>43550</v>
      </c>
      <c r="I158" t="s">
        <v>385</v>
      </c>
      <c r="J158" t="s">
        <v>389</v>
      </c>
      <c r="K158">
        <v>70364</v>
      </c>
      <c r="L158" t="s">
        <v>96</v>
      </c>
      <c r="M158" t="s">
        <v>269</v>
      </c>
      <c r="N158" t="s">
        <v>225</v>
      </c>
      <c r="O158" t="s">
        <v>242</v>
      </c>
      <c r="P158">
        <v>25</v>
      </c>
      <c r="Q158" s="1">
        <v>33604</v>
      </c>
      <c r="R158" t="s">
        <v>266</v>
      </c>
      <c r="S158" t="s">
        <v>243</v>
      </c>
      <c r="T158" t="s">
        <v>229</v>
      </c>
      <c r="U158" t="s">
        <v>236</v>
      </c>
      <c r="V158" t="s">
        <v>231</v>
      </c>
      <c r="W158">
        <v>752</v>
      </c>
      <c r="X158" t="s">
        <v>344</v>
      </c>
      <c r="Y158" t="s">
        <v>345</v>
      </c>
      <c r="Z158" t="s">
        <v>346</v>
      </c>
      <c r="AA158">
        <v>0.1065</v>
      </c>
      <c r="AB158" t="s">
        <v>347</v>
      </c>
      <c r="AC158" t="s">
        <v>348</v>
      </c>
      <c r="AD158" t="s">
        <v>94</v>
      </c>
      <c r="AE158" t="s">
        <v>51</v>
      </c>
      <c r="AF158" t="s">
        <v>52</v>
      </c>
      <c r="AG158" t="s">
        <v>53</v>
      </c>
      <c r="AH158" t="s">
        <v>53</v>
      </c>
      <c r="AI158" t="s">
        <v>54</v>
      </c>
      <c r="AJ158" t="s">
        <v>94</v>
      </c>
      <c r="AK158">
        <v>70364</v>
      </c>
      <c r="AL158" t="s">
        <v>95</v>
      </c>
      <c r="AM158" t="s">
        <v>14</v>
      </c>
      <c r="AN158">
        <v>46871</v>
      </c>
      <c r="AO158">
        <v>20982</v>
      </c>
      <c r="AP158">
        <v>46865</v>
      </c>
      <c r="AQ158">
        <v>11.24</v>
      </c>
      <c r="AR158">
        <v>2685.24</v>
      </c>
      <c r="AS158" t="s">
        <v>2396</v>
      </c>
      <c r="AT158" t="s">
        <v>2396</v>
      </c>
      <c r="AU158">
        <v>1</v>
      </c>
      <c r="AV158" t="s">
        <v>2398</v>
      </c>
      <c r="AW158" t="str" cm="1">
        <f t="array" ref="AW158">IF(Bank_Final_Fact[[#This Row],[Disbursement Date]]=MIN(_xlfn._xlws.FILTER(Bank_Final_Fact[Disbursement Date],Bank_Final_Fact[Client id]=Bank_Final_Fact[[#This Row],[Client id]])),"New","Old")</f>
        <v>Old</v>
      </c>
      <c r="AX158">
        <f t="shared" si="2"/>
        <v>6</v>
      </c>
    </row>
    <row r="159" spans="1:50">
      <c r="A159" t="s">
        <v>544</v>
      </c>
      <c r="B159">
        <v>778</v>
      </c>
      <c r="C159" t="s">
        <v>39</v>
      </c>
      <c r="D159" t="s">
        <v>343</v>
      </c>
      <c r="E159">
        <v>11139</v>
      </c>
      <c r="F159">
        <v>25509</v>
      </c>
      <c r="G159">
        <v>7581</v>
      </c>
      <c r="H159" s="1">
        <v>43145</v>
      </c>
      <c r="I159" t="s">
        <v>387</v>
      </c>
      <c r="J159" t="s">
        <v>389</v>
      </c>
      <c r="K159">
        <v>30179</v>
      </c>
      <c r="L159" t="s">
        <v>46</v>
      </c>
      <c r="M159" t="s">
        <v>316</v>
      </c>
      <c r="N159" t="s">
        <v>225</v>
      </c>
      <c r="O159" t="s">
        <v>238</v>
      </c>
      <c r="P159">
        <v>51</v>
      </c>
      <c r="Q159" s="1">
        <v>24838</v>
      </c>
      <c r="R159" t="s">
        <v>266</v>
      </c>
      <c r="S159" t="s">
        <v>282</v>
      </c>
      <c r="T159" t="s">
        <v>259</v>
      </c>
      <c r="U159" t="s">
        <v>230</v>
      </c>
      <c r="V159" t="s">
        <v>231</v>
      </c>
      <c r="W159">
        <v>804</v>
      </c>
      <c r="X159" t="s">
        <v>344</v>
      </c>
      <c r="Y159" t="s">
        <v>345</v>
      </c>
      <c r="Z159" t="s">
        <v>346</v>
      </c>
      <c r="AA159">
        <v>0.1065</v>
      </c>
      <c r="AB159" t="s">
        <v>347</v>
      </c>
      <c r="AC159" t="s">
        <v>348</v>
      </c>
      <c r="AD159" t="s">
        <v>39</v>
      </c>
      <c r="AE159" t="s">
        <v>40</v>
      </c>
      <c r="AF159" t="s">
        <v>41</v>
      </c>
      <c r="AG159" t="s">
        <v>42</v>
      </c>
      <c r="AH159" t="s">
        <v>42</v>
      </c>
      <c r="AI159" t="s">
        <v>43</v>
      </c>
      <c r="AJ159" t="s">
        <v>44</v>
      </c>
      <c r="AK159">
        <v>30179</v>
      </c>
      <c r="AL159" t="s">
        <v>45</v>
      </c>
      <c r="AM159" t="s">
        <v>30</v>
      </c>
      <c r="AN159">
        <v>11082</v>
      </c>
      <c r="AO159">
        <v>27183</v>
      </c>
      <c r="AP159">
        <v>10744</v>
      </c>
      <c r="AQ159">
        <v>41.56</v>
      </c>
      <c r="AR159">
        <v>1935.13</v>
      </c>
      <c r="AS159" t="s">
        <v>2396</v>
      </c>
      <c r="AT159" t="s">
        <v>2396</v>
      </c>
      <c r="AU159">
        <v>2</v>
      </c>
      <c r="AV159" t="s">
        <v>2398</v>
      </c>
      <c r="AW159" t="str" cm="1">
        <f t="array" ref="AW159">IF(Bank_Final_Fact[[#This Row],[Disbursement Date]]=MIN(_xlfn._xlws.FILTER(Bank_Final_Fact[Disbursement Date],Bank_Final_Fact[Client id]=Bank_Final_Fact[[#This Row],[Client id]])),"New","Old")</f>
        <v>New</v>
      </c>
      <c r="AX159">
        <f t="shared" si="2"/>
        <v>1</v>
      </c>
    </row>
    <row r="160" spans="1:50">
      <c r="A160" t="s">
        <v>545</v>
      </c>
      <c r="B160">
        <v>785</v>
      </c>
      <c r="C160" t="s">
        <v>165</v>
      </c>
      <c r="D160" t="s">
        <v>343</v>
      </c>
      <c r="E160">
        <v>39335</v>
      </c>
      <c r="F160">
        <v>48063</v>
      </c>
      <c r="G160">
        <v>24404</v>
      </c>
      <c r="H160" s="1">
        <v>42087</v>
      </c>
      <c r="I160" t="s">
        <v>394</v>
      </c>
      <c r="J160" t="s">
        <v>383</v>
      </c>
      <c r="K160">
        <v>650051</v>
      </c>
      <c r="L160" t="s">
        <v>167</v>
      </c>
      <c r="M160" t="s">
        <v>315</v>
      </c>
      <c r="N160" t="s">
        <v>225</v>
      </c>
      <c r="O160" t="s">
        <v>251</v>
      </c>
      <c r="P160">
        <v>34</v>
      </c>
      <c r="Q160" s="1">
        <v>30682</v>
      </c>
      <c r="R160" t="s">
        <v>239</v>
      </c>
      <c r="S160" t="s">
        <v>303</v>
      </c>
      <c r="T160" t="s">
        <v>259</v>
      </c>
      <c r="U160" t="s">
        <v>233</v>
      </c>
      <c r="V160" t="s">
        <v>231</v>
      </c>
      <c r="W160">
        <v>341</v>
      </c>
      <c r="X160" t="s">
        <v>344</v>
      </c>
      <c r="Y160" t="s">
        <v>345</v>
      </c>
      <c r="Z160" t="s">
        <v>346</v>
      </c>
      <c r="AA160">
        <v>0.1065</v>
      </c>
      <c r="AB160" t="s">
        <v>347</v>
      </c>
      <c r="AC160" t="s">
        <v>348</v>
      </c>
      <c r="AD160" t="s">
        <v>165</v>
      </c>
      <c r="AE160" t="s">
        <v>82</v>
      </c>
      <c r="AF160" t="s">
        <v>83</v>
      </c>
      <c r="AG160" t="s">
        <v>84</v>
      </c>
      <c r="AH160" t="s">
        <v>84</v>
      </c>
      <c r="AI160" t="s">
        <v>85</v>
      </c>
      <c r="AJ160" t="s">
        <v>165</v>
      </c>
      <c r="AK160">
        <v>650051</v>
      </c>
      <c r="AL160" t="s">
        <v>166</v>
      </c>
      <c r="AM160" t="s">
        <v>30</v>
      </c>
      <c r="AN160">
        <v>39603</v>
      </c>
      <c r="AO160">
        <v>49307</v>
      </c>
      <c r="AP160">
        <v>39152</v>
      </c>
      <c r="AQ160">
        <v>37.75</v>
      </c>
      <c r="AR160">
        <v>1575.11</v>
      </c>
      <c r="AS160" t="s">
        <v>2396</v>
      </c>
      <c r="AT160" t="s">
        <v>2396</v>
      </c>
      <c r="AU160">
        <v>2</v>
      </c>
      <c r="AV160" t="s">
        <v>2398</v>
      </c>
      <c r="AW160" t="str" cm="1">
        <f t="array" ref="AW160">IF(Bank_Final_Fact[[#This Row],[Disbursement Date]]=MIN(_xlfn._xlws.FILTER(Bank_Final_Fact[Disbursement Date],Bank_Final_Fact[Client id]=Bank_Final_Fact[[#This Row],[Client id]])),"New","Old")</f>
        <v>New</v>
      </c>
      <c r="AX160">
        <f t="shared" si="2"/>
        <v>4</v>
      </c>
    </row>
    <row r="161" spans="1:50">
      <c r="A161" t="s">
        <v>546</v>
      </c>
      <c r="B161">
        <v>283</v>
      </c>
      <c r="C161" t="s">
        <v>92</v>
      </c>
      <c r="D161" t="s">
        <v>359</v>
      </c>
      <c r="E161">
        <v>15635</v>
      </c>
      <c r="F161">
        <v>32389</v>
      </c>
      <c r="G161">
        <v>24708</v>
      </c>
      <c r="H161" s="1">
        <v>43559</v>
      </c>
      <c r="I161" t="s">
        <v>382</v>
      </c>
      <c r="J161" t="s">
        <v>383</v>
      </c>
      <c r="K161">
        <v>700013</v>
      </c>
      <c r="L161" t="s">
        <v>93</v>
      </c>
      <c r="M161" t="s">
        <v>304</v>
      </c>
      <c r="N161" t="s">
        <v>225</v>
      </c>
      <c r="O161" t="s">
        <v>251</v>
      </c>
      <c r="P161">
        <v>33</v>
      </c>
      <c r="Q161" s="1">
        <v>31451</v>
      </c>
      <c r="R161" t="s">
        <v>266</v>
      </c>
      <c r="S161" t="s">
        <v>282</v>
      </c>
      <c r="T161" t="s">
        <v>229</v>
      </c>
      <c r="U161" t="s">
        <v>261</v>
      </c>
      <c r="V161" t="s">
        <v>231</v>
      </c>
      <c r="W161">
        <v>336</v>
      </c>
      <c r="X161" t="s">
        <v>344</v>
      </c>
      <c r="Y161" t="s">
        <v>360</v>
      </c>
      <c r="Z161" t="s">
        <v>346</v>
      </c>
      <c r="AA161">
        <v>9.9099999999999994E-2</v>
      </c>
      <c r="AB161" t="s">
        <v>347</v>
      </c>
      <c r="AC161" t="s">
        <v>361</v>
      </c>
      <c r="AD161" t="s">
        <v>92</v>
      </c>
      <c r="AE161" t="s">
        <v>82</v>
      </c>
      <c r="AF161" t="s">
        <v>83</v>
      </c>
      <c r="AG161" t="s">
        <v>84</v>
      </c>
      <c r="AH161" t="s">
        <v>84</v>
      </c>
      <c r="AI161" t="s">
        <v>85</v>
      </c>
      <c r="AJ161" t="s">
        <v>86</v>
      </c>
      <c r="AK161">
        <v>700013</v>
      </c>
      <c r="AL161" t="s">
        <v>21</v>
      </c>
      <c r="AM161" t="s">
        <v>30</v>
      </c>
      <c r="AN161">
        <v>16218</v>
      </c>
      <c r="AO161">
        <v>34135</v>
      </c>
      <c r="AP161">
        <v>15480</v>
      </c>
      <c r="AQ161">
        <v>38.46</v>
      </c>
      <c r="AR161">
        <v>4044.81</v>
      </c>
      <c r="AS161" t="s">
        <v>2396</v>
      </c>
      <c r="AT161" t="s">
        <v>2396</v>
      </c>
      <c r="AU161">
        <v>1</v>
      </c>
      <c r="AV161" t="s">
        <v>2400</v>
      </c>
      <c r="AW161" t="str" cm="1">
        <f t="array" ref="AW161">IF(Bank_Final_Fact[[#This Row],[Disbursement Date]]=MIN(_xlfn._xlws.FILTER(Bank_Final_Fact[Disbursement Date],Bank_Final_Fact[Client id]=Bank_Final_Fact[[#This Row],[Client id]])),"New","Old")</f>
        <v>New</v>
      </c>
      <c r="AX161">
        <f t="shared" si="2"/>
        <v>2</v>
      </c>
    </row>
    <row r="162" spans="1:50">
      <c r="A162" t="s">
        <v>547</v>
      </c>
      <c r="B162">
        <v>693</v>
      </c>
      <c r="C162" t="s">
        <v>39</v>
      </c>
      <c r="D162" t="s">
        <v>359</v>
      </c>
      <c r="E162">
        <v>43340</v>
      </c>
      <c r="F162">
        <v>31728</v>
      </c>
      <c r="G162">
        <v>42205</v>
      </c>
      <c r="H162" s="1">
        <v>42817</v>
      </c>
      <c r="I162" t="s">
        <v>385</v>
      </c>
      <c r="J162" t="s">
        <v>389</v>
      </c>
      <c r="K162">
        <v>30179</v>
      </c>
      <c r="L162" t="s">
        <v>46</v>
      </c>
      <c r="M162" t="s">
        <v>247</v>
      </c>
      <c r="N162" t="s">
        <v>225</v>
      </c>
      <c r="O162" t="s">
        <v>226</v>
      </c>
      <c r="P162">
        <v>45</v>
      </c>
      <c r="Q162" s="1">
        <v>26299</v>
      </c>
      <c r="R162" t="s">
        <v>266</v>
      </c>
      <c r="S162" t="s">
        <v>243</v>
      </c>
      <c r="T162" t="s">
        <v>229</v>
      </c>
      <c r="U162" t="s">
        <v>230</v>
      </c>
      <c r="V162" t="s">
        <v>231</v>
      </c>
      <c r="W162">
        <v>773</v>
      </c>
      <c r="X162" t="s">
        <v>344</v>
      </c>
      <c r="Y162" t="s">
        <v>360</v>
      </c>
      <c r="Z162" t="s">
        <v>346</v>
      </c>
      <c r="AA162">
        <v>9.9099999999999994E-2</v>
      </c>
      <c r="AB162" t="s">
        <v>347</v>
      </c>
      <c r="AC162" t="s">
        <v>361</v>
      </c>
      <c r="AD162" t="s">
        <v>39</v>
      </c>
      <c r="AE162" t="s">
        <v>40</v>
      </c>
      <c r="AF162" t="s">
        <v>41</v>
      </c>
      <c r="AG162" t="s">
        <v>42</v>
      </c>
      <c r="AH162" t="s">
        <v>42</v>
      </c>
      <c r="AI162" t="s">
        <v>43</v>
      </c>
      <c r="AJ162" t="s">
        <v>44</v>
      </c>
      <c r="AK162">
        <v>30179</v>
      </c>
      <c r="AL162" t="s">
        <v>45</v>
      </c>
      <c r="AM162" t="s">
        <v>30</v>
      </c>
      <c r="AN162">
        <v>44990</v>
      </c>
      <c r="AO162">
        <v>31857</v>
      </c>
      <c r="AP162">
        <v>43103</v>
      </c>
      <c r="AQ162">
        <v>12.5</v>
      </c>
      <c r="AR162">
        <v>1701.27</v>
      </c>
      <c r="AS162" t="s">
        <v>2396</v>
      </c>
      <c r="AT162" t="s">
        <v>2397</v>
      </c>
      <c r="AU162">
        <v>0</v>
      </c>
      <c r="AV162" t="s">
        <v>2398</v>
      </c>
      <c r="AW162" t="str" cm="1">
        <f t="array" ref="AW162">IF(Bank_Final_Fact[[#This Row],[Disbursement Date]]=MIN(_xlfn._xlws.FILTER(Bank_Final_Fact[Disbursement Date],Bank_Final_Fact[Client id]=Bank_Final_Fact[[#This Row],[Client id]])),"New","Old")</f>
        <v>Old</v>
      </c>
      <c r="AX162">
        <f t="shared" si="2"/>
        <v>4</v>
      </c>
    </row>
    <row r="163" spans="1:50">
      <c r="A163" t="s">
        <v>548</v>
      </c>
      <c r="B163">
        <v>215</v>
      </c>
      <c r="C163" t="s">
        <v>89</v>
      </c>
      <c r="D163" t="s">
        <v>359</v>
      </c>
      <c r="E163">
        <v>33874</v>
      </c>
      <c r="F163">
        <v>12339</v>
      </c>
      <c r="G163">
        <v>26124</v>
      </c>
      <c r="H163" s="1">
        <v>44228</v>
      </c>
      <c r="I163" t="s">
        <v>382</v>
      </c>
      <c r="J163" t="s">
        <v>383</v>
      </c>
      <c r="K163">
        <v>910020</v>
      </c>
      <c r="L163" t="s">
        <v>91</v>
      </c>
      <c r="M163" t="s">
        <v>247</v>
      </c>
      <c r="N163" t="s">
        <v>225</v>
      </c>
      <c r="O163" t="s">
        <v>226</v>
      </c>
      <c r="P163">
        <v>43</v>
      </c>
      <c r="Q163" s="1">
        <v>27760</v>
      </c>
      <c r="R163" t="s">
        <v>281</v>
      </c>
      <c r="S163" t="s">
        <v>282</v>
      </c>
      <c r="T163" t="s">
        <v>229</v>
      </c>
      <c r="U163" t="s">
        <v>261</v>
      </c>
      <c r="V163" t="s">
        <v>231</v>
      </c>
      <c r="W163">
        <v>528</v>
      </c>
      <c r="X163" t="s">
        <v>344</v>
      </c>
      <c r="Y163" t="s">
        <v>360</v>
      </c>
      <c r="Z163" t="s">
        <v>346</v>
      </c>
      <c r="AA163">
        <v>9.9099999999999994E-2</v>
      </c>
      <c r="AB163" t="s">
        <v>347</v>
      </c>
      <c r="AC163" t="s">
        <v>361</v>
      </c>
      <c r="AD163" t="s">
        <v>89</v>
      </c>
      <c r="AE163" t="s">
        <v>24</v>
      </c>
      <c r="AF163" t="s">
        <v>25</v>
      </c>
      <c r="AG163" t="s">
        <v>26</v>
      </c>
      <c r="AH163" t="s">
        <v>26</v>
      </c>
      <c r="AI163" t="s">
        <v>27</v>
      </c>
      <c r="AJ163" t="s">
        <v>28</v>
      </c>
      <c r="AK163">
        <v>910020</v>
      </c>
      <c r="AL163" t="s">
        <v>90</v>
      </c>
      <c r="AM163" t="s">
        <v>16</v>
      </c>
      <c r="AN163">
        <v>33434</v>
      </c>
      <c r="AO163">
        <v>13530</v>
      </c>
      <c r="AP163">
        <v>33595</v>
      </c>
      <c r="AQ163">
        <v>30.08</v>
      </c>
      <c r="AR163">
        <v>1832.68</v>
      </c>
      <c r="AS163" t="s">
        <v>2396</v>
      </c>
      <c r="AT163" t="s">
        <v>2396</v>
      </c>
      <c r="AU163">
        <v>2</v>
      </c>
      <c r="AV163" t="s">
        <v>2398</v>
      </c>
      <c r="AW163" t="str" cm="1">
        <f t="array" ref="AW163">IF(Bank_Final_Fact[[#This Row],[Disbursement Date]]=MIN(_xlfn._xlws.FILTER(Bank_Final_Fact[Disbursement Date],Bank_Final_Fact[Client id]=Bank_Final_Fact[[#This Row],[Client id]])),"New","Old")</f>
        <v>Old</v>
      </c>
      <c r="AX163">
        <f t="shared" si="2"/>
        <v>3</v>
      </c>
    </row>
    <row r="164" spans="1:50">
      <c r="A164" t="s">
        <v>549</v>
      </c>
      <c r="B164">
        <v>176</v>
      </c>
      <c r="C164" t="s">
        <v>39</v>
      </c>
      <c r="D164" t="s">
        <v>359</v>
      </c>
      <c r="E164">
        <v>48069</v>
      </c>
      <c r="F164">
        <v>34477</v>
      </c>
      <c r="G164">
        <v>28092</v>
      </c>
      <c r="H164" s="1">
        <v>44309</v>
      </c>
      <c r="I164" t="s">
        <v>385</v>
      </c>
      <c r="J164" t="s">
        <v>383</v>
      </c>
      <c r="K164">
        <v>30179</v>
      </c>
      <c r="L164" t="s">
        <v>46</v>
      </c>
      <c r="M164" t="s">
        <v>331</v>
      </c>
      <c r="N164" t="s">
        <v>225</v>
      </c>
      <c r="O164" t="s">
        <v>226</v>
      </c>
      <c r="P164">
        <v>39</v>
      </c>
      <c r="Q164" s="1">
        <v>29221</v>
      </c>
      <c r="R164" t="s">
        <v>281</v>
      </c>
      <c r="S164" t="s">
        <v>282</v>
      </c>
      <c r="T164" t="s">
        <v>229</v>
      </c>
      <c r="U164" t="s">
        <v>230</v>
      </c>
      <c r="V164" t="s">
        <v>231</v>
      </c>
      <c r="W164">
        <v>472</v>
      </c>
      <c r="X164" t="s">
        <v>344</v>
      </c>
      <c r="Y164" t="s">
        <v>360</v>
      </c>
      <c r="Z164" t="s">
        <v>346</v>
      </c>
      <c r="AA164">
        <v>9.9099999999999994E-2</v>
      </c>
      <c r="AB164" t="s">
        <v>347</v>
      </c>
      <c r="AC164" t="s">
        <v>361</v>
      </c>
      <c r="AD164" t="s">
        <v>39</v>
      </c>
      <c r="AE164" t="s">
        <v>40</v>
      </c>
      <c r="AF164" t="s">
        <v>41</v>
      </c>
      <c r="AG164" t="s">
        <v>42</v>
      </c>
      <c r="AH164" t="s">
        <v>42</v>
      </c>
      <c r="AI164" t="s">
        <v>43</v>
      </c>
      <c r="AJ164" t="s">
        <v>44</v>
      </c>
      <c r="AK164">
        <v>30179</v>
      </c>
      <c r="AL164" t="s">
        <v>45</v>
      </c>
      <c r="AM164" t="s">
        <v>30</v>
      </c>
      <c r="AN164">
        <v>48535</v>
      </c>
      <c r="AO164">
        <v>34452</v>
      </c>
      <c r="AP164">
        <v>47924</v>
      </c>
      <c r="AQ164">
        <v>16.78</v>
      </c>
      <c r="AR164">
        <v>1700.16</v>
      </c>
      <c r="AS164" t="s">
        <v>2396</v>
      </c>
      <c r="AT164" t="s">
        <v>2396</v>
      </c>
      <c r="AU164">
        <v>0</v>
      </c>
      <c r="AV164" t="s">
        <v>2398</v>
      </c>
      <c r="AW164" t="str" cm="1">
        <f t="array" ref="AW164">IF(Bank_Final_Fact[[#This Row],[Disbursement Date]]=MIN(_xlfn._xlws.FILTER(Bank_Final_Fact[Disbursement Date],Bank_Final_Fact[Client id]=Bank_Final_Fact[[#This Row],[Client id]])),"New","Old")</f>
        <v>Old</v>
      </c>
      <c r="AX164">
        <f t="shared" si="2"/>
        <v>2</v>
      </c>
    </row>
    <row r="165" spans="1:50">
      <c r="A165" t="s">
        <v>550</v>
      </c>
      <c r="B165">
        <v>702</v>
      </c>
      <c r="C165" t="s">
        <v>25</v>
      </c>
      <c r="D165" t="s">
        <v>349</v>
      </c>
      <c r="E165">
        <v>13705</v>
      </c>
      <c r="F165">
        <v>49130</v>
      </c>
      <c r="G165">
        <v>12428</v>
      </c>
      <c r="H165" s="1">
        <v>43423</v>
      </c>
      <c r="I165" t="s">
        <v>385</v>
      </c>
      <c r="J165" t="s">
        <v>389</v>
      </c>
      <c r="K165">
        <v>10068</v>
      </c>
      <c r="L165" t="s">
        <v>74</v>
      </c>
      <c r="M165" t="s">
        <v>263</v>
      </c>
      <c r="N165" t="s">
        <v>225</v>
      </c>
      <c r="O165" t="s">
        <v>251</v>
      </c>
      <c r="P165">
        <v>28</v>
      </c>
      <c r="Q165" s="1">
        <v>32846</v>
      </c>
      <c r="R165" t="s">
        <v>235</v>
      </c>
      <c r="S165" t="s">
        <v>243</v>
      </c>
      <c r="T165" t="s">
        <v>229</v>
      </c>
      <c r="U165" t="s">
        <v>245</v>
      </c>
      <c r="V165" t="s">
        <v>240</v>
      </c>
      <c r="W165">
        <v>385</v>
      </c>
      <c r="X165" t="s">
        <v>344</v>
      </c>
      <c r="Y165" t="s">
        <v>350</v>
      </c>
      <c r="Z165" t="s">
        <v>346</v>
      </c>
      <c r="AA165">
        <v>7.51E-2</v>
      </c>
      <c r="AB165" t="s">
        <v>351</v>
      </c>
      <c r="AC165" t="s">
        <v>352</v>
      </c>
      <c r="AD165" t="s">
        <v>25</v>
      </c>
      <c r="AE165" t="s">
        <v>24</v>
      </c>
      <c r="AF165" t="s">
        <v>25</v>
      </c>
      <c r="AG165" t="s">
        <v>26</v>
      </c>
      <c r="AH165" t="s">
        <v>26</v>
      </c>
      <c r="AI165" t="s">
        <v>27</v>
      </c>
      <c r="AJ165" t="s">
        <v>72</v>
      </c>
      <c r="AK165">
        <v>10068</v>
      </c>
      <c r="AL165" t="s">
        <v>73</v>
      </c>
      <c r="AM165" t="s">
        <v>16</v>
      </c>
      <c r="AN165">
        <v>13488</v>
      </c>
      <c r="AO165">
        <v>50665</v>
      </c>
      <c r="AP165">
        <v>13206</v>
      </c>
      <c r="AQ165">
        <v>34.67</v>
      </c>
      <c r="AR165">
        <v>1999.96</v>
      </c>
      <c r="AS165" t="s">
        <v>2396</v>
      </c>
      <c r="AT165" t="s">
        <v>2396</v>
      </c>
      <c r="AU165">
        <v>1</v>
      </c>
      <c r="AV165" t="s">
        <v>2398</v>
      </c>
      <c r="AW165" t="str" cm="1">
        <f t="array" ref="AW165">IF(Bank_Final_Fact[[#This Row],[Disbursement Date]]=MIN(_xlfn._xlws.FILTER(Bank_Final_Fact[Disbursement Date],Bank_Final_Fact[Client id]=Bank_Final_Fact[[#This Row],[Client id]])),"New","Old")</f>
        <v>New</v>
      </c>
      <c r="AX165">
        <f t="shared" si="2"/>
        <v>1</v>
      </c>
    </row>
    <row r="166" spans="1:50">
      <c r="A166" t="s">
        <v>551</v>
      </c>
      <c r="B166">
        <v>245</v>
      </c>
      <c r="C166" t="s">
        <v>142</v>
      </c>
      <c r="D166" t="s">
        <v>359</v>
      </c>
      <c r="E166">
        <v>43272</v>
      </c>
      <c r="F166">
        <v>48361</v>
      </c>
      <c r="G166">
        <v>26602</v>
      </c>
      <c r="H166" s="1">
        <v>43702</v>
      </c>
      <c r="I166" t="s">
        <v>387</v>
      </c>
      <c r="J166" t="s">
        <v>383</v>
      </c>
      <c r="K166">
        <v>570241</v>
      </c>
      <c r="L166" t="s">
        <v>148</v>
      </c>
      <c r="M166" t="s">
        <v>274</v>
      </c>
      <c r="N166" t="s">
        <v>225</v>
      </c>
      <c r="O166" t="s">
        <v>238</v>
      </c>
      <c r="P166">
        <v>52</v>
      </c>
      <c r="Q166" s="1">
        <v>23743</v>
      </c>
      <c r="R166" t="s">
        <v>266</v>
      </c>
      <c r="S166" t="s">
        <v>243</v>
      </c>
      <c r="T166" t="s">
        <v>229</v>
      </c>
      <c r="U166" t="s">
        <v>233</v>
      </c>
      <c r="V166" t="s">
        <v>246</v>
      </c>
      <c r="W166">
        <v>322</v>
      </c>
      <c r="X166" t="s">
        <v>344</v>
      </c>
      <c r="Y166" t="s">
        <v>360</v>
      </c>
      <c r="Z166" t="s">
        <v>346</v>
      </c>
      <c r="AA166">
        <v>9.9099999999999994E-2</v>
      </c>
      <c r="AB166" t="s">
        <v>347</v>
      </c>
      <c r="AC166" t="s">
        <v>361</v>
      </c>
      <c r="AD166" t="s">
        <v>142</v>
      </c>
      <c r="AE166" t="s">
        <v>143</v>
      </c>
      <c r="AF166" t="s">
        <v>144</v>
      </c>
      <c r="AG166" t="s">
        <v>145</v>
      </c>
      <c r="AH166" t="s">
        <v>145</v>
      </c>
      <c r="AI166" t="s">
        <v>146</v>
      </c>
      <c r="AJ166" t="s">
        <v>142</v>
      </c>
      <c r="AK166">
        <v>570241</v>
      </c>
      <c r="AL166" t="s">
        <v>147</v>
      </c>
      <c r="AM166" t="s">
        <v>30</v>
      </c>
      <c r="AN166">
        <v>45257</v>
      </c>
      <c r="AO166">
        <v>48722</v>
      </c>
      <c r="AP166">
        <v>42803</v>
      </c>
      <c r="AQ166">
        <v>36.26</v>
      </c>
      <c r="AR166">
        <v>4064</v>
      </c>
      <c r="AS166" t="s">
        <v>2396</v>
      </c>
      <c r="AT166" t="s">
        <v>2396</v>
      </c>
      <c r="AU166">
        <v>1</v>
      </c>
      <c r="AV166" t="s">
        <v>2398</v>
      </c>
      <c r="AW166" t="str" cm="1">
        <f t="array" ref="AW166">IF(Bank_Final_Fact[[#This Row],[Disbursement Date]]=MIN(_xlfn._xlws.FILTER(Bank_Final_Fact[Disbursement Date],Bank_Final_Fact[Client id]=Bank_Final_Fact[[#This Row],[Client id]])),"New","Old")</f>
        <v>Old</v>
      </c>
      <c r="AX166">
        <f t="shared" si="2"/>
        <v>4</v>
      </c>
    </row>
    <row r="167" spans="1:50">
      <c r="A167" t="s">
        <v>552</v>
      </c>
      <c r="B167">
        <v>402</v>
      </c>
      <c r="C167" t="s">
        <v>109</v>
      </c>
      <c r="D167" t="s">
        <v>353</v>
      </c>
      <c r="E167">
        <v>44687</v>
      </c>
      <c r="F167">
        <v>2846</v>
      </c>
      <c r="G167">
        <v>32388</v>
      </c>
      <c r="H167" s="1">
        <v>44227</v>
      </c>
      <c r="I167" t="s">
        <v>382</v>
      </c>
      <c r="J167" t="s">
        <v>389</v>
      </c>
      <c r="K167">
        <v>1110166</v>
      </c>
      <c r="L167" t="s">
        <v>112</v>
      </c>
      <c r="M167" t="s">
        <v>252</v>
      </c>
      <c r="N167" t="s">
        <v>225</v>
      </c>
      <c r="O167" t="s">
        <v>226</v>
      </c>
      <c r="P167">
        <v>43</v>
      </c>
      <c r="Q167" s="1">
        <v>27760</v>
      </c>
      <c r="R167" t="s">
        <v>281</v>
      </c>
      <c r="S167" t="s">
        <v>282</v>
      </c>
      <c r="T167" t="s">
        <v>229</v>
      </c>
      <c r="U167" t="s">
        <v>233</v>
      </c>
      <c r="V167" t="s">
        <v>231</v>
      </c>
      <c r="W167">
        <v>672</v>
      </c>
      <c r="X167" t="s">
        <v>344</v>
      </c>
      <c r="Y167" t="s">
        <v>357</v>
      </c>
      <c r="Z167" t="s">
        <v>346</v>
      </c>
      <c r="AA167">
        <v>0.1825</v>
      </c>
      <c r="AB167" t="s">
        <v>354</v>
      </c>
      <c r="AC167" t="s">
        <v>355</v>
      </c>
      <c r="AD167" t="s">
        <v>109</v>
      </c>
      <c r="AE167" t="s">
        <v>9</v>
      </c>
      <c r="AF167" t="s">
        <v>10</v>
      </c>
      <c r="AG167" t="s">
        <v>11</v>
      </c>
      <c r="AH167" t="s">
        <v>11</v>
      </c>
      <c r="AI167" t="s">
        <v>12</v>
      </c>
      <c r="AJ167" t="s">
        <v>110</v>
      </c>
      <c r="AK167">
        <v>1110166</v>
      </c>
      <c r="AL167" t="s">
        <v>111</v>
      </c>
      <c r="AM167" t="s">
        <v>14</v>
      </c>
      <c r="AN167">
        <v>44586</v>
      </c>
      <c r="AO167">
        <v>2805</v>
      </c>
      <c r="AP167">
        <v>44613</v>
      </c>
      <c r="AQ167">
        <v>11.49</v>
      </c>
      <c r="AR167">
        <v>4210.08</v>
      </c>
      <c r="AS167" t="s">
        <v>2396</v>
      </c>
      <c r="AT167" t="s">
        <v>2396</v>
      </c>
      <c r="AU167">
        <v>1</v>
      </c>
      <c r="AV167" t="s">
        <v>2398</v>
      </c>
      <c r="AW167" t="str" cm="1">
        <f t="array" ref="AW167">IF(Bank_Final_Fact[[#This Row],[Disbursement Date]]=MIN(_xlfn._xlws.FILTER(Bank_Final_Fact[Disbursement Date],Bank_Final_Fact[Client id]=Bank_Final_Fact[[#This Row],[Client id]])),"New","Old")</f>
        <v>New</v>
      </c>
      <c r="AX167">
        <f t="shared" si="2"/>
        <v>1</v>
      </c>
    </row>
    <row r="168" spans="1:50">
      <c r="A168" t="s">
        <v>553</v>
      </c>
      <c r="B168">
        <v>316</v>
      </c>
      <c r="C168" t="s">
        <v>23</v>
      </c>
      <c r="D168" t="s">
        <v>343</v>
      </c>
      <c r="E168">
        <v>12036</v>
      </c>
      <c r="F168">
        <v>32597</v>
      </c>
      <c r="G168">
        <v>42591</v>
      </c>
      <c r="H168" s="1">
        <v>44376</v>
      </c>
      <c r="I168" t="s">
        <v>382</v>
      </c>
      <c r="J168" t="s">
        <v>389</v>
      </c>
      <c r="K168">
        <v>910182</v>
      </c>
      <c r="L168" t="s">
        <v>31</v>
      </c>
      <c r="M168" t="s">
        <v>285</v>
      </c>
      <c r="N168" t="s">
        <v>225</v>
      </c>
      <c r="O168" t="s">
        <v>242</v>
      </c>
      <c r="P168">
        <v>22</v>
      </c>
      <c r="Q168" s="1">
        <v>35431</v>
      </c>
      <c r="R168" t="s">
        <v>227</v>
      </c>
      <c r="S168" t="s">
        <v>243</v>
      </c>
      <c r="T168" t="s">
        <v>229</v>
      </c>
      <c r="U168" t="s">
        <v>230</v>
      </c>
      <c r="V168" t="s">
        <v>246</v>
      </c>
      <c r="W168">
        <v>679</v>
      </c>
      <c r="X168" t="s">
        <v>344</v>
      </c>
      <c r="Y168" t="s">
        <v>345</v>
      </c>
      <c r="Z168" t="s">
        <v>346</v>
      </c>
      <c r="AA168">
        <v>0.1065</v>
      </c>
      <c r="AB168" t="s">
        <v>347</v>
      </c>
      <c r="AC168" t="s">
        <v>348</v>
      </c>
      <c r="AD168" t="s">
        <v>23</v>
      </c>
      <c r="AE168" t="s">
        <v>24</v>
      </c>
      <c r="AF168" t="s">
        <v>25</v>
      </c>
      <c r="AG168" t="s">
        <v>26</v>
      </c>
      <c r="AH168" t="s">
        <v>26</v>
      </c>
      <c r="AI168" t="s">
        <v>27</v>
      </c>
      <c r="AJ168" t="s">
        <v>28</v>
      </c>
      <c r="AK168">
        <v>910182</v>
      </c>
      <c r="AL168" t="s">
        <v>29</v>
      </c>
      <c r="AM168" t="s">
        <v>16</v>
      </c>
      <c r="AN168">
        <v>13351</v>
      </c>
      <c r="AO168">
        <v>32974</v>
      </c>
      <c r="AP168">
        <v>11957</v>
      </c>
      <c r="AQ168">
        <v>34.380000000000003</v>
      </c>
      <c r="AR168">
        <v>3583.26</v>
      </c>
      <c r="AS168" t="s">
        <v>2396</v>
      </c>
      <c r="AT168" t="s">
        <v>2396</v>
      </c>
      <c r="AU168">
        <v>0</v>
      </c>
      <c r="AV168" t="s">
        <v>2398</v>
      </c>
      <c r="AW168" t="str" cm="1">
        <f t="array" ref="AW168">IF(Bank_Final_Fact[[#This Row],[Disbursement Date]]=MIN(_xlfn._xlws.FILTER(Bank_Final_Fact[Disbursement Date],Bank_Final_Fact[Client id]=Bank_Final_Fact[[#This Row],[Client id]])),"New","Old")</f>
        <v>Old</v>
      </c>
      <c r="AX168">
        <f t="shared" si="2"/>
        <v>5</v>
      </c>
    </row>
    <row r="169" spans="1:50">
      <c r="A169" t="s">
        <v>554</v>
      </c>
      <c r="B169">
        <v>739</v>
      </c>
      <c r="C169" t="s">
        <v>92</v>
      </c>
      <c r="D169" t="s">
        <v>368</v>
      </c>
      <c r="E169">
        <v>4019</v>
      </c>
      <c r="F169">
        <v>8664</v>
      </c>
      <c r="G169">
        <v>10208</v>
      </c>
      <c r="H169" s="1">
        <v>45184</v>
      </c>
      <c r="I169" t="s">
        <v>385</v>
      </c>
      <c r="J169" t="s">
        <v>383</v>
      </c>
      <c r="K169">
        <v>700013</v>
      </c>
      <c r="L169" t="s">
        <v>93</v>
      </c>
      <c r="M169" t="s">
        <v>294</v>
      </c>
      <c r="N169" t="s">
        <v>225</v>
      </c>
      <c r="O169" t="s">
        <v>238</v>
      </c>
      <c r="P169">
        <v>49</v>
      </c>
      <c r="Q169" s="1">
        <v>25846</v>
      </c>
      <c r="R169" t="s">
        <v>281</v>
      </c>
      <c r="S169" t="s">
        <v>282</v>
      </c>
      <c r="T169" t="s">
        <v>259</v>
      </c>
      <c r="U169" t="s">
        <v>261</v>
      </c>
      <c r="V169" t="s">
        <v>246</v>
      </c>
      <c r="W169">
        <v>825</v>
      </c>
      <c r="X169" t="s">
        <v>344</v>
      </c>
      <c r="Y169" t="s">
        <v>357</v>
      </c>
      <c r="Z169" t="s">
        <v>363</v>
      </c>
      <c r="AA169">
        <v>0.14649999999999999</v>
      </c>
      <c r="AB169" t="s">
        <v>369</v>
      </c>
      <c r="AC169" t="s">
        <v>370</v>
      </c>
      <c r="AD169" t="s">
        <v>92</v>
      </c>
      <c r="AE169" t="s">
        <v>82</v>
      </c>
      <c r="AF169" t="s">
        <v>83</v>
      </c>
      <c r="AG169" t="s">
        <v>84</v>
      </c>
      <c r="AH169" t="s">
        <v>84</v>
      </c>
      <c r="AI169" t="s">
        <v>85</v>
      </c>
      <c r="AJ169" t="s">
        <v>86</v>
      </c>
      <c r="AK169">
        <v>700013</v>
      </c>
      <c r="AL169" t="s">
        <v>21</v>
      </c>
      <c r="AM169" t="s">
        <v>30</v>
      </c>
      <c r="AN169">
        <v>4644</v>
      </c>
      <c r="AO169">
        <v>8667</v>
      </c>
      <c r="AP169">
        <v>3707</v>
      </c>
      <c r="AQ169">
        <v>7.69</v>
      </c>
      <c r="AR169">
        <v>278.55</v>
      </c>
      <c r="AS169" t="s">
        <v>2396</v>
      </c>
      <c r="AT169" t="s">
        <v>2396</v>
      </c>
      <c r="AU169">
        <v>0</v>
      </c>
      <c r="AV169" t="s">
        <v>2400</v>
      </c>
      <c r="AW169" t="str" cm="1">
        <f t="array" ref="AW169">IF(Bank_Final_Fact[[#This Row],[Disbursement Date]]=MIN(_xlfn._xlws.FILTER(Bank_Final_Fact[Disbursement Date],Bank_Final_Fact[Client id]=Bank_Final_Fact[[#This Row],[Client id]])),"New","Old")</f>
        <v>New</v>
      </c>
      <c r="AX169">
        <f t="shared" si="2"/>
        <v>1</v>
      </c>
    </row>
    <row r="170" spans="1:50">
      <c r="A170" t="s">
        <v>555</v>
      </c>
      <c r="B170">
        <v>881</v>
      </c>
      <c r="C170" t="s">
        <v>89</v>
      </c>
      <c r="D170" t="s">
        <v>359</v>
      </c>
      <c r="E170">
        <v>17328</v>
      </c>
      <c r="F170">
        <v>2787</v>
      </c>
      <c r="G170">
        <v>30353</v>
      </c>
      <c r="H170" s="1">
        <v>44435</v>
      </c>
      <c r="I170" t="s">
        <v>394</v>
      </c>
      <c r="J170" t="s">
        <v>383</v>
      </c>
      <c r="K170">
        <v>910020</v>
      </c>
      <c r="L170" t="s">
        <v>91</v>
      </c>
      <c r="M170" t="s">
        <v>274</v>
      </c>
      <c r="N170" t="s">
        <v>225</v>
      </c>
      <c r="O170" t="s">
        <v>238</v>
      </c>
      <c r="P170">
        <v>52</v>
      </c>
      <c r="Q170" s="1">
        <v>23743</v>
      </c>
      <c r="R170" t="s">
        <v>266</v>
      </c>
      <c r="S170" t="s">
        <v>243</v>
      </c>
      <c r="T170" t="s">
        <v>229</v>
      </c>
      <c r="U170" t="s">
        <v>233</v>
      </c>
      <c r="V170" t="s">
        <v>246</v>
      </c>
      <c r="W170">
        <v>322</v>
      </c>
      <c r="X170" t="s">
        <v>344</v>
      </c>
      <c r="Y170" t="s">
        <v>360</v>
      </c>
      <c r="Z170" t="s">
        <v>346</v>
      </c>
      <c r="AA170">
        <v>9.9099999999999994E-2</v>
      </c>
      <c r="AB170" t="s">
        <v>347</v>
      </c>
      <c r="AC170" t="s">
        <v>361</v>
      </c>
      <c r="AD170" t="s">
        <v>89</v>
      </c>
      <c r="AE170" t="s">
        <v>24</v>
      </c>
      <c r="AF170" t="s">
        <v>25</v>
      </c>
      <c r="AG170" t="s">
        <v>26</v>
      </c>
      <c r="AH170" t="s">
        <v>26</v>
      </c>
      <c r="AI170" t="s">
        <v>27</v>
      </c>
      <c r="AJ170" t="s">
        <v>28</v>
      </c>
      <c r="AK170">
        <v>910020</v>
      </c>
      <c r="AL170" t="s">
        <v>90</v>
      </c>
      <c r="AM170" t="s">
        <v>16</v>
      </c>
      <c r="AN170">
        <v>18859</v>
      </c>
      <c r="AO170">
        <v>2803</v>
      </c>
      <c r="AP170">
        <v>17162</v>
      </c>
      <c r="AQ170">
        <v>30.7</v>
      </c>
      <c r="AR170">
        <v>4271.7299999999996</v>
      </c>
      <c r="AS170" t="s">
        <v>2396</v>
      </c>
      <c r="AT170" t="s">
        <v>2396</v>
      </c>
      <c r="AU170">
        <v>2</v>
      </c>
      <c r="AV170" t="s">
        <v>2399</v>
      </c>
      <c r="AW170" t="str" cm="1">
        <f t="array" ref="AW170">IF(Bank_Final_Fact[[#This Row],[Disbursement Date]]=MIN(_xlfn._xlws.FILTER(Bank_Final_Fact[Disbursement Date],Bank_Final_Fact[Client id]=Bank_Final_Fact[[#This Row],[Client id]])),"New","Old")</f>
        <v>Old</v>
      </c>
      <c r="AX170">
        <f t="shared" si="2"/>
        <v>4</v>
      </c>
    </row>
    <row r="171" spans="1:50">
      <c r="A171" t="s">
        <v>556</v>
      </c>
      <c r="B171">
        <v>782</v>
      </c>
      <c r="C171" t="s">
        <v>23</v>
      </c>
      <c r="D171" t="s">
        <v>359</v>
      </c>
      <c r="E171">
        <v>14680</v>
      </c>
      <c r="F171">
        <v>32346</v>
      </c>
      <c r="G171">
        <v>15722</v>
      </c>
      <c r="H171" s="1">
        <v>44378</v>
      </c>
      <c r="I171" t="s">
        <v>385</v>
      </c>
      <c r="J171" t="s">
        <v>383</v>
      </c>
      <c r="K171">
        <v>910182</v>
      </c>
      <c r="L171" t="s">
        <v>31</v>
      </c>
      <c r="M171" t="s">
        <v>296</v>
      </c>
      <c r="N171" t="s">
        <v>225</v>
      </c>
      <c r="O171" t="s">
        <v>251</v>
      </c>
      <c r="P171">
        <v>29</v>
      </c>
      <c r="Q171" s="1">
        <v>33239</v>
      </c>
      <c r="R171" t="s">
        <v>239</v>
      </c>
      <c r="S171" t="s">
        <v>303</v>
      </c>
      <c r="T171" t="s">
        <v>259</v>
      </c>
      <c r="U171" t="s">
        <v>233</v>
      </c>
      <c r="V171" t="s">
        <v>231</v>
      </c>
      <c r="W171">
        <v>799</v>
      </c>
      <c r="X171" t="s">
        <v>344</v>
      </c>
      <c r="Y171" t="s">
        <v>360</v>
      </c>
      <c r="Z171" t="s">
        <v>346</v>
      </c>
      <c r="AA171">
        <v>9.9099999999999994E-2</v>
      </c>
      <c r="AB171" t="s">
        <v>347</v>
      </c>
      <c r="AC171" t="s">
        <v>361</v>
      </c>
      <c r="AD171" t="s">
        <v>23</v>
      </c>
      <c r="AE171" t="s">
        <v>24</v>
      </c>
      <c r="AF171" t="s">
        <v>25</v>
      </c>
      <c r="AG171" t="s">
        <v>26</v>
      </c>
      <c r="AH171" t="s">
        <v>26</v>
      </c>
      <c r="AI171" t="s">
        <v>27</v>
      </c>
      <c r="AJ171" t="s">
        <v>28</v>
      </c>
      <c r="AK171">
        <v>910182</v>
      </c>
      <c r="AL171" t="s">
        <v>29</v>
      </c>
      <c r="AM171" t="s">
        <v>16</v>
      </c>
      <c r="AN171">
        <v>16004</v>
      </c>
      <c r="AO171">
        <v>34234</v>
      </c>
      <c r="AP171">
        <v>14671</v>
      </c>
      <c r="AQ171">
        <v>10.83</v>
      </c>
      <c r="AR171">
        <v>3121.71</v>
      </c>
      <c r="AS171" t="s">
        <v>2396</v>
      </c>
      <c r="AT171" t="s">
        <v>2396</v>
      </c>
      <c r="AU171">
        <v>0</v>
      </c>
      <c r="AV171" t="s">
        <v>2400</v>
      </c>
      <c r="AW171" t="str" cm="1">
        <f t="array" ref="AW171">IF(Bank_Final_Fact[[#This Row],[Disbursement Date]]=MIN(_xlfn._xlws.FILTER(Bank_Final_Fact[Disbursement Date],Bank_Final_Fact[Client id]=Bank_Final_Fact[[#This Row],[Client id]])),"New","Old")</f>
        <v>Old</v>
      </c>
      <c r="AX171">
        <f t="shared" si="2"/>
        <v>5</v>
      </c>
    </row>
    <row r="172" spans="1:50">
      <c r="A172" t="s">
        <v>557</v>
      </c>
      <c r="B172">
        <v>879</v>
      </c>
      <c r="C172" t="s">
        <v>109</v>
      </c>
      <c r="D172" t="s">
        <v>343</v>
      </c>
      <c r="E172">
        <v>25737</v>
      </c>
      <c r="F172">
        <v>3933</v>
      </c>
      <c r="G172">
        <v>23007</v>
      </c>
      <c r="H172" s="1">
        <v>43458</v>
      </c>
      <c r="I172" t="s">
        <v>387</v>
      </c>
      <c r="J172" t="s">
        <v>383</v>
      </c>
      <c r="K172">
        <v>1110166</v>
      </c>
      <c r="L172" t="s">
        <v>112</v>
      </c>
      <c r="M172" t="s">
        <v>260</v>
      </c>
      <c r="N172" t="s">
        <v>225</v>
      </c>
      <c r="O172" t="s">
        <v>226</v>
      </c>
      <c r="P172">
        <v>38</v>
      </c>
      <c r="Q172" s="1">
        <v>29221</v>
      </c>
      <c r="R172" t="s">
        <v>239</v>
      </c>
      <c r="S172" t="s">
        <v>303</v>
      </c>
      <c r="T172" t="s">
        <v>249</v>
      </c>
      <c r="U172" t="s">
        <v>230</v>
      </c>
      <c r="V172" t="s">
        <v>231</v>
      </c>
      <c r="W172">
        <v>368</v>
      </c>
      <c r="X172" t="s">
        <v>344</v>
      </c>
      <c r="Y172" t="s">
        <v>345</v>
      </c>
      <c r="Z172" t="s">
        <v>346</v>
      </c>
      <c r="AA172">
        <v>0.1065</v>
      </c>
      <c r="AB172" t="s">
        <v>347</v>
      </c>
      <c r="AC172" t="s">
        <v>348</v>
      </c>
      <c r="AD172" t="s">
        <v>109</v>
      </c>
      <c r="AE172" t="s">
        <v>9</v>
      </c>
      <c r="AF172" t="s">
        <v>10</v>
      </c>
      <c r="AG172" t="s">
        <v>11</v>
      </c>
      <c r="AH172" t="s">
        <v>11</v>
      </c>
      <c r="AI172" t="s">
        <v>12</v>
      </c>
      <c r="AJ172" t="s">
        <v>110</v>
      </c>
      <c r="AK172">
        <v>1110166</v>
      </c>
      <c r="AL172" t="s">
        <v>111</v>
      </c>
      <c r="AM172" t="s">
        <v>14</v>
      </c>
      <c r="AN172">
        <v>25850</v>
      </c>
      <c r="AO172">
        <v>5390</v>
      </c>
      <c r="AP172">
        <v>25398</v>
      </c>
      <c r="AQ172">
        <v>4.78</v>
      </c>
      <c r="AR172">
        <v>1779.9</v>
      </c>
      <c r="AS172" t="s">
        <v>2396</v>
      </c>
      <c r="AT172" t="s">
        <v>2396</v>
      </c>
      <c r="AU172">
        <v>0</v>
      </c>
      <c r="AV172" t="s">
        <v>2398</v>
      </c>
      <c r="AW172" t="str" cm="1">
        <f t="array" ref="AW172">IF(Bank_Final_Fact[[#This Row],[Disbursement Date]]=MIN(_xlfn._xlws.FILTER(Bank_Final_Fact[Disbursement Date],Bank_Final_Fact[Client id]=Bank_Final_Fact[[#This Row],[Client id]])),"New","Old")</f>
        <v>Old</v>
      </c>
      <c r="AX172">
        <f t="shared" si="2"/>
        <v>4</v>
      </c>
    </row>
    <row r="173" spans="1:50">
      <c r="A173" t="s">
        <v>558</v>
      </c>
      <c r="B173">
        <v>701</v>
      </c>
      <c r="C173" t="s">
        <v>89</v>
      </c>
      <c r="D173" t="s">
        <v>368</v>
      </c>
      <c r="E173">
        <v>25833</v>
      </c>
      <c r="F173">
        <v>11743</v>
      </c>
      <c r="G173">
        <v>8429</v>
      </c>
      <c r="H173" s="1">
        <v>42365</v>
      </c>
      <c r="I173" t="s">
        <v>394</v>
      </c>
      <c r="J173" t="s">
        <v>389</v>
      </c>
      <c r="K173">
        <v>910020</v>
      </c>
      <c r="L173" t="s">
        <v>91</v>
      </c>
      <c r="M173" t="s">
        <v>278</v>
      </c>
      <c r="N173" t="s">
        <v>225</v>
      </c>
      <c r="O173" t="s">
        <v>226</v>
      </c>
      <c r="P173">
        <v>44</v>
      </c>
      <c r="Q173" s="1">
        <v>27395</v>
      </c>
      <c r="R173" t="s">
        <v>235</v>
      </c>
      <c r="S173" t="s">
        <v>243</v>
      </c>
      <c r="T173" t="s">
        <v>259</v>
      </c>
      <c r="U173" t="s">
        <v>261</v>
      </c>
      <c r="V173" t="s">
        <v>231</v>
      </c>
      <c r="W173">
        <v>361</v>
      </c>
      <c r="X173" t="s">
        <v>344</v>
      </c>
      <c r="Y173" t="s">
        <v>357</v>
      </c>
      <c r="Z173" t="s">
        <v>363</v>
      </c>
      <c r="AA173">
        <v>0.14649999999999999</v>
      </c>
      <c r="AB173" t="s">
        <v>369</v>
      </c>
      <c r="AC173" t="s">
        <v>370</v>
      </c>
      <c r="AD173" t="s">
        <v>89</v>
      </c>
      <c r="AE173" t="s">
        <v>24</v>
      </c>
      <c r="AF173" t="s">
        <v>25</v>
      </c>
      <c r="AG173" t="s">
        <v>26</v>
      </c>
      <c r="AH173" t="s">
        <v>26</v>
      </c>
      <c r="AI173" t="s">
        <v>27</v>
      </c>
      <c r="AJ173" t="s">
        <v>28</v>
      </c>
      <c r="AK173">
        <v>910020</v>
      </c>
      <c r="AL173" t="s">
        <v>90</v>
      </c>
      <c r="AM173" t="s">
        <v>16</v>
      </c>
      <c r="AN173">
        <v>27316</v>
      </c>
      <c r="AO173">
        <v>12930</v>
      </c>
      <c r="AP173">
        <v>25412</v>
      </c>
      <c r="AQ173">
        <v>7.77</v>
      </c>
      <c r="AR173">
        <v>364.31</v>
      </c>
      <c r="AS173" t="s">
        <v>2396</v>
      </c>
      <c r="AT173" t="s">
        <v>2396</v>
      </c>
      <c r="AU173">
        <v>1</v>
      </c>
      <c r="AV173" t="s">
        <v>2398</v>
      </c>
      <c r="AW173" t="str" cm="1">
        <f t="array" ref="AW173">IF(Bank_Final_Fact[[#This Row],[Disbursement Date]]=MIN(_xlfn._xlws.FILTER(Bank_Final_Fact[Disbursement Date],Bank_Final_Fact[Client id]=Bank_Final_Fact[[#This Row],[Client id]])),"New","Old")</f>
        <v>New</v>
      </c>
      <c r="AX173">
        <f t="shared" si="2"/>
        <v>2</v>
      </c>
    </row>
    <row r="174" spans="1:50">
      <c r="A174" t="s">
        <v>559</v>
      </c>
      <c r="B174">
        <v>906</v>
      </c>
      <c r="C174" t="s">
        <v>23</v>
      </c>
      <c r="D174" t="s">
        <v>359</v>
      </c>
      <c r="E174">
        <v>29610</v>
      </c>
      <c r="F174">
        <v>15245</v>
      </c>
      <c r="G174">
        <v>26132</v>
      </c>
      <c r="H174" s="1">
        <v>42265</v>
      </c>
      <c r="I174" t="s">
        <v>385</v>
      </c>
      <c r="J174" t="s">
        <v>383</v>
      </c>
      <c r="K174">
        <v>910182</v>
      </c>
      <c r="L174" t="s">
        <v>31</v>
      </c>
      <c r="M174" t="s">
        <v>319</v>
      </c>
      <c r="N174" t="s">
        <v>225</v>
      </c>
      <c r="O174" t="s">
        <v>238</v>
      </c>
      <c r="P174">
        <v>52</v>
      </c>
      <c r="Q174" s="1">
        <v>24473</v>
      </c>
      <c r="R174" t="s">
        <v>239</v>
      </c>
      <c r="S174" t="s">
        <v>303</v>
      </c>
      <c r="T174" t="s">
        <v>229</v>
      </c>
      <c r="U174" t="s">
        <v>233</v>
      </c>
      <c r="V174" t="s">
        <v>246</v>
      </c>
      <c r="W174">
        <v>626</v>
      </c>
      <c r="X174" t="s">
        <v>344</v>
      </c>
      <c r="Y174" t="s">
        <v>360</v>
      </c>
      <c r="Z174" t="s">
        <v>346</v>
      </c>
      <c r="AA174">
        <v>9.9099999999999994E-2</v>
      </c>
      <c r="AB174" t="s">
        <v>347</v>
      </c>
      <c r="AC174" t="s">
        <v>361</v>
      </c>
      <c r="AD174" t="s">
        <v>23</v>
      </c>
      <c r="AE174" t="s">
        <v>24</v>
      </c>
      <c r="AF174" t="s">
        <v>25</v>
      </c>
      <c r="AG174" t="s">
        <v>26</v>
      </c>
      <c r="AH174" t="s">
        <v>26</v>
      </c>
      <c r="AI174" t="s">
        <v>27</v>
      </c>
      <c r="AJ174" t="s">
        <v>28</v>
      </c>
      <c r="AK174">
        <v>910182</v>
      </c>
      <c r="AL174" t="s">
        <v>29</v>
      </c>
      <c r="AM174" t="s">
        <v>16</v>
      </c>
      <c r="AN174">
        <v>30096</v>
      </c>
      <c r="AO174">
        <v>16287</v>
      </c>
      <c r="AP174">
        <v>29304</v>
      </c>
      <c r="AQ174">
        <v>38.39</v>
      </c>
      <c r="AR174">
        <v>2416.86</v>
      </c>
      <c r="AS174" t="s">
        <v>2397</v>
      </c>
      <c r="AT174" t="s">
        <v>2396</v>
      </c>
      <c r="AU174">
        <v>0</v>
      </c>
      <c r="AV174" t="s">
        <v>2398</v>
      </c>
      <c r="AW174" t="str" cm="1">
        <f t="array" ref="AW174">IF(Bank_Final_Fact[[#This Row],[Disbursement Date]]=MIN(_xlfn._xlws.FILTER(Bank_Final_Fact[Disbursement Date],Bank_Final_Fact[Client id]=Bank_Final_Fact[[#This Row],[Client id]])),"New","Old")</f>
        <v>New</v>
      </c>
      <c r="AX174">
        <f t="shared" si="2"/>
        <v>4</v>
      </c>
    </row>
    <row r="175" spans="1:50">
      <c r="A175" t="s">
        <v>560</v>
      </c>
      <c r="B175">
        <v>681</v>
      </c>
      <c r="C175" t="s">
        <v>20</v>
      </c>
      <c r="D175" t="s">
        <v>343</v>
      </c>
      <c r="E175">
        <v>21811</v>
      </c>
      <c r="F175">
        <v>19646</v>
      </c>
      <c r="G175">
        <v>25369</v>
      </c>
      <c r="H175" s="1">
        <v>45210</v>
      </c>
      <c r="I175" t="s">
        <v>382</v>
      </c>
      <c r="J175" t="s">
        <v>383</v>
      </c>
      <c r="K175">
        <v>110159</v>
      </c>
      <c r="L175" t="s">
        <v>22</v>
      </c>
      <c r="M175" t="s">
        <v>288</v>
      </c>
      <c r="N175" t="s">
        <v>225</v>
      </c>
      <c r="O175" t="s">
        <v>251</v>
      </c>
      <c r="P175">
        <v>34</v>
      </c>
      <c r="Q175" s="1">
        <v>31048</v>
      </c>
      <c r="R175" t="s">
        <v>239</v>
      </c>
      <c r="S175" t="s">
        <v>303</v>
      </c>
      <c r="T175" t="s">
        <v>259</v>
      </c>
      <c r="U175" t="s">
        <v>230</v>
      </c>
      <c r="V175" t="s">
        <v>240</v>
      </c>
      <c r="W175">
        <v>328</v>
      </c>
      <c r="X175" t="s">
        <v>344</v>
      </c>
      <c r="Y175" t="s">
        <v>345</v>
      </c>
      <c r="Z175" t="s">
        <v>346</v>
      </c>
      <c r="AA175">
        <v>0.1065</v>
      </c>
      <c r="AB175" t="s">
        <v>347</v>
      </c>
      <c r="AC175" t="s">
        <v>348</v>
      </c>
      <c r="AD175" t="s">
        <v>20</v>
      </c>
      <c r="AE175" t="s">
        <v>9</v>
      </c>
      <c r="AF175" t="s">
        <v>10</v>
      </c>
      <c r="AG175" t="s">
        <v>11</v>
      </c>
      <c r="AH175" t="s">
        <v>11</v>
      </c>
      <c r="AI175" t="s">
        <v>12</v>
      </c>
      <c r="AJ175" t="s">
        <v>20</v>
      </c>
      <c r="AK175">
        <v>110159</v>
      </c>
      <c r="AL175" t="s">
        <v>21</v>
      </c>
      <c r="AM175" t="s">
        <v>30</v>
      </c>
      <c r="AN175">
        <v>22761</v>
      </c>
      <c r="AO175">
        <v>20111</v>
      </c>
      <c r="AP175">
        <v>21805</v>
      </c>
      <c r="AQ175">
        <v>37.86</v>
      </c>
      <c r="AR175">
        <v>1778.26</v>
      </c>
      <c r="AS175" t="s">
        <v>2396</v>
      </c>
      <c r="AT175" t="s">
        <v>2396</v>
      </c>
      <c r="AU175">
        <v>0</v>
      </c>
      <c r="AV175" t="s">
        <v>2399</v>
      </c>
      <c r="AW175" t="str" cm="1">
        <f t="array" ref="AW175">IF(Bank_Final_Fact[[#This Row],[Disbursement Date]]=MIN(_xlfn._xlws.FILTER(Bank_Final_Fact[Disbursement Date],Bank_Final_Fact[Client id]=Bank_Final_Fact[[#This Row],[Client id]])),"New","Old")</f>
        <v>Old</v>
      </c>
      <c r="AX175">
        <f t="shared" si="2"/>
        <v>4</v>
      </c>
    </row>
    <row r="176" spans="1:50">
      <c r="A176" t="s">
        <v>561</v>
      </c>
      <c r="B176">
        <v>355</v>
      </c>
      <c r="C176" t="s">
        <v>124</v>
      </c>
      <c r="D176" t="s">
        <v>343</v>
      </c>
      <c r="E176">
        <v>24196</v>
      </c>
      <c r="F176">
        <v>42626</v>
      </c>
      <c r="G176">
        <v>31823</v>
      </c>
      <c r="H176" s="1">
        <v>43013</v>
      </c>
      <c r="I176" t="s">
        <v>382</v>
      </c>
      <c r="J176" t="s">
        <v>383</v>
      </c>
      <c r="K176">
        <v>1030063</v>
      </c>
      <c r="L176" t="s">
        <v>126</v>
      </c>
      <c r="M176" t="s">
        <v>331</v>
      </c>
      <c r="N176" t="s">
        <v>225</v>
      </c>
      <c r="O176" t="s">
        <v>226</v>
      </c>
      <c r="P176">
        <v>39</v>
      </c>
      <c r="Q176" s="1">
        <v>29221</v>
      </c>
      <c r="R176" t="s">
        <v>281</v>
      </c>
      <c r="S176" t="s">
        <v>282</v>
      </c>
      <c r="T176" t="s">
        <v>229</v>
      </c>
      <c r="U176" t="s">
        <v>230</v>
      </c>
      <c r="V176" t="s">
        <v>231</v>
      </c>
      <c r="W176">
        <v>472</v>
      </c>
      <c r="X176" t="s">
        <v>344</v>
      </c>
      <c r="Y176" t="s">
        <v>345</v>
      </c>
      <c r="Z176" t="s">
        <v>346</v>
      </c>
      <c r="AA176">
        <v>0.1065</v>
      </c>
      <c r="AB176" t="s">
        <v>347</v>
      </c>
      <c r="AC176" t="s">
        <v>348</v>
      </c>
      <c r="AD176" t="s">
        <v>124</v>
      </c>
      <c r="AE176" t="s">
        <v>9</v>
      </c>
      <c r="AF176" t="s">
        <v>10</v>
      </c>
      <c r="AG176" t="s">
        <v>11</v>
      </c>
      <c r="AH176" t="s">
        <v>11</v>
      </c>
      <c r="AI176" t="s">
        <v>12</v>
      </c>
      <c r="AJ176" t="s">
        <v>20</v>
      </c>
      <c r="AK176">
        <v>1030063</v>
      </c>
      <c r="AL176" t="s">
        <v>125</v>
      </c>
      <c r="AM176" t="s">
        <v>30</v>
      </c>
      <c r="AN176">
        <v>24552</v>
      </c>
      <c r="AO176">
        <v>43804</v>
      </c>
      <c r="AP176">
        <v>24193</v>
      </c>
      <c r="AQ176">
        <v>14.46</v>
      </c>
      <c r="AR176">
        <v>2454.02</v>
      </c>
      <c r="AS176" t="s">
        <v>2397</v>
      </c>
      <c r="AT176" t="s">
        <v>2396</v>
      </c>
      <c r="AU176">
        <v>0</v>
      </c>
      <c r="AV176" t="s">
        <v>2398</v>
      </c>
      <c r="AW176" t="str" cm="1">
        <f t="array" ref="AW176">IF(Bank_Final_Fact[[#This Row],[Disbursement Date]]=MIN(_xlfn._xlws.FILTER(Bank_Final_Fact[Disbursement Date],Bank_Final_Fact[Client id]=Bank_Final_Fact[[#This Row],[Client id]])),"New","Old")</f>
        <v>New</v>
      </c>
      <c r="AX176">
        <f t="shared" si="2"/>
        <v>3</v>
      </c>
    </row>
    <row r="177" spans="1:50">
      <c r="A177" t="s">
        <v>562</v>
      </c>
      <c r="B177">
        <v>325</v>
      </c>
      <c r="C177" t="s">
        <v>109</v>
      </c>
      <c r="D177" t="s">
        <v>343</v>
      </c>
      <c r="E177">
        <v>34948</v>
      </c>
      <c r="F177">
        <v>21677</v>
      </c>
      <c r="G177">
        <v>37869</v>
      </c>
      <c r="H177" s="1">
        <v>44900</v>
      </c>
      <c r="I177" t="s">
        <v>394</v>
      </c>
      <c r="J177" t="s">
        <v>389</v>
      </c>
      <c r="K177">
        <v>1110166</v>
      </c>
      <c r="L177" t="s">
        <v>112</v>
      </c>
      <c r="M177" t="s">
        <v>299</v>
      </c>
      <c r="N177" t="s">
        <v>225</v>
      </c>
      <c r="O177" t="s">
        <v>226</v>
      </c>
      <c r="P177">
        <v>45</v>
      </c>
      <c r="Q177" s="1">
        <v>27089</v>
      </c>
      <c r="R177" t="s">
        <v>266</v>
      </c>
      <c r="S177" t="s">
        <v>282</v>
      </c>
      <c r="T177" t="s">
        <v>259</v>
      </c>
      <c r="U177" t="s">
        <v>261</v>
      </c>
      <c r="V177" t="s">
        <v>231</v>
      </c>
      <c r="W177">
        <v>830</v>
      </c>
      <c r="X177" t="s">
        <v>344</v>
      </c>
      <c r="Y177" t="s">
        <v>345</v>
      </c>
      <c r="Z177" t="s">
        <v>346</v>
      </c>
      <c r="AA177">
        <v>0.1065</v>
      </c>
      <c r="AB177" t="s">
        <v>347</v>
      </c>
      <c r="AC177" t="s">
        <v>348</v>
      </c>
      <c r="AD177" t="s">
        <v>109</v>
      </c>
      <c r="AE177" t="s">
        <v>9</v>
      </c>
      <c r="AF177" t="s">
        <v>10</v>
      </c>
      <c r="AG177" t="s">
        <v>11</v>
      </c>
      <c r="AH177" t="s">
        <v>11</v>
      </c>
      <c r="AI177" t="s">
        <v>12</v>
      </c>
      <c r="AJ177" t="s">
        <v>110</v>
      </c>
      <c r="AK177">
        <v>1110166</v>
      </c>
      <c r="AL177" t="s">
        <v>111</v>
      </c>
      <c r="AM177" t="s">
        <v>14</v>
      </c>
      <c r="AN177">
        <v>35297</v>
      </c>
      <c r="AO177">
        <v>22766</v>
      </c>
      <c r="AP177">
        <v>34682</v>
      </c>
      <c r="AQ177">
        <v>12.21</v>
      </c>
      <c r="AR177">
        <v>423.83</v>
      </c>
      <c r="AS177" t="s">
        <v>2396</v>
      </c>
      <c r="AT177" t="s">
        <v>2396</v>
      </c>
      <c r="AU177">
        <v>1</v>
      </c>
      <c r="AV177" t="s">
        <v>2398</v>
      </c>
      <c r="AW177" t="str" cm="1">
        <f t="array" ref="AW177">IF(Bank_Final_Fact[[#This Row],[Disbursement Date]]=MIN(_xlfn._xlws.FILTER(Bank_Final_Fact[Disbursement Date],Bank_Final_Fact[Client id]=Bank_Final_Fact[[#This Row],[Client id]])),"New","Old")</f>
        <v>Old</v>
      </c>
      <c r="AX177">
        <f t="shared" si="2"/>
        <v>3</v>
      </c>
    </row>
    <row r="178" spans="1:50">
      <c r="A178" t="s">
        <v>563</v>
      </c>
      <c r="B178">
        <v>593</v>
      </c>
      <c r="C178" t="s">
        <v>174</v>
      </c>
      <c r="D178" t="s">
        <v>343</v>
      </c>
      <c r="E178">
        <v>42234</v>
      </c>
      <c r="F178">
        <v>46536</v>
      </c>
      <c r="G178">
        <v>41107</v>
      </c>
      <c r="H178" s="1">
        <v>42414</v>
      </c>
      <c r="I178" t="s">
        <v>387</v>
      </c>
      <c r="J178" t="s">
        <v>383</v>
      </c>
      <c r="K178">
        <v>520376</v>
      </c>
      <c r="L178" t="s">
        <v>177</v>
      </c>
      <c r="M178" t="s">
        <v>271</v>
      </c>
      <c r="N178" t="s">
        <v>225</v>
      </c>
      <c r="O178" t="s">
        <v>328</v>
      </c>
      <c r="P178">
        <v>57</v>
      </c>
      <c r="Q178" s="1">
        <v>22869</v>
      </c>
      <c r="R178" t="s">
        <v>266</v>
      </c>
      <c r="S178" t="s">
        <v>282</v>
      </c>
      <c r="T178" t="s">
        <v>229</v>
      </c>
      <c r="U178" t="s">
        <v>230</v>
      </c>
      <c r="V178" t="s">
        <v>240</v>
      </c>
      <c r="W178">
        <v>472</v>
      </c>
      <c r="X178" t="s">
        <v>344</v>
      </c>
      <c r="Y178" t="s">
        <v>345</v>
      </c>
      <c r="Z178" t="s">
        <v>346</v>
      </c>
      <c r="AA178">
        <v>0.1065</v>
      </c>
      <c r="AB178" t="s">
        <v>347</v>
      </c>
      <c r="AC178" t="s">
        <v>348</v>
      </c>
      <c r="AD178" t="s">
        <v>174</v>
      </c>
      <c r="AE178" t="s">
        <v>76</v>
      </c>
      <c r="AF178" t="s">
        <v>77</v>
      </c>
      <c r="AG178" t="s">
        <v>78</v>
      </c>
      <c r="AH178" t="s">
        <v>78</v>
      </c>
      <c r="AI178" t="s">
        <v>79</v>
      </c>
      <c r="AJ178" t="s">
        <v>175</v>
      </c>
      <c r="AK178">
        <v>520376</v>
      </c>
      <c r="AL178" t="s">
        <v>176</v>
      </c>
      <c r="AM178" t="s">
        <v>14</v>
      </c>
      <c r="AN178">
        <v>43587</v>
      </c>
      <c r="AO178">
        <v>46676</v>
      </c>
      <c r="AP178">
        <v>41800</v>
      </c>
      <c r="AQ178">
        <v>34.090000000000003</v>
      </c>
      <c r="AR178">
        <v>1356.53</v>
      </c>
      <c r="AS178" t="s">
        <v>2396</v>
      </c>
      <c r="AT178" t="s">
        <v>2396</v>
      </c>
      <c r="AU178">
        <v>2</v>
      </c>
      <c r="AV178" t="s">
        <v>2398</v>
      </c>
      <c r="AW178" t="str" cm="1">
        <f t="array" ref="AW178">IF(Bank_Final_Fact[[#This Row],[Disbursement Date]]=MIN(_xlfn._xlws.FILTER(Bank_Final_Fact[Disbursement Date],Bank_Final_Fact[Client id]=Bank_Final_Fact[[#This Row],[Client id]])),"New","Old")</f>
        <v>New</v>
      </c>
      <c r="AX178">
        <f t="shared" si="2"/>
        <v>5</v>
      </c>
    </row>
    <row r="179" spans="1:50">
      <c r="A179" t="s">
        <v>564</v>
      </c>
      <c r="B179">
        <v>731</v>
      </c>
      <c r="C179" t="s">
        <v>202</v>
      </c>
      <c r="D179" t="s">
        <v>343</v>
      </c>
      <c r="E179">
        <v>22800</v>
      </c>
      <c r="F179">
        <v>33069</v>
      </c>
      <c r="G179">
        <v>3925</v>
      </c>
      <c r="H179" s="1">
        <v>44399</v>
      </c>
      <c r="I179" t="s">
        <v>385</v>
      </c>
      <c r="J179" t="s">
        <v>389</v>
      </c>
      <c r="K179">
        <v>680026</v>
      </c>
      <c r="L179" t="s">
        <v>205</v>
      </c>
      <c r="M179" t="s">
        <v>306</v>
      </c>
      <c r="N179" t="s">
        <v>225</v>
      </c>
      <c r="O179" t="s">
        <v>242</v>
      </c>
      <c r="P179">
        <v>22</v>
      </c>
      <c r="Q179" s="1">
        <v>35730</v>
      </c>
      <c r="R179" t="s">
        <v>266</v>
      </c>
      <c r="S179" t="s">
        <v>243</v>
      </c>
      <c r="T179" t="s">
        <v>229</v>
      </c>
      <c r="U179" t="s">
        <v>261</v>
      </c>
      <c r="V179" t="s">
        <v>246</v>
      </c>
      <c r="W179">
        <v>516</v>
      </c>
      <c r="X179" t="s">
        <v>344</v>
      </c>
      <c r="Y179" t="s">
        <v>345</v>
      </c>
      <c r="Z179" t="s">
        <v>346</v>
      </c>
      <c r="AA179">
        <v>0.1065</v>
      </c>
      <c r="AB179" t="s">
        <v>347</v>
      </c>
      <c r="AC179" t="s">
        <v>348</v>
      </c>
      <c r="AD179" t="s">
        <v>202</v>
      </c>
      <c r="AE179" t="s">
        <v>143</v>
      </c>
      <c r="AF179" t="s">
        <v>144</v>
      </c>
      <c r="AG179" t="s">
        <v>145</v>
      </c>
      <c r="AH179" t="s">
        <v>145</v>
      </c>
      <c r="AI179" t="s">
        <v>146</v>
      </c>
      <c r="AJ179" t="s">
        <v>203</v>
      </c>
      <c r="AK179">
        <v>680026</v>
      </c>
      <c r="AL179" t="s">
        <v>204</v>
      </c>
      <c r="AM179" t="s">
        <v>14</v>
      </c>
      <c r="AN179">
        <v>23756</v>
      </c>
      <c r="AO179">
        <v>32613</v>
      </c>
      <c r="AP179">
        <v>22513</v>
      </c>
      <c r="AQ179">
        <v>42.68</v>
      </c>
      <c r="AR179">
        <v>3306.33</v>
      </c>
      <c r="AS179" t="s">
        <v>2396</v>
      </c>
      <c r="AT179" t="s">
        <v>2396</v>
      </c>
      <c r="AU179">
        <v>0</v>
      </c>
      <c r="AV179" t="s">
        <v>2398</v>
      </c>
      <c r="AW179" t="str" cm="1">
        <f t="array" ref="AW179">IF(Bank_Final_Fact[[#This Row],[Disbursement Date]]=MIN(_xlfn._xlws.FILTER(Bank_Final_Fact[Disbursement Date],Bank_Final_Fact[Client id]=Bank_Final_Fact[[#This Row],[Client id]])),"New","Old")</f>
        <v>Old</v>
      </c>
      <c r="AX179">
        <f t="shared" si="2"/>
        <v>5</v>
      </c>
    </row>
    <row r="180" spans="1:50">
      <c r="A180" t="s">
        <v>565</v>
      </c>
      <c r="B180">
        <v>218</v>
      </c>
      <c r="C180" t="s">
        <v>25</v>
      </c>
      <c r="D180" t="s">
        <v>343</v>
      </c>
      <c r="E180">
        <v>29073</v>
      </c>
      <c r="F180">
        <v>16701</v>
      </c>
      <c r="G180">
        <v>26015</v>
      </c>
      <c r="H180" s="1">
        <v>45005</v>
      </c>
      <c r="I180" t="s">
        <v>387</v>
      </c>
      <c r="J180" t="s">
        <v>389</v>
      </c>
      <c r="K180">
        <v>10068</v>
      </c>
      <c r="L180" t="s">
        <v>74</v>
      </c>
      <c r="M180" t="s">
        <v>299</v>
      </c>
      <c r="N180" t="s">
        <v>225</v>
      </c>
      <c r="O180" t="s">
        <v>238</v>
      </c>
      <c r="P180">
        <v>49</v>
      </c>
      <c r="Q180" s="1">
        <v>25569</v>
      </c>
      <c r="R180" t="s">
        <v>239</v>
      </c>
      <c r="S180" t="s">
        <v>243</v>
      </c>
      <c r="T180" t="s">
        <v>249</v>
      </c>
      <c r="U180" t="s">
        <v>230</v>
      </c>
      <c r="V180" t="s">
        <v>246</v>
      </c>
      <c r="W180">
        <v>374</v>
      </c>
      <c r="X180" t="s">
        <v>344</v>
      </c>
      <c r="Y180" t="s">
        <v>345</v>
      </c>
      <c r="Z180" t="s">
        <v>346</v>
      </c>
      <c r="AA180">
        <v>0.1065</v>
      </c>
      <c r="AB180" t="s">
        <v>347</v>
      </c>
      <c r="AC180" t="s">
        <v>348</v>
      </c>
      <c r="AD180" t="s">
        <v>25</v>
      </c>
      <c r="AE180" t="s">
        <v>24</v>
      </c>
      <c r="AF180" t="s">
        <v>25</v>
      </c>
      <c r="AG180" t="s">
        <v>26</v>
      </c>
      <c r="AH180" t="s">
        <v>26</v>
      </c>
      <c r="AI180" t="s">
        <v>27</v>
      </c>
      <c r="AJ180" t="s">
        <v>72</v>
      </c>
      <c r="AK180">
        <v>10068</v>
      </c>
      <c r="AL180" t="s">
        <v>73</v>
      </c>
      <c r="AM180" t="s">
        <v>16</v>
      </c>
      <c r="AN180">
        <v>30726</v>
      </c>
      <c r="AO180">
        <v>17844</v>
      </c>
      <c r="AP180">
        <v>28796</v>
      </c>
      <c r="AQ180">
        <v>14.23</v>
      </c>
      <c r="AR180">
        <v>1772.07</v>
      </c>
      <c r="AS180" t="s">
        <v>2397</v>
      </c>
      <c r="AT180" t="s">
        <v>2396</v>
      </c>
      <c r="AU180">
        <v>0</v>
      </c>
      <c r="AV180" t="s">
        <v>2398</v>
      </c>
      <c r="AW180" t="str" cm="1">
        <f t="array" ref="AW180">IF(Bank_Final_Fact[[#This Row],[Disbursement Date]]=MIN(_xlfn._xlws.FILTER(Bank_Final_Fact[Disbursement Date],Bank_Final_Fact[Client id]=Bank_Final_Fact[[#This Row],[Client id]])),"New","Old")</f>
        <v>Old</v>
      </c>
      <c r="AX180">
        <f t="shared" si="2"/>
        <v>3</v>
      </c>
    </row>
    <row r="181" spans="1:50">
      <c r="A181" t="s">
        <v>566</v>
      </c>
      <c r="B181">
        <v>177</v>
      </c>
      <c r="C181" t="s">
        <v>39</v>
      </c>
      <c r="D181" t="s">
        <v>343</v>
      </c>
      <c r="E181">
        <v>2024</v>
      </c>
      <c r="F181">
        <v>3841</v>
      </c>
      <c r="G181">
        <v>21283</v>
      </c>
      <c r="H181" s="1">
        <v>42252</v>
      </c>
      <c r="I181" t="s">
        <v>394</v>
      </c>
      <c r="J181" t="s">
        <v>383</v>
      </c>
      <c r="K181">
        <v>30179</v>
      </c>
      <c r="L181" t="s">
        <v>46</v>
      </c>
      <c r="M181" t="s">
        <v>330</v>
      </c>
      <c r="N181" t="s">
        <v>225</v>
      </c>
      <c r="O181" t="s">
        <v>226</v>
      </c>
      <c r="P181">
        <v>44</v>
      </c>
      <c r="Q181" s="1">
        <v>27395</v>
      </c>
      <c r="R181" t="s">
        <v>281</v>
      </c>
      <c r="S181" t="s">
        <v>282</v>
      </c>
      <c r="T181" t="s">
        <v>229</v>
      </c>
      <c r="U181" t="s">
        <v>245</v>
      </c>
      <c r="V181" t="s">
        <v>246</v>
      </c>
      <c r="W181">
        <v>448</v>
      </c>
      <c r="X181" t="s">
        <v>344</v>
      </c>
      <c r="Y181" t="s">
        <v>345</v>
      </c>
      <c r="Z181" t="s">
        <v>346</v>
      </c>
      <c r="AA181">
        <v>0.1065</v>
      </c>
      <c r="AB181" t="s">
        <v>347</v>
      </c>
      <c r="AC181" t="s">
        <v>348</v>
      </c>
      <c r="AD181" t="s">
        <v>39</v>
      </c>
      <c r="AE181" t="s">
        <v>40</v>
      </c>
      <c r="AF181" t="s">
        <v>41</v>
      </c>
      <c r="AG181" t="s">
        <v>42</v>
      </c>
      <c r="AH181" t="s">
        <v>42</v>
      </c>
      <c r="AI181" t="s">
        <v>43</v>
      </c>
      <c r="AJ181" t="s">
        <v>44</v>
      </c>
      <c r="AK181">
        <v>30179</v>
      </c>
      <c r="AL181" t="s">
        <v>45</v>
      </c>
      <c r="AM181" t="s">
        <v>30</v>
      </c>
      <c r="AN181">
        <v>2881</v>
      </c>
      <c r="AO181">
        <v>4136</v>
      </c>
      <c r="AP181">
        <v>1743</v>
      </c>
      <c r="AQ181">
        <v>37.85</v>
      </c>
      <c r="AR181">
        <v>1625</v>
      </c>
      <c r="AS181" t="s">
        <v>2396</v>
      </c>
      <c r="AT181" t="s">
        <v>2396</v>
      </c>
      <c r="AU181">
        <v>2</v>
      </c>
      <c r="AV181" t="s">
        <v>2398</v>
      </c>
      <c r="AW181" t="str" cm="1">
        <f t="array" ref="AW181">IF(Bank_Final_Fact[[#This Row],[Disbursement Date]]=MIN(_xlfn._xlws.FILTER(Bank_Final_Fact[Disbursement Date],Bank_Final_Fact[Client id]=Bank_Final_Fact[[#This Row],[Client id]])),"New","Old")</f>
        <v>New</v>
      </c>
      <c r="AX181">
        <f t="shared" si="2"/>
        <v>3</v>
      </c>
    </row>
    <row r="182" spans="1:50">
      <c r="A182" t="s">
        <v>567</v>
      </c>
      <c r="B182">
        <v>43</v>
      </c>
      <c r="C182" t="s">
        <v>20</v>
      </c>
      <c r="D182" t="s">
        <v>343</v>
      </c>
      <c r="E182">
        <v>20110</v>
      </c>
      <c r="F182">
        <v>2754</v>
      </c>
      <c r="G182">
        <v>2483</v>
      </c>
      <c r="H182" s="1">
        <v>43529</v>
      </c>
      <c r="I182" t="s">
        <v>385</v>
      </c>
      <c r="J182" t="s">
        <v>383</v>
      </c>
      <c r="K182">
        <v>110159</v>
      </c>
      <c r="L182" t="s">
        <v>22</v>
      </c>
      <c r="M182" t="s">
        <v>248</v>
      </c>
      <c r="N182" t="s">
        <v>225</v>
      </c>
      <c r="O182" t="s">
        <v>251</v>
      </c>
      <c r="P182">
        <v>35</v>
      </c>
      <c r="Q182" s="1">
        <v>30682</v>
      </c>
      <c r="R182" t="s">
        <v>266</v>
      </c>
      <c r="S182" t="s">
        <v>243</v>
      </c>
      <c r="T182" t="s">
        <v>229</v>
      </c>
      <c r="U182" t="s">
        <v>261</v>
      </c>
      <c r="V182" t="s">
        <v>240</v>
      </c>
      <c r="W182">
        <v>624</v>
      </c>
      <c r="X182" t="s">
        <v>344</v>
      </c>
      <c r="Y182" t="s">
        <v>345</v>
      </c>
      <c r="Z182" t="s">
        <v>346</v>
      </c>
      <c r="AA182">
        <v>0.1065</v>
      </c>
      <c r="AB182" t="s">
        <v>347</v>
      </c>
      <c r="AC182" t="s">
        <v>348</v>
      </c>
      <c r="AD182" t="s">
        <v>20</v>
      </c>
      <c r="AE182" t="s">
        <v>9</v>
      </c>
      <c r="AF182" t="s">
        <v>10</v>
      </c>
      <c r="AG182" t="s">
        <v>11</v>
      </c>
      <c r="AH182" t="s">
        <v>11</v>
      </c>
      <c r="AI182" t="s">
        <v>12</v>
      </c>
      <c r="AJ182" t="s">
        <v>20</v>
      </c>
      <c r="AK182">
        <v>110159</v>
      </c>
      <c r="AL182" t="s">
        <v>21</v>
      </c>
      <c r="AM182" t="s">
        <v>30</v>
      </c>
      <c r="AN182">
        <v>21567</v>
      </c>
      <c r="AO182">
        <v>4378</v>
      </c>
      <c r="AP182">
        <v>20095</v>
      </c>
      <c r="AQ182">
        <v>27.16</v>
      </c>
      <c r="AR182">
        <v>1099.8699999999999</v>
      </c>
      <c r="AS182" t="s">
        <v>2397</v>
      </c>
      <c r="AT182" t="s">
        <v>2396</v>
      </c>
      <c r="AU182">
        <v>2</v>
      </c>
      <c r="AV182" t="s">
        <v>2400</v>
      </c>
      <c r="AW182" t="str" cm="1">
        <f t="array" ref="AW182">IF(Bank_Final_Fact[[#This Row],[Disbursement Date]]=MIN(_xlfn._xlws.FILTER(Bank_Final_Fact[Disbursement Date],Bank_Final_Fact[Client id]=Bank_Final_Fact[[#This Row],[Client id]])),"New","Old")</f>
        <v>New</v>
      </c>
      <c r="AX182">
        <f t="shared" si="2"/>
        <v>1</v>
      </c>
    </row>
    <row r="183" spans="1:50">
      <c r="A183" t="s">
        <v>568</v>
      </c>
      <c r="B183">
        <v>223</v>
      </c>
      <c r="C183" t="s">
        <v>109</v>
      </c>
      <c r="D183" t="s">
        <v>343</v>
      </c>
      <c r="E183">
        <v>22824</v>
      </c>
      <c r="F183">
        <v>9792</v>
      </c>
      <c r="G183">
        <v>15384</v>
      </c>
      <c r="H183" s="1">
        <v>44116</v>
      </c>
      <c r="I183" t="s">
        <v>382</v>
      </c>
      <c r="J183" t="s">
        <v>383</v>
      </c>
      <c r="K183">
        <v>1110166</v>
      </c>
      <c r="L183" t="s">
        <v>112</v>
      </c>
      <c r="M183" t="s">
        <v>262</v>
      </c>
      <c r="N183" t="s">
        <v>225</v>
      </c>
      <c r="O183" t="s">
        <v>226</v>
      </c>
      <c r="P183">
        <v>43</v>
      </c>
      <c r="Q183" s="1">
        <v>27760</v>
      </c>
      <c r="R183" t="s">
        <v>227</v>
      </c>
      <c r="S183" t="s">
        <v>243</v>
      </c>
      <c r="T183" t="s">
        <v>229</v>
      </c>
      <c r="U183" t="s">
        <v>230</v>
      </c>
      <c r="V183" t="s">
        <v>231</v>
      </c>
      <c r="W183">
        <v>798</v>
      </c>
      <c r="X183" t="s">
        <v>344</v>
      </c>
      <c r="Y183" t="s">
        <v>345</v>
      </c>
      <c r="Z183" t="s">
        <v>346</v>
      </c>
      <c r="AA183">
        <v>0.1065</v>
      </c>
      <c r="AB183" t="s">
        <v>347</v>
      </c>
      <c r="AC183" t="s">
        <v>348</v>
      </c>
      <c r="AD183" t="s">
        <v>109</v>
      </c>
      <c r="AE183" t="s">
        <v>9</v>
      </c>
      <c r="AF183" t="s">
        <v>10</v>
      </c>
      <c r="AG183" t="s">
        <v>11</v>
      </c>
      <c r="AH183" t="s">
        <v>11</v>
      </c>
      <c r="AI183" t="s">
        <v>12</v>
      </c>
      <c r="AJ183" t="s">
        <v>110</v>
      </c>
      <c r="AK183">
        <v>1110166</v>
      </c>
      <c r="AL183" t="s">
        <v>111</v>
      </c>
      <c r="AM183" t="s">
        <v>14</v>
      </c>
      <c r="AN183">
        <v>24027</v>
      </c>
      <c r="AO183">
        <v>9437</v>
      </c>
      <c r="AP183">
        <v>22499</v>
      </c>
      <c r="AQ183">
        <v>24.67</v>
      </c>
      <c r="AR183">
        <v>4530.1000000000004</v>
      </c>
      <c r="AS183" t="s">
        <v>2396</v>
      </c>
      <c r="AT183" t="s">
        <v>2396</v>
      </c>
      <c r="AU183">
        <v>1</v>
      </c>
      <c r="AV183" t="s">
        <v>2398</v>
      </c>
      <c r="AW183" t="str" cm="1">
        <f t="array" ref="AW183">IF(Bank_Final_Fact[[#This Row],[Disbursement Date]]=MIN(_xlfn._xlws.FILTER(Bank_Final_Fact[Disbursement Date],Bank_Final_Fact[Client id]=Bank_Final_Fact[[#This Row],[Client id]])),"New","Old")</f>
        <v>New</v>
      </c>
      <c r="AX183">
        <f t="shared" si="2"/>
        <v>2</v>
      </c>
    </row>
    <row r="184" spans="1:50">
      <c r="A184" t="s">
        <v>569</v>
      </c>
      <c r="B184">
        <v>87</v>
      </c>
      <c r="C184" t="s">
        <v>171</v>
      </c>
      <c r="D184" t="s">
        <v>343</v>
      </c>
      <c r="E184">
        <v>6953</v>
      </c>
      <c r="F184">
        <v>49194</v>
      </c>
      <c r="G184">
        <v>2653</v>
      </c>
      <c r="H184" s="1">
        <v>44064</v>
      </c>
      <c r="I184" t="s">
        <v>382</v>
      </c>
      <c r="J184" t="s">
        <v>383</v>
      </c>
      <c r="K184">
        <v>380112</v>
      </c>
      <c r="L184" t="s">
        <v>173</v>
      </c>
      <c r="M184" t="s">
        <v>306</v>
      </c>
      <c r="N184" t="s">
        <v>225</v>
      </c>
      <c r="O184" t="s">
        <v>242</v>
      </c>
      <c r="P184">
        <v>22</v>
      </c>
      <c r="Q184" s="1">
        <v>35730</v>
      </c>
      <c r="R184" t="s">
        <v>266</v>
      </c>
      <c r="S184" t="s">
        <v>243</v>
      </c>
      <c r="T184" t="s">
        <v>229</v>
      </c>
      <c r="U184" t="s">
        <v>261</v>
      </c>
      <c r="V184" t="s">
        <v>246</v>
      </c>
      <c r="W184">
        <v>516</v>
      </c>
      <c r="X184" t="s">
        <v>344</v>
      </c>
      <c r="Y184" t="s">
        <v>345</v>
      </c>
      <c r="Z184" t="s">
        <v>346</v>
      </c>
      <c r="AA184">
        <v>0.1065</v>
      </c>
      <c r="AB184" t="s">
        <v>347</v>
      </c>
      <c r="AC184" t="s">
        <v>348</v>
      </c>
      <c r="AD184" t="s">
        <v>171</v>
      </c>
      <c r="AE184" t="s">
        <v>76</v>
      </c>
      <c r="AF184" t="s">
        <v>77</v>
      </c>
      <c r="AG184" t="s">
        <v>78</v>
      </c>
      <c r="AH184" t="s">
        <v>78</v>
      </c>
      <c r="AI184" t="s">
        <v>79</v>
      </c>
      <c r="AJ184" t="s">
        <v>171</v>
      </c>
      <c r="AK184">
        <v>380112</v>
      </c>
      <c r="AL184" t="s">
        <v>172</v>
      </c>
      <c r="AM184" t="s">
        <v>16</v>
      </c>
      <c r="AN184">
        <v>7271</v>
      </c>
      <c r="AO184">
        <v>49388</v>
      </c>
      <c r="AP184">
        <v>6564</v>
      </c>
      <c r="AQ184">
        <v>30.42</v>
      </c>
      <c r="AR184">
        <v>4119.91</v>
      </c>
      <c r="AS184" t="s">
        <v>2396</v>
      </c>
      <c r="AT184" t="s">
        <v>2396</v>
      </c>
      <c r="AU184">
        <v>2</v>
      </c>
      <c r="AV184" t="s">
        <v>2399</v>
      </c>
      <c r="AW184" t="str" cm="1">
        <f t="array" ref="AW184">IF(Bank_Final_Fact[[#This Row],[Disbursement Date]]=MIN(_xlfn._xlws.FILTER(Bank_Final_Fact[Disbursement Date],Bank_Final_Fact[Client id]=Bank_Final_Fact[[#This Row],[Client id]])),"New","Old")</f>
        <v>Old</v>
      </c>
      <c r="AX184">
        <f t="shared" si="2"/>
        <v>3</v>
      </c>
    </row>
    <row r="185" spans="1:50">
      <c r="A185" t="s">
        <v>570</v>
      </c>
      <c r="B185">
        <v>219</v>
      </c>
      <c r="C185" t="s">
        <v>124</v>
      </c>
      <c r="D185" t="s">
        <v>343</v>
      </c>
      <c r="E185">
        <v>20343</v>
      </c>
      <c r="F185">
        <v>38046</v>
      </c>
      <c r="G185">
        <v>33912</v>
      </c>
      <c r="H185" s="1">
        <v>42652</v>
      </c>
      <c r="I185" t="s">
        <v>382</v>
      </c>
      <c r="J185" t="s">
        <v>389</v>
      </c>
      <c r="K185">
        <v>1030063</v>
      </c>
      <c r="L185" t="s">
        <v>126</v>
      </c>
      <c r="M185" t="s">
        <v>250</v>
      </c>
      <c r="N185" t="s">
        <v>225</v>
      </c>
      <c r="O185" t="s">
        <v>238</v>
      </c>
      <c r="P185">
        <v>51</v>
      </c>
      <c r="Q185" s="1">
        <v>24108</v>
      </c>
      <c r="R185" t="s">
        <v>235</v>
      </c>
      <c r="S185" t="s">
        <v>243</v>
      </c>
      <c r="T185" t="s">
        <v>259</v>
      </c>
      <c r="U185" t="s">
        <v>233</v>
      </c>
      <c r="V185" t="s">
        <v>240</v>
      </c>
      <c r="W185">
        <v>375</v>
      </c>
      <c r="X185" t="s">
        <v>344</v>
      </c>
      <c r="Y185" t="s">
        <v>345</v>
      </c>
      <c r="Z185" t="s">
        <v>346</v>
      </c>
      <c r="AA185">
        <v>0.1065</v>
      </c>
      <c r="AB185" t="s">
        <v>347</v>
      </c>
      <c r="AC185" t="s">
        <v>348</v>
      </c>
      <c r="AD185" t="s">
        <v>124</v>
      </c>
      <c r="AE185" t="s">
        <v>9</v>
      </c>
      <c r="AF185" t="s">
        <v>10</v>
      </c>
      <c r="AG185" t="s">
        <v>11</v>
      </c>
      <c r="AH185" t="s">
        <v>11</v>
      </c>
      <c r="AI185" t="s">
        <v>12</v>
      </c>
      <c r="AJ185" t="s">
        <v>20</v>
      </c>
      <c r="AK185">
        <v>1030063</v>
      </c>
      <c r="AL185" t="s">
        <v>125</v>
      </c>
      <c r="AM185" t="s">
        <v>30</v>
      </c>
      <c r="AN185">
        <v>20436</v>
      </c>
      <c r="AO185">
        <v>38552</v>
      </c>
      <c r="AP185">
        <v>19962</v>
      </c>
      <c r="AQ185">
        <v>6.65</v>
      </c>
      <c r="AR185">
        <v>2776.12</v>
      </c>
      <c r="AS185" t="s">
        <v>2396</v>
      </c>
      <c r="AT185" t="s">
        <v>2396</v>
      </c>
      <c r="AU185">
        <v>1</v>
      </c>
      <c r="AV185" t="s">
        <v>2398</v>
      </c>
      <c r="AW185" t="str" cm="1">
        <f t="array" ref="AW185">IF(Bank_Final_Fact[[#This Row],[Disbursement Date]]=MIN(_xlfn._xlws.FILTER(Bank_Final_Fact[Disbursement Date],Bank_Final_Fact[Client id]=Bank_Final_Fact[[#This Row],[Client id]])),"New","Old")</f>
        <v>Old</v>
      </c>
      <c r="AX185">
        <f t="shared" si="2"/>
        <v>2</v>
      </c>
    </row>
    <row r="186" spans="1:50">
      <c r="A186" t="s">
        <v>571</v>
      </c>
      <c r="B186">
        <v>351</v>
      </c>
      <c r="C186" t="s">
        <v>142</v>
      </c>
      <c r="D186" t="s">
        <v>343</v>
      </c>
      <c r="E186">
        <v>6992</v>
      </c>
      <c r="F186">
        <v>42475</v>
      </c>
      <c r="G186">
        <v>35954</v>
      </c>
      <c r="H186" s="1">
        <v>42556</v>
      </c>
      <c r="I186" t="s">
        <v>382</v>
      </c>
      <c r="J186" t="s">
        <v>389</v>
      </c>
      <c r="K186">
        <v>570241</v>
      </c>
      <c r="L186" t="s">
        <v>148</v>
      </c>
      <c r="M186" t="s">
        <v>255</v>
      </c>
      <c r="N186" t="s">
        <v>225</v>
      </c>
      <c r="O186" t="s">
        <v>251</v>
      </c>
      <c r="P186">
        <v>29</v>
      </c>
      <c r="Q186" s="1">
        <v>32509</v>
      </c>
      <c r="R186" t="s">
        <v>239</v>
      </c>
      <c r="S186" t="s">
        <v>303</v>
      </c>
      <c r="T186" t="s">
        <v>229</v>
      </c>
      <c r="U186" t="s">
        <v>233</v>
      </c>
      <c r="V186" t="s">
        <v>246</v>
      </c>
      <c r="W186">
        <v>324</v>
      </c>
      <c r="X186" t="s">
        <v>344</v>
      </c>
      <c r="Y186" t="s">
        <v>345</v>
      </c>
      <c r="Z186" t="s">
        <v>346</v>
      </c>
      <c r="AA186">
        <v>0.1065</v>
      </c>
      <c r="AB186" t="s">
        <v>347</v>
      </c>
      <c r="AC186" t="s">
        <v>348</v>
      </c>
      <c r="AD186" t="s">
        <v>142</v>
      </c>
      <c r="AE186" t="s">
        <v>143</v>
      </c>
      <c r="AF186" t="s">
        <v>144</v>
      </c>
      <c r="AG186" t="s">
        <v>145</v>
      </c>
      <c r="AH186" t="s">
        <v>145</v>
      </c>
      <c r="AI186" t="s">
        <v>146</v>
      </c>
      <c r="AJ186" t="s">
        <v>142</v>
      </c>
      <c r="AK186">
        <v>570241</v>
      </c>
      <c r="AL186" t="s">
        <v>147</v>
      </c>
      <c r="AM186" t="s">
        <v>30</v>
      </c>
      <c r="AN186">
        <v>8260</v>
      </c>
      <c r="AO186">
        <v>42100</v>
      </c>
      <c r="AP186">
        <v>6760</v>
      </c>
      <c r="AQ186">
        <v>46.27</v>
      </c>
      <c r="AR186">
        <v>729.72</v>
      </c>
      <c r="AS186" t="s">
        <v>2396</v>
      </c>
      <c r="AT186" t="s">
        <v>2396</v>
      </c>
      <c r="AU186">
        <v>1</v>
      </c>
      <c r="AV186" t="s">
        <v>2399</v>
      </c>
      <c r="AW186" t="str" cm="1">
        <f t="array" ref="AW186">IF(Bank_Final_Fact[[#This Row],[Disbursement Date]]=MIN(_xlfn._xlws.FILTER(Bank_Final_Fact[Disbursement Date],Bank_Final_Fact[Client id]=Bank_Final_Fact[[#This Row],[Client id]])),"New","Old")</f>
        <v>New</v>
      </c>
      <c r="AX186">
        <f t="shared" si="2"/>
        <v>2</v>
      </c>
    </row>
    <row r="187" spans="1:50">
      <c r="A187" t="s">
        <v>572</v>
      </c>
      <c r="B187">
        <v>679</v>
      </c>
      <c r="C187" t="s">
        <v>124</v>
      </c>
      <c r="D187" t="s">
        <v>359</v>
      </c>
      <c r="E187">
        <v>46543</v>
      </c>
      <c r="F187">
        <v>45161</v>
      </c>
      <c r="G187">
        <v>11056</v>
      </c>
      <c r="H187" s="1">
        <v>44424</v>
      </c>
      <c r="I187" t="s">
        <v>385</v>
      </c>
      <c r="J187" t="s">
        <v>383</v>
      </c>
      <c r="K187">
        <v>1030063</v>
      </c>
      <c r="L187" t="s">
        <v>126</v>
      </c>
      <c r="M187" t="s">
        <v>280</v>
      </c>
      <c r="N187" t="s">
        <v>225</v>
      </c>
      <c r="O187" t="s">
        <v>226</v>
      </c>
      <c r="P187">
        <v>38</v>
      </c>
      <c r="Q187" s="1">
        <v>29952</v>
      </c>
      <c r="R187" t="s">
        <v>239</v>
      </c>
      <c r="S187" t="s">
        <v>303</v>
      </c>
      <c r="T187" t="s">
        <v>229</v>
      </c>
      <c r="U187" t="s">
        <v>230</v>
      </c>
      <c r="V187" t="s">
        <v>231</v>
      </c>
      <c r="W187">
        <v>467</v>
      </c>
      <c r="X187" t="s">
        <v>344</v>
      </c>
      <c r="Y187" t="s">
        <v>360</v>
      </c>
      <c r="Z187" t="s">
        <v>346</v>
      </c>
      <c r="AA187">
        <v>9.9099999999999994E-2</v>
      </c>
      <c r="AB187" t="s">
        <v>347</v>
      </c>
      <c r="AC187" t="s">
        <v>361</v>
      </c>
      <c r="AD187" t="s">
        <v>124</v>
      </c>
      <c r="AE187" t="s">
        <v>9</v>
      </c>
      <c r="AF187" t="s">
        <v>10</v>
      </c>
      <c r="AG187" t="s">
        <v>11</v>
      </c>
      <c r="AH187" t="s">
        <v>11</v>
      </c>
      <c r="AI187" t="s">
        <v>12</v>
      </c>
      <c r="AJ187" t="s">
        <v>20</v>
      </c>
      <c r="AK187">
        <v>1030063</v>
      </c>
      <c r="AL187" t="s">
        <v>125</v>
      </c>
      <c r="AM187" t="s">
        <v>30</v>
      </c>
      <c r="AN187">
        <v>46484</v>
      </c>
      <c r="AO187">
        <v>45975</v>
      </c>
      <c r="AP187">
        <v>46473</v>
      </c>
      <c r="AQ187">
        <v>39.89</v>
      </c>
      <c r="AR187">
        <v>2111.9</v>
      </c>
      <c r="AS187" t="s">
        <v>2396</v>
      </c>
      <c r="AT187" t="s">
        <v>2396</v>
      </c>
      <c r="AU187">
        <v>1</v>
      </c>
      <c r="AV187" t="s">
        <v>2400</v>
      </c>
      <c r="AW187" t="str" cm="1">
        <f t="array" ref="AW187">IF(Bank_Final_Fact[[#This Row],[Disbursement Date]]=MIN(_xlfn._xlws.FILTER(Bank_Final_Fact[Disbursement Date],Bank_Final_Fact[Client id]=Bank_Final_Fact[[#This Row],[Client id]])),"New","Old")</f>
        <v>Old</v>
      </c>
      <c r="AX187">
        <f t="shared" si="2"/>
        <v>2</v>
      </c>
    </row>
    <row r="188" spans="1:50">
      <c r="A188" t="s">
        <v>573</v>
      </c>
      <c r="B188">
        <v>781</v>
      </c>
      <c r="C188" t="s">
        <v>50</v>
      </c>
      <c r="D188" t="s">
        <v>359</v>
      </c>
      <c r="E188">
        <v>49518</v>
      </c>
      <c r="F188">
        <v>49893</v>
      </c>
      <c r="G188">
        <v>40954</v>
      </c>
      <c r="H188" s="1">
        <v>44128</v>
      </c>
      <c r="I188" t="s">
        <v>385</v>
      </c>
      <c r="J188" t="s">
        <v>383</v>
      </c>
      <c r="K188">
        <v>20242</v>
      </c>
      <c r="L188" t="s">
        <v>56</v>
      </c>
      <c r="M188" t="s">
        <v>264</v>
      </c>
      <c r="N188" t="s">
        <v>225</v>
      </c>
      <c r="O188" t="s">
        <v>251</v>
      </c>
      <c r="P188">
        <v>32</v>
      </c>
      <c r="Q188" s="1">
        <v>31048</v>
      </c>
      <c r="R188" t="s">
        <v>227</v>
      </c>
      <c r="S188" t="s">
        <v>243</v>
      </c>
      <c r="T188" t="s">
        <v>229</v>
      </c>
      <c r="U188" t="s">
        <v>233</v>
      </c>
      <c r="V188" t="s">
        <v>231</v>
      </c>
      <c r="W188">
        <v>584</v>
      </c>
      <c r="X188" t="s">
        <v>344</v>
      </c>
      <c r="Y188" t="s">
        <v>360</v>
      </c>
      <c r="Z188" t="s">
        <v>346</v>
      </c>
      <c r="AA188">
        <v>9.9099999999999994E-2</v>
      </c>
      <c r="AB188" t="s">
        <v>347</v>
      </c>
      <c r="AC188" t="s">
        <v>361</v>
      </c>
      <c r="AD188" t="s">
        <v>50</v>
      </c>
      <c r="AE188" t="s">
        <v>51</v>
      </c>
      <c r="AF188" t="s">
        <v>52</v>
      </c>
      <c r="AG188" t="s">
        <v>53</v>
      </c>
      <c r="AH188" t="s">
        <v>53</v>
      </c>
      <c r="AI188" t="s">
        <v>54</v>
      </c>
      <c r="AJ188" t="s">
        <v>50</v>
      </c>
      <c r="AK188">
        <v>20242</v>
      </c>
      <c r="AL188" t="s">
        <v>55</v>
      </c>
      <c r="AM188" t="s">
        <v>14</v>
      </c>
      <c r="AN188">
        <v>50483</v>
      </c>
      <c r="AO188">
        <v>51614</v>
      </c>
      <c r="AP188">
        <v>49331</v>
      </c>
      <c r="AQ188">
        <v>40.049999999999997</v>
      </c>
      <c r="AR188">
        <v>166.68</v>
      </c>
      <c r="AS188" t="s">
        <v>2396</v>
      </c>
      <c r="AT188" t="s">
        <v>2396</v>
      </c>
      <c r="AU188">
        <v>2</v>
      </c>
      <c r="AV188" t="s">
        <v>2398</v>
      </c>
      <c r="AW188" t="str" cm="1">
        <f t="array" ref="AW188">IF(Bank_Final_Fact[[#This Row],[Disbursement Date]]=MIN(_xlfn._xlws.FILTER(Bank_Final_Fact[Disbursement Date],Bank_Final_Fact[Client id]=Bank_Final_Fact[[#This Row],[Client id]])),"New","Old")</f>
        <v>Old</v>
      </c>
      <c r="AX188">
        <f t="shared" si="2"/>
        <v>4</v>
      </c>
    </row>
    <row r="189" spans="1:50">
      <c r="A189" t="s">
        <v>574</v>
      </c>
      <c r="B189">
        <v>455</v>
      </c>
      <c r="C189" t="s">
        <v>180</v>
      </c>
      <c r="D189" t="s">
        <v>359</v>
      </c>
      <c r="E189">
        <v>19480</v>
      </c>
      <c r="F189">
        <v>46941</v>
      </c>
      <c r="G189">
        <v>12993</v>
      </c>
      <c r="H189" s="1">
        <v>43582</v>
      </c>
      <c r="I189" t="s">
        <v>385</v>
      </c>
      <c r="J189" t="s">
        <v>383</v>
      </c>
      <c r="K189">
        <v>1320004</v>
      </c>
      <c r="L189" t="s">
        <v>182</v>
      </c>
      <c r="M189" t="s">
        <v>290</v>
      </c>
      <c r="N189" t="s">
        <v>225</v>
      </c>
      <c r="O189" t="s">
        <v>238</v>
      </c>
      <c r="P189">
        <v>46</v>
      </c>
      <c r="Q189" s="1">
        <v>27030</v>
      </c>
      <c r="R189" t="s">
        <v>281</v>
      </c>
      <c r="S189" t="s">
        <v>282</v>
      </c>
      <c r="T189" t="s">
        <v>229</v>
      </c>
      <c r="U189" t="s">
        <v>261</v>
      </c>
      <c r="V189" t="s">
        <v>240</v>
      </c>
      <c r="W189">
        <v>708</v>
      </c>
      <c r="X189" t="s">
        <v>344</v>
      </c>
      <c r="Y189" t="s">
        <v>360</v>
      </c>
      <c r="Z189" t="s">
        <v>346</v>
      </c>
      <c r="AA189">
        <v>9.9099999999999994E-2</v>
      </c>
      <c r="AB189" t="s">
        <v>347</v>
      </c>
      <c r="AC189" t="s">
        <v>361</v>
      </c>
      <c r="AD189" t="s">
        <v>180</v>
      </c>
      <c r="AE189" t="s">
        <v>103</v>
      </c>
      <c r="AF189" t="s">
        <v>104</v>
      </c>
      <c r="AG189" t="s">
        <v>105</v>
      </c>
      <c r="AH189" t="s">
        <v>105</v>
      </c>
      <c r="AI189" t="s">
        <v>106</v>
      </c>
      <c r="AJ189" t="s">
        <v>104</v>
      </c>
      <c r="AK189">
        <v>1320004</v>
      </c>
      <c r="AL189" t="s">
        <v>181</v>
      </c>
      <c r="AM189" t="s">
        <v>14</v>
      </c>
      <c r="AN189">
        <v>19955</v>
      </c>
      <c r="AO189">
        <v>46991</v>
      </c>
      <c r="AP189">
        <v>19409</v>
      </c>
      <c r="AQ189">
        <v>25.52</v>
      </c>
      <c r="AR189">
        <v>4777.41</v>
      </c>
      <c r="AS189" t="s">
        <v>2396</v>
      </c>
      <c r="AT189" t="s">
        <v>2396</v>
      </c>
      <c r="AU189">
        <v>0</v>
      </c>
      <c r="AV189" t="s">
        <v>2398</v>
      </c>
      <c r="AW189" t="str" cm="1">
        <f t="array" ref="AW189">IF(Bank_Final_Fact[[#This Row],[Disbursement Date]]=MIN(_xlfn._xlws.FILTER(Bank_Final_Fact[Disbursement Date],Bank_Final_Fact[Client id]=Bank_Final_Fact[[#This Row],[Client id]])),"New","Old")</f>
        <v>Old</v>
      </c>
      <c r="AX189">
        <f t="shared" si="2"/>
        <v>3</v>
      </c>
    </row>
    <row r="190" spans="1:50">
      <c r="A190" t="s">
        <v>575</v>
      </c>
      <c r="B190">
        <v>314</v>
      </c>
      <c r="C190" t="s">
        <v>119</v>
      </c>
      <c r="D190" t="s">
        <v>359</v>
      </c>
      <c r="E190">
        <v>38399</v>
      </c>
      <c r="F190">
        <v>14434</v>
      </c>
      <c r="G190">
        <v>40286</v>
      </c>
      <c r="H190" s="1">
        <v>45051</v>
      </c>
      <c r="I190" t="s">
        <v>385</v>
      </c>
      <c r="J190" t="s">
        <v>383</v>
      </c>
      <c r="K190">
        <v>720081</v>
      </c>
      <c r="L190" t="s">
        <v>123</v>
      </c>
      <c r="M190" t="s">
        <v>298</v>
      </c>
      <c r="N190" t="s">
        <v>225</v>
      </c>
      <c r="O190" t="s">
        <v>251</v>
      </c>
      <c r="P190">
        <v>26</v>
      </c>
      <c r="Q190" s="1">
        <v>33970</v>
      </c>
      <c r="R190" t="s">
        <v>227</v>
      </c>
      <c r="S190" t="s">
        <v>243</v>
      </c>
      <c r="T190" t="s">
        <v>229</v>
      </c>
      <c r="U190" t="s">
        <v>233</v>
      </c>
      <c r="V190" t="s">
        <v>231</v>
      </c>
      <c r="W190">
        <v>824</v>
      </c>
      <c r="X190" t="s">
        <v>344</v>
      </c>
      <c r="Y190" t="s">
        <v>360</v>
      </c>
      <c r="Z190" t="s">
        <v>346</v>
      </c>
      <c r="AA190">
        <v>9.9099999999999994E-2</v>
      </c>
      <c r="AB190" t="s">
        <v>347</v>
      </c>
      <c r="AC190" t="s">
        <v>361</v>
      </c>
      <c r="AD190" t="s">
        <v>119</v>
      </c>
      <c r="AE190" t="s">
        <v>82</v>
      </c>
      <c r="AF190" t="s">
        <v>10</v>
      </c>
      <c r="AG190" t="s">
        <v>120</v>
      </c>
      <c r="AH190" t="s">
        <v>120</v>
      </c>
      <c r="AI190" t="s">
        <v>121</v>
      </c>
      <c r="AJ190" t="s">
        <v>119</v>
      </c>
      <c r="AK190">
        <v>720081</v>
      </c>
      <c r="AL190" t="s">
        <v>122</v>
      </c>
      <c r="AM190" t="s">
        <v>16</v>
      </c>
      <c r="AN190">
        <v>40296</v>
      </c>
      <c r="AO190">
        <v>15312</v>
      </c>
      <c r="AP190">
        <v>38370</v>
      </c>
      <c r="AQ190">
        <v>20.03</v>
      </c>
      <c r="AR190">
        <v>2487.12</v>
      </c>
      <c r="AS190" t="s">
        <v>2396</v>
      </c>
      <c r="AT190" t="s">
        <v>2396</v>
      </c>
      <c r="AU190">
        <v>2</v>
      </c>
      <c r="AV190" t="s">
        <v>2400</v>
      </c>
      <c r="AW190" t="str" cm="1">
        <f t="array" ref="AW190">IF(Bank_Final_Fact[[#This Row],[Disbursement Date]]=MIN(_xlfn._xlws.FILTER(Bank_Final_Fact[Disbursement Date],Bank_Final_Fact[Client id]=Bank_Final_Fact[[#This Row],[Client id]])),"New","Old")</f>
        <v>Old</v>
      </c>
      <c r="AX190">
        <f t="shared" si="2"/>
        <v>3</v>
      </c>
    </row>
    <row r="191" spans="1:50">
      <c r="A191" t="s">
        <v>576</v>
      </c>
      <c r="B191">
        <v>53</v>
      </c>
      <c r="C191" t="s">
        <v>196</v>
      </c>
      <c r="D191" t="s">
        <v>343</v>
      </c>
      <c r="E191">
        <v>28685</v>
      </c>
      <c r="F191">
        <v>32571</v>
      </c>
      <c r="G191">
        <v>21038</v>
      </c>
      <c r="H191" s="1">
        <v>45037</v>
      </c>
      <c r="I191" t="s">
        <v>385</v>
      </c>
      <c r="J191" t="s">
        <v>389</v>
      </c>
      <c r="K191">
        <v>560090</v>
      </c>
      <c r="L191" t="s">
        <v>199</v>
      </c>
      <c r="M191" t="s">
        <v>224</v>
      </c>
      <c r="N191" t="s">
        <v>225</v>
      </c>
      <c r="O191" t="s">
        <v>238</v>
      </c>
      <c r="P191">
        <v>50</v>
      </c>
      <c r="Q191" s="1">
        <v>24838</v>
      </c>
      <c r="R191" t="s">
        <v>235</v>
      </c>
      <c r="S191" t="s">
        <v>243</v>
      </c>
      <c r="T191" t="s">
        <v>229</v>
      </c>
      <c r="U191" t="s">
        <v>230</v>
      </c>
      <c r="V191" t="s">
        <v>246</v>
      </c>
      <c r="W191">
        <v>726</v>
      </c>
      <c r="X191" t="s">
        <v>344</v>
      </c>
      <c r="Y191" t="s">
        <v>345</v>
      </c>
      <c r="Z191" t="s">
        <v>346</v>
      </c>
      <c r="AA191">
        <v>0.1065</v>
      </c>
      <c r="AB191" t="s">
        <v>347</v>
      </c>
      <c r="AC191" t="s">
        <v>348</v>
      </c>
      <c r="AD191" t="s">
        <v>196</v>
      </c>
      <c r="AE191" t="s">
        <v>143</v>
      </c>
      <c r="AF191" t="s">
        <v>144</v>
      </c>
      <c r="AG191" t="s">
        <v>145</v>
      </c>
      <c r="AH191" t="s">
        <v>145</v>
      </c>
      <c r="AI191" t="s">
        <v>146</v>
      </c>
      <c r="AJ191" t="s">
        <v>197</v>
      </c>
      <c r="AK191">
        <v>560090</v>
      </c>
      <c r="AL191" t="s">
        <v>198</v>
      </c>
      <c r="AM191" t="s">
        <v>14</v>
      </c>
      <c r="AN191">
        <v>28405</v>
      </c>
      <c r="AO191">
        <v>34081</v>
      </c>
      <c r="AP191">
        <v>28269</v>
      </c>
      <c r="AQ191">
        <v>3.61</v>
      </c>
      <c r="AR191">
        <v>1042.6199999999999</v>
      </c>
      <c r="AS191" t="s">
        <v>2396</v>
      </c>
      <c r="AT191" t="s">
        <v>2396</v>
      </c>
      <c r="AU191">
        <v>1</v>
      </c>
      <c r="AV191" t="s">
        <v>2398</v>
      </c>
      <c r="AW191" t="str" cm="1">
        <f t="array" ref="AW191">IF(Bank_Final_Fact[[#This Row],[Disbursement Date]]=MIN(_xlfn._xlws.FILTER(Bank_Final_Fact[Disbursement Date],Bank_Final_Fact[Client id]=Bank_Final_Fact[[#This Row],[Client id]])),"New","Old")</f>
        <v>Old</v>
      </c>
      <c r="AX191">
        <f t="shared" si="2"/>
        <v>5</v>
      </c>
    </row>
    <row r="192" spans="1:50">
      <c r="A192" t="s">
        <v>577</v>
      </c>
      <c r="B192">
        <v>746</v>
      </c>
      <c r="C192" t="s">
        <v>142</v>
      </c>
      <c r="D192" t="s">
        <v>343</v>
      </c>
      <c r="E192">
        <v>16477</v>
      </c>
      <c r="F192">
        <v>23145</v>
      </c>
      <c r="G192">
        <v>2748</v>
      </c>
      <c r="H192" s="1">
        <v>42972</v>
      </c>
      <c r="I192" t="s">
        <v>385</v>
      </c>
      <c r="J192" t="s">
        <v>389</v>
      </c>
      <c r="K192">
        <v>570241</v>
      </c>
      <c r="L192" t="s">
        <v>148</v>
      </c>
      <c r="M192" t="s">
        <v>273</v>
      </c>
      <c r="N192" t="s">
        <v>225</v>
      </c>
      <c r="O192" t="s">
        <v>226</v>
      </c>
      <c r="P192">
        <v>36</v>
      </c>
      <c r="Q192" s="1">
        <v>30682</v>
      </c>
      <c r="R192" t="s">
        <v>281</v>
      </c>
      <c r="S192" t="s">
        <v>282</v>
      </c>
      <c r="T192" t="s">
        <v>229</v>
      </c>
      <c r="U192" t="s">
        <v>230</v>
      </c>
      <c r="V192" t="s">
        <v>231</v>
      </c>
      <c r="W192">
        <v>307</v>
      </c>
      <c r="X192" t="s">
        <v>344</v>
      </c>
      <c r="Y192" t="s">
        <v>345</v>
      </c>
      <c r="Z192" t="s">
        <v>346</v>
      </c>
      <c r="AA192">
        <v>0.1065</v>
      </c>
      <c r="AB192" t="s">
        <v>347</v>
      </c>
      <c r="AC192" t="s">
        <v>348</v>
      </c>
      <c r="AD192" t="s">
        <v>142</v>
      </c>
      <c r="AE192" t="s">
        <v>143</v>
      </c>
      <c r="AF192" t="s">
        <v>144</v>
      </c>
      <c r="AG192" t="s">
        <v>145</v>
      </c>
      <c r="AH192" t="s">
        <v>145</v>
      </c>
      <c r="AI192" t="s">
        <v>146</v>
      </c>
      <c r="AJ192" t="s">
        <v>142</v>
      </c>
      <c r="AK192">
        <v>570241</v>
      </c>
      <c r="AL192" t="s">
        <v>147</v>
      </c>
      <c r="AM192" t="s">
        <v>30</v>
      </c>
      <c r="AN192">
        <v>17024</v>
      </c>
      <c r="AO192">
        <v>24168</v>
      </c>
      <c r="AP192">
        <v>16203</v>
      </c>
      <c r="AQ192">
        <v>4.51</v>
      </c>
      <c r="AR192">
        <v>4283.5600000000004</v>
      </c>
      <c r="AS192" t="s">
        <v>2396</v>
      </c>
      <c r="AT192" t="s">
        <v>2396</v>
      </c>
      <c r="AU192">
        <v>1</v>
      </c>
      <c r="AV192" t="s">
        <v>2398</v>
      </c>
      <c r="AW192" t="str" cm="1">
        <f t="array" ref="AW192">IF(Bank_Final_Fact[[#This Row],[Disbursement Date]]=MIN(_xlfn._xlws.FILTER(Bank_Final_Fact[Disbursement Date],Bank_Final_Fact[Client id]=Bank_Final_Fact[[#This Row],[Client id]])),"New","Old")</f>
        <v>New</v>
      </c>
      <c r="AX192">
        <f t="shared" si="2"/>
        <v>3</v>
      </c>
    </row>
    <row r="193" spans="1:50">
      <c r="A193" t="s">
        <v>578</v>
      </c>
      <c r="B193">
        <v>699</v>
      </c>
      <c r="C193" t="s">
        <v>89</v>
      </c>
      <c r="D193" t="s">
        <v>343</v>
      </c>
      <c r="E193">
        <v>40804</v>
      </c>
      <c r="F193">
        <v>37493</v>
      </c>
      <c r="G193">
        <v>11861</v>
      </c>
      <c r="H193" s="1">
        <v>42028</v>
      </c>
      <c r="I193" t="s">
        <v>385</v>
      </c>
      <c r="J193" t="s">
        <v>389</v>
      </c>
      <c r="K193">
        <v>910020</v>
      </c>
      <c r="L193" t="s">
        <v>91</v>
      </c>
      <c r="M193" t="s">
        <v>274</v>
      </c>
      <c r="N193" t="s">
        <v>225</v>
      </c>
      <c r="O193" t="s">
        <v>251</v>
      </c>
      <c r="P193">
        <v>28</v>
      </c>
      <c r="Q193" s="1">
        <v>32509</v>
      </c>
      <c r="R193" t="s">
        <v>266</v>
      </c>
      <c r="S193" t="s">
        <v>243</v>
      </c>
      <c r="T193" t="s">
        <v>229</v>
      </c>
      <c r="U193" t="s">
        <v>261</v>
      </c>
      <c r="V193" t="s">
        <v>231</v>
      </c>
      <c r="W193">
        <v>553</v>
      </c>
      <c r="X193" t="s">
        <v>344</v>
      </c>
      <c r="Y193" t="s">
        <v>345</v>
      </c>
      <c r="Z193" t="s">
        <v>346</v>
      </c>
      <c r="AA193">
        <v>0.1065</v>
      </c>
      <c r="AB193" t="s">
        <v>347</v>
      </c>
      <c r="AC193" t="s">
        <v>348</v>
      </c>
      <c r="AD193" t="s">
        <v>89</v>
      </c>
      <c r="AE193" t="s">
        <v>24</v>
      </c>
      <c r="AF193" t="s">
        <v>25</v>
      </c>
      <c r="AG193" t="s">
        <v>26</v>
      </c>
      <c r="AH193" t="s">
        <v>26</v>
      </c>
      <c r="AI193" t="s">
        <v>27</v>
      </c>
      <c r="AJ193" t="s">
        <v>28</v>
      </c>
      <c r="AK193">
        <v>910020</v>
      </c>
      <c r="AL193" t="s">
        <v>90</v>
      </c>
      <c r="AM193" t="s">
        <v>16</v>
      </c>
      <c r="AN193">
        <v>40714</v>
      </c>
      <c r="AO193">
        <v>39326</v>
      </c>
      <c r="AP193">
        <v>40536</v>
      </c>
      <c r="AQ193">
        <v>42.9</v>
      </c>
      <c r="AR193">
        <v>3805.7</v>
      </c>
      <c r="AS193" t="s">
        <v>2396</v>
      </c>
      <c r="AT193" t="s">
        <v>2396</v>
      </c>
      <c r="AU193">
        <v>2</v>
      </c>
      <c r="AV193" t="s">
        <v>2398</v>
      </c>
      <c r="AW193" t="str" cm="1">
        <f t="array" ref="AW193">IF(Bank_Final_Fact[[#This Row],[Disbursement Date]]=MIN(_xlfn._xlws.FILTER(Bank_Final_Fact[Disbursement Date],Bank_Final_Fact[Client id]=Bank_Final_Fact[[#This Row],[Client id]])),"New","Old")</f>
        <v>New</v>
      </c>
      <c r="AX193">
        <f t="shared" si="2"/>
        <v>5</v>
      </c>
    </row>
    <row r="194" spans="1:50">
      <c r="A194" t="s">
        <v>579</v>
      </c>
      <c r="B194">
        <v>953</v>
      </c>
      <c r="C194" t="s">
        <v>116</v>
      </c>
      <c r="D194" t="s">
        <v>343</v>
      </c>
      <c r="E194">
        <v>43650</v>
      </c>
      <c r="F194">
        <v>36361</v>
      </c>
      <c r="G194">
        <v>1815</v>
      </c>
      <c r="H194" s="1">
        <v>44986</v>
      </c>
      <c r="I194" t="s">
        <v>385</v>
      </c>
      <c r="J194" t="s">
        <v>383</v>
      </c>
      <c r="K194">
        <v>1140044</v>
      </c>
      <c r="L194" t="s">
        <v>118</v>
      </c>
      <c r="M194" t="s">
        <v>279</v>
      </c>
      <c r="N194" t="s">
        <v>225</v>
      </c>
      <c r="O194" t="s">
        <v>251</v>
      </c>
      <c r="P194">
        <v>33</v>
      </c>
      <c r="Q194" s="1">
        <v>31778</v>
      </c>
      <c r="R194" t="s">
        <v>239</v>
      </c>
      <c r="S194" t="s">
        <v>303</v>
      </c>
      <c r="T194" t="s">
        <v>229</v>
      </c>
      <c r="U194" t="s">
        <v>233</v>
      </c>
      <c r="V194" t="s">
        <v>240</v>
      </c>
      <c r="W194">
        <v>473</v>
      </c>
      <c r="X194" t="s">
        <v>344</v>
      </c>
      <c r="Y194" t="s">
        <v>345</v>
      </c>
      <c r="Z194" t="s">
        <v>346</v>
      </c>
      <c r="AA194">
        <v>0.1065</v>
      </c>
      <c r="AB194" t="s">
        <v>347</v>
      </c>
      <c r="AC194" t="s">
        <v>348</v>
      </c>
      <c r="AD194" t="s">
        <v>116</v>
      </c>
      <c r="AE194" t="s">
        <v>76</v>
      </c>
      <c r="AF194" t="s">
        <v>77</v>
      </c>
      <c r="AG194" t="s">
        <v>78</v>
      </c>
      <c r="AH194" t="s">
        <v>78</v>
      </c>
      <c r="AI194" t="s">
        <v>79</v>
      </c>
      <c r="AJ194" t="s">
        <v>116</v>
      </c>
      <c r="AK194">
        <v>1140044</v>
      </c>
      <c r="AL194" t="s">
        <v>117</v>
      </c>
      <c r="AM194" t="s">
        <v>14</v>
      </c>
      <c r="AN194">
        <v>45147</v>
      </c>
      <c r="AO194">
        <v>37716</v>
      </c>
      <c r="AP194">
        <v>43358</v>
      </c>
      <c r="AQ194">
        <v>30.1</v>
      </c>
      <c r="AR194">
        <v>1329.01</v>
      </c>
      <c r="AS194" t="s">
        <v>2396</v>
      </c>
      <c r="AT194" t="s">
        <v>2396</v>
      </c>
      <c r="AU194">
        <v>0</v>
      </c>
      <c r="AV194" t="s">
        <v>2398</v>
      </c>
      <c r="AW194" t="str" cm="1">
        <f t="array" ref="AW194">IF(Bank_Final_Fact[[#This Row],[Disbursement Date]]=MIN(_xlfn._xlws.FILTER(Bank_Final_Fact[Disbursement Date],Bank_Final_Fact[Client id]=Bank_Final_Fact[[#This Row],[Client id]])),"New","Old")</f>
        <v>Old</v>
      </c>
      <c r="AX194">
        <f t="shared" ref="AX194:AX257" si="3">COUNTIF($B:$B,B194)</f>
        <v>2</v>
      </c>
    </row>
    <row r="195" spans="1:50">
      <c r="A195" t="s">
        <v>580</v>
      </c>
      <c r="B195">
        <v>289</v>
      </c>
      <c r="C195" t="s">
        <v>39</v>
      </c>
      <c r="D195" t="s">
        <v>343</v>
      </c>
      <c r="E195">
        <v>45157</v>
      </c>
      <c r="F195">
        <v>24280</v>
      </c>
      <c r="G195">
        <v>43973</v>
      </c>
      <c r="H195" s="1">
        <v>42449</v>
      </c>
      <c r="I195" t="s">
        <v>385</v>
      </c>
      <c r="J195" t="s">
        <v>389</v>
      </c>
      <c r="K195">
        <v>30179</v>
      </c>
      <c r="L195" t="s">
        <v>46</v>
      </c>
      <c r="M195" t="s">
        <v>315</v>
      </c>
      <c r="N195" t="s">
        <v>225</v>
      </c>
      <c r="O195" t="s">
        <v>251</v>
      </c>
      <c r="P195">
        <v>34</v>
      </c>
      <c r="Q195" s="1">
        <v>30682</v>
      </c>
      <c r="R195" t="s">
        <v>239</v>
      </c>
      <c r="S195" t="s">
        <v>303</v>
      </c>
      <c r="T195" t="s">
        <v>259</v>
      </c>
      <c r="U195" t="s">
        <v>233</v>
      </c>
      <c r="V195" t="s">
        <v>231</v>
      </c>
      <c r="W195">
        <v>341</v>
      </c>
      <c r="X195" t="s">
        <v>344</v>
      </c>
      <c r="Y195" t="s">
        <v>345</v>
      </c>
      <c r="Z195" t="s">
        <v>346</v>
      </c>
      <c r="AA195">
        <v>0.1065</v>
      </c>
      <c r="AB195" t="s">
        <v>347</v>
      </c>
      <c r="AC195" t="s">
        <v>348</v>
      </c>
      <c r="AD195" t="s">
        <v>39</v>
      </c>
      <c r="AE195" t="s">
        <v>40</v>
      </c>
      <c r="AF195" t="s">
        <v>41</v>
      </c>
      <c r="AG195" t="s">
        <v>42</v>
      </c>
      <c r="AH195" t="s">
        <v>42</v>
      </c>
      <c r="AI195" t="s">
        <v>43</v>
      </c>
      <c r="AJ195" t="s">
        <v>44</v>
      </c>
      <c r="AK195">
        <v>30179</v>
      </c>
      <c r="AL195" t="s">
        <v>45</v>
      </c>
      <c r="AM195" t="s">
        <v>30</v>
      </c>
      <c r="AN195">
        <v>45705</v>
      </c>
      <c r="AO195">
        <v>24858</v>
      </c>
      <c r="AP195">
        <v>44702</v>
      </c>
      <c r="AQ195">
        <v>32.520000000000003</v>
      </c>
      <c r="AR195">
        <v>3009.31</v>
      </c>
      <c r="AS195" t="s">
        <v>2396</v>
      </c>
      <c r="AT195" t="s">
        <v>2396</v>
      </c>
      <c r="AU195">
        <v>1</v>
      </c>
      <c r="AV195" t="s">
        <v>2398</v>
      </c>
      <c r="AW195" t="str" cm="1">
        <f t="array" ref="AW195">IF(Bank_Final_Fact[[#This Row],[Disbursement Date]]=MIN(_xlfn._xlws.FILTER(Bank_Final_Fact[Disbursement Date],Bank_Final_Fact[Client id]=Bank_Final_Fact[[#This Row],[Client id]])),"New","Old")</f>
        <v>New</v>
      </c>
      <c r="AX195">
        <f t="shared" si="3"/>
        <v>3</v>
      </c>
    </row>
    <row r="196" spans="1:50">
      <c r="A196" t="s">
        <v>581</v>
      </c>
      <c r="B196">
        <v>598</v>
      </c>
      <c r="C196" t="s">
        <v>124</v>
      </c>
      <c r="D196" t="s">
        <v>343</v>
      </c>
      <c r="E196">
        <v>17459</v>
      </c>
      <c r="F196">
        <v>8642</v>
      </c>
      <c r="G196">
        <v>38546</v>
      </c>
      <c r="H196" s="1">
        <v>43714</v>
      </c>
      <c r="I196" t="s">
        <v>385</v>
      </c>
      <c r="J196" t="s">
        <v>389</v>
      </c>
      <c r="K196">
        <v>1030063</v>
      </c>
      <c r="L196" t="s">
        <v>126</v>
      </c>
      <c r="M196" t="s">
        <v>262</v>
      </c>
      <c r="N196" t="s">
        <v>225</v>
      </c>
      <c r="O196" t="s">
        <v>226</v>
      </c>
      <c r="P196">
        <v>41</v>
      </c>
      <c r="Q196" s="1">
        <v>27760</v>
      </c>
      <c r="R196" t="s">
        <v>266</v>
      </c>
      <c r="S196" t="s">
        <v>243</v>
      </c>
      <c r="T196" t="s">
        <v>229</v>
      </c>
      <c r="U196" t="s">
        <v>233</v>
      </c>
      <c r="V196" t="s">
        <v>246</v>
      </c>
      <c r="W196">
        <v>399</v>
      </c>
      <c r="X196" t="s">
        <v>344</v>
      </c>
      <c r="Y196" t="s">
        <v>345</v>
      </c>
      <c r="Z196" t="s">
        <v>346</v>
      </c>
      <c r="AA196">
        <v>0.1065</v>
      </c>
      <c r="AB196" t="s">
        <v>347</v>
      </c>
      <c r="AC196" t="s">
        <v>348</v>
      </c>
      <c r="AD196" t="s">
        <v>124</v>
      </c>
      <c r="AE196" t="s">
        <v>9</v>
      </c>
      <c r="AF196" t="s">
        <v>10</v>
      </c>
      <c r="AG196" t="s">
        <v>11</v>
      </c>
      <c r="AH196" t="s">
        <v>11</v>
      </c>
      <c r="AI196" t="s">
        <v>12</v>
      </c>
      <c r="AJ196" t="s">
        <v>20</v>
      </c>
      <c r="AK196">
        <v>1030063</v>
      </c>
      <c r="AL196" t="s">
        <v>125</v>
      </c>
      <c r="AM196" t="s">
        <v>30</v>
      </c>
      <c r="AN196">
        <v>17157</v>
      </c>
      <c r="AO196">
        <v>8314</v>
      </c>
      <c r="AP196">
        <v>17372</v>
      </c>
      <c r="AQ196">
        <v>25.26</v>
      </c>
      <c r="AR196">
        <v>4265.63</v>
      </c>
      <c r="AS196" t="s">
        <v>2396</v>
      </c>
      <c r="AT196" t="s">
        <v>2396</v>
      </c>
      <c r="AU196">
        <v>1</v>
      </c>
      <c r="AV196" t="s">
        <v>2400</v>
      </c>
      <c r="AW196" t="str" cm="1">
        <f t="array" ref="AW196">IF(Bank_Final_Fact[[#This Row],[Disbursement Date]]=MIN(_xlfn._xlws.FILTER(Bank_Final_Fact[Disbursement Date],Bank_Final_Fact[Client id]=Bank_Final_Fact[[#This Row],[Client id]])),"New","Old")</f>
        <v>Old</v>
      </c>
      <c r="AX196">
        <f t="shared" si="3"/>
        <v>4</v>
      </c>
    </row>
    <row r="197" spans="1:50">
      <c r="A197" t="s">
        <v>582</v>
      </c>
      <c r="B197">
        <v>936</v>
      </c>
      <c r="C197" t="s">
        <v>139</v>
      </c>
      <c r="D197" t="s">
        <v>343</v>
      </c>
      <c r="E197">
        <v>2052</v>
      </c>
      <c r="F197">
        <v>9217</v>
      </c>
      <c r="G197">
        <v>6180</v>
      </c>
      <c r="H197" s="1">
        <v>44305</v>
      </c>
      <c r="I197" t="s">
        <v>394</v>
      </c>
      <c r="J197" t="s">
        <v>389</v>
      </c>
      <c r="K197">
        <v>630081</v>
      </c>
      <c r="L197" t="s">
        <v>141</v>
      </c>
      <c r="M197" t="s">
        <v>334</v>
      </c>
      <c r="N197" t="s">
        <v>225</v>
      </c>
      <c r="O197" t="s">
        <v>226</v>
      </c>
      <c r="P197">
        <v>43</v>
      </c>
      <c r="Q197" s="1">
        <v>27454</v>
      </c>
      <c r="R197" t="s">
        <v>281</v>
      </c>
      <c r="S197" t="s">
        <v>282</v>
      </c>
      <c r="T197" t="s">
        <v>229</v>
      </c>
      <c r="U197" t="s">
        <v>230</v>
      </c>
      <c r="V197" t="s">
        <v>246</v>
      </c>
      <c r="W197">
        <v>558</v>
      </c>
      <c r="X197" t="s">
        <v>344</v>
      </c>
      <c r="Y197" t="s">
        <v>345</v>
      </c>
      <c r="Z197" t="s">
        <v>346</v>
      </c>
      <c r="AA197">
        <v>0.1065</v>
      </c>
      <c r="AB197" t="s">
        <v>347</v>
      </c>
      <c r="AC197" t="s">
        <v>348</v>
      </c>
      <c r="AD197" t="s">
        <v>139</v>
      </c>
      <c r="AE197" t="s">
        <v>133</v>
      </c>
      <c r="AF197" t="s">
        <v>134</v>
      </c>
      <c r="AG197" t="s">
        <v>135</v>
      </c>
      <c r="AH197" t="s">
        <v>135</v>
      </c>
      <c r="AI197" t="s">
        <v>136</v>
      </c>
      <c r="AJ197" t="s">
        <v>139</v>
      </c>
      <c r="AK197">
        <v>630081</v>
      </c>
      <c r="AL197" t="s">
        <v>140</v>
      </c>
      <c r="AM197" t="s">
        <v>16</v>
      </c>
      <c r="AN197">
        <v>3808</v>
      </c>
      <c r="AO197">
        <v>11107</v>
      </c>
      <c r="AP197">
        <v>1703</v>
      </c>
      <c r="AQ197">
        <v>43.92</v>
      </c>
      <c r="AR197">
        <v>3707.92</v>
      </c>
      <c r="AS197" t="s">
        <v>2396</v>
      </c>
      <c r="AT197" t="s">
        <v>2396</v>
      </c>
      <c r="AU197">
        <v>2</v>
      </c>
      <c r="AV197" t="s">
        <v>2398</v>
      </c>
      <c r="AW197" t="str" cm="1">
        <f t="array" ref="AW197">IF(Bank_Final_Fact[[#This Row],[Disbursement Date]]=MIN(_xlfn._xlws.FILTER(Bank_Final_Fact[Disbursement Date],Bank_Final_Fact[Client id]=Bank_Final_Fact[[#This Row],[Client id]])),"New","Old")</f>
        <v>Old</v>
      </c>
      <c r="AX197">
        <f t="shared" si="3"/>
        <v>7</v>
      </c>
    </row>
    <row r="198" spans="1:50">
      <c r="A198" t="s">
        <v>583</v>
      </c>
      <c r="B198">
        <v>693</v>
      </c>
      <c r="C198" t="s">
        <v>89</v>
      </c>
      <c r="D198" t="s">
        <v>359</v>
      </c>
      <c r="E198">
        <v>3589</v>
      </c>
      <c r="F198">
        <v>19204</v>
      </c>
      <c r="G198">
        <v>9156</v>
      </c>
      <c r="H198" s="1">
        <v>42612</v>
      </c>
      <c r="I198" t="s">
        <v>382</v>
      </c>
      <c r="J198" t="s">
        <v>389</v>
      </c>
      <c r="K198">
        <v>910020</v>
      </c>
      <c r="L198" t="s">
        <v>91</v>
      </c>
      <c r="M198" t="s">
        <v>247</v>
      </c>
      <c r="N198" t="s">
        <v>225</v>
      </c>
      <c r="O198" t="s">
        <v>226</v>
      </c>
      <c r="P198">
        <v>45</v>
      </c>
      <c r="Q198" s="1">
        <v>26299</v>
      </c>
      <c r="R198" t="s">
        <v>266</v>
      </c>
      <c r="S198" t="s">
        <v>243</v>
      </c>
      <c r="T198" t="s">
        <v>229</v>
      </c>
      <c r="U198" t="s">
        <v>230</v>
      </c>
      <c r="V198" t="s">
        <v>231</v>
      </c>
      <c r="W198">
        <v>773</v>
      </c>
      <c r="X198" t="s">
        <v>344</v>
      </c>
      <c r="Y198" t="s">
        <v>360</v>
      </c>
      <c r="Z198" t="s">
        <v>346</v>
      </c>
      <c r="AA198">
        <v>9.9099999999999994E-2</v>
      </c>
      <c r="AB198" t="s">
        <v>347</v>
      </c>
      <c r="AC198" t="s">
        <v>361</v>
      </c>
      <c r="AD198" t="s">
        <v>89</v>
      </c>
      <c r="AE198" t="s">
        <v>24</v>
      </c>
      <c r="AF198" t="s">
        <v>25</v>
      </c>
      <c r="AG198" t="s">
        <v>26</v>
      </c>
      <c r="AH198" t="s">
        <v>26</v>
      </c>
      <c r="AI198" t="s">
        <v>27</v>
      </c>
      <c r="AJ198" t="s">
        <v>28</v>
      </c>
      <c r="AK198">
        <v>910020</v>
      </c>
      <c r="AL198" t="s">
        <v>90</v>
      </c>
      <c r="AM198" t="s">
        <v>16</v>
      </c>
      <c r="AN198">
        <v>5388</v>
      </c>
      <c r="AO198">
        <v>20923</v>
      </c>
      <c r="AP198">
        <v>3287</v>
      </c>
      <c r="AQ198">
        <v>22.35</v>
      </c>
      <c r="AR198">
        <v>2732.47</v>
      </c>
      <c r="AS198" t="s">
        <v>2396</v>
      </c>
      <c r="AT198" t="s">
        <v>2396</v>
      </c>
      <c r="AU198">
        <v>2</v>
      </c>
      <c r="AV198" t="s">
        <v>2399</v>
      </c>
      <c r="AW198" t="str" cm="1">
        <f t="array" ref="AW198">IF(Bank_Final_Fact[[#This Row],[Disbursement Date]]=MIN(_xlfn._xlws.FILTER(Bank_Final_Fact[Disbursement Date],Bank_Final_Fact[Client id]=Bank_Final_Fact[[#This Row],[Client id]])),"New","Old")</f>
        <v>New</v>
      </c>
      <c r="AX198">
        <f t="shared" si="3"/>
        <v>4</v>
      </c>
    </row>
    <row r="199" spans="1:50">
      <c r="A199" t="s">
        <v>584</v>
      </c>
      <c r="B199">
        <v>913</v>
      </c>
      <c r="C199" t="s">
        <v>39</v>
      </c>
      <c r="D199" t="s">
        <v>359</v>
      </c>
      <c r="E199">
        <v>12655</v>
      </c>
      <c r="F199">
        <v>43204</v>
      </c>
      <c r="G199">
        <v>18635</v>
      </c>
      <c r="H199" s="1">
        <v>42362</v>
      </c>
      <c r="I199" t="s">
        <v>382</v>
      </c>
      <c r="J199" t="s">
        <v>383</v>
      </c>
      <c r="K199">
        <v>30179</v>
      </c>
      <c r="L199" t="s">
        <v>46</v>
      </c>
      <c r="M199" t="s">
        <v>305</v>
      </c>
      <c r="N199" t="s">
        <v>225</v>
      </c>
      <c r="O199" t="s">
        <v>238</v>
      </c>
      <c r="P199">
        <v>51</v>
      </c>
      <c r="Q199" s="1">
        <v>24746</v>
      </c>
      <c r="R199" t="s">
        <v>266</v>
      </c>
      <c r="S199" t="s">
        <v>282</v>
      </c>
      <c r="T199" t="s">
        <v>229</v>
      </c>
      <c r="U199" t="s">
        <v>261</v>
      </c>
      <c r="V199" t="s">
        <v>246</v>
      </c>
      <c r="W199">
        <v>338</v>
      </c>
      <c r="X199" t="s">
        <v>344</v>
      </c>
      <c r="Y199" t="s">
        <v>360</v>
      </c>
      <c r="Z199" t="s">
        <v>346</v>
      </c>
      <c r="AA199">
        <v>9.9099999999999994E-2</v>
      </c>
      <c r="AB199" t="s">
        <v>347</v>
      </c>
      <c r="AC199" t="s">
        <v>361</v>
      </c>
      <c r="AD199" t="s">
        <v>39</v>
      </c>
      <c r="AE199" t="s">
        <v>40</v>
      </c>
      <c r="AF199" t="s">
        <v>41</v>
      </c>
      <c r="AG199" t="s">
        <v>42</v>
      </c>
      <c r="AH199" t="s">
        <v>42</v>
      </c>
      <c r="AI199" t="s">
        <v>43</v>
      </c>
      <c r="AJ199" t="s">
        <v>44</v>
      </c>
      <c r="AK199">
        <v>30179</v>
      </c>
      <c r="AL199" t="s">
        <v>45</v>
      </c>
      <c r="AM199" t="s">
        <v>30</v>
      </c>
      <c r="AN199">
        <v>14634</v>
      </c>
      <c r="AO199">
        <v>45163</v>
      </c>
      <c r="AP199">
        <v>12621</v>
      </c>
      <c r="AQ199">
        <v>11.8</v>
      </c>
      <c r="AR199">
        <v>3476.13</v>
      </c>
      <c r="AS199" t="s">
        <v>2397</v>
      </c>
      <c r="AT199" t="s">
        <v>2397</v>
      </c>
      <c r="AU199">
        <v>0</v>
      </c>
      <c r="AV199" t="s">
        <v>2398</v>
      </c>
      <c r="AW199" t="str" cm="1">
        <f t="array" ref="AW199">IF(Bank_Final_Fact[[#This Row],[Disbursement Date]]=MIN(_xlfn._xlws.FILTER(Bank_Final_Fact[Disbursement Date],Bank_Final_Fact[Client id]=Bank_Final_Fact[[#This Row],[Client id]])),"New","Old")</f>
        <v>Old</v>
      </c>
      <c r="AX199">
        <f t="shared" si="3"/>
        <v>3</v>
      </c>
    </row>
    <row r="200" spans="1:50">
      <c r="A200" t="s">
        <v>585</v>
      </c>
      <c r="B200">
        <v>971</v>
      </c>
      <c r="C200" t="s">
        <v>23</v>
      </c>
      <c r="D200" t="s">
        <v>343</v>
      </c>
      <c r="E200">
        <v>19741</v>
      </c>
      <c r="F200">
        <v>11883</v>
      </c>
      <c r="G200">
        <v>6569</v>
      </c>
      <c r="H200" s="1">
        <v>42229</v>
      </c>
      <c r="I200" t="s">
        <v>394</v>
      </c>
      <c r="J200" t="s">
        <v>383</v>
      </c>
      <c r="K200">
        <v>910182</v>
      </c>
      <c r="L200" t="s">
        <v>31</v>
      </c>
      <c r="M200" t="s">
        <v>241</v>
      </c>
      <c r="N200" t="s">
        <v>225</v>
      </c>
      <c r="O200" t="s">
        <v>251</v>
      </c>
      <c r="P200">
        <v>31</v>
      </c>
      <c r="Q200" s="1">
        <v>32143</v>
      </c>
      <c r="R200" t="s">
        <v>239</v>
      </c>
      <c r="S200" t="s">
        <v>303</v>
      </c>
      <c r="T200" t="s">
        <v>229</v>
      </c>
      <c r="U200" t="s">
        <v>236</v>
      </c>
      <c r="V200" t="s">
        <v>240</v>
      </c>
      <c r="W200">
        <v>696</v>
      </c>
      <c r="X200" t="s">
        <v>344</v>
      </c>
      <c r="Y200" t="s">
        <v>345</v>
      </c>
      <c r="Z200" t="s">
        <v>346</v>
      </c>
      <c r="AA200">
        <v>0.1065</v>
      </c>
      <c r="AB200" t="s">
        <v>347</v>
      </c>
      <c r="AC200" t="s">
        <v>348</v>
      </c>
      <c r="AD200" t="s">
        <v>23</v>
      </c>
      <c r="AE200" t="s">
        <v>24</v>
      </c>
      <c r="AF200" t="s">
        <v>25</v>
      </c>
      <c r="AG200" t="s">
        <v>26</v>
      </c>
      <c r="AH200" t="s">
        <v>26</v>
      </c>
      <c r="AI200" t="s">
        <v>27</v>
      </c>
      <c r="AJ200" t="s">
        <v>28</v>
      </c>
      <c r="AK200">
        <v>910182</v>
      </c>
      <c r="AL200" t="s">
        <v>29</v>
      </c>
      <c r="AM200" t="s">
        <v>16</v>
      </c>
      <c r="AN200">
        <v>21057</v>
      </c>
      <c r="AO200">
        <v>11742</v>
      </c>
      <c r="AP200">
        <v>19292</v>
      </c>
      <c r="AQ200">
        <v>19.98</v>
      </c>
      <c r="AR200">
        <v>3845.09</v>
      </c>
      <c r="AS200" t="s">
        <v>2396</v>
      </c>
      <c r="AT200" t="s">
        <v>2396</v>
      </c>
      <c r="AU200">
        <v>0</v>
      </c>
      <c r="AV200" t="s">
        <v>2398</v>
      </c>
      <c r="AW200" t="str" cm="1">
        <f t="array" ref="AW200">IF(Bank_Final_Fact[[#This Row],[Disbursement Date]]=MIN(_xlfn._xlws.FILTER(Bank_Final_Fact[Disbursement Date],Bank_Final_Fact[Client id]=Bank_Final_Fact[[#This Row],[Client id]])),"New","Old")</f>
        <v>New</v>
      </c>
      <c r="AX200">
        <f t="shared" si="3"/>
        <v>3</v>
      </c>
    </row>
    <row r="201" spans="1:50">
      <c r="A201" t="s">
        <v>586</v>
      </c>
      <c r="B201">
        <v>685</v>
      </c>
      <c r="C201" t="s">
        <v>25</v>
      </c>
      <c r="D201" t="s">
        <v>343</v>
      </c>
      <c r="E201">
        <v>30100</v>
      </c>
      <c r="F201">
        <v>26675</v>
      </c>
      <c r="G201">
        <v>34150</v>
      </c>
      <c r="H201" s="1">
        <v>45072</v>
      </c>
      <c r="I201" t="s">
        <v>385</v>
      </c>
      <c r="J201" t="s">
        <v>383</v>
      </c>
      <c r="K201">
        <v>10068</v>
      </c>
      <c r="L201" t="s">
        <v>74</v>
      </c>
      <c r="M201" t="s">
        <v>252</v>
      </c>
      <c r="N201" t="s">
        <v>225</v>
      </c>
      <c r="O201" t="s">
        <v>226</v>
      </c>
      <c r="P201">
        <v>43</v>
      </c>
      <c r="Q201" s="1">
        <v>27760</v>
      </c>
      <c r="R201" t="s">
        <v>281</v>
      </c>
      <c r="S201" t="s">
        <v>282</v>
      </c>
      <c r="T201" t="s">
        <v>229</v>
      </c>
      <c r="U201" t="s">
        <v>233</v>
      </c>
      <c r="V201" t="s">
        <v>231</v>
      </c>
      <c r="W201">
        <v>672</v>
      </c>
      <c r="X201" t="s">
        <v>344</v>
      </c>
      <c r="Y201" t="s">
        <v>345</v>
      </c>
      <c r="Z201" t="s">
        <v>346</v>
      </c>
      <c r="AA201">
        <v>0.1065</v>
      </c>
      <c r="AB201" t="s">
        <v>347</v>
      </c>
      <c r="AC201" t="s">
        <v>348</v>
      </c>
      <c r="AD201" t="s">
        <v>25</v>
      </c>
      <c r="AE201" t="s">
        <v>24</v>
      </c>
      <c r="AF201" t="s">
        <v>25</v>
      </c>
      <c r="AG201" t="s">
        <v>26</v>
      </c>
      <c r="AH201" t="s">
        <v>26</v>
      </c>
      <c r="AI201" t="s">
        <v>27</v>
      </c>
      <c r="AJ201" t="s">
        <v>72</v>
      </c>
      <c r="AK201">
        <v>10068</v>
      </c>
      <c r="AL201" t="s">
        <v>73</v>
      </c>
      <c r="AM201" t="s">
        <v>16</v>
      </c>
      <c r="AN201">
        <v>31038</v>
      </c>
      <c r="AO201">
        <v>26912</v>
      </c>
      <c r="AP201">
        <v>29937</v>
      </c>
      <c r="AQ201">
        <v>30</v>
      </c>
      <c r="AR201">
        <v>3391.75</v>
      </c>
      <c r="AS201" t="s">
        <v>2396</v>
      </c>
      <c r="AT201" t="s">
        <v>2396</v>
      </c>
      <c r="AU201">
        <v>2</v>
      </c>
      <c r="AV201" t="s">
        <v>2398</v>
      </c>
      <c r="AW201" t="str" cm="1">
        <f t="array" ref="AW201">IF(Bank_Final_Fact[[#This Row],[Disbursement Date]]=MIN(_xlfn._xlws.FILTER(Bank_Final_Fact[Disbursement Date],Bank_Final_Fact[Client id]=Bank_Final_Fact[[#This Row],[Client id]])),"New","Old")</f>
        <v>Old</v>
      </c>
      <c r="AX201">
        <f t="shared" si="3"/>
        <v>2</v>
      </c>
    </row>
    <row r="202" spans="1:50">
      <c r="A202" t="s">
        <v>587</v>
      </c>
      <c r="B202">
        <v>8</v>
      </c>
      <c r="C202" t="s">
        <v>66</v>
      </c>
      <c r="D202" t="s">
        <v>343</v>
      </c>
      <c r="E202">
        <v>47335</v>
      </c>
      <c r="F202">
        <v>33723</v>
      </c>
      <c r="G202">
        <v>4468</v>
      </c>
      <c r="H202" s="1">
        <v>42078</v>
      </c>
      <c r="I202" t="s">
        <v>382</v>
      </c>
      <c r="J202" t="s">
        <v>383</v>
      </c>
      <c r="K202">
        <v>60004</v>
      </c>
      <c r="L202" t="s">
        <v>68</v>
      </c>
      <c r="M202" t="s">
        <v>247</v>
      </c>
      <c r="N202" t="s">
        <v>225</v>
      </c>
      <c r="O202" t="s">
        <v>226</v>
      </c>
      <c r="P202">
        <v>39</v>
      </c>
      <c r="Q202" s="1">
        <v>28491</v>
      </c>
      <c r="R202" t="s">
        <v>227</v>
      </c>
      <c r="S202" t="s">
        <v>243</v>
      </c>
      <c r="T202" t="s">
        <v>229</v>
      </c>
      <c r="U202" t="s">
        <v>236</v>
      </c>
      <c r="V202" t="s">
        <v>246</v>
      </c>
      <c r="W202">
        <v>692</v>
      </c>
      <c r="X202" t="s">
        <v>344</v>
      </c>
      <c r="Y202" t="s">
        <v>345</v>
      </c>
      <c r="Z202" t="s">
        <v>346</v>
      </c>
      <c r="AA202">
        <v>0.1065</v>
      </c>
      <c r="AB202" t="s">
        <v>347</v>
      </c>
      <c r="AC202" t="s">
        <v>348</v>
      </c>
      <c r="AD202" t="s">
        <v>66</v>
      </c>
      <c r="AE202" t="s">
        <v>51</v>
      </c>
      <c r="AF202" t="s">
        <v>52</v>
      </c>
      <c r="AG202" t="s">
        <v>53</v>
      </c>
      <c r="AH202" t="s">
        <v>53</v>
      </c>
      <c r="AI202" t="s">
        <v>54</v>
      </c>
      <c r="AJ202" t="s">
        <v>66</v>
      </c>
      <c r="AK202">
        <v>60004</v>
      </c>
      <c r="AL202" t="s">
        <v>67</v>
      </c>
      <c r="AM202" t="s">
        <v>14</v>
      </c>
      <c r="AN202">
        <v>48201</v>
      </c>
      <c r="AO202">
        <v>33363</v>
      </c>
      <c r="AP202">
        <v>47235</v>
      </c>
      <c r="AQ202">
        <v>36.71</v>
      </c>
      <c r="AR202">
        <v>4549.66</v>
      </c>
      <c r="AS202" t="s">
        <v>2396</v>
      </c>
      <c r="AT202" t="s">
        <v>2396</v>
      </c>
      <c r="AU202">
        <v>2</v>
      </c>
      <c r="AV202" t="s">
        <v>2398</v>
      </c>
      <c r="AW202" t="str" cm="1">
        <f t="array" ref="AW202">IF(Bank_Final_Fact[[#This Row],[Disbursement Date]]=MIN(_xlfn._xlws.FILTER(Bank_Final_Fact[Disbursement Date],Bank_Final_Fact[Client id]=Bank_Final_Fact[[#This Row],[Client id]])),"New","Old")</f>
        <v>New</v>
      </c>
      <c r="AX202">
        <f t="shared" si="3"/>
        <v>2</v>
      </c>
    </row>
    <row r="203" spans="1:50">
      <c r="A203" t="s">
        <v>588</v>
      </c>
      <c r="B203">
        <v>871</v>
      </c>
      <c r="C203" t="s">
        <v>202</v>
      </c>
      <c r="D203" t="s">
        <v>349</v>
      </c>
      <c r="E203">
        <v>4941</v>
      </c>
      <c r="F203">
        <v>29332</v>
      </c>
      <c r="G203">
        <v>40098</v>
      </c>
      <c r="H203" s="1">
        <v>44744</v>
      </c>
      <c r="I203" t="s">
        <v>382</v>
      </c>
      <c r="J203" t="s">
        <v>383</v>
      </c>
      <c r="K203">
        <v>680026</v>
      </c>
      <c r="L203" t="s">
        <v>205</v>
      </c>
      <c r="M203" t="s">
        <v>330</v>
      </c>
      <c r="N203" t="s">
        <v>225</v>
      </c>
      <c r="O203" t="s">
        <v>238</v>
      </c>
      <c r="P203">
        <v>50</v>
      </c>
      <c r="Q203" s="1">
        <v>25569</v>
      </c>
      <c r="R203" t="s">
        <v>281</v>
      </c>
      <c r="S203" t="s">
        <v>282</v>
      </c>
      <c r="T203" t="s">
        <v>229</v>
      </c>
      <c r="U203" t="s">
        <v>261</v>
      </c>
      <c r="V203" t="s">
        <v>246</v>
      </c>
      <c r="W203">
        <v>416</v>
      </c>
      <c r="X203" t="s">
        <v>344</v>
      </c>
      <c r="Y203" t="s">
        <v>350</v>
      </c>
      <c r="Z203" t="s">
        <v>346</v>
      </c>
      <c r="AA203">
        <v>7.51E-2</v>
      </c>
      <c r="AB203" t="s">
        <v>351</v>
      </c>
      <c r="AC203" t="s">
        <v>352</v>
      </c>
      <c r="AD203" t="s">
        <v>202</v>
      </c>
      <c r="AE203" t="s">
        <v>143</v>
      </c>
      <c r="AF203" t="s">
        <v>144</v>
      </c>
      <c r="AG203" t="s">
        <v>145</v>
      </c>
      <c r="AH203" t="s">
        <v>145</v>
      </c>
      <c r="AI203" t="s">
        <v>146</v>
      </c>
      <c r="AJ203" t="s">
        <v>203</v>
      </c>
      <c r="AK203">
        <v>680026</v>
      </c>
      <c r="AL203" t="s">
        <v>204</v>
      </c>
      <c r="AM203" t="s">
        <v>14</v>
      </c>
      <c r="AN203">
        <v>5703</v>
      </c>
      <c r="AO203">
        <v>29830</v>
      </c>
      <c r="AP203">
        <v>4739</v>
      </c>
      <c r="AQ203">
        <v>42.22</v>
      </c>
      <c r="AR203">
        <v>1035.1300000000001</v>
      </c>
      <c r="AS203" t="s">
        <v>2396</v>
      </c>
      <c r="AT203" t="s">
        <v>2396</v>
      </c>
      <c r="AU203">
        <v>0</v>
      </c>
      <c r="AV203" t="s">
        <v>2399</v>
      </c>
      <c r="AW203" t="str" cm="1">
        <f t="array" ref="AW203">IF(Bank_Final_Fact[[#This Row],[Disbursement Date]]=MIN(_xlfn._xlws.FILTER(Bank_Final_Fact[Disbursement Date],Bank_Final_Fact[Client id]=Bank_Final_Fact[[#This Row],[Client id]])),"New","Old")</f>
        <v>Old</v>
      </c>
      <c r="AX203">
        <f t="shared" si="3"/>
        <v>2</v>
      </c>
    </row>
    <row r="204" spans="1:50">
      <c r="A204" t="s">
        <v>589</v>
      </c>
      <c r="B204">
        <v>681</v>
      </c>
      <c r="C204" t="s">
        <v>23</v>
      </c>
      <c r="D204" t="s">
        <v>359</v>
      </c>
      <c r="E204">
        <v>28948</v>
      </c>
      <c r="F204">
        <v>47049</v>
      </c>
      <c r="G204">
        <v>3549</v>
      </c>
      <c r="H204" s="1">
        <v>43246</v>
      </c>
      <c r="I204" t="s">
        <v>385</v>
      </c>
      <c r="J204" t="s">
        <v>383</v>
      </c>
      <c r="K204">
        <v>910182</v>
      </c>
      <c r="L204" t="s">
        <v>31</v>
      </c>
      <c r="M204" t="s">
        <v>288</v>
      </c>
      <c r="N204" t="s">
        <v>225</v>
      </c>
      <c r="O204" t="s">
        <v>251</v>
      </c>
      <c r="P204">
        <v>34</v>
      </c>
      <c r="Q204" s="1">
        <v>31048</v>
      </c>
      <c r="R204" t="s">
        <v>239</v>
      </c>
      <c r="S204" t="s">
        <v>303</v>
      </c>
      <c r="T204" t="s">
        <v>259</v>
      </c>
      <c r="U204" t="s">
        <v>230</v>
      </c>
      <c r="V204" t="s">
        <v>240</v>
      </c>
      <c r="W204">
        <v>328</v>
      </c>
      <c r="X204" t="s">
        <v>344</v>
      </c>
      <c r="Y204" t="s">
        <v>360</v>
      </c>
      <c r="Z204" t="s">
        <v>346</v>
      </c>
      <c r="AA204">
        <v>9.9099999999999994E-2</v>
      </c>
      <c r="AB204" t="s">
        <v>347</v>
      </c>
      <c r="AC204" t="s">
        <v>361</v>
      </c>
      <c r="AD204" t="s">
        <v>23</v>
      </c>
      <c r="AE204" t="s">
        <v>24</v>
      </c>
      <c r="AF204" t="s">
        <v>25</v>
      </c>
      <c r="AG204" t="s">
        <v>26</v>
      </c>
      <c r="AH204" t="s">
        <v>26</v>
      </c>
      <c r="AI204" t="s">
        <v>27</v>
      </c>
      <c r="AJ204" t="s">
        <v>28</v>
      </c>
      <c r="AK204">
        <v>910182</v>
      </c>
      <c r="AL204" t="s">
        <v>29</v>
      </c>
      <c r="AM204" t="s">
        <v>16</v>
      </c>
      <c r="AN204">
        <v>30778</v>
      </c>
      <c r="AO204">
        <v>47672</v>
      </c>
      <c r="AP204">
        <v>28928</v>
      </c>
      <c r="AQ204">
        <v>1.98</v>
      </c>
      <c r="AR204">
        <v>4470.07</v>
      </c>
      <c r="AS204" t="s">
        <v>2396</v>
      </c>
      <c r="AT204" t="s">
        <v>2397</v>
      </c>
      <c r="AU204">
        <v>0</v>
      </c>
      <c r="AV204" t="s">
        <v>2400</v>
      </c>
      <c r="AW204" t="str" cm="1">
        <f t="array" ref="AW204">IF(Bank_Final_Fact[[#This Row],[Disbursement Date]]=MIN(_xlfn._xlws.FILTER(Bank_Final_Fact[Disbursement Date],Bank_Final_Fact[Client id]=Bank_Final_Fact[[#This Row],[Client id]])),"New","Old")</f>
        <v>Old</v>
      </c>
      <c r="AX204">
        <f t="shared" si="3"/>
        <v>4</v>
      </c>
    </row>
    <row r="205" spans="1:50">
      <c r="A205" t="s">
        <v>590</v>
      </c>
      <c r="B205">
        <v>294</v>
      </c>
      <c r="C205" t="s">
        <v>149</v>
      </c>
      <c r="D205" t="s">
        <v>343</v>
      </c>
      <c r="E205">
        <v>5907</v>
      </c>
      <c r="F205">
        <v>41073</v>
      </c>
      <c r="G205">
        <v>38504</v>
      </c>
      <c r="H205" s="1">
        <v>44312</v>
      </c>
      <c r="I205" t="s">
        <v>387</v>
      </c>
      <c r="J205" t="s">
        <v>383</v>
      </c>
      <c r="K205">
        <v>1050013</v>
      </c>
      <c r="L205" t="s">
        <v>150</v>
      </c>
      <c r="M205" t="s">
        <v>273</v>
      </c>
      <c r="N205" t="s">
        <v>225</v>
      </c>
      <c r="O205" t="s">
        <v>242</v>
      </c>
      <c r="P205">
        <v>23</v>
      </c>
      <c r="Q205" s="1">
        <v>34335</v>
      </c>
      <c r="R205" t="s">
        <v>266</v>
      </c>
      <c r="S205" t="s">
        <v>243</v>
      </c>
      <c r="T205" t="s">
        <v>229</v>
      </c>
      <c r="U205" t="s">
        <v>230</v>
      </c>
      <c r="V205" t="s">
        <v>240</v>
      </c>
      <c r="W205">
        <v>588</v>
      </c>
      <c r="X205" t="s">
        <v>344</v>
      </c>
      <c r="Y205" t="s">
        <v>345</v>
      </c>
      <c r="Z205" t="s">
        <v>346</v>
      </c>
      <c r="AA205">
        <v>0.1065</v>
      </c>
      <c r="AB205" t="s">
        <v>347</v>
      </c>
      <c r="AC205" t="s">
        <v>348</v>
      </c>
      <c r="AD205" t="s">
        <v>149</v>
      </c>
      <c r="AE205" t="s">
        <v>143</v>
      </c>
      <c r="AF205" t="s">
        <v>144</v>
      </c>
      <c r="AG205" t="s">
        <v>145</v>
      </c>
      <c r="AH205" t="s">
        <v>145</v>
      </c>
      <c r="AI205" t="s">
        <v>146</v>
      </c>
      <c r="AJ205" t="s">
        <v>149</v>
      </c>
      <c r="AK205">
        <v>1050013</v>
      </c>
      <c r="AL205" t="s">
        <v>147</v>
      </c>
      <c r="AM205" t="s">
        <v>30</v>
      </c>
      <c r="AN205">
        <v>5467</v>
      </c>
      <c r="AO205">
        <v>42144</v>
      </c>
      <c r="AP205">
        <v>5617</v>
      </c>
      <c r="AQ205">
        <v>3.63</v>
      </c>
      <c r="AR205">
        <v>3400.47</v>
      </c>
      <c r="AS205" t="s">
        <v>2396</v>
      </c>
      <c r="AT205" t="s">
        <v>2396</v>
      </c>
      <c r="AU205">
        <v>2</v>
      </c>
      <c r="AV205" t="s">
        <v>2400</v>
      </c>
      <c r="AW205" t="str" cm="1">
        <f t="array" ref="AW205">IF(Bank_Final_Fact[[#This Row],[Disbursement Date]]=MIN(_xlfn._xlws.FILTER(Bank_Final_Fact[Disbursement Date],Bank_Final_Fact[Client id]=Bank_Final_Fact[[#This Row],[Client id]])),"New","Old")</f>
        <v>Old</v>
      </c>
      <c r="AX205">
        <f t="shared" si="3"/>
        <v>4</v>
      </c>
    </row>
    <row r="206" spans="1:50">
      <c r="A206" t="s">
        <v>591</v>
      </c>
      <c r="B206">
        <v>156</v>
      </c>
      <c r="C206" t="s">
        <v>186</v>
      </c>
      <c r="D206" t="s">
        <v>343</v>
      </c>
      <c r="E206">
        <v>49635</v>
      </c>
      <c r="F206">
        <v>7292</v>
      </c>
      <c r="G206">
        <v>24770</v>
      </c>
      <c r="H206" s="1">
        <v>42761</v>
      </c>
      <c r="I206" t="s">
        <v>385</v>
      </c>
      <c r="J206" t="s">
        <v>389</v>
      </c>
      <c r="K206">
        <v>800018</v>
      </c>
      <c r="L206" t="s">
        <v>189</v>
      </c>
      <c r="M206" t="s">
        <v>307</v>
      </c>
      <c r="N206" t="s">
        <v>225</v>
      </c>
      <c r="O206" t="s">
        <v>226</v>
      </c>
      <c r="P206">
        <v>44</v>
      </c>
      <c r="Q206" s="1">
        <v>27603</v>
      </c>
      <c r="R206" t="s">
        <v>266</v>
      </c>
      <c r="S206" t="s">
        <v>282</v>
      </c>
      <c r="T206" t="s">
        <v>229</v>
      </c>
      <c r="U206" t="s">
        <v>236</v>
      </c>
      <c r="V206" t="s">
        <v>246</v>
      </c>
      <c r="W206">
        <v>425</v>
      </c>
      <c r="X206" t="s">
        <v>344</v>
      </c>
      <c r="Y206" t="s">
        <v>345</v>
      </c>
      <c r="Z206" t="s">
        <v>346</v>
      </c>
      <c r="AA206">
        <v>0.1065</v>
      </c>
      <c r="AB206" t="s">
        <v>347</v>
      </c>
      <c r="AC206" t="s">
        <v>348</v>
      </c>
      <c r="AD206" t="s">
        <v>186</v>
      </c>
      <c r="AE206" t="s">
        <v>24</v>
      </c>
      <c r="AF206" t="s">
        <v>25</v>
      </c>
      <c r="AG206" t="s">
        <v>26</v>
      </c>
      <c r="AH206" t="s">
        <v>26</v>
      </c>
      <c r="AI206" t="s">
        <v>27</v>
      </c>
      <c r="AJ206" t="s">
        <v>187</v>
      </c>
      <c r="AK206">
        <v>800018</v>
      </c>
      <c r="AL206" t="s">
        <v>188</v>
      </c>
      <c r="AM206" t="s">
        <v>14</v>
      </c>
      <c r="AN206">
        <v>51385</v>
      </c>
      <c r="AO206">
        <v>7795</v>
      </c>
      <c r="AP206">
        <v>49157</v>
      </c>
      <c r="AQ206">
        <v>15.97</v>
      </c>
      <c r="AR206">
        <v>2526.69</v>
      </c>
      <c r="AS206" t="s">
        <v>2396</v>
      </c>
      <c r="AT206" t="s">
        <v>2396</v>
      </c>
      <c r="AU206">
        <v>1</v>
      </c>
      <c r="AV206" t="s">
        <v>2398</v>
      </c>
      <c r="AW206" t="str" cm="1">
        <f t="array" ref="AW206">IF(Bank_Final_Fact[[#This Row],[Disbursement Date]]=MIN(_xlfn._xlws.FILTER(Bank_Final_Fact[Disbursement Date],Bank_Final_Fact[Client id]=Bank_Final_Fact[[#This Row],[Client id]])),"New","Old")</f>
        <v>Old</v>
      </c>
      <c r="AX206">
        <f t="shared" si="3"/>
        <v>2</v>
      </c>
    </row>
    <row r="207" spans="1:50">
      <c r="A207" t="s">
        <v>592</v>
      </c>
      <c r="B207">
        <v>638</v>
      </c>
      <c r="C207" t="s">
        <v>39</v>
      </c>
      <c r="D207" t="s">
        <v>362</v>
      </c>
      <c r="E207">
        <v>17990</v>
      </c>
      <c r="F207">
        <v>34177</v>
      </c>
      <c r="G207">
        <v>27756</v>
      </c>
      <c r="H207" s="1">
        <v>44195</v>
      </c>
      <c r="I207" t="s">
        <v>385</v>
      </c>
      <c r="J207" t="s">
        <v>389</v>
      </c>
      <c r="K207">
        <v>30179</v>
      </c>
      <c r="L207" t="s">
        <v>46</v>
      </c>
      <c r="M207" t="s">
        <v>271</v>
      </c>
      <c r="N207" t="s">
        <v>225</v>
      </c>
      <c r="O207" t="s">
        <v>328</v>
      </c>
      <c r="P207">
        <v>57</v>
      </c>
      <c r="Q207" s="1">
        <v>22869</v>
      </c>
      <c r="R207" t="s">
        <v>266</v>
      </c>
      <c r="S207" t="s">
        <v>282</v>
      </c>
      <c r="T207" t="s">
        <v>229</v>
      </c>
      <c r="U207" t="s">
        <v>230</v>
      </c>
      <c r="V207" t="s">
        <v>240</v>
      </c>
      <c r="W207">
        <v>472</v>
      </c>
      <c r="X207" t="s">
        <v>344</v>
      </c>
      <c r="Y207" t="s">
        <v>357</v>
      </c>
      <c r="Z207" t="s">
        <v>363</v>
      </c>
      <c r="AA207">
        <v>0.1991</v>
      </c>
      <c r="AB207" t="s">
        <v>364</v>
      </c>
      <c r="AC207" t="s">
        <v>365</v>
      </c>
      <c r="AD207" t="s">
        <v>39</v>
      </c>
      <c r="AE207" t="s">
        <v>40</v>
      </c>
      <c r="AF207" t="s">
        <v>41</v>
      </c>
      <c r="AG207" t="s">
        <v>42</v>
      </c>
      <c r="AH207" t="s">
        <v>42</v>
      </c>
      <c r="AI207" t="s">
        <v>43</v>
      </c>
      <c r="AJ207" t="s">
        <v>44</v>
      </c>
      <c r="AK207">
        <v>30179</v>
      </c>
      <c r="AL207" t="s">
        <v>45</v>
      </c>
      <c r="AM207" t="s">
        <v>30</v>
      </c>
      <c r="AN207">
        <v>19245</v>
      </c>
      <c r="AO207">
        <v>36053</v>
      </c>
      <c r="AP207">
        <v>17897</v>
      </c>
      <c r="AQ207">
        <v>0.06</v>
      </c>
      <c r="AR207">
        <v>1882.65</v>
      </c>
      <c r="AS207" t="s">
        <v>2396</v>
      </c>
      <c r="AT207" t="s">
        <v>2396</v>
      </c>
      <c r="AU207">
        <v>1</v>
      </c>
      <c r="AV207" t="s">
        <v>2398</v>
      </c>
      <c r="AW207" t="str" cm="1">
        <f t="array" ref="AW207">IF(Bank_Final_Fact[[#This Row],[Disbursement Date]]=MIN(_xlfn._xlws.FILTER(Bank_Final_Fact[Disbursement Date],Bank_Final_Fact[Client id]=Bank_Final_Fact[[#This Row],[Client id]])),"New","Old")</f>
        <v>Old</v>
      </c>
      <c r="AX207">
        <f t="shared" si="3"/>
        <v>4</v>
      </c>
    </row>
    <row r="208" spans="1:50">
      <c r="A208" t="s">
        <v>593</v>
      </c>
      <c r="B208">
        <v>657</v>
      </c>
      <c r="C208" t="s">
        <v>20</v>
      </c>
      <c r="D208" t="s">
        <v>343</v>
      </c>
      <c r="E208">
        <v>23135</v>
      </c>
      <c r="F208">
        <v>12794</v>
      </c>
      <c r="G208">
        <v>29472</v>
      </c>
      <c r="H208" s="1">
        <v>44308</v>
      </c>
      <c r="I208" t="s">
        <v>382</v>
      </c>
      <c r="J208" t="s">
        <v>389</v>
      </c>
      <c r="K208">
        <v>110159</v>
      </c>
      <c r="L208" t="s">
        <v>22</v>
      </c>
      <c r="M208" t="s">
        <v>258</v>
      </c>
      <c r="N208" t="s">
        <v>225</v>
      </c>
      <c r="O208" t="s">
        <v>238</v>
      </c>
      <c r="P208">
        <v>47</v>
      </c>
      <c r="Q208" s="1">
        <v>25569</v>
      </c>
      <c r="R208" t="s">
        <v>235</v>
      </c>
      <c r="S208" t="s">
        <v>243</v>
      </c>
      <c r="T208" t="s">
        <v>229</v>
      </c>
      <c r="U208" t="s">
        <v>230</v>
      </c>
      <c r="V208" t="s">
        <v>240</v>
      </c>
      <c r="W208">
        <v>546</v>
      </c>
      <c r="X208" t="s">
        <v>344</v>
      </c>
      <c r="Y208" t="s">
        <v>345</v>
      </c>
      <c r="Z208" t="s">
        <v>346</v>
      </c>
      <c r="AA208">
        <v>0.1065</v>
      </c>
      <c r="AB208" t="s">
        <v>347</v>
      </c>
      <c r="AC208" t="s">
        <v>348</v>
      </c>
      <c r="AD208" t="s">
        <v>20</v>
      </c>
      <c r="AE208" t="s">
        <v>9</v>
      </c>
      <c r="AF208" t="s">
        <v>10</v>
      </c>
      <c r="AG208" t="s">
        <v>11</v>
      </c>
      <c r="AH208" t="s">
        <v>11</v>
      </c>
      <c r="AI208" t="s">
        <v>12</v>
      </c>
      <c r="AJ208" t="s">
        <v>20</v>
      </c>
      <c r="AK208">
        <v>110159</v>
      </c>
      <c r="AL208" t="s">
        <v>21</v>
      </c>
      <c r="AM208" t="s">
        <v>30</v>
      </c>
      <c r="AN208">
        <v>24321</v>
      </c>
      <c r="AO208">
        <v>14023</v>
      </c>
      <c r="AP208">
        <v>22988</v>
      </c>
      <c r="AQ208">
        <v>19.54</v>
      </c>
      <c r="AR208">
        <v>162.61000000000001</v>
      </c>
      <c r="AS208" t="s">
        <v>2396</v>
      </c>
      <c r="AT208" t="s">
        <v>2396</v>
      </c>
      <c r="AU208">
        <v>2</v>
      </c>
      <c r="AV208" t="s">
        <v>2398</v>
      </c>
      <c r="AW208" t="str" cm="1">
        <f t="array" ref="AW208">IF(Bank_Final_Fact[[#This Row],[Disbursement Date]]=MIN(_xlfn._xlws.FILTER(Bank_Final_Fact[Disbursement Date],Bank_Final_Fact[Client id]=Bank_Final_Fact[[#This Row],[Client id]])),"New","Old")</f>
        <v>Old</v>
      </c>
      <c r="AX208">
        <f t="shared" si="3"/>
        <v>5</v>
      </c>
    </row>
    <row r="209" spans="1:50">
      <c r="A209" t="s">
        <v>594</v>
      </c>
      <c r="B209">
        <v>650</v>
      </c>
      <c r="C209" t="s">
        <v>23</v>
      </c>
      <c r="D209" t="s">
        <v>343</v>
      </c>
      <c r="E209">
        <v>15018</v>
      </c>
      <c r="F209">
        <v>29197</v>
      </c>
      <c r="G209">
        <v>30787</v>
      </c>
      <c r="H209" s="1">
        <v>44050</v>
      </c>
      <c r="I209" t="s">
        <v>382</v>
      </c>
      <c r="J209" t="s">
        <v>383</v>
      </c>
      <c r="K209">
        <v>910182</v>
      </c>
      <c r="L209" t="s">
        <v>31</v>
      </c>
      <c r="M209" t="s">
        <v>292</v>
      </c>
      <c r="N209" t="s">
        <v>225</v>
      </c>
      <c r="O209" t="s">
        <v>226</v>
      </c>
      <c r="P209">
        <v>44</v>
      </c>
      <c r="Q209" s="1">
        <v>27645</v>
      </c>
      <c r="R209" t="s">
        <v>266</v>
      </c>
      <c r="S209" t="s">
        <v>243</v>
      </c>
      <c r="T209" t="s">
        <v>259</v>
      </c>
      <c r="U209" t="s">
        <v>245</v>
      </c>
      <c r="V209" t="s">
        <v>246</v>
      </c>
      <c r="W209">
        <v>601</v>
      </c>
      <c r="X209" t="s">
        <v>344</v>
      </c>
      <c r="Y209" t="s">
        <v>345</v>
      </c>
      <c r="Z209" t="s">
        <v>346</v>
      </c>
      <c r="AA209">
        <v>0.1065</v>
      </c>
      <c r="AB209" t="s">
        <v>347</v>
      </c>
      <c r="AC209" t="s">
        <v>348</v>
      </c>
      <c r="AD209" t="s">
        <v>23</v>
      </c>
      <c r="AE209" t="s">
        <v>24</v>
      </c>
      <c r="AF209" t="s">
        <v>25</v>
      </c>
      <c r="AG209" t="s">
        <v>26</v>
      </c>
      <c r="AH209" t="s">
        <v>26</v>
      </c>
      <c r="AI209" t="s">
        <v>27</v>
      </c>
      <c r="AJ209" t="s">
        <v>28</v>
      </c>
      <c r="AK209">
        <v>910182</v>
      </c>
      <c r="AL209" t="s">
        <v>29</v>
      </c>
      <c r="AM209" t="s">
        <v>16</v>
      </c>
      <c r="AN209">
        <v>16130</v>
      </c>
      <c r="AO209">
        <v>30700</v>
      </c>
      <c r="AP209">
        <v>14924</v>
      </c>
      <c r="AQ209">
        <v>30.65</v>
      </c>
      <c r="AR209">
        <v>1001.3</v>
      </c>
      <c r="AS209" t="s">
        <v>2396</v>
      </c>
      <c r="AT209" t="s">
        <v>2397</v>
      </c>
      <c r="AU209">
        <v>2</v>
      </c>
      <c r="AV209" t="s">
        <v>2398</v>
      </c>
      <c r="AW209" t="str" cm="1">
        <f t="array" ref="AW209">IF(Bank_Final_Fact[[#This Row],[Disbursement Date]]=MIN(_xlfn._xlws.FILTER(Bank_Final_Fact[Disbursement Date],Bank_Final_Fact[Client id]=Bank_Final_Fact[[#This Row],[Client id]])),"New","Old")</f>
        <v>Old</v>
      </c>
      <c r="AX209">
        <f t="shared" si="3"/>
        <v>4</v>
      </c>
    </row>
    <row r="210" spans="1:50">
      <c r="A210" t="s">
        <v>595</v>
      </c>
      <c r="B210">
        <v>630</v>
      </c>
      <c r="C210" t="s">
        <v>57</v>
      </c>
      <c r="D210" t="s">
        <v>343</v>
      </c>
      <c r="E210">
        <v>8460</v>
      </c>
      <c r="F210">
        <v>8544</v>
      </c>
      <c r="G210">
        <v>18672</v>
      </c>
      <c r="H210" s="1">
        <v>42629</v>
      </c>
      <c r="I210" t="s">
        <v>382</v>
      </c>
      <c r="J210" t="s">
        <v>389</v>
      </c>
      <c r="K210">
        <v>240005</v>
      </c>
      <c r="L210" t="s">
        <v>59</v>
      </c>
      <c r="M210" t="s">
        <v>224</v>
      </c>
      <c r="N210" t="s">
        <v>225</v>
      </c>
      <c r="O210" t="s">
        <v>238</v>
      </c>
      <c r="P210">
        <v>53</v>
      </c>
      <c r="Q210" s="1">
        <v>24293</v>
      </c>
      <c r="R210" t="s">
        <v>239</v>
      </c>
      <c r="S210" t="s">
        <v>303</v>
      </c>
      <c r="T210" t="s">
        <v>229</v>
      </c>
      <c r="U210" t="s">
        <v>230</v>
      </c>
      <c r="V210" t="s">
        <v>240</v>
      </c>
      <c r="W210">
        <v>551</v>
      </c>
      <c r="X210" t="s">
        <v>344</v>
      </c>
      <c r="Y210" t="s">
        <v>345</v>
      </c>
      <c r="Z210" t="s">
        <v>346</v>
      </c>
      <c r="AA210">
        <v>0.1065</v>
      </c>
      <c r="AB210" t="s">
        <v>347</v>
      </c>
      <c r="AC210" t="s">
        <v>348</v>
      </c>
      <c r="AD210" t="s">
        <v>57</v>
      </c>
      <c r="AE210" t="s">
        <v>33</v>
      </c>
      <c r="AF210" t="s">
        <v>34</v>
      </c>
      <c r="AG210" t="s">
        <v>35</v>
      </c>
      <c r="AH210" t="s">
        <v>35</v>
      </c>
      <c r="AI210" t="s">
        <v>36</v>
      </c>
      <c r="AJ210" t="s">
        <v>57</v>
      </c>
      <c r="AK210">
        <v>240005</v>
      </c>
      <c r="AL210" t="s">
        <v>58</v>
      </c>
      <c r="AM210" t="s">
        <v>30</v>
      </c>
      <c r="AN210">
        <v>8058</v>
      </c>
      <c r="AO210">
        <v>9498</v>
      </c>
      <c r="AP210">
        <v>8355</v>
      </c>
      <c r="AQ210">
        <v>18.03</v>
      </c>
      <c r="AR210">
        <v>4422.37</v>
      </c>
      <c r="AS210" t="s">
        <v>2396</v>
      </c>
      <c r="AT210" t="s">
        <v>2396</v>
      </c>
      <c r="AU210">
        <v>2</v>
      </c>
      <c r="AV210" t="s">
        <v>2398</v>
      </c>
      <c r="AW210" t="str" cm="1">
        <f t="array" ref="AW210">IF(Bank_Final_Fact[[#This Row],[Disbursement Date]]=MIN(_xlfn._xlws.FILTER(Bank_Final_Fact[Disbursement Date],Bank_Final_Fact[Client id]=Bank_Final_Fact[[#This Row],[Client id]])),"New","Old")</f>
        <v>New</v>
      </c>
      <c r="AX210">
        <f t="shared" si="3"/>
        <v>1</v>
      </c>
    </row>
    <row r="211" spans="1:50">
      <c r="A211" t="s">
        <v>596</v>
      </c>
      <c r="B211">
        <v>899</v>
      </c>
      <c r="C211" t="s">
        <v>52</v>
      </c>
      <c r="D211" t="s">
        <v>343</v>
      </c>
      <c r="E211">
        <v>18037</v>
      </c>
      <c r="F211">
        <v>20362</v>
      </c>
      <c r="G211">
        <v>42869</v>
      </c>
      <c r="H211" s="1">
        <v>45222</v>
      </c>
      <c r="I211" t="s">
        <v>394</v>
      </c>
      <c r="J211" t="s">
        <v>383</v>
      </c>
      <c r="K211">
        <v>50678</v>
      </c>
      <c r="L211" t="s">
        <v>98</v>
      </c>
      <c r="M211" t="s">
        <v>314</v>
      </c>
      <c r="N211" t="s">
        <v>225</v>
      </c>
      <c r="O211" t="s">
        <v>226</v>
      </c>
      <c r="P211">
        <v>37</v>
      </c>
      <c r="Q211" s="1">
        <v>29952</v>
      </c>
      <c r="R211" t="s">
        <v>281</v>
      </c>
      <c r="S211" t="s">
        <v>282</v>
      </c>
      <c r="T211" t="s">
        <v>229</v>
      </c>
      <c r="U211" t="s">
        <v>261</v>
      </c>
      <c r="V211" t="s">
        <v>231</v>
      </c>
      <c r="W211">
        <v>740</v>
      </c>
      <c r="X211" t="s">
        <v>344</v>
      </c>
      <c r="Y211" t="s">
        <v>345</v>
      </c>
      <c r="Z211" t="s">
        <v>346</v>
      </c>
      <c r="AA211">
        <v>0.1065</v>
      </c>
      <c r="AB211" t="s">
        <v>347</v>
      </c>
      <c r="AC211" t="s">
        <v>348</v>
      </c>
      <c r="AD211" t="s">
        <v>52</v>
      </c>
      <c r="AE211" t="s">
        <v>51</v>
      </c>
      <c r="AF211" t="s">
        <v>52</v>
      </c>
      <c r="AG211" t="s">
        <v>53</v>
      </c>
      <c r="AH211" t="s">
        <v>53</v>
      </c>
      <c r="AI211" t="s">
        <v>54</v>
      </c>
      <c r="AJ211" t="s">
        <v>52</v>
      </c>
      <c r="AK211">
        <v>50678</v>
      </c>
      <c r="AL211" t="s">
        <v>97</v>
      </c>
      <c r="AM211" t="s">
        <v>14</v>
      </c>
      <c r="AN211">
        <v>19243</v>
      </c>
      <c r="AO211">
        <v>20712</v>
      </c>
      <c r="AP211">
        <v>17919</v>
      </c>
      <c r="AQ211">
        <v>6.98</v>
      </c>
      <c r="AR211">
        <v>1488.04</v>
      </c>
      <c r="AS211" t="s">
        <v>2397</v>
      </c>
      <c r="AT211" t="s">
        <v>2396</v>
      </c>
      <c r="AU211">
        <v>2</v>
      </c>
      <c r="AV211" t="s">
        <v>2399</v>
      </c>
      <c r="AW211" t="str" cm="1">
        <f t="array" ref="AW211">IF(Bank_Final_Fact[[#This Row],[Disbursement Date]]=MIN(_xlfn._xlws.FILTER(Bank_Final_Fact[Disbursement Date],Bank_Final_Fact[Client id]=Bank_Final_Fact[[#This Row],[Client id]])),"New","Old")</f>
        <v>Old</v>
      </c>
      <c r="AX211">
        <f t="shared" si="3"/>
        <v>3</v>
      </c>
    </row>
    <row r="212" spans="1:50">
      <c r="A212" t="s">
        <v>597</v>
      </c>
      <c r="B212">
        <v>782</v>
      </c>
      <c r="C212" t="s">
        <v>190</v>
      </c>
      <c r="D212" t="s">
        <v>359</v>
      </c>
      <c r="E212">
        <v>35218</v>
      </c>
      <c r="F212">
        <v>34498</v>
      </c>
      <c r="G212">
        <v>25620</v>
      </c>
      <c r="H212" s="1">
        <v>42904</v>
      </c>
      <c r="I212" t="s">
        <v>382</v>
      </c>
      <c r="J212" t="s">
        <v>383</v>
      </c>
      <c r="K212">
        <v>210563</v>
      </c>
      <c r="L212" t="s">
        <v>192</v>
      </c>
      <c r="M212" t="s">
        <v>296</v>
      </c>
      <c r="N212" t="s">
        <v>225</v>
      </c>
      <c r="O212" t="s">
        <v>251</v>
      </c>
      <c r="P212">
        <v>29</v>
      </c>
      <c r="Q212" s="1">
        <v>33239</v>
      </c>
      <c r="R212" t="s">
        <v>239</v>
      </c>
      <c r="S212" t="s">
        <v>303</v>
      </c>
      <c r="T212" t="s">
        <v>259</v>
      </c>
      <c r="U212" t="s">
        <v>233</v>
      </c>
      <c r="V212" t="s">
        <v>231</v>
      </c>
      <c r="W212">
        <v>799</v>
      </c>
      <c r="X212" t="s">
        <v>344</v>
      </c>
      <c r="Y212" t="s">
        <v>360</v>
      </c>
      <c r="Z212" t="s">
        <v>346</v>
      </c>
      <c r="AA212">
        <v>9.9099999999999994E-2</v>
      </c>
      <c r="AB212" t="s">
        <v>347</v>
      </c>
      <c r="AC212" t="s">
        <v>361</v>
      </c>
      <c r="AD212" t="s">
        <v>190</v>
      </c>
      <c r="AE212" t="s">
        <v>24</v>
      </c>
      <c r="AF212" t="s">
        <v>25</v>
      </c>
      <c r="AG212" t="s">
        <v>26</v>
      </c>
      <c r="AH212" t="s">
        <v>26</v>
      </c>
      <c r="AI212" t="s">
        <v>27</v>
      </c>
      <c r="AJ212" t="s">
        <v>190</v>
      </c>
      <c r="AK212">
        <v>210563</v>
      </c>
      <c r="AL212" t="s">
        <v>191</v>
      </c>
      <c r="AM212" t="s">
        <v>30</v>
      </c>
      <c r="AN212">
        <v>35017</v>
      </c>
      <c r="AO212">
        <v>34940</v>
      </c>
      <c r="AP212">
        <v>34808</v>
      </c>
      <c r="AQ212">
        <v>45.02</v>
      </c>
      <c r="AR212">
        <v>1875.74</v>
      </c>
      <c r="AS212" t="s">
        <v>2396</v>
      </c>
      <c r="AT212" t="s">
        <v>2396</v>
      </c>
      <c r="AU212">
        <v>1</v>
      </c>
      <c r="AV212" t="s">
        <v>2398</v>
      </c>
      <c r="AW212" t="str" cm="1">
        <f t="array" ref="AW212">IF(Bank_Final_Fact[[#This Row],[Disbursement Date]]=MIN(_xlfn._xlws.FILTER(Bank_Final_Fact[Disbursement Date],Bank_Final_Fact[Client id]=Bank_Final_Fact[[#This Row],[Client id]])),"New","Old")</f>
        <v>New</v>
      </c>
      <c r="AX212">
        <f t="shared" si="3"/>
        <v>5</v>
      </c>
    </row>
    <row r="213" spans="1:50">
      <c r="A213" t="s">
        <v>598</v>
      </c>
      <c r="B213">
        <v>467</v>
      </c>
      <c r="C213" t="s">
        <v>92</v>
      </c>
      <c r="D213" t="s">
        <v>359</v>
      </c>
      <c r="E213">
        <v>44634</v>
      </c>
      <c r="F213">
        <v>26521</v>
      </c>
      <c r="G213">
        <v>7177</v>
      </c>
      <c r="H213" s="1">
        <v>44301</v>
      </c>
      <c r="I213" t="s">
        <v>382</v>
      </c>
      <c r="J213" t="s">
        <v>383</v>
      </c>
      <c r="K213">
        <v>700013</v>
      </c>
      <c r="L213" t="s">
        <v>93</v>
      </c>
      <c r="M213" t="s">
        <v>298</v>
      </c>
      <c r="N213" t="s">
        <v>225</v>
      </c>
      <c r="O213" t="s">
        <v>242</v>
      </c>
      <c r="P213">
        <v>24</v>
      </c>
      <c r="Q213" s="1">
        <v>34335</v>
      </c>
      <c r="R213" t="s">
        <v>239</v>
      </c>
      <c r="S213" t="s">
        <v>303</v>
      </c>
      <c r="T213" t="s">
        <v>229</v>
      </c>
      <c r="U213" t="s">
        <v>261</v>
      </c>
      <c r="V213" t="s">
        <v>246</v>
      </c>
      <c r="W213">
        <v>443</v>
      </c>
      <c r="X213" t="s">
        <v>344</v>
      </c>
      <c r="Y213" t="s">
        <v>360</v>
      </c>
      <c r="Z213" t="s">
        <v>346</v>
      </c>
      <c r="AA213">
        <v>9.9099999999999994E-2</v>
      </c>
      <c r="AB213" t="s">
        <v>347</v>
      </c>
      <c r="AC213" t="s">
        <v>361</v>
      </c>
      <c r="AD213" t="s">
        <v>92</v>
      </c>
      <c r="AE213" t="s">
        <v>82</v>
      </c>
      <c r="AF213" t="s">
        <v>83</v>
      </c>
      <c r="AG213" t="s">
        <v>84</v>
      </c>
      <c r="AH213" t="s">
        <v>84</v>
      </c>
      <c r="AI213" t="s">
        <v>85</v>
      </c>
      <c r="AJ213" t="s">
        <v>86</v>
      </c>
      <c r="AK213">
        <v>700013</v>
      </c>
      <c r="AL213" t="s">
        <v>21</v>
      </c>
      <c r="AM213" t="s">
        <v>30</v>
      </c>
      <c r="AN213">
        <v>44767</v>
      </c>
      <c r="AO213">
        <v>27997</v>
      </c>
      <c r="AP213">
        <v>44230</v>
      </c>
      <c r="AQ213">
        <v>18.04</v>
      </c>
      <c r="AR213">
        <v>4083.24</v>
      </c>
      <c r="AS213" t="s">
        <v>2396</v>
      </c>
      <c r="AT213" t="s">
        <v>2396</v>
      </c>
      <c r="AU213">
        <v>2</v>
      </c>
      <c r="AV213" t="s">
        <v>2398</v>
      </c>
      <c r="AW213" t="str" cm="1">
        <f t="array" ref="AW213">IF(Bank_Final_Fact[[#This Row],[Disbursement Date]]=MIN(_xlfn._xlws.FILTER(Bank_Final_Fact[Disbursement Date],Bank_Final_Fact[Client id]=Bank_Final_Fact[[#This Row],[Client id]])),"New","Old")</f>
        <v>Old</v>
      </c>
      <c r="AX213">
        <f t="shared" si="3"/>
        <v>8</v>
      </c>
    </row>
    <row r="214" spans="1:50">
      <c r="A214" t="s">
        <v>599</v>
      </c>
      <c r="B214">
        <v>175</v>
      </c>
      <c r="C214" t="s">
        <v>89</v>
      </c>
      <c r="D214" t="s">
        <v>368</v>
      </c>
      <c r="E214">
        <v>49631</v>
      </c>
      <c r="F214">
        <v>44881</v>
      </c>
      <c r="G214">
        <v>41059</v>
      </c>
      <c r="H214" s="1">
        <v>45232</v>
      </c>
      <c r="I214" t="s">
        <v>382</v>
      </c>
      <c r="J214" t="s">
        <v>383</v>
      </c>
      <c r="K214">
        <v>910020</v>
      </c>
      <c r="L214" t="s">
        <v>91</v>
      </c>
      <c r="M214" t="s">
        <v>294</v>
      </c>
      <c r="N214" t="s">
        <v>225</v>
      </c>
      <c r="O214" t="s">
        <v>226</v>
      </c>
      <c r="P214">
        <v>45</v>
      </c>
      <c r="Q214" s="1">
        <v>27030</v>
      </c>
      <c r="R214" t="s">
        <v>281</v>
      </c>
      <c r="S214" t="s">
        <v>282</v>
      </c>
      <c r="T214" t="s">
        <v>229</v>
      </c>
      <c r="U214" t="s">
        <v>230</v>
      </c>
      <c r="V214" t="s">
        <v>240</v>
      </c>
      <c r="W214">
        <v>357</v>
      </c>
      <c r="X214" t="s">
        <v>344</v>
      </c>
      <c r="Y214" t="s">
        <v>357</v>
      </c>
      <c r="Z214" t="s">
        <v>363</v>
      </c>
      <c r="AA214">
        <v>0.14649999999999999</v>
      </c>
      <c r="AB214" t="s">
        <v>369</v>
      </c>
      <c r="AC214" t="s">
        <v>370</v>
      </c>
      <c r="AD214" t="s">
        <v>89</v>
      </c>
      <c r="AE214" t="s">
        <v>24</v>
      </c>
      <c r="AF214" t="s">
        <v>25</v>
      </c>
      <c r="AG214" t="s">
        <v>26</v>
      </c>
      <c r="AH214" t="s">
        <v>26</v>
      </c>
      <c r="AI214" t="s">
        <v>27</v>
      </c>
      <c r="AJ214" t="s">
        <v>28</v>
      </c>
      <c r="AK214">
        <v>910020</v>
      </c>
      <c r="AL214" t="s">
        <v>90</v>
      </c>
      <c r="AM214" t="s">
        <v>16</v>
      </c>
      <c r="AN214">
        <v>51511</v>
      </c>
      <c r="AO214">
        <v>45653</v>
      </c>
      <c r="AP214">
        <v>49599</v>
      </c>
      <c r="AQ214">
        <v>6.45</v>
      </c>
      <c r="AR214">
        <v>2047.75</v>
      </c>
      <c r="AS214" t="s">
        <v>2396</v>
      </c>
      <c r="AT214" t="s">
        <v>2396</v>
      </c>
      <c r="AU214">
        <v>1</v>
      </c>
      <c r="AV214" t="s">
        <v>2399</v>
      </c>
      <c r="AW214" t="str" cm="1">
        <f t="array" ref="AW214">IF(Bank_Final_Fact[[#This Row],[Disbursement Date]]=MIN(_xlfn._xlws.FILTER(Bank_Final_Fact[Disbursement Date],Bank_Final_Fact[Client id]=Bank_Final_Fact[[#This Row],[Client id]])),"New","Old")</f>
        <v>Old</v>
      </c>
      <c r="AX214">
        <f t="shared" si="3"/>
        <v>3</v>
      </c>
    </row>
    <row r="215" spans="1:50">
      <c r="A215" t="s">
        <v>600</v>
      </c>
      <c r="B215">
        <v>589</v>
      </c>
      <c r="C215" t="s">
        <v>186</v>
      </c>
      <c r="D215" t="s">
        <v>343</v>
      </c>
      <c r="E215">
        <v>15414</v>
      </c>
      <c r="F215">
        <v>29044</v>
      </c>
      <c r="G215">
        <v>28167</v>
      </c>
      <c r="H215" s="1">
        <v>43169</v>
      </c>
      <c r="I215" t="s">
        <v>382</v>
      </c>
      <c r="J215" t="s">
        <v>389</v>
      </c>
      <c r="K215">
        <v>800018</v>
      </c>
      <c r="L215" t="s">
        <v>189</v>
      </c>
      <c r="M215" t="s">
        <v>310</v>
      </c>
      <c r="N215" t="s">
        <v>225</v>
      </c>
      <c r="O215" t="s">
        <v>242</v>
      </c>
      <c r="P215">
        <v>24</v>
      </c>
      <c r="Q215" s="1">
        <v>34394</v>
      </c>
      <c r="R215" t="s">
        <v>239</v>
      </c>
      <c r="S215" t="s">
        <v>303</v>
      </c>
      <c r="T215" t="s">
        <v>229</v>
      </c>
      <c r="U215" t="s">
        <v>230</v>
      </c>
      <c r="V215" t="s">
        <v>240</v>
      </c>
      <c r="W215">
        <v>431</v>
      </c>
      <c r="X215" t="s">
        <v>344</v>
      </c>
      <c r="Y215" t="s">
        <v>345</v>
      </c>
      <c r="Z215" t="s">
        <v>346</v>
      </c>
      <c r="AA215">
        <v>0.1065</v>
      </c>
      <c r="AB215" t="s">
        <v>347</v>
      </c>
      <c r="AC215" t="s">
        <v>348</v>
      </c>
      <c r="AD215" t="s">
        <v>186</v>
      </c>
      <c r="AE215" t="s">
        <v>24</v>
      </c>
      <c r="AF215" t="s">
        <v>25</v>
      </c>
      <c r="AG215" t="s">
        <v>26</v>
      </c>
      <c r="AH215" t="s">
        <v>26</v>
      </c>
      <c r="AI215" t="s">
        <v>27</v>
      </c>
      <c r="AJ215" t="s">
        <v>187</v>
      </c>
      <c r="AK215">
        <v>800018</v>
      </c>
      <c r="AL215" t="s">
        <v>188</v>
      </c>
      <c r="AM215" t="s">
        <v>14</v>
      </c>
      <c r="AN215">
        <v>15703</v>
      </c>
      <c r="AO215">
        <v>28798</v>
      </c>
      <c r="AP215">
        <v>15030</v>
      </c>
      <c r="AQ215">
        <v>1.6</v>
      </c>
      <c r="AR215">
        <v>2107.5500000000002</v>
      </c>
      <c r="AS215" t="s">
        <v>2396</v>
      </c>
      <c r="AT215" t="s">
        <v>2396</v>
      </c>
      <c r="AU215">
        <v>1</v>
      </c>
      <c r="AV215" t="s">
        <v>2398</v>
      </c>
      <c r="AW215" t="str" cm="1">
        <f t="array" ref="AW215">IF(Bank_Final_Fact[[#This Row],[Disbursement Date]]=MIN(_xlfn._xlws.FILTER(Bank_Final_Fact[Disbursement Date],Bank_Final_Fact[Client id]=Bank_Final_Fact[[#This Row],[Client id]])),"New","Old")</f>
        <v>Old</v>
      </c>
      <c r="AX215">
        <f t="shared" si="3"/>
        <v>2</v>
      </c>
    </row>
    <row r="216" spans="1:50">
      <c r="A216" t="s">
        <v>601</v>
      </c>
      <c r="B216">
        <v>396</v>
      </c>
      <c r="C216" t="s">
        <v>92</v>
      </c>
      <c r="D216" t="s">
        <v>353</v>
      </c>
      <c r="E216">
        <v>14641</v>
      </c>
      <c r="F216">
        <v>36227</v>
      </c>
      <c r="G216">
        <v>30902</v>
      </c>
      <c r="H216" s="1">
        <v>43055</v>
      </c>
      <c r="I216" t="s">
        <v>382</v>
      </c>
      <c r="J216" t="s">
        <v>383</v>
      </c>
      <c r="K216">
        <v>700013</v>
      </c>
      <c r="L216" t="s">
        <v>93</v>
      </c>
      <c r="M216" t="s">
        <v>296</v>
      </c>
      <c r="N216" t="s">
        <v>225</v>
      </c>
      <c r="O216" t="s">
        <v>226</v>
      </c>
      <c r="P216">
        <v>36</v>
      </c>
      <c r="Q216" s="1">
        <v>30317</v>
      </c>
      <c r="R216" t="s">
        <v>235</v>
      </c>
      <c r="S216" t="s">
        <v>243</v>
      </c>
      <c r="T216" t="s">
        <v>259</v>
      </c>
      <c r="U216" t="s">
        <v>233</v>
      </c>
      <c r="V216" t="s">
        <v>231</v>
      </c>
      <c r="W216">
        <v>489</v>
      </c>
      <c r="X216" t="s">
        <v>344</v>
      </c>
      <c r="Y216" t="s">
        <v>357</v>
      </c>
      <c r="Z216" t="s">
        <v>346</v>
      </c>
      <c r="AA216">
        <v>0.1825</v>
      </c>
      <c r="AB216" t="s">
        <v>354</v>
      </c>
      <c r="AC216" t="s">
        <v>355</v>
      </c>
      <c r="AD216" t="s">
        <v>92</v>
      </c>
      <c r="AE216" t="s">
        <v>82</v>
      </c>
      <c r="AF216" t="s">
        <v>83</v>
      </c>
      <c r="AG216" t="s">
        <v>84</v>
      </c>
      <c r="AH216" t="s">
        <v>84</v>
      </c>
      <c r="AI216" t="s">
        <v>85</v>
      </c>
      <c r="AJ216" t="s">
        <v>86</v>
      </c>
      <c r="AK216">
        <v>700013</v>
      </c>
      <c r="AL216" t="s">
        <v>21</v>
      </c>
      <c r="AM216" t="s">
        <v>30</v>
      </c>
      <c r="AN216">
        <v>14787</v>
      </c>
      <c r="AO216">
        <v>36842</v>
      </c>
      <c r="AP216">
        <v>14404</v>
      </c>
      <c r="AQ216">
        <v>20.32</v>
      </c>
      <c r="AR216">
        <v>4421.82</v>
      </c>
      <c r="AS216" t="s">
        <v>2396</v>
      </c>
      <c r="AT216" t="s">
        <v>2396</v>
      </c>
      <c r="AU216">
        <v>0</v>
      </c>
      <c r="AV216" t="s">
        <v>2398</v>
      </c>
      <c r="AW216" t="str" cm="1">
        <f t="array" ref="AW216">IF(Bank_Final_Fact[[#This Row],[Disbursement Date]]=MIN(_xlfn._xlws.FILTER(Bank_Final_Fact[Disbursement Date],Bank_Final_Fact[Client id]=Bank_Final_Fact[[#This Row],[Client id]])),"New","Old")</f>
        <v>New</v>
      </c>
      <c r="AX216">
        <f t="shared" si="3"/>
        <v>3</v>
      </c>
    </row>
    <row r="217" spans="1:50">
      <c r="A217" t="s">
        <v>602</v>
      </c>
      <c r="B217">
        <v>562</v>
      </c>
      <c r="C217" t="s">
        <v>20</v>
      </c>
      <c r="D217" t="s">
        <v>356</v>
      </c>
      <c r="E217">
        <v>28747</v>
      </c>
      <c r="F217">
        <v>13805</v>
      </c>
      <c r="G217">
        <v>33781</v>
      </c>
      <c r="H217" s="1">
        <v>44405</v>
      </c>
      <c r="I217" t="s">
        <v>387</v>
      </c>
      <c r="J217" t="s">
        <v>389</v>
      </c>
      <c r="K217">
        <v>110159</v>
      </c>
      <c r="L217" t="s">
        <v>22</v>
      </c>
      <c r="M217" t="s">
        <v>288</v>
      </c>
      <c r="N217" t="s">
        <v>225</v>
      </c>
      <c r="O217" t="s">
        <v>251</v>
      </c>
      <c r="P217">
        <v>34</v>
      </c>
      <c r="Q217" s="1">
        <v>31048</v>
      </c>
      <c r="R217" t="s">
        <v>239</v>
      </c>
      <c r="S217" t="s">
        <v>303</v>
      </c>
      <c r="T217" t="s">
        <v>259</v>
      </c>
      <c r="U217" t="s">
        <v>230</v>
      </c>
      <c r="V217" t="s">
        <v>240</v>
      </c>
      <c r="W217">
        <v>328</v>
      </c>
      <c r="X217" t="s">
        <v>344</v>
      </c>
      <c r="Y217" t="s">
        <v>357</v>
      </c>
      <c r="Z217" t="s">
        <v>346</v>
      </c>
      <c r="AA217">
        <v>6.6199999999999995E-2</v>
      </c>
      <c r="AB217" t="s">
        <v>351</v>
      </c>
      <c r="AC217" t="s">
        <v>358</v>
      </c>
      <c r="AD217" t="s">
        <v>20</v>
      </c>
      <c r="AE217" t="s">
        <v>9</v>
      </c>
      <c r="AF217" t="s">
        <v>10</v>
      </c>
      <c r="AG217" t="s">
        <v>11</v>
      </c>
      <c r="AH217" t="s">
        <v>11</v>
      </c>
      <c r="AI217" t="s">
        <v>12</v>
      </c>
      <c r="AJ217" t="s">
        <v>20</v>
      </c>
      <c r="AK217">
        <v>110159</v>
      </c>
      <c r="AL217" t="s">
        <v>21</v>
      </c>
      <c r="AM217" t="s">
        <v>30</v>
      </c>
      <c r="AN217">
        <v>29256</v>
      </c>
      <c r="AO217">
        <v>15683</v>
      </c>
      <c r="AP217">
        <v>28459</v>
      </c>
      <c r="AQ217">
        <v>23.73</v>
      </c>
      <c r="AR217">
        <v>1300.79</v>
      </c>
      <c r="AS217" t="s">
        <v>2396</v>
      </c>
      <c r="AT217" t="s">
        <v>2396</v>
      </c>
      <c r="AU217">
        <v>1</v>
      </c>
      <c r="AV217" t="s">
        <v>2399</v>
      </c>
      <c r="AW217" t="str" cm="1">
        <f t="array" ref="AW217">IF(Bank_Final_Fact[[#This Row],[Disbursement Date]]=MIN(_xlfn._xlws.FILTER(Bank_Final_Fact[Disbursement Date],Bank_Final_Fact[Client id]=Bank_Final_Fact[[#This Row],[Client id]])),"New","Old")</f>
        <v>Old</v>
      </c>
      <c r="AX217">
        <f t="shared" si="3"/>
        <v>3</v>
      </c>
    </row>
    <row r="218" spans="1:50">
      <c r="A218" t="s">
        <v>603</v>
      </c>
      <c r="B218">
        <v>11</v>
      </c>
      <c r="C218" t="s">
        <v>25</v>
      </c>
      <c r="D218" t="s">
        <v>343</v>
      </c>
      <c r="E218">
        <v>25434</v>
      </c>
      <c r="F218">
        <v>34295</v>
      </c>
      <c r="G218">
        <v>5116</v>
      </c>
      <c r="H218" s="1">
        <v>43820</v>
      </c>
      <c r="I218" t="s">
        <v>385</v>
      </c>
      <c r="J218" t="s">
        <v>389</v>
      </c>
      <c r="K218">
        <v>10068</v>
      </c>
      <c r="L218" t="s">
        <v>74</v>
      </c>
      <c r="M218" t="s">
        <v>250</v>
      </c>
      <c r="N218" t="s">
        <v>225</v>
      </c>
      <c r="O218" t="s">
        <v>251</v>
      </c>
      <c r="P218">
        <v>29</v>
      </c>
      <c r="Q218" s="1">
        <v>32143</v>
      </c>
      <c r="R218" t="s">
        <v>227</v>
      </c>
      <c r="S218" t="s">
        <v>243</v>
      </c>
      <c r="T218" t="s">
        <v>229</v>
      </c>
      <c r="U218" t="s">
        <v>233</v>
      </c>
      <c r="V218" t="s">
        <v>246</v>
      </c>
      <c r="W218">
        <v>395</v>
      </c>
      <c r="X218" t="s">
        <v>344</v>
      </c>
      <c r="Y218" t="s">
        <v>345</v>
      </c>
      <c r="Z218" t="s">
        <v>346</v>
      </c>
      <c r="AA218">
        <v>0.1065</v>
      </c>
      <c r="AB218" t="s">
        <v>347</v>
      </c>
      <c r="AC218" t="s">
        <v>348</v>
      </c>
      <c r="AD218" t="s">
        <v>25</v>
      </c>
      <c r="AE218" t="s">
        <v>24</v>
      </c>
      <c r="AF218" t="s">
        <v>25</v>
      </c>
      <c r="AG218" t="s">
        <v>26</v>
      </c>
      <c r="AH218" t="s">
        <v>26</v>
      </c>
      <c r="AI218" t="s">
        <v>27</v>
      </c>
      <c r="AJ218" t="s">
        <v>72</v>
      </c>
      <c r="AK218">
        <v>10068</v>
      </c>
      <c r="AL218" t="s">
        <v>73</v>
      </c>
      <c r="AM218" t="s">
        <v>16</v>
      </c>
      <c r="AN218">
        <v>26582</v>
      </c>
      <c r="AO218">
        <v>35690</v>
      </c>
      <c r="AP218">
        <v>24961</v>
      </c>
      <c r="AQ218">
        <v>18.079999999999998</v>
      </c>
      <c r="AR218">
        <v>2772.02</v>
      </c>
      <c r="AS218" t="s">
        <v>2396</v>
      </c>
      <c r="AT218" t="s">
        <v>2396</v>
      </c>
      <c r="AU218">
        <v>1</v>
      </c>
      <c r="AV218" t="s">
        <v>2398</v>
      </c>
      <c r="AW218" t="str" cm="1">
        <f t="array" ref="AW218">IF(Bank_Final_Fact[[#This Row],[Disbursement Date]]=MIN(_xlfn._xlws.FILTER(Bank_Final_Fact[Disbursement Date],Bank_Final_Fact[Client id]=Bank_Final_Fact[[#This Row],[Client id]])),"New","Old")</f>
        <v>New</v>
      </c>
      <c r="AX218">
        <f t="shared" si="3"/>
        <v>2</v>
      </c>
    </row>
    <row r="219" spans="1:50">
      <c r="A219" t="s">
        <v>604</v>
      </c>
      <c r="B219">
        <v>666</v>
      </c>
      <c r="C219" t="s">
        <v>34</v>
      </c>
      <c r="D219" t="s">
        <v>366</v>
      </c>
      <c r="E219">
        <v>38984</v>
      </c>
      <c r="F219">
        <v>39678</v>
      </c>
      <c r="G219">
        <v>16546</v>
      </c>
      <c r="H219" s="1">
        <v>42805</v>
      </c>
      <c r="I219" t="s">
        <v>385</v>
      </c>
      <c r="J219" t="s">
        <v>389</v>
      </c>
      <c r="K219">
        <v>230415</v>
      </c>
      <c r="L219" t="s">
        <v>179</v>
      </c>
      <c r="M219" t="s">
        <v>298</v>
      </c>
      <c r="N219" t="s">
        <v>225</v>
      </c>
      <c r="O219" t="s">
        <v>242</v>
      </c>
      <c r="P219">
        <v>22</v>
      </c>
      <c r="Q219" s="1">
        <v>35348</v>
      </c>
      <c r="R219" t="s">
        <v>239</v>
      </c>
      <c r="S219" t="s">
        <v>303</v>
      </c>
      <c r="T219" t="s">
        <v>259</v>
      </c>
      <c r="U219" t="s">
        <v>233</v>
      </c>
      <c r="V219" t="s">
        <v>246</v>
      </c>
      <c r="W219">
        <v>564</v>
      </c>
      <c r="X219" t="s">
        <v>344</v>
      </c>
      <c r="Y219" t="s">
        <v>360</v>
      </c>
      <c r="Z219" t="s">
        <v>363</v>
      </c>
      <c r="AA219">
        <v>0.17269999999999999</v>
      </c>
      <c r="AB219" t="s">
        <v>354</v>
      </c>
      <c r="AC219" t="s">
        <v>367</v>
      </c>
      <c r="AD219" t="s">
        <v>34</v>
      </c>
      <c r="AE219" t="s">
        <v>33</v>
      </c>
      <c r="AF219" t="s">
        <v>34</v>
      </c>
      <c r="AG219" t="s">
        <v>35</v>
      </c>
      <c r="AH219" t="s">
        <v>35</v>
      </c>
      <c r="AI219" t="s">
        <v>36</v>
      </c>
      <c r="AJ219" t="s">
        <v>34</v>
      </c>
      <c r="AK219">
        <v>230415</v>
      </c>
      <c r="AL219" t="s">
        <v>178</v>
      </c>
      <c r="AM219" t="s">
        <v>16</v>
      </c>
      <c r="AN219">
        <v>40629</v>
      </c>
      <c r="AO219">
        <v>40353</v>
      </c>
      <c r="AP219">
        <v>38718</v>
      </c>
      <c r="AQ219">
        <v>38.92</v>
      </c>
      <c r="AR219">
        <v>4152.57</v>
      </c>
      <c r="AS219" t="s">
        <v>2396</v>
      </c>
      <c r="AT219" t="s">
        <v>2396</v>
      </c>
      <c r="AU219">
        <v>2</v>
      </c>
      <c r="AV219" t="s">
        <v>2398</v>
      </c>
      <c r="AW219" t="str" cm="1">
        <f t="array" ref="AW219">IF(Bank_Final_Fact[[#This Row],[Disbursement Date]]=MIN(_xlfn._xlws.FILTER(Bank_Final_Fact[Disbursement Date],Bank_Final_Fact[Client id]=Bank_Final_Fact[[#This Row],[Client id]])),"New","Old")</f>
        <v>New</v>
      </c>
      <c r="AX219">
        <f t="shared" si="3"/>
        <v>5</v>
      </c>
    </row>
    <row r="220" spans="1:50">
      <c r="A220" t="s">
        <v>605</v>
      </c>
      <c r="B220">
        <v>670</v>
      </c>
      <c r="C220" t="s">
        <v>25</v>
      </c>
      <c r="D220" t="s">
        <v>343</v>
      </c>
      <c r="E220">
        <v>11458</v>
      </c>
      <c r="F220">
        <v>43073</v>
      </c>
      <c r="G220">
        <v>34544</v>
      </c>
      <c r="H220" s="1">
        <v>42143</v>
      </c>
      <c r="I220" t="s">
        <v>382</v>
      </c>
      <c r="J220" t="s">
        <v>389</v>
      </c>
      <c r="K220">
        <v>10068</v>
      </c>
      <c r="L220" t="s">
        <v>74</v>
      </c>
      <c r="M220" t="s">
        <v>286</v>
      </c>
      <c r="N220" t="s">
        <v>225</v>
      </c>
      <c r="O220" t="s">
        <v>226</v>
      </c>
      <c r="P220">
        <v>44</v>
      </c>
      <c r="Q220" s="1">
        <v>27174</v>
      </c>
      <c r="R220" t="s">
        <v>239</v>
      </c>
      <c r="S220" t="s">
        <v>243</v>
      </c>
      <c r="T220" t="s">
        <v>229</v>
      </c>
      <c r="U220" t="s">
        <v>261</v>
      </c>
      <c r="V220" t="s">
        <v>231</v>
      </c>
      <c r="W220">
        <v>342</v>
      </c>
      <c r="X220" t="s">
        <v>344</v>
      </c>
      <c r="Y220" t="s">
        <v>345</v>
      </c>
      <c r="Z220" t="s">
        <v>346</v>
      </c>
      <c r="AA220">
        <v>0.1065</v>
      </c>
      <c r="AB220" t="s">
        <v>347</v>
      </c>
      <c r="AC220" t="s">
        <v>348</v>
      </c>
      <c r="AD220" t="s">
        <v>25</v>
      </c>
      <c r="AE220" t="s">
        <v>24</v>
      </c>
      <c r="AF220" t="s">
        <v>25</v>
      </c>
      <c r="AG220" t="s">
        <v>26</v>
      </c>
      <c r="AH220" t="s">
        <v>26</v>
      </c>
      <c r="AI220" t="s">
        <v>27</v>
      </c>
      <c r="AJ220" t="s">
        <v>72</v>
      </c>
      <c r="AK220">
        <v>10068</v>
      </c>
      <c r="AL220" t="s">
        <v>73</v>
      </c>
      <c r="AM220" t="s">
        <v>16</v>
      </c>
      <c r="AN220">
        <v>11287</v>
      </c>
      <c r="AO220">
        <v>44212</v>
      </c>
      <c r="AP220">
        <v>11256</v>
      </c>
      <c r="AQ220">
        <v>29.32</v>
      </c>
      <c r="AR220">
        <v>4976.51</v>
      </c>
      <c r="AS220" t="s">
        <v>2396</v>
      </c>
      <c r="AT220" t="s">
        <v>2396</v>
      </c>
      <c r="AU220">
        <v>2</v>
      </c>
      <c r="AV220" t="s">
        <v>2398</v>
      </c>
      <c r="AW220" t="str" cm="1">
        <f t="array" ref="AW220">IF(Bank_Final_Fact[[#This Row],[Disbursement Date]]=MIN(_xlfn._xlws.FILTER(Bank_Final_Fact[Disbursement Date],Bank_Final_Fact[Client id]=Bank_Final_Fact[[#This Row],[Client id]])),"New","Old")</f>
        <v>New</v>
      </c>
      <c r="AX220">
        <f t="shared" si="3"/>
        <v>4</v>
      </c>
    </row>
    <row r="221" spans="1:50">
      <c r="A221" t="s">
        <v>606</v>
      </c>
      <c r="B221">
        <v>59</v>
      </c>
      <c r="C221" t="s">
        <v>113</v>
      </c>
      <c r="D221" t="s">
        <v>343</v>
      </c>
      <c r="E221">
        <v>26369</v>
      </c>
      <c r="F221">
        <v>39631</v>
      </c>
      <c r="G221">
        <v>32130</v>
      </c>
      <c r="H221" s="1">
        <v>43860</v>
      </c>
      <c r="I221" t="s">
        <v>394</v>
      </c>
      <c r="J221" t="s">
        <v>383</v>
      </c>
      <c r="K221">
        <v>730084</v>
      </c>
      <c r="L221" t="s">
        <v>115</v>
      </c>
      <c r="M221" t="s">
        <v>290</v>
      </c>
      <c r="N221" t="s">
        <v>225</v>
      </c>
      <c r="O221" t="s">
        <v>226</v>
      </c>
      <c r="P221">
        <v>38</v>
      </c>
      <c r="Q221" s="1">
        <v>29221</v>
      </c>
      <c r="R221" t="s">
        <v>235</v>
      </c>
      <c r="S221" t="s">
        <v>243</v>
      </c>
      <c r="T221" t="s">
        <v>249</v>
      </c>
      <c r="U221" t="s">
        <v>245</v>
      </c>
      <c r="V221" t="s">
        <v>240</v>
      </c>
      <c r="W221">
        <v>696</v>
      </c>
      <c r="X221" t="s">
        <v>344</v>
      </c>
      <c r="Y221" t="s">
        <v>345</v>
      </c>
      <c r="Z221" t="s">
        <v>346</v>
      </c>
      <c r="AA221">
        <v>0.1065</v>
      </c>
      <c r="AB221" t="s">
        <v>347</v>
      </c>
      <c r="AC221" t="s">
        <v>348</v>
      </c>
      <c r="AD221" t="s">
        <v>113</v>
      </c>
      <c r="AE221" t="s">
        <v>51</v>
      </c>
      <c r="AF221" t="s">
        <v>52</v>
      </c>
      <c r="AG221" t="s">
        <v>53</v>
      </c>
      <c r="AH221" t="s">
        <v>53</v>
      </c>
      <c r="AI221" t="s">
        <v>54</v>
      </c>
      <c r="AJ221" t="s">
        <v>113</v>
      </c>
      <c r="AK221">
        <v>730084</v>
      </c>
      <c r="AL221" t="s">
        <v>114</v>
      </c>
      <c r="AM221" t="s">
        <v>14</v>
      </c>
      <c r="AN221">
        <v>27941</v>
      </c>
      <c r="AO221">
        <v>39977</v>
      </c>
      <c r="AP221">
        <v>26279</v>
      </c>
      <c r="AQ221">
        <v>24.97</v>
      </c>
      <c r="AR221">
        <v>2007.61</v>
      </c>
      <c r="AS221" t="s">
        <v>2396</v>
      </c>
      <c r="AT221" t="s">
        <v>2396</v>
      </c>
      <c r="AU221">
        <v>0</v>
      </c>
      <c r="AV221" t="s">
        <v>2399</v>
      </c>
      <c r="AW221" t="str" cm="1">
        <f t="array" ref="AW221">IF(Bank_Final_Fact[[#This Row],[Disbursement Date]]=MIN(_xlfn._xlws.FILTER(Bank_Final_Fact[Disbursement Date],Bank_Final_Fact[Client id]=Bank_Final_Fact[[#This Row],[Client id]])),"New","Old")</f>
        <v>New</v>
      </c>
      <c r="AX221">
        <f t="shared" si="3"/>
        <v>2</v>
      </c>
    </row>
    <row r="222" spans="1:50">
      <c r="A222" t="s">
        <v>607</v>
      </c>
      <c r="B222">
        <v>213</v>
      </c>
      <c r="C222" t="s">
        <v>39</v>
      </c>
      <c r="D222" t="s">
        <v>349</v>
      </c>
      <c r="E222">
        <v>48198</v>
      </c>
      <c r="F222">
        <v>35114</v>
      </c>
      <c r="G222">
        <v>20349</v>
      </c>
      <c r="H222" s="1">
        <v>43555</v>
      </c>
      <c r="I222" t="s">
        <v>385</v>
      </c>
      <c r="J222" t="s">
        <v>389</v>
      </c>
      <c r="K222">
        <v>30179</v>
      </c>
      <c r="L222" t="s">
        <v>46</v>
      </c>
      <c r="M222" t="s">
        <v>276</v>
      </c>
      <c r="N222" t="s">
        <v>225</v>
      </c>
      <c r="O222" t="s">
        <v>226</v>
      </c>
      <c r="P222">
        <v>39</v>
      </c>
      <c r="Q222" s="1">
        <v>29221</v>
      </c>
      <c r="R222" t="s">
        <v>239</v>
      </c>
      <c r="S222" t="s">
        <v>303</v>
      </c>
      <c r="T222" t="s">
        <v>229</v>
      </c>
      <c r="U222" t="s">
        <v>233</v>
      </c>
      <c r="V222" t="s">
        <v>240</v>
      </c>
      <c r="W222">
        <v>791</v>
      </c>
      <c r="X222" t="s">
        <v>344</v>
      </c>
      <c r="Y222" t="s">
        <v>350</v>
      </c>
      <c r="Z222" t="s">
        <v>346</v>
      </c>
      <c r="AA222">
        <v>7.51E-2</v>
      </c>
      <c r="AB222" t="s">
        <v>351</v>
      </c>
      <c r="AC222" t="s">
        <v>352</v>
      </c>
      <c r="AD222" t="s">
        <v>39</v>
      </c>
      <c r="AE222" t="s">
        <v>40</v>
      </c>
      <c r="AF222" t="s">
        <v>41</v>
      </c>
      <c r="AG222" t="s">
        <v>42</v>
      </c>
      <c r="AH222" t="s">
        <v>42</v>
      </c>
      <c r="AI222" t="s">
        <v>43</v>
      </c>
      <c r="AJ222" t="s">
        <v>44</v>
      </c>
      <c r="AK222">
        <v>30179</v>
      </c>
      <c r="AL222" t="s">
        <v>45</v>
      </c>
      <c r="AM222" t="s">
        <v>30</v>
      </c>
      <c r="AN222">
        <v>48671</v>
      </c>
      <c r="AO222">
        <v>35964</v>
      </c>
      <c r="AP222">
        <v>48132</v>
      </c>
      <c r="AQ222">
        <v>33.82</v>
      </c>
      <c r="AR222">
        <v>3575.12</v>
      </c>
      <c r="AS222" t="s">
        <v>2396</v>
      </c>
      <c r="AT222" t="s">
        <v>2396</v>
      </c>
      <c r="AU222">
        <v>0</v>
      </c>
      <c r="AV222" t="s">
        <v>2398</v>
      </c>
      <c r="AW222" t="str" cm="1">
        <f t="array" ref="AW222">IF(Bank_Final_Fact[[#This Row],[Disbursement Date]]=MIN(_xlfn._xlws.FILTER(Bank_Final_Fact[Disbursement Date],Bank_Final_Fact[Client id]=Bank_Final_Fact[[#This Row],[Client id]])),"New","Old")</f>
        <v>New</v>
      </c>
      <c r="AX222">
        <f t="shared" si="3"/>
        <v>1</v>
      </c>
    </row>
    <row r="223" spans="1:50">
      <c r="A223" t="s">
        <v>608</v>
      </c>
      <c r="B223">
        <v>875</v>
      </c>
      <c r="C223" t="s">
        <v>109</v>
      </c>
      <c r="D223" t="s">
        <v>359</v>
      </c>
      <c r="E223">
        <v>17079</v>
      </c>
      <c r="F223">
        <v>6678</v>
      </c>
      <c r="G223">
        <v>8823</v>
      </c>
      <c r="H223" s="1">
        <v>43722</v>
      </c>
      <c r="I223" t="s">
        <v>385</v>
      </c>
      <c r="J223" t="s">
        <v>389</v>
      </c>
      <c r="K223">
        <v>1110166</v>
      </c>
      <c r="L223" t="s">
        <v>112</v>
      </c>
      <c r="M223" t="s">
        <v>292</v>
      </c>
      <c r="N223" t="s">
        <v>225</v>
      </c>
      <c r="O223" t="s">
        <v>242</v>
      </c>
      <c r="Q223" s="1"/>
      <c r="R223" t="s">
        <v>239</v>
      </c>
      <c r="S223" t="s">
        <v>303</v>
      </c>
      <c r="T223" t="s">
        <v>259</v>
      </c>
      <c r="U223" t="s">
        <v>261</v>
      </c>
      <c r="V223" t="s">
        <v>246</v>
      </c>
      <c r="W223">
        <v>476</v>
      </c>
      <c r="X223" t="s">
        <v>344</v>
      </c>
      <c r="Y223" t="s">
        <v>360</v>
      </c>
      <c r="Z223" t="s">
        <v>346</v>
      </c>
      <c r="AA223">
        <v>9.9099999999999994E-2</v>
      </c>
      <c r="AB223" t="s">
        <v>347</v>
      </c>
      <c r="AC223" t="s">
        <v>361</v>
      </c>
      <c r="AD223" t="s">
        <v>109</v>
      </c>
      <c r="AE223" t="s">
        <v>9</v>
      </c>
      <c r="AF223" t="s">
        <v>10</v>
      </c>
      <c r="AG223" t="s">
        <v>11</v>
      </c>
      <c r="AH223" t="s">
        <v>11</v>
      </c>
      <c r="AI223" t="s">
        <v>12</v>
      </c>
      <c r="AJ223" t="s">
        <v>110</v>
      </c>
      <c r="AK223">
        <v>1110166</v>
      </c>
      <c r="AL223" t="s">
        <v>111</v>
      </c>
      <c r="AM223" t="s">
        <v>14</v>
      </c>
      <c r="AN223">
        <v>18909</v>
      </c>
      <c r="AO223">
        <v>7948</v>
      </c>
      <c r="AP223">
        <v>16991</v>
      </c>
      <c r="AQ223">
        <v>18.489999999999998</v>
      </c>
      <c r="AR223">
        <v>3262.06</v>
      </c>
      <c r="AS223" t="s">
        <v>2396</v>
      </c>
      <c r="AT223" t="s">
        <v>2396</v>
      </c>
      <c r="AU223">
        <v>0</v>
      </c>
      <c r="AV223" t="s">
        <v>2398</v>
      </c>
      <c r="AW223" t="str" cm="1">
        <f t="array" ref="AW223">IF(Bank_Final_Fact[[#This Row],[Disbursement Date]]=MIN(_xlfn._xlws.FILTER(Bank_Final_Fact[Disbursement Date],Bank_Final_Fact[Client id]=Bank_Final_Fact[[#This Row],[Client id]])),"New","Old")</f>
        <v>Old</v>
      </c>
      <c r="AX223">
        <f t="shared" si="3"/>
        <v>2</v>
      </c>
    </row>
    <row r="224" spans="1:50">
      <c r="A224" t="s">
        <v>609</v>
      </c>
      <c r="B224">
        <v>968</v>
      </c>
      <c r="C224" t="s">
        <v>17</v>
      </c>
      <c r="D224" t="s">
        <v>343</v>
      </c>
      <c r="E224">
        <v>14524</v>
      </c>
      <c r="F224">
        <v>33870</v>
      </c>
      <c r="G224">
        <v>27071</v>
      </c>
      <c r="H224" s="1">
        <v>43730</v>
      </c>
      <c r="I224" t="s">
        <v>382</v>
      </c>
      <c r="J224" t="s">
        <v>389</v>
      </c>
      <c r="K224">
        <v>160051</v>
      </c>
      <c r="L224" t="s">
        <v>19</v>
      </c>
      <c r="M224" t="s">
        <v>314</v>
      </c>
      <c r="N224" t="s">
        <v>225</v>
      </c>
      <c r="O224" t="s">
        <v>238</v>
      </c>
      <c r="P224">
        <v>46</v>
      </c>
      <c r="Q224" s="1">
        <v>26665</v>
      </c>
      <c r="R224" t="s">
        <v>281</v>
      </c>
      <c r="S224" t="s">
        <v>282</v>
      </c>
      <c r="T224" t="s">
        <v>229</v>
      </c>
      <c r="U224" t="s">
        <v>261</v>
      </c>
      <c r="V224" t="s">
        <v>231</v>
      </c>
      <c r="W224">
        <v>512</v>
      </c>
      <c r="X224" t="s">
        <v>344</v>
      </c>
      <c r="Y224" t="s">
        <v>345</v>
      </c>
      <c r="Z224" t="s">
        <v>346</v>
      </c>
      <c r="AA224">
        <v>0.1065</v>
      </c>
      <c r="AB224" t="s">
        <v>347</v>
      </c>
      <c r="AC224" t="s">
        <v>348</v>
      </c>
      <c r="AD224" t="s">
        <v>17</v>
      </c>
      <c r="AE224" t="s">
        <v>9</v>
      </c>
      <c r="AF224" t="s">
        <v>10</v>
      </c>
      <c r="AG224" t="s">
        <v>11</v>
      </c>
      <c r="AH224" t="s">
        <v>11</v>
      </c>
      <c r="AI224" t="s">
        <v>12</v>
      </c>
      <c r="AJ224" t="s">
        <v>17</v>
      </c>
      <c r="AK224">
        <v>160051</v>
      </c>
      <c r="AL224" t="s">
        <v>18</v>
      </c>
      <c r="AM224" t="s">
        <v>30</v>
      </c>
      <c r="AN224">
        <v>14597</v>
      </c>
      <c r="AO224">
        <v>35603</v>
      </c>
      <c r="AP224">
        <v>14434</v>
      </c>
      <c r="AQ224">
        <v>16.53</v>
      </c>
      <c r="AR224">
        <v>3571.37</v>
      </c>
      <c r="AS224" t="s">
        <v>2396</v>
      </c>
      <c r="AT224" t="s">
        <v>2396</v>
      </c>
      <c r="AU224">
        <v>0</v>
      </c>
      <c r="AV224" t="s">
        <v>2398</v>
      </c>
      <c r="AW224" t="str" cm="1">
        <f t="array" ref="AW224">IF(Bank_Final_Fact[[#This Row],[Disbursement Date]]=MIN(_xlfn._xlws.FILTER(Bank_Final_Fact[Disbursement Date],Bank_Final_Fact[Client id]=Bank_Final_Fact[[#This Row],[Client id]])),"New","Old")</f>
        <v>New</v>
      </c>
      <c r="AX224">
        <f t="shared" si="3"/>
        <v>1</v>
      </c>
    </row>
    <row r="225" spans="1:50">
      <c r="A225" t="s">
        <v>610</v>
      </c>
      <c r="B225">
        <v>249</v>
      </c>
      <c r="C225" t="s">
        <v>57</v>
      </c>
      <c r="D225" t="s">
        <v>362</v>
      </c>
      <c r="E225">
        <v>25947</v>
      </c>
      <c r="F225">
        <v>9077</v>
      </c>
      <c r="G225">
        <v>7976</v>
      </c>
      <c r="H225" s="1">
        <v>44141</v>
      </c>
      <c r="I225" t="s">
        <v>394</v>
      </c>
      <c r="J225" t="s">
        <v>389</v>
      </c>
      <c r="K225">
        <v>240005</v>
      </c>
      <c r="L225" t="s">
        <v>59</v>
      </c>
      <c r="M225" t="s">
        <v>224</v>
      </c>
      <c r="N225" t="s">
        <v>225</v>
      </c>
      <c r="O225" t="s">
        <v>238</v>
      </c>
      <c r="P225">
        <v>50</v>
      </c>
      <c r="Q225" s="1">
        <v>24838</v>
      </c>
      <c r="R225" t="s">
        <v>235</v>
      </c>
      <c r="S225" t="s">
        <v>243</v>
      </c>
      <c r="T225" t="s">
        <v>229</v>
      </c>
      <c r="U225" t="s">
        <v>230</v>
      </c>
      <c r="V225" t="s">
        <v>246</v>
      </c>
      <c r="W225">
        <v>726</v>
      </c>
      <c r="X225" t="s">
        <v>344</v>
      </c>
      <c r="Y225" t="s">
        <v>357</v>
      </c>
      <c r="Z225" t="s">
        <v>363</v>
      </c>
      <c r="AA225">
        <v>0.1991</v>
      </c>
      <c r="AB225" t="s">
        <v>364</v>
      </c>
      <c r="AC225" t="s">
        <v>365</v>
      </c>
      <c r="AD225" t="s">
        <v>57</v>
      </c>
      <c r="AE225" t="s">
        <v>33</v>
      </c>
      <c r="AF225" t="s">
        <v>34</v>
      </c>
      <c r="AG225" t="s">
        <v>35</v>
      </c>
      <c r="AH225" t="s">
        <v>35</v>
      </c>
      <c r="AI225" t="s">
        <v>36</v>
      </c>
      <c r="AJ225" t="s">
        <v>57</v>
      </c>
      <c r="AK225">
        <v>240005</v>
      </c>
      <c r="AL225" t="s">
        <v>58</v>
      </c>
      <c r="AM225" t="s">
        <v>30</v>
      </c>
      <c r="AN225">
        <v>26980</v>
      </c>
      <c r="AO225">
        <v>9867</v>
      </c>
      <c r="AP225">
        <v>25753</v>
      </c>
      <c r="AQ225">
        <v>38.93</v>
      </c>
      <c r="AR225">
        <v>2480</v>
      </c>
      <c r="AS225" t="s">
        <v>2396</v>
      </c>
      <c r="AT225" t="s">
        <v>2396</v>
      </c>
      <c r="AU225">
        <v>1</v>
      </c>
      <c r="AV225" t="s">
        <v>2398</v>
      </c>
      <c r="AW225" t="str" cm="1">
        <f t="array" ref="AW225">IF(Bank_Final_Fact[[#This Row],[Disbursement Date]]=MIN(_xlfn._xlws.FILTER(Bank_Final_Fact[Disbursement Date],Bank_Final_Fact[Client id]=Bank_Final_Fact[[#This Row],[Client id]])),"New","Old")</f>
        <v>Old</v>
      </c>
      <c r="AX225">
        <f t="shared" si="3"/>
        <v>3</v>
      </c>
    </row>
    <row r="226" spans="1:50">
      <c r="A226" t="s">
        <v>611</v>
      </c>
      <c r="B226">
        <v>900</v>
      </c>
      <c r="C226" t="s">
        <v>23</v>
      </c>
      <c r="D226" t="s">
        <v>343</v>
      </c>
      <c r="E226">
        <v>36523</v>
      </c>
      <c r="F226">
        <v>46895</v>
      </c>
      <c r="G226">
        <v>12836</v>
      </c>
      <c r="H226" s="1">
        <v>44060</v>
      </c>
      <c r="I226" t="s">
        <v>385</v>
      </c>
      <c r="J226" t="s">
        <v>389</v>
      </c>
      <c r="K226">
        <v>910182</v>
      </c>
      <c r="L226" t="s">
        <v>31</v>
      </c>
      <c r="M226" t="s">
        <v>279</v>
      </c>
      <c r="N226" t="s">
        <v>225</v>
      </c>
      <c r="O226" t="s">
        <v>226</v>
      </c>
      <c r="P226">
        <v>42</v>
      </c>
      <c r="Q226" s="1">
        <v>28126</v>
      </c>
      <c r="R226" t="s">
        <v>235</v>
      </c>
      <c r="S226" t="s">
        <v>243</v>
      </c>
      <c r="T226" t="s">
        <v>229</v>
      </c>
      <c r="U226" t="s">
        <v>233</v>
      </c>
      <c r="V226" t="s">
        <v>231</v>
      </c>
      <c r="W226">
        <v>668</v>
      </c>
      <c r="X226" t="s">
        <v>344</v>
      </c>
      <c r="Y226" t="s">
        <v>345</v>
      </c>
      <c r="Z226" t="s">
        <v>346</v>
      </c>
      <c r="AA226">
        <v>0.1065</v>
      </c>
      <c r="AB226" t="s">
        <v>347</v>
      </c>
      <c r="AC226" t="s">
        <v>348</v>
      </c>
      <c r="AD226" t="s">
        <v>23</v>
      </c>
      <c r="AE226" t="s">
        <v>24</v>
      </c>
      <c r="AF226" t="s">
        <v>25</v>
      </c>
      <c r="AG226" t="s">
        <v>26</v>
      </c>
      <c r="AH226" t="s">
        <v>26</v>
      </c>
      <c r="AI226" t="s">
        <v>27</v>
      </c>
      <c r="AJ226" t="s">
        <v>28</v>
      </c>
      <c r="AK226">
        <v>910182</v>
      </c>
      <c r="AL226" t="s">
        <v>29</v>
      </c>
      <c r="AM226" t="s">
        <v>16</v>
      </c>
      <c r="AN226">
        <v>38171</v>
      </c>
      <c r="AO226">
        <v>47094</v>
      </c>
      <c r="AP226">
        <v>36137</v>
      </c>
      <c r="AQ226">
        <v>49.24</v>
      </c>
      <c r="AR226">
        <v>4512.88</v>
      </c>
      <c r="AS226" t="s">
        <v>2396</v>
      </c>
      <c r="AT226" t="s">
        <v>2396</v>
      </c>
      <c r="AU226">
        <v>0</v>
      </c>
      <c r="AV226" t="s">
        <v>2400</v>
      </c>
      <c r="AW226" t="str" cm="1">
        <f t="array" ref="AW226">IF(Bank_Final_Fact[[#This Row],[Disbursement Date]]=MIN(_xlfn._xlws.FILTER(Bank_Final_Fact[Disbursement Date],Bank_Final_Fact[Client id]=Bank_Final_Fact[[#This Row],[Client id]])),"New","Old")</f>
        <v>Old</v>
      </c>
      <c r="AX226">
        <f t="shared" si="3"/>
        <v>2</v>
      </c>
    </row>
    <row r="227" spans="1:50">
      <c r="A227" t="s">
        <v>612</v>
      </c>
      <c r="B227">
        <v>377</v>
      </c>
      <c r="C227" t="s">
        <v>109</v>
      </c>
      <c r="D227" t="s">
        <v>343</v>
      </c>
      <c r="E227">
        <v>24158</v>
      </c>
      <c r="F227">
        <v>35335</v>
      </c>
      <c r="G227">
        <v>19167</v>
      </c>
      <c r="H227" s="1">
        <v>44716</v>
      </c>
      <c r="I227" t="s">
        <v>385</v>
      </c>
      <c r="J227" t="s">
        <v>389</v>
      </c>
      <c r="K227">
        <v>1110166</v>
      </c>
      <c r="L227" t="s">
        <v>112</v>
      </c>
      <c r="M227" t="s">
        <v>322</v>
      </c>
      <c r="N227" t="s">
        <v>225</v>
      </c>
      <c r="O227" t="s">
        <v>226</v>
      </c>
      <c r="P227">
        <v>44</v>
      </c>
      <c r="Q227" s="1">
        <v>27395</v>
      </c>
      <c r="R227" t="s">
        <v>239</v>
      </c>
      <c r="S227" t="s">
        <v>303</v>
      </c>
      <c r="T227" t="s">
        <v>229</v>
      </c>
      <c r="U227" t="s">
        <v>236</v>
      </c>
      <c r="V227" t="s">
        <v>231</v>
      </c>
      <c r="W227">
        <v>638</v>
      </c>
      <c r="X227" t="s">
        <v>344</v>
      </c>
      <c r="Y227" t="s">
        <v>345</v>
      </c>
      <c r="Z227" t="s">
        <v>346</v>
      </c>
      <c r="AA227">
        <v>0.1065</v>
      </c>
      <c r="AB227" t="s">
        <v>347</v>
      </c>
      <c r="AC227" t="s">
        <v>348</v>
      </c>
      <c r="AD227" t="s">
        <v>109</v>
      </c>
      <c r="AE227" t="s">
        <v>9</v>
      </c>
      <c r="AF227" t="s">
        <v>10</v>
      </c>
      <c r="AG227" t="s">
        <v>11</v>
      </c>
      <c r="AH227" t="s">
        <v>11</v>
      </c>
      <c r="AI227" t="s">
        <v>12</v>
      </c>
      <c r="AJ227" t="s">
        <v>110</v>
      </c>
      <c r="AK227">
        <v>1110166</v>
      </c>
      <c r="AL227" t="s">
        <v>111</v>
      </c>
      <c r="AM227" t="s">
        <v>14</v>
      </c>
      <c r="AN227">
        <v>24629</v>
      </c>
      <c r="AO227">
        <v>35103</v>
      </c>
      <c r="AP227">
        <v>23898</v>
      </c>
      <c r="AQ227">
        <v>9.09</v>
      </c>
      <c r="AR227">
        <v>3651.94</v>
      </c>
      <c r="AS227" t="s">
        <v>2396</v>
      </c>
      <c r="AT227" t="s">
        <v>2397</v>
      </c>
      <c r="AU227">
        <v>1</v>
      </c>
      <c r="AV227" t="s">
        <v>2400</v>
      </c>
      <c r="AW227" t="str" cm="1">
        <f t="array" ref="AW227">IF(Bank_Final_Fact[[#This Row],[Disbursement Date]]=MIN(_xlfn._xlws.FILTER(Bank_Final_Fact[Disbursement Date],Bank_Final_Fact[Client id]=Bank_Final_Fact[[#This Row],[Client id]])),"New","Old")</f>
        <v>Old</v>
      </c>
      <c r="AX227">
        <f t="shared" si="3"/>
        <v>3</v>
      </c>
    </row>
    <row r="228" spans="1:50">
      <c r="A228" t="s">
        <v>613</v>
      </c>
      <c r="B228">
        <v>983</v>
      </c>
      <c r="C228" t="s">
        <v>39</v>
      </c>
      <c r="D228" t="s">
        <v>343</v>
      </c>
      <c r="E228">
        <v>46663</v>
      </c>
      <c r="F228">
        <v>46290</v>
      </c>
      <c r="G228">
        <v>32063</v>
      </c>
      <c r="H228" s="1">
        <v>44691</v>
      </c>
      <c r="I228" t="s">
        <v>382</v>
      </c>
      <c r="J228" t="s">
        <v>389</v>
      </c>
      <c r="K228">
        <v>30179</v>
      </c>
      <c r="L228" t="s">
        <v>46</v>
      </c>
      <c r="M228" t="s">
        <v>298</v>
      </c>
      <c r="N228" t="s">
        <v>225</v>
      </c>
      <c r="O228" t="s">
        <v>242</v>
      </c>
      <c r="P228">
        <v>22</v>
      </c>
      <c r="Q228" s="1">
        <v>35348</v>
      </c>
      <c r="R228" t="s">
        <v>239</v>
      </c>
      <c r="S228" t="s">
        <v>303</v>
      </c>
      <c r="T228" t="s">
        <v>259</v>
      </c>
      <c r="U228" t="s">
        <v>233</v>
      </c>
      <c r="V228" t="s">
        <v>246</v>
      </c>
      <c r="W228">
        <v>564</v>
      </c>
      <c r="X228" t="s">
        <v>344</v>
      </c>
      <c r="Y228" t="s">
        <v>345</v>
      </c>
      <c r="Z228" t="s">
        <v>346</v>
      </c>
      <c r="AA228">
        <v>0.1065</v>
      </c>
      <c r="AB228" t="s">
        <v>347</v>
      </c>
      <c r="AC228" t="s">
        <v>348</v>
      </c>
      <c r="AD228" t="s">
        <v>39</v>
      </c>
      <c r="AE228" t="s">
        <v>40</v>
      </c>
      <c r="AF228" t="s">
        <v>41</v>
      </c>
      <c r="AG228" t="s">
        <v>42</v>
      </c>
      <c r="AH228" t="s">
        <v>42</v>
      </c>
      <c r="AI228" t="s">
        <v>43</v>
      </c>
      <c r="AJ228" t="s">
        <v>44</v>
      </c>
      <c r="AK228">
        <v>30179</v>
      </c>
      <c r="AL228" t="s">
        <v>45</v>
      </c>
      <c r="AM228" t="s">
        <v>30</v>
      </c>
      <c r="AN228">
        <v>48195</v>
      </c>
      <c r="AO228">
        <v>45852</v>
      </c>
      <c r="AP228">
        <v>46484</v>
      </c>
      <c r="AQ228">
        <v>0.95</v>
      </c>
      <c r="AR228">
        <v>164.66</v>
      </c>
      <c r="AS228" t="s">
        <v>2397</v>
      </c>
      <c r="AT228" t="s">
        <v>2396</v>
      </c>
      <c r="AU228">
        <v>2</v>
      </c>
      <c r="AV228" t="s">
        <v>2398</v>
      </c>
      <c r="AW228" t="str" cm="1">
        <f t="array" ref="AW228">IF(Bank_Final_Fact[[#This Row],[Disbursement Date]]=MIN(_xlfn._xlws.FILTER(Bank_Final_Fact[Disbursement Date],Bank_Final_Fact[Client id]=Bank_Final_Fact[[#This Row],[Client id]])),"New","Old")</f>
        <v>Old</v>
      </c>
      <c r="AX228">
        <f t="shared" si="3"/>
        <v>6</v>
      </c>
    </row>
    <row r="229" spans="1:50">
      <c r="A229" t="s">
        <v>614</v>
      </c>
      <c r="B229">
        <v>519</v>
      </c>
      <c r="C229" t="s">
        <v>23</v>
      </c>
      <c r="D229" t="s">
        <v>343</v>
      </c>
      <c r="E229">
        <v>32986</v>
      </c>
      <c r="F229">
        <v>3055</v>
      </c>
      <c r="G229">
        <v>40987</v>
      </c>
      <c r="H229" s="1">
        <v>43094</v>
      </c>
      <c r="I229" t="s">
        <v>394</v>
      </c>
      <c r="J229" t="s">
        <v>383</v>
      </c>
      <c r="K229">
        <v>910182</v>
      </c>
      <c r="L229" t="s">
        <v>31</v>
      </c>
      <c r="M229" t="s">
        <v>334</v>
      </c>
      <c r="N229" t="s">
        <v>225</v>
      </c>
      <c r="O229" t="s">
        <v>226</v>
      </c>
      <c r="P229">
        <v>43</v>
      </c>
      <c r="Q229" s="1">
        <v>27454</v>
      </c>
      <c r="R229" t="s">
        <v>281</v>
      </c>
      <c r="S229" t="s">
        <v>282</v>
      </c>
      <c r="T229" t="s">
        <v>229</v>
      </c>
      <c r="U229" t="s">
        <v>230</v>
      </c>
      <c r="V229" t="s">
        <v>246</v>
      </c>
      <c r="W229">
        <v>558</v>
      </c>
      <c r="X229" t="s">
        <v>344</v>
      </c>
      <c r="Y229" t="s">
        <v>345</v>
      </c>
      <c r="Z229" t="s">
        <v>346</v>
      </c>
      <c r="AA229">
        <v>0.1065</v>
      </c>
      <c r="AB229" t="s">
        <v>347</v>
      </c>
      <c r="AC229" t="s">
        <v>348</v>
      </c>
      <c r="AD229" t="s">
        <v>23</v>
      </c>
      <c r="AE229" t="s">
        <v>24</v>
      </c>
      <c r="AF229" t="s">
        <v>25</v>
      </c>
      <c r="AG229" t="s">
        <v>26</v>
      </c>
      <c r="AH229" t="s">
        <v>26</v>
      </c>
      <c r="AI229" t="s">
        <v>27</v>
      </c>
      <c r="AJ229" t="s">
        <v>28</v>
      </c>
      <c r="AK229">
        <v>910182</v>
      </c>
      <c r="AL229" t="s">
        <v>29</v>
      </c>
      <c r="AM229" t="s">
        <v>16</v>
      </c>
      <c r="AN229">
        <v>34475</v>
      </c>
      <c r="AO229">
        <v>4536</v>
      </c>
      <c r="AP229">
        <v>32677</v>
      </c>
      <c r="AQ229">
        <v>43.06</v>
      </c>
      <c r="AR229">
        <v>3920.12</v>
      </c>
      <c r="AS229" t="s">
        <v>2396</v>
      </c>
      <c r="AT229" t="s">
        <v>2396</v>
      </c>
      <c r="AU229">
        <v>0</v>
      </c>
      <c r="AV229" t="s">
        <v>2398</v>
      </c>
      <c r="AW229" t="str" cm="1">
        <f t="array" ref="AW229">IF(Bank_Final_Fact[[#This Row],[Disbursement Date]]=MIN(_xlfn._xlws.FILTER(Bank_Final_Fact[Disbursement Date],Bank_Final_Fact[Client id]=Bank_Final_Fact[[#This Row],[Client id]])),"New","Old")</f>
        <v>New</v>
      </c>
      <c r="AX229">
        <f t="shared" si="3"/>
        <v>3</v>
      </c>
    </row>
    <row r="230" spans="1:50">
      <c r="A230" t="s">
        <v>615</v>
      </c>
      <c r="B230">
        <v>494</v>
      </c>
      <c r="C230" t="s">
        <v>8</v>
      </c>
      <c r="D230" t="s">
        <v>359</v>
      </c>
      <c r="E230">
        <v>22306</v>
      </c>
      <c r="F230">
        <v>45199</v>
      </c>
      <c r="G230">
        <v>30597</v>
      </c>
      <c r="H230" s="1">
        <v>44434</v>
      </c>
      <c r="I230" t="s">
        <v>382</v>
      </c>
      <c r="J230" t="s">
        <v>383</v>
      </c>
      <c r="K230">
        <v>100186</v>
      </c>
      <c r="L230" t="s">
        <v>15</v>
      </c>
      <c r="M230" t="s">
        <v>278</v>
      </c>
      <c r="N230" t="s">
        <v>225</v>
      </c>
      <c r="O230" t="s">
        <v>238</v>
      </c>
      <c r="P230">
        <v>54</v>
      </c>
      <c r="Q230" s="1">
        <v>23743</v>
      </c>
      <c r="R230" t="s">
        <v>281</v>
      </c>
      <c r="S230" t="s">
        <v>282</v>
      </c>
      <c r="T230" t="s">
        <v>229</v>
      </c>
      <c r="U230" t="s">
        <v>245</v>
      </c>
      <c r="V230" t="s">
        <v>231</v>
      </c>
      <c r="W230">
        <v>433</v>
      </c>
      <c r="X230" t="s">
        <v>344</v>
      </c>
      <c r="Y230" t="s">
        <v>360</v>
      </c>
      <c r="Z230" t="s">
        <v>346</v>
      </c>
      <c r="AA230">
        <v>9.9099999999999994E-2</v>
      </c>
      <c r="AB230" t="s">
        <v>347</v>
      </c>
      <c r="AC230" t="s">
        <v>361</v>
      </c>
      <c r="AD230" t="s">
        <v>8</v>
      </c>
      <c r="AE230" t="s">
        <v>9</v>
      </c>
      <c r="AF230" t="s">
        <v>10</v>
      </c>
      <c r="AG230" t="s">
        <v>11</v>
      </c>
      <c r="AH230" t="s">
        <v>11</v>
      </c>
      <c r="AI230" t="s">
        <v>12</v>
      </c>
      <c r="AJ230" t="s">
        <v>8</v>
      </c>
      <c r="AK230">
        <v>100186</v>
      </c>
      <c r="AL230" t="s">
        <v>13</v>
      </c>
      <c r="AM230" t="s">
        <v>14</v>
      </c>
      <c r="AN230">
        <v>24222</v>
      </c>
      <c r="AO230">
        <v>45860</v>
      </c>
      <c r="AP230">
        <v>22191</v>
      </c>
      <c r="AQ230">
        <v>47.3</v>
      </c>
      <c r="AR230">
        <v>784.84</v>
      </c>
      <c r="AS230" t="s">
        <v>2396</v>
      </c>
      <c r="AT230" t="s">
        <v>2396</v>
      </c>
      <c r="AU230">
        <v>2</v>
      </c>
      <c r="AV230" t="s">
        <v>2398</v>
      </c>
      <c r="AW230" t="str" cm="1">
        <f t="array" ref="AW230">IF(Bank_Final_Fact[[#This Row],[Disbursement Date]]=MIN(_xlfn._xlws.FILTER(Bank_Final_Fact[Disbursement Date],Bank_Final_Fact[Client id]=Bank_Final_Fact[[#This Row],[Client id]])),"New","Old")</f>
        <v>Old</v>
      </c>
      <c r="AX230">
        <f t="shared" si="3"/>
        <v>4</v>
      </c>
    </row>
    <row r="231" spans="1:50">
      <c r="A231" t="s">
        <v>616</v>
      </c>
      <c r="B231">
        <v>171</v>
      </c>
      <c r="C231" t="s">
        <v>142</v>
      </c>
      <c r="D231" t="s">
        <v>343</v>
      </c>
      <c r="E231">
        <v>35733</v>
      </c>
      <c r="F231">
        <v>10919</v>
      </c>
      <c r="G231">
        <v>10706</v>
      </c>
      <c r="H231" s="1">
        <v>44070</v>
      </c>
      <c r="I231" t="s">
        <v>385</v>
      </c>
      <c r="J231" t="s">
        <v>383</v>
      </c>
      <c r="K231">
        <v>570241</v>
      </c>
      <c r="L231" t="s">
        <v>148</v>
      </c>
      <c r="M231" t="s">
        <v>269</v>
      </c>
      <c r="N231" t="s">
        <v>225</v>
      </c>
      <c r="O231" t="s">
        <v>226</v>
      </c>
      <c r="P231">
        <v>38</v>
      </c>
      <c r="Q231" s="1">
        <v>29506</v>
      </c>
      <c r="R231" t="s">
        <v>266</v>
      </c>
      <c r="S231" t="s">
        <v>282</v>
      </c>
      <c r="T231" t="s">
        <v>259</v>
      </c>
      <c r="U231" t="s">
        <v>230</v>
      </c>
      <c r="V231" t="s">
        <v>231</v>
      </c>
      <c r="W231">
        <v>668</v>
      </c>
      <c r="X231" t="s">
        <v>344</v>
      </c>
      <c r="Y231" t="s">
        <v>345</v>
      </c>
      <c r="Z231" t="s">
        <v>346</v>
      </c>
      <c r="AA231">
        <v>0.1065</v>
      </c>
      <c r="AB231" t="s">
        <v>347</v>
      </c>
      <c r="AC231" t="s">
        <v>348</v>
      </c>
      <c r="AD231" t="s">
        <v>142</v>
      </c>
      <c r="AE231" t="s">
        <v>143</v>
      </c>
      <c r="AF231" t="s">
        <v>144</v>
      </c>
      <c r="AG231" t="s">
        <v>145</v>
      </c>
      <c r="AH231" t="s">
        <v>145</v>
      </c>
      <c r="AI231" t="s">
        <v>146</v>
      </c>
      <c r="AJ231" t="s">
        <v>142</v>
      </c>
      <c r="AK231">
        <v>570241</v>
      </c>
      <c r="AL231" t="s">
        <v>147</v>
      </c>
      <c r="AM231" t="s">
        <v>30</v>
      </c>
      <c r="AN231">
        <v>35934</v>
      </c>
      <c r="AO231">
        <v>11338</v>
      </c>
      <c r="AP231">
        <v>35643</v>
      </c>
      <c r="AQ231">
        <v>16.77</v>
      </c>
      <c r="AR231">
        <v>1069.95</v>
      </c>
      <c r="AS231" t="s">
        <v>2396</v>
      </c>
      <c r="AT231" t="s">
        <v>2396</v>
      </c>
      <c r="AU231">
        <v>1</v>
      </c>
      <c r="AV231" t="s">
        <v>2398</v>
      </c>
      <c r="AW231" t="str" cm="1">
        <f t="array" ref="AW231">IF(Bank_Final_Fact[[#This Row],[Disbursement Date]]=MIN(_xlfn._xlws.FILTER(Bank_Final_Fact[Disbursement Date],Bank_Final_Fact[Client id]=Bank_Final_Fact[[#This Row],[Client id]])),"New","Old")</f>
        <v>Old</v>
      </c>
      <c r="AX231">
        <f t="shared" si="3"/>
        <v>2</v>
      </c>
    </row>
    <row r="232" spans="1:50">
      <c r="A232" t="s">
        <v>617</v>
      </c>
      <c r="B232">
        <v>782</v>
      </c>
      <c r="C232" t="s">
        <v>23</v>
      </c>
      <c r="D232" t="s">
        <v>343</v>
      </c>
      <c r="E232">
        <v>5557</v>
      </c>
      <c r="F232">
        <v>47263</v>
      </c>
      <c r="G232">
        <v>38294</v>
      </c>
      <c r="H232" s="1">
        <v>44507</v>
      </c>
      <c r="I232" t="s">
        <v>385</v>
      </c>
      <c r="J232" t="s">
        <v>389</v>
      </c>
      <c r="K232">
        <v>910182</v>
      </c>
      <c r="L232" t="s">
        <v>31</v>
      </c>
      <c r="M232" t="s">
        <v>296</v>
      </c>
      <c r="N232" t="s">
        <v>225</v>
      </c>
      <c r="O232" t="s">
        <v>251</v>
      </c>
      <c r="P232">
        <v>29</v>
      </c>
      <c r="Q232" s="1">
        <v>33239</v>
      </c>
      <c r="R232" t="s">
        <v>239</v>
      </c>
      <c r="S232" t="s">
        <v>303</v>
      </c>
      <c r="T232" t="s">
        <v>259</v>
      </c>
      <c r="U232" t="s">
        <v>233</v>
      </c>
      <c r="V232" t="s">
        <v>231</v>
      </c>
      <c r="W232">
        <v>799</v>
      </c>
      <c r="X232" t="s">
        <v>344</v>
      </c>
      <c r="Y232" t="s">
        <v>345</v>
      </c>
      <c r="Z232" t="s">
        <v>346</v>
      </c>
      <c r="AA232">
        <v>0.1065</v>
      </c>
      <c r="AB232" t="s">
        <v>347</v>
      </c>
      <c r="AC232" t="s">
        <v>348</v>
      </c>
      <c r="AD232" t="s">
        <v>23</v>
      </c>
      <c r="AE232" t="s">
        <v>24</v>
      </c>
      <c r="AF232" t="s">
        <v>25</v>
      </c>
      <c r="AG232" t="s">
        <v>26</v>
      </c>
      <c r="AH232" t="s">
        <v>26</v>
      </c>
      <c r="AI232" t="s">
        <v>27</v>
      </c>
      <c r="AJ232" t="s">
        <v>28</v>
      </c>
      <c r="AK232">
        <v>910182</v>
      </c>
      <c r="AL232" t="s">
        <v>29</v>
      </c>
      <c r="AM232" t="s">
        <v>16</v>
      </c>
      <c r="AN232">
        <v>5596</v>
      </c>
      <c r="AO232">
        <v>47391</v>
      </c>
      <c r="AP232">
        <v>5322</v>
      </c>
      <c r="AQ232">
        <v>16.72</v>
      </c>
      <c r="AR232">
        <v>2493.2199999999998</v>
      </c>
      <c r="AS232" t="s">
        <v>2396</v>
      </c>
      <c r="AT232" t="s">
        <v>2396</v>
      </c>
      <c r="AU232">
        <v>2</v>
      </c>
      <c r="AV232" t="s">
        <v>2398</v>
      </c>
      <c r="AW232" t="str" cm="1">
        <f t="array" ref="AW232">IF(Bank_Final_Fact[[#This Row],[Disbursement Date]]=MIN(_xlfn._xlws.FILTER(Bank_Final_Fact[Disbursement Date],Bank_Final_Fact[Client id]=Bank_Final_Fact[[#This Row],[Client id]])),"New","Old")</f>
        <v>Old</v>
      </c>
      <c r="AX232">
        <f t="shared" si="3"/>
        <v>5</v>
      </c>
    </row>
    <row r="233" spans="1:50">
      <c r="A233" t="s">
        <v>618</v>
      </c>
      <c r="B233">
        <v>559</v>
      </c>
      <c r="C233" t="s">
        <v>109</v>
      </c>
      <c r="D233" t="s">
        <v>343</v>
      </c>
      <c r="E233">
        <v>35644</v>
      </c>
      <c r="F233">
        <v>35694</v>
      </c>
      <c r="G233">
        <v>36955</v>
      </c>
      <c r="H233" s="1">
        <v>42913</v>
      </c>
      <c r="I233" t="s">
        <v>394</v>
      </c>
      <c r="J233" t="s">
        <v>389</v>
      </c>
      <c r="K233">
        <v>1110166</v>
      </c>
      <c r="L233" t="s">
        <v>112</v>
      </c>
      <c r="M233" t="s">
        <v>300</v>
      </c>
      <c r="N233" t="s">
        <v>225</v>
      </c>
      <c r="O233" t="s">
        <v>226</v>
      </c>
      <c r="P233">
        <v>43</v>
      </c>
      <c r="Q233" s="1">
        <v>27852</v>
      </c>
      <c r="R233" t="s">
        <v>266</v>
      </c>
      <c r="S233" t="s">
        <v>243</v>
      </c>
      <c r="T233" t="s">
        <v>229</v>
      </c>
      <c r="U233" t="s">
        <v>233</v>
      </c>
      <c r="V233" t="s">
        <v>246</v>
      </c>
      <c r="W233">
        <v>675</v>
      </c>
      <c r="X233" t="s">
        <v>344</v>
      </c>
      <c r="Y233" t="s">
        <v>345</v>
      </c>
      <c r="Z233" t="s">
        <v>346</v>
      </c>
      <c r="AA233">
        <v>0.1065</v>
      </c>
      <c r="AB233" t="s">
        <v>347</v>
      </c>
      <c r="AC233" t="s">
        <v>348</v>
      </c>
      <c r="AD233" t="s">
        <v>109</v>
      </c>
      <c r="AE233" t="s">
        <v>9</v>
      </c>
      <c r="AF233" t="s">
        <v>10</v>
      </c>
      <c r="AG233" t="s">
        <v>11</v>
      </c>
      <c r="AH233" t="s">
        <v>11</v>
      </c>
      <c r="AI233" t="s">
        <v>12</v>
      </c>
      <c r="AJ233" t="s">
        <v>110</v>
      </c>
      <c r="AK233">
        <v>1110166</v>
      </c>
      <c r="AL233" t="s">
        <v>111</v>
      </c>
      <c r="AM233" t="s">
        <v>14</v>
      </c>
      <c r="AN233">
        <v>36377</v>
      </c>
      <c r="AO233">
        <v>36321</v>
      </c>
      <c r="AP233">
        <v>35312</v>
      </c>
      <c r="AQ233">
        <v>5.69</v>
      </c>
      <c r="AR233">
        <v>2037.54</v>
      </c>
      <c r="AS233" t="s">
        <v>2396</v>
      </c>
      <c r="AT233" t="s">
        <v>2396</v>
      </c>
      <c r="AU233">
        <v>2</v>
      </c>
      <c r="AV233" t="s">
        <v>2398</v>
      </c>
      <c r="AW233" t="str" cm="1">
        <f t="array" ref="AW233">IF(Bank_Final_Fact[[#This Row],[Disbursement Date]]=MIN(_xlfn._xlws.FILTER(Bank_Final_Fact[Disbursement Date],Bank_Final_Fact[Client id]=Bank_Final_Fact[[#This Row],[Client id]])),"New","Old")</f>
        <v>Old</v>
      </c>
      <c r="AX233">
        <f t="shared" si="3"/>
        <v>4</v>
      </c>
    </row>
    <row r="234" spans="1:50">
      <c r="A234" t="s">
        <v>619</v>
      </c>
      <c r="B234">
        <v>672</v>
      </c>
      <c r="C234" t="s">
        <v>186</v>
      </c>
      <c r="D234" t="s">
        <v>359</v>
      </c>
      <c r="E234">
        <v>7403</v>
      </c>
      <c r="F234">
        <v>15384</v>
      </c>
      <c r="G234">
        <v>28626</v>
      </c>
      <c r="H234" s="1">
        <v>45269</v>
      </c>
      <c r="I234" t="s">
        <v>382</v>
      </c>
      <c r="J234" t="s">
        <v>383</v>
      </c>
      <c r="K234">
        <v>800018</v>
      </c>
      <c r="L234" t="s">
        <v>189</v>
      </c>
      <c r="M234" t="s">
        <v>307</v>
      </c>
      <c r="N234" t="s">
        <v>225</v>
      </c>
      <c r="O234" t="s">
        <v>226</v>
      </c>
      <c r="P234">
        <v>40</v>
      </c>
      <c r="Q234" s="1">
        <v>28856</v>
      </c>
      <c r="R234" t="s">
        <v>239</v>
      </c>
      <c r="S234" t="s">
        <v>303</v>
      </c>
      <c r="T234" t="s">
        <v>229</v>
      </c>
      <c r="U234" t="s">
        <v>236</v>
      </c>
      <c r="V234" t="s">
        <v>231</v>
      </c>
      <c r="W234">
        <v>318</v>
      </c>
      <c r="X234" t="s">
        <v>344</v>
      </c>
      <c r="Y234" t="s">
        <v>360</v>
      </c>
      <c r="Z234" t="s">
        <v>346</v>
      </c>
      <c r="AA234">
        <v>9.9099999999999994E-2</v>
      </c>
      <c r="AB234" t="s">
        <v>347</v>
      </c>
      <c r="AC234" t="s">
        <v>361</v>
      </c>
      <c r="AD234" t="s">
        <v>186</v>
      </c>
      <c r="AE234" t="s">
        <v>24</v>
      </c>
      <c r="AF234" t="s">
        <v>25</v>
      </c>
      <c r="AG234" t="s">
        <v>26</v>
      </c>
      <c r="AH234" t="s">
        <v>26</v>
      </c>
      <c r="AI234" t="s">
        <v>27</v>
      </c>
      <c r="AJ234" t="s">
        <v>187</v>
      </c>
      <c r="AK234">
        <v>800018</v>
      </c>
      <c r="AL234" t="s">
        <v>188</v>
      </c>
      <c r="AM234" t="s">
        <v>14</v>
      </c>
      <c r="AN234">
        <v>8219</v>
      </c>
      <c r="AO234">
        <v>15716</v>
      </c>
      <c r="AP234">
        <v>7276</v>
      </c>
      <c r="AQ234">
        <v>21.77</v>
      </c>
      <c r="AR234">
        <v>1162.0999999999999</v>
      </c>
      <c r="AS234" t="s">
        <v>2396</v>
      </c>
      <c r="AT234" t="s">
        <v>2396</v>
      </c>
      <c r="AU234">
        <v>0</v>
      </c>
      <c r="AV234" t="s">
        <v>2398</v>
      </c>
      <c r="AW234" t="str" cm="1">
        <f t="array" ref="AW234">IF(Bank_Final_Fact[[#This Row],[Disbursement Date]]=MIN(_xlfn._xlws.FILTER(Bank_Final_Fact[Disbursement Date],Bank_Final_Fact[Client id]=Bank_Final_Fact[[#This Row],[Client id]])),"New","Old")</f>
        <v>Old</v>
      </c>
      <c r="AX234">
        <f t="shared" si="3"/>
        <v>3</v>
      </c>
    </row>
    <row r="235" spans="1:50">
      <c r="A235" t="s">
        <v>620</v>
      </c>
      <c r="B235">
        <v>339</v>
      </c>
      <c r="C235" t="s">
        <v>186</v>
      </c>
      <c r="D235" t="s">
        <v>353</v>
      </c>
      <c r="E235">
        <v>17239</v>
      </c>
      <c r="F235">
        <v>33414</v>
      </c>
      <c r="G235">
        <v>40658</v>
      </c>
      <c r="H235" s="1">
        <v>42564</v>
      </c>
      <c r="I235" t="s">
        <v>382</v>
      </c>
      <c r="J235" t="s">
        <v>389</v>
      </c>
      <c r="K235">
        <v>800018</v>
      </c>
      <c r="L235" t="s">
        <v>189</v>
      </c>
      <c r="M235" t="s">
        <v>334</v>
      </c>
      <c r="N235" t="s">
        <v>225</v>
      </c>
      <c r="O235" t="s">
        <v>226</v>
      </c>
      <c r="P235">
        <v>43</v>
      </c>
      <c r="Q235" s="1">
        <v>27454</v>
      </c>
      <c r="R235" t="s">
        <v>281</v>
      </c>
      <c r="S235" t="s">
        <v>282</v>
      </c>
      <c r="T235" t="s">
        <v>229</v>
      </c>
      <c r="U235" t="s">
        <v>230</v>
      </c>
      <c r="V235" t="s">
        <v>246</v>
      </c>
      <c r="W235">
        <v>558</v>
      </c>
      <c r="X235" t="s">
        <v>344</v>
      </c>
      <c r="Y235" t="s">
        <v>357</v>
      </c>
      <c r="Z235" t="s">
        <v>346</v>
      </c>
      <c r="AA235">
        <v>0.1825</v>
      </c>
      <c r="AB235" t="s">
        <v>354</v>
      </c>
      <c r="AC235" t="s">
        <v>355</v>
      </c>
      <c r="AD235" t="s">
        <v>186</v>
      </c>
      <c r="AE235" t="s">
        <v>24</v>
      </c>
      <c r="AF235" t="s">
        <v>25</v>
      </c>
      <c r="AG235" t="s">
        <v>26</v>
      </c>
      <c r="AH235" t="s">
        <v>26</v>
      </c>
      <c r="AI235" t="s">
        <v>27</v>
      </c>
      <c r="AJ235" t="s">
        <v>187</v>
      </c>
      <c r="AK235">
        <v>800018</v>
      </c>
      <c r="AL235" t="s">
        <v>188</v>
      </c>
      <c r="AM235" t="s">
        <v>14</v>
      </c>
      <c r="AN235">
        <v>19208</v>
      </c>
      <c r="AO235">
        <v>34625</v>
      </c>
      <c r="AP235">
        <v>16856</v>
      </c>
      <c r="AQ235">
        <v>48.72</v>
      </c>
      <c r="AR235">
        <v>3495.42</v>
      </c>
      <c r="AS235" t="s">
        <v>2396</v>
      </c>
      <c r="AT235" t="s">
        <v>2396</v>
      </c>
      <c r="AU235">
        <v>2</v>
      </c>
      <c r="AV235" t="s">
        <v>2398</v>
      </c>
      <c r="AW235" t="str" cm="1">
        <f t="array" ref="AW235">IF(Bank_Final_Fact[[#This Row],[Disbursement Date]]=MIN(_xlfn._xlws.FILTER(Bank_Final_Fact[Disbursement Date],Bank_Final_Fact[Client id]=Bank_Final_Fact[[#This Row],[Client id]])),"New","Old")</f>
        <v>New</v>
      </c>
      <c r="AX235">
        <f t="shared" si="3"/>
        <v>4</v>
      </c>
    </row>
    <row r="236" spans="1:50">
      <c r="A236" t="s">
        <v>621</v>
      </c>
      <c r="B236">
        <v>200</v>
      </c>
      <c r="C236" t="s">
        <v>124</v>
      </c>
      <c r="D236" t="s">
        <v>359</v>
      </c>
      <c r="E236">
        <v>46145</v>
      </c>
      <c r="F236">
        <v>36755</v>
      </c>
      <c r="G236">
        <v>15571</v>
      </c>
      <c r="H236" s="1">
        <v>42036</v>
      </c>
      <c r="I236" t="s">
        <v>382</v>
      </c>
      <c r="J236" t="s">
        <v>389</v>
      </c>
      <c r="K236">
        <v>1030063</v>
      </c>
      <c r="L236" t="s">
        <v>126</v>
      </c>
      <c r="M236" t="s">
        <v>314</v>
      </c>
      <c r="N236" t="s">
        <v>225</v>
      </c>
      <c r="O236" t="s">
        <v>251</v>
      </c>
      <c r="P236">
        <v>31</v>
      </c>
      <c r="Q236" s="1">
        <v>32143</v>
      </c>
      <c r="R236" t="s">
        <v>235</v>
      </c>
      <c r="S236" t="s">
        <v>243</v>
      </c>
      <c r="T236" t="s">
        <v>229</v>
      </c>
      <c r="U236" t="s">
        <v>233</v>
      </c>
      <c r="V236" t="s">
        <v>231</v>
      </c>
      <c r="W236">
        <v>672</v>
      </c>
      <c r="X236" t="s">
        <v>344</v>
      </c>
      <c r="Y236" t="s">
        <v>360</v>
      </c>
      <c r="Z236" t="s">
        <v>346</v>
      </c>
      <c r="AA236">
        <v>9.9099999999999994E-2</v>
      </c>
      <c r="AB236" t="s">
        <v>347</v>
      </c>
      <c r="AC236" t="s">
        <v>361</v>
      </c>
      <c r="AD236" t="s">
        <v>124</v>
      </c>
      <c r="AE236" t="s">
        <v>9</v>
      </c>
      <c r="AF236" t="s">
        <v>10</v>
      </c>
      <c r="AG236" t="s">
        <v>11</v>
      </c>
      <c r="AH236" t="s">
        <v>11</v>
      </c>
      <c r="AI236" t="s">
        <v>12</v>
      </c>
      <c r="AJ236" t="s">
        <v>20</v>
      </c>
      <c r="AK236">
        <v>1030063</v>
      </c>
      <c r="AL236" t="s">
        <v>125</v>
      </c>
      <c r="AM236" t="s">
        <v>30</v>
      </c>
      <c r="AN236">
        <v>47195</v>
      </c>
      <c r="AO236">
        <v>37832</v>
      </c>
      <c r="AP236">
        <v>46096</v>
      </c>
      <c r="AQ236">
        <v>23.68</v>
      </c>
      <c r="AR236">
        <v>1012.61</v>
      </c>
      <c r="AS236" t="s">
        <v>2396</v>
      </c>
      <c r="AT236" t="s">
        <v>2396</v>
      </c>
      <c r="AU236">
        <v>0</v>
      </c>
      <c r="AV236" t="s">
        <v>2398</v>
      </c>
      <c r="AW236" t="str" cm="1">
        <f t="array" ref="AW236">IF(Bank_Final_Fact[[#This Row],[Disbursement Date]]=MIN(_xlfn._xlws.FILTER(Bank_Final_Fact[Disbursement Date],Bank_Final_Fact[Client id]=Bank_Final_Fact[[#This Row],[Client id]])),"New","Old")</f>
        <v>New</v>
      </c>
      <c r="AX236">
        <f t="shared" si="3"/>
        <v>3</v>
      </c>
    </row>
    <row r="237" spans="1:50">
      <c r="A237" t="s">
        <v>622</v>
      </c>
      <c r="B237">
        <v>971</v>
      </c>
      <c r="C237" t="s">
        <v>17</v>
      </c>
      <c r="D237" t="s">
        <v>343</v>
      </c>
      <c r="E237">
        <v>27434</v>
      </c>
      <c r="F237">
        <v>26000</v>
      </c>
      <c r="G237">
        <v>16676</v>
      </c>
      <c r="H237" s="1">
        <v>42287</v>
      </c>
      <c r="I237" t="s">
        <v>394</v>
      </c>
      <c r="J237" t="s">
        <v>383</v>
      </c>
      <c r="K237">
        <v>160051</v>
      </c>
      <c r="L237" t="s">
        <v>19</v>
      </c>
      <c r="M237" t="s">
        <v>241</v>
      </c>
      <c r="N237" t="s">
        <v>225</v>
      </c>
      <c r="O237" t="s">
        <v>251</v>
      </c>
      <c r="P237">
        <v>31</v>
      </c>
      <c r="Q237" s="1">
        <v>32143</v>
      </c>
      <c r="R237" t="s">
        <v>239</v>
      </c>
      <c r="S237" t="s">
        <v>303</v>
      </c>
      <c r="T237" t="s">
        <v>229</v>
      </c>
      <c r="U237" t="s">
        <v>236</v>
      </c>
      <c r="V237" t="s">
        <v>240</v>
      </c>
      <c r="W237">
        <v>696</v>
      </c>
      <c r="X237" t="s">
        <v>344</v>
      </c>
      <c r="Y237" t="s">
        <v>345</v>
      </c>
      <c r="Z237" t="s">
        <v>346</v>
      </c>
      <c r="AA237">
        <v>0.1065</v>
      </c>
      <c r="AB237" t="s">
        <v>347</v>
      </c>
      <c r="AC237" t="s">
        <v>348</v>
      </c>
      <c r="AD237" t="s">
        <v>17</v>
      </c>
      <c r="AE237" t="s">
        <v>9</v>
      </c>
      <c r="AF237" t="s">
        <v>10</v>
      </c>
      <c r="AG237" t="s">
        <v>11</v>
      </c>
      <c r="AH237" t="s">
        <v>11</v>
      </c>
      <c r="AI237" t="s">
        <v>12</v>
      </c>
      <c r="AJ237" t="s">
        <v>17</v>
      </c>
      <c r="AK237">
        <v>160051</v>
      </c>
      <c r="AL237" t="s">
        <v>18</v>
      </c>
      <c r="AM237" t="s">
        <v>30</v>
      </c>
      <c r="AN237">
        <v>28387</v>
      </c>
      <c r="AO237">
        <v>27139</v>
      </c>
      <c r="AP237">
        <v>27197</v>
      </c>
      <c r="AQ237">
        <v>28.39</v>
      </c>
      <c r="AR237">
        <v>366.83</v>
      </c>
      <c r="AS237" t="s">
        <v>2397</v>
      </c>
      <c r="AT237" t="s">
        <v>2396</v>
      </c>
      <c r="AU237">
        <v>2</v>
      </c>
      <c r="AV237" t="s">
        <v>2400</v>
      </c>
      <c r="AW237" t="str" cm="1">
        <f t="array" ref="AW237">IF(Bank_Final_Fact[[#This Row],[Disbursement Date]]=MIN(_xlfn._xlws.FILTER(Bank_Final_Fact[Disbursement Date],Bank_Final_Fact[Client id]=Bank_Final_Fact[[#This Row],[Client id]])),"New","Old")</f>
        <v>Old</v>
      </c>
      <c r="AX237">
        <f t="shared" si="3"/>
        <v>3</v>
      </c>
    </row>
    <row r="238" spans="1:50">
      <c r="A238" t="s">
        <v>623</v>
      </c>
      <c r="B238">
        <v>668</v>
      </c>
      <c r="C238" t="s">
        <v>23</v>
      </c>
      <c r="D238" t="s">
        <v>343</v>
      </c>
      <c r="E238">
        <v>35141</v>
      </c>
      <c r="F238">
        <v>35911</v>
      </c>
      <c r="G238">
        <v>24277</v>
      </c>
      <c r="H238" s="1">
        <v>42170</v>
      </c>
      <c r="I238" t="s">
        <v>382</v>
      </c>
      <c r="J238" t="s">
        <v>389</v>
      </c>
      <c r="K238">
        <v>910182</v>
      </c>
      <c r="L238" t="s">
        <v>31</v>
      </c>
      <c r="M238" t="s">
        <v>291</v>
      </c>
      <c r="N238" t="s">
        <v>225</v>
      </c>
      <c r="O238" t="s">
        <v>226</v>
      </c>
      <c r="P238">
        <v>45</v>
      </c>
      <c r="Q238" s="1">
        <v>27030</v>
      </c>
      <c r="R238" t="s">
        <v>235</v>
      </c>
      <c r="S238" t="s">
        <v>243</v>
      </c>
      <c r="T238" t="s">
        <v>229</v>
      </c>
      <c r="U238" t="s">
        <v>230</v>
      </c>
      <c r="V238" t="s">
        <v>246</v>
      </c>
      <c r="W238">
        <v>311</v>
      </c>
      <c r="X238" t="s">
        <v>344</v>
      </c>
      <c r="Y238" t="s">
        <v>345</v>
      </c>
      <c r="Z238" t="s">
        <v>346</v>
      </c>
      <c r="AA238">
        <v>0.1065</v>
      </c>
      <c r="AB238" t="s">
        <v>347</v>
      </c>
      <c r="AC238" t="s">
        <v>348</v>
      </c>
      <c r="AD238" t="s">
        <v>23</v>
      </c>
      <c r="AE238" t="s">
        <v>24</v>
      </c>
      <c r="AF238" t="s">
        <v>25</v>
      </c>
      <c r="AG238" t="s">
        <v>26</v>
      </c>
      <c r="AH238" t="s">
        <v>26</v>
      </c>
      <c r="AI238" t="s">
        <v>27</v>
      </c>
      <c r="AJ238" t="s">
        <v>28</v>
      </c>
      <c r="AK238">
        <v>910182</v>
      </c>
      <c r="AL238" t="s">
        <v>29</v>
      </c>
      <c r="AM238" t="s">
        <v>16</v>
      </c>
      <c r="AN238">
        <v>35438</v>
      </c>
      <c r="AO238">
        <v>35949</v>
      </c>
      <c r="AP238">
        <v>35070</v>
      </c>
      <c r="AQ238">
        <v>28.51</v>
      </c>
      <c r="AR238">
        <v>3710.46</v>
      </c>
      <c r="AS238" t="s">
        <v>2396</v>
      </c>
      <c r="AT238" t="s">
        <v>2396</v>
      </c>
      <c r="AU238">
        <v>0</v>
      </c>
      <c r="AV238" t="s">
        <v>2398</v>
      </c>
      <c r="AW238" t="str" cm="1">
        <f t="array" ref="AW238">IF(Bank_Final_Fact[[#This Row],[Disbursement Date]]=MIN(_xlfn._xlws.FILTER(Bank_Final_Fact[Disbursement Date],Bank_Final_Fact[Client id]=Bank_Final_Fact[[#This Row],[Client id]])),"New","Old")</f>
        <v>New</v>
      </c>
      <c r="AX238">
        <f t="shared" si="3"/>
        <v>3</v>
      </c>
    </row>
    <row r="239" spans="1:50">
      <c r="A239" t="s">
        <v>624</v>
      </c>
      <c r="B239">
        <v>368</v>
      </c>
      <c r="C239" t="s">
        <v>32</v>
      </c>
      <c r="D239" t="s">
        <v>359</v>
      </c>
      <c r="E239">
        <v>4251</v>
      </c>
      <c r="F239">
        <v>12707</v>
      </c>
      <c r="G239">
        <v>15530</v>
      </c>
      <c r="H239" s="1">
        <v>45040</v>
      </c>
      <c r="I239" t="s">
        <v>394</v>
      </c>
      <c r="J239" t="s">
        <v>383</v>
      </c>
      <c r="K239">
        <v>250029</v>
      </c>
      <c r="L239" t="s">
        <v>38</v>
      </c>
      <c r="M239" t="s">
        <v>274</v>
      </c>
      <c r="N239" t="s">
        <v>225</v>
      </c>
      <c r="O239" t="s">
        <v>251</v>
      </c>
      <c r="P239">
        <v>28</v>
      </c>
      <c r="Q239" s="1">
        <v>32509</v>
      </c>
      <c r="R239" t="s">
        <v>266</v>
      </c>
      <c r="S239" t="s">
        <v>243</v>
      </c>
      <c r="T239" t="s">
        <v>229</v>
      </c>
      <c r="U239" t="s">
        <v>261</v>
      </c>
      <c r="V239" t="s">
        <v>231</v>
      </c>
      <c r="W239">
        <v>553</v>
      </c>
      <c r="X239" t="s">
        <v>344</v>
      </c>
      <c r="Y239" t="s">
        <v>360</v>
      </c>
      <c r="Z239" t="s">
        <v>346</v>
      </c>
      <c r="AA239">
        <v>9.9099999999999994E-2</v>
      </c>
      <c r="AB239" t="s">
        <v>347</v>
      </c>
      <c r="AC239" t="s">
        <v>361</v>
      </c>
      <c r="AD239" t="s">
        <v>32</v>
      </c>
      <c r="AE239" t="s">
        <v>33</v>
      </c>
      <c r="AF239" t="s">
        <v>34</v>
      </c>
      <c r="AG239" t="s">
        <v>35</v>
      </c>
      <c r="AH239" t="s">
        <v>35</v>
      </c>
      <c r="AI239" t="s">
        <v>36</v>
      </c>
      <c r="AJ239" t="s">
        <v>32</v>
      </c>
      <c r="AK239">
        <v>250029</v>
      </c>
      <c r="AL239" t="s">
        <v>37</v>
      </c>
      <c r="AM239" t="s">
        <v>16</v>
      </c>
      <c r="AN239">
        <v>4341</v>
      </c>
      <c r="AO239">
        <v>12780</v>
      </c>
      <c r="AP239">
        <v>3835</v>
      </c>
      <c r="AQ239">
        <v>14.21</v>
      </c>
      <c r="AR239">
        <v>2459.83</v>
      </c>
      <c r="AS239" t="s">
        <v>2396</v>
      </c>
      <c r="AT239" t="s">
        <v>2396</v>
      </c>
      <c r="AU239">
        <v>2</v>
      </c>
      <c r="AV239" t="s">
        <v>2398</v>
      </c>
      <c r="AW239" t="str" cm="1">
        <f t="array" ref="AW239">IF(Bank_Final_Fact[[#This Row],[Disbursement Date]]=MIN(_xlfn._xlws.FILTER(Bank_Final_Fact[Disbursement Date],Bank_Final_Fact[Client id]=Bank_Final_Fact[[#This Row],[Client id]])),"New","Old")</f>
        <v>Old</v>
      </c>
      <c r="AX239">
        <f t="shared" si="3"/>
        <v>5</v>
      </c>
    </row>
    <row r="240" spans="1:50">
      <c r="A240" t="s">
        <v>625</v>
      </c>
      <c r="B240">
        <v>532</v>
      </c>
      <c r="C240" t="s">
        <v>165</v>
      </c>
      <c r="D240" t="s">
        <v>343</v>
      </c>
      <c r="E240">
        <v>47589</v>
      </c>
      <c r="F240">
        <v>41954</v>
      </c>
      <c r="G240">
        <v>32092</v>
      </c>
      <c r="H240" s="1">
        <v>44311</v>
      </c>
      <c r="I240" t="s">
        <v>382</v>
      </c>
      <c r="J240" t="s">
        <v>383</v>
      </c>
      <c r="K240">
        <v>650051</v>
      </c>
      <c r="L240" t="s">
        <v>167</v>
      </c>
      <c r="M240" t="s">
        <v>326</v>
      </c>
      <c r="N240" t="s">
        <v>225</v>
      </c>
      <c r="O240" t="s">
        <v>251</v>
      </c>
      <c r="P240">
        <v>35</v>
      </c>
      <c r="Q240" s="1">
        <v>30682</v>
      </c>
      <c r="R240" t="s">
        <v>239</v>
      </c>
      <c r="S240" t="s">
        <v>303</v>
      </c>
      <c r="T240" t="s">
        <v>259</v>
      </c>
      <c r="U240" t="s">
        <v>245</v>
      </c>
      <c r="V240" t="s">
        <v>231</v>
      </c>
      <c r="W240">
        <v>744</v>
      </c>
      <c r="X240" t="s">
        <v>344</v>
      </c>
      <c r="Y240" t="s">
        <v>345</v>
      </c>
      <c r="Z240" t="s">
        <v>346</v>
      </c>
      <c r="AA240">
        <v>0.1065</v>
      </c>
      <c r="AB240" t="s">
        <v>347</v>
      </c>
      <c r="AC240" t="s">
        <v>348</v>
      </c>
      <c r="AD240" t="s">
        <v>165</v>
      </c>
      <c r="AE240" t="s">
        <v>82</v>
      </c>
      <c r="AF240" t="s">
        <v>83</v>
      </c>
      <c r="AG240" t="s">
        <v>84</v>
      </c>
      <c r="AH240" t="s">
        <v>84</v>
      </c>
      <c r="AI240" t="s">
        <v>85</v>
      </c>
      <c r="AJ240" t="s">
        <v>165</v>
      </c>
      <c r="AK240">
        <v>650051</v>
      </c>
      <c r="AL240" t="s">
        <v>166</v>
      </c>
      <c r="AM240" t="s">
        <v>30</v>
      </c>
      <c r="AN240">
        <v>48584</v>
      </c>
      <c r="AO240">
        <v>42435</v>
      </c>
      <c r="AP240">
        <v>47565</v>
      </c>
      <c r="AQ240">
        <v>22.02</v>
      </c>
      <c r="AR240">
        <v>281.08999999999997</v>
      </c>
      <c r="AS240" t="s">
        <v>2396</v>
      </c>
      <c r="AT240" t="s">
        <v>2396</v>
      </c>
      <c r="AU240">
        <v>1</v>
      </c>
      <c r="AV240" t="s">
        <v>2398</v>
      </c>
      <c r="AW240" t="str" cm="1">
        <f t="array" ref="AW240">IF(Bank_Final_Fact[[#This Row],[Disbursement Date]]=MIN(_xlfn._xlws.FILTER(Bank_Final_Fact[Disbursement Date],Bank_Final_Fact[Client id]=Bank_Final_Fact[[#This Row],[Client id]])),"New","Old")</f>
        <v>Old</v>
      </c>
      <c r="AX240">
        <f t="shared" si="3"/>
        <v>3</v>
      </c>
    </row>
    <row r="241" spans="1:50">
      <c r="A241" t="s">
        <v>626</v>
      </c>
      <c r="B241">
        <v>318</v>
      </c>
      <c r="C241" t="s">
        <v>124</v>
      </c>
      <c r="D241" t="s">
        <v>359</v>
      </c>
      <c r="E241">
        <v>22806</v>
      </c>
      <c r="F241">
        <v>48500</v>
      </c>
      <c r="G241">
        <v>25598</v>
      </c>
      <c r="H241" s="1">
        <v>42052</v>
      </c>
      <c r="I241" t="s">
        <v>394</v>
      </c>
      <c r="J241" t="s">
        <v>389</v>
      </c>
      <c r="K241">
        <v>1030063</v>
      </c>
      <c r="L241" t="s">
        <v>126</v>
      </c>
      <c r="M241" t="s">
        <v>314</v>
      </c>
      <c r="N241" t="s">
        <v>225</v>
      </c>
      <c r="O241" t="s">
        <v>251</v>
      </c>
      <c r="P241">
        <v>31</v>
      </c>
      <c r="Q241" s="1">
        <v>32143</v>
      </c>
      <c r="R241" t="s">
        <v>235</v>
      </c>
      <c r="S241" t="s">
        <v>243</v>
      </c>
      <c r="T241" t="s">
        <v>229</v>
      </c>
      <c r="U241" t="s">
        <v>233</v>
      </c>
      <c r="V241" t="s">
        <v>231</v>
      </c>
      <c r="W241">
        <v>672</v>
      </c>
      <c r="X241" t="s">
        <v>344</v>
      </c>
      <c r="Y241" t="s">
        <v>360</v>
      </c>
      <c r="Z241" t="s">
        <v>346</v>
      </c>
      <c r="AA241">
        <v>9.9099999999999994E-2</v>
      </c>
      <c r="AB241" t="s">
        <v>347</v>
      </c>
      <c r="AC241" t="s">
        <v>361</v>
      </c>
      <c r="AD241" t="s">
        <v>124</v>
      </c>
      <c r="AE241" t="s">
        <v>9</v>
      </c>
      <c r="AF241" t="s">
        <v>10</v>
      </c>
      <c r="AG241" t="s">
        <v>11</v>
      </c>
      <c r="AH241" t="s">
        <v>11</v>
      </c>
      <c r="AI241" t="s">
        <v>12</v>
      </c>
      <c r="AJ241" t="s">
        <v>20</v>
      </c>
      <c r="AK241">
        <v>1030063</v>
      </c>
      <c r="AL241" t="s">
        <v>125</v>
      </c>
      <c r="AM241" t="s">
        <v>30</v>
      </c>
      <c r="AN241">
        <v>22998</v>
      </c>
      <c r="AO241">
        <v>49377</v>
      </c>
      <c r="AP241">
        <v>22707</v>
      </c>
      <c r="AQ241">
        <v>30.14</v>
      </c>
      <c r="AR241">
        <v>2874.52</v>
      </c>
      <c r="AS241" t="s">
        <v>2396</v>
      </c>
      <c r="AT241" t="s">
        <v>2396</v>
      </c>
      <c r="AU241">
        <v>1</v>
      </c>
      <c r="AV241" t="s">
        <v>2398</v>
      </c>
      <c r="AW241" t="str" cm="1">
        <f t="array" ref="AW241">IF(Bank_Final_Fact[[#This Row],[Disbursement Date]]=MIN(_xlfn._xlws.FILTER(Bank_Final_Fact[Disbursement Date],Bank_Final_Fact[Client id]=Bank_Final_Fact[[#This Row],[Client id]])),"New","Old")</f>
        <v>New</v>
      </c>
      <c r="AX241">
        <f t="shared" si="3"/>
        <v>6</v>
      </c>
    </row>
    <row r="242" spans="1:50">
      <c r="A242" t="s">
        <v>627</v>
      </c>
      <c r="B242">
        <v>458</v>
      </c>
      <c r="C242" t="s">
        <v>20</v>
      </c>
      <c r="D242" t="s">
        <v>343</v>
      </c>
      <c r="E242">
        <v>14385</v>
      </c>
      <c r="F242">
        <v>30546</v>
      </c>
      <c r="G242">
        <v>36219</v>
      </c>
      <c r="H242" s="1">
        <v>44844</v>
      </c>
      <c r="I242" t="s">
        <v>382</v>
      </c>
      <c r="J242" t="s">
        <v>389</v>
      </c>
      <c r="K242">
        <v>110159</v>
      </c>
      <c r="L242" t="s">
        <v>22</v>
      </c>
      <c r="M242" t="s">
        <v>308</v>
      </c>
      <c r="N242" t="s">
        <v>225</v>
      </c>
      <c r="O242" t="s">
        <v>226</v>
      </c>
      <c r="P242">
        <v>40</v>
      </c>
      <c r="Q242" s="1">
        <v>28884</v>
      </c>
      <c r="R242" t="s">
        <v>281</v>
      </c>
      <c r="S242" t="s">
        <v>282</v>
      </c>
      <c r="T242" t="s">
        <v>229</v>
      </c>
      <c r="U242" t="s">
        <v>236</v>
      </c>
      <c r="V242" t="s">
        <v>246</v>
      </c>
      <c r="W242">
        <v>714</v>
      </c>
      <c r="X242" t="s">
        <v>344</v>
      </c>
      <c r="Y242" t="s">
        <v>345</v>
      </c>
      <c r="Z242" t="s">
        <v>346</v>
      </c>
      <c r="AA242">
        <v>0.1065</v>
      </c>
      <c r="AB242" t="s">
        <v>347</v>
      </c>
      <c r="AC242" t="s">
        <v>348</v>
      </c>
      <c r="AD242" t="s">
        <v>20</v>
      </c>
      <c r="AE242" t="s">
        <v>9</v>
      </c>
      <c r="AF242" t="s">
        <v>10</v>
      </c>
      <c r="AG242" t="s">
        <v>11</v>
      </c>
      <c r="AH242" t="s">
        <v>11</v>
      </c>
      <c r="AI242" t="s">
        <v>12</v>
      </c>
      <c r="AJ242" t="s">
        <v>20</v>
      </c>
      <c r="AK242">
        <v>110159</v>
      </c>
      <c r="AL242" t="s">
        <v>21</v>
      </c>
      <c r="AM242" t="s">
        <v>30</v>
      </c>
      <c r="AN242">
        <v>15110</v>
      </c>
      <c r="AO242">
        <v>32286</v>
      </c>
      <c r="AP242">
        <v>14206</v>
      </c>
      <c r="AQ242">
        <v>39.229999999999997</v>
      </c>
      <c r="AR242">
        <v>4910.3599999999997</v>
      </c>
      <c r="AS242" t="s">
        <v>2396</v>
      </c>
      <c r="AT242" t="s">
        <v>2396</v>
      </c>
      <c r="AU242">
        <v>2</v>
      </c>
      <c r="AV242" t="s">
        <v>2399</v>
      </c>
      <c r="AW242" t="str" cm="1">
        <f t="array" ref="AW242">IF(Bank_Final_Fact[[#This Row],[Disbursement Date]]=MIN(_xlfn._xlws.FILTER(Bank_Final_Fact[Disbursement Date],Bank_Final_Fact[Client id]=Bank_Final_Fact[[#This Row],[Client id]])),"New","Old")</f>
        <v>Old</v>
      </c>
      <c r="AX242">
        <f t="shared" si="3"/>
        <v>2</v>
      </c>
    </row>
    <row r="243" spans="1:50">
      <c r="A243" t="s">
        <v>628</v>
      </c>
      <c r="B243">
        <v>830</v>
      </c>
      <c r="C243" t="s">
        <v>23</v>
      </c>
      <c r="D243" t="s">
        <v>366</v>
      </c>
      <c r="E243">
        <v>40891</v>
      </c>
      <c r="F243">
        <v>23097</v>
      </c>
      <c r="G243">
        <v>21731</v>
      </c>
      <c r="H243" s="1">
        <v>44420</v>
      </c>
      <c r="I243" t="s">
        <v>394</v>
      </c>
      <c r="J243" t="s">
        <v>383</v>
      </c>
      <c r="K243">
        <v>910182</v>
      </c>
      <c r="L243" t="s">
        <v>31</v>
      </c>
      <c r="M243" t="s">
        <v>264</v>
      </c>
      <c r="N243" t="s">
        <v>225</v>
      </c>
      <c r="O243" t="s">
        <v>238</v>
      </c>
      <c r="P243">
        <v>52</v>
      </c>
      <c r="Q243" s="1">
        <v>24473</v>
      </c>
      <c r="R243" t="s">
        <v>281</v>
      </c>
      <c r="S243" t="s">
        <v>282</v>
      </c>
      <c r="T243" t="s">
        <v>229</v>
      </c>
      <c r="U243" t="s">
        <v>261</v>
      </c>
      <c r="V243" t="s">
        <v>240</v>
      </c>
      <c r="W243">
        <v>557</v>
      </c>
      <c r="X243" t="s">
        <v>344</v>
      </c>
      <c r="Y243" t="s">
        <v>360</v>
      </c>
      <c r="Z243" t="s">
        <v>363</v>
      </c>
      <c r="AA243">
        <v>0.17269999999999999</v>
      </c>
      <c r="AB243" t="s">
        <v>354</v>
      </c>
      <c r="AC243" t="s">
        <v>367</v>
      </c>
      <c r="AD243" t="s">
        <v>23</v>
      </c>
      <c r="AE243" t="s">
        <v>24</v>
      </c>
      <c r="AF243" t="s">
        <v>25</v>
      </c>
      <c r="AG243" t="s">
        <v>26</v>
      </c>
      <c r="AH243" t="s">
        <v>26</v>
      </c>
      <c r="AI243" t="s">
        <v>27</v>
      </c>
      <c r="AJ243" t="s">
        <v>28</v>
      </c>
      <c r="AK243">
        <v>910182</v>
      </c>
      <c r="AL243" t="s">
        <v>29</v>
      </c>
      <c r="AM243" t="s">
        <v>16</v>
      </c>
      <c r="AN243">
        <v>41006</v>
      </c>
      <c r="AO243">
        <v>22698</v>
      </c>
      <c r="AP243">
        <v>40618</v>
      </c>
      <c r="AQ243">
        <v>44.22</v>
      </c>
      <c r="AR243">
        <v>2812.73</v>
      </c>
      <c r="AS243" t="s">
        <v>2396</v>
      </c>
      <c r="AT243" t="s">
        <v>2396</v>
      </c>
      <c r="AU243">
        <v>1</v>
      </c>
      <c r="AV243" t="s">
        <v>2398</v>
      </c>
      <c r="AW243" t="str" cm="1">
        <f t="array" ref="AW243">IF(Bank_Final_Fact[[#This Row],[Disbursement Date]]=MIN(_xlfn._xlws.FILTER(Bank_Final_Fact[Disbursement Date],Bank_Final_Fact[Client id]=Bank_Final_Fact[[#This Row],[Client id]])),"New","Old")</f>
        <v>Old</v>
      </c>
      <c r="AX243">
        <f t="shared" si="3"/>
        <v>5</v>
      </c>
    </row>
    <row r="244" spans="1:50">
      <c r="A244" t="s">
        <v>629</v>
      </c>
      <c r="B244">
        <v>833</v>
      </c>
      <c r="C244" t="s">
        <v>196</v>
      </c>
      <c r="D244" t="s">
        <v>359</v>
      </c>
      <c r="E244">
        <v>20741</v>
      </c>
      <c r="F244">
        <v>15006</v>
      </c>
      <c r="G244">
        <v>32896</v>
      </c>
      <c r="H244" s="1">
        <v>44690</v>
      </c>
      <c r="I244" t="s">
        <v>385</v>
      </c>
      <c r="J244" t="s">
        <v>383</v>
      </c>
      <c r="K244">
        <v>560090</v>
      </c>
      <c r="L244" t="s">
        <v>199</v>
      </c>
      <c r="M244" t="s">
        <v>298</v>
      </c>
      <c r="N244" t="s">
        <v>225</v>
      </c>
      <c r="O244" t="s">
        <v>242</v>
      </c>
      <c r="P244">
        <v>22</v>
      </c>
      <c r="Q244" s="1">
        <v>35348</v>
      </c>
      <c r="R244" t="s">
        <v>239</v>
      </c>
      <c r="S244" t="s">
        <v>303</v>
      </c>
      <c r="T244" t="s">
        <v>259</v>
      </c>
      <c r="U244" t="s">
        <v>233</v>
      </c>
      <c r="V244" t="s">
        <v>246</v>
      </c>
      <c r="W244">
        <v>564</v>
      </c>
      <c r="X244" t="s">
        <v>344</v>
      </c>
      <c r="Y244" t="s">
        <v>360</v>
      </c>
      <c r="Z244" t="s">
        <v>346</v>
      </c>
      <c r="AA244">
        <v>9.9099999999999994E-2</v>
      </c>
      <c r="AB244" t="s">
        <v>347</v>
      </c>
      <c r="AC244" t="s">
        <v>361</v>
      </c>
      <c r="AD244" t="s">
        <v>196</v>
      </c>
      <c r="AE244" t="s">
        <v>143</v>
      </c>
      <c r="AF244" t="s">
        <v>144</v>
      </c>
      <c r="AG244" t="s">
        <v>145</v>
      </c>
      <c r="AH244" t="s">
        <v>145</v>
      </c>
      <c r="AI244" t="s">
        <v>146</v>
      </c>
      <c r="AJ244" t="s">
        <v>197</v>
      </c>
      <c r="AK244">
        <v>560090</v>
      </c>
      <c r="AL244" t="s">
        <v>198</v>
      </c>
      <c r="AM244" t="s">
        <v>14</v>
      </c>
      <c r="AN244">
        <v>20692</v>
      </c>
      <c r="AO244">
        <v>15032</v>
      </c>
      <c r="AP244">
        <v>20713</v>
      </c>
      <c r="AQ244">
        <v>11.5</v>
      </c>
      <c r="AR244">
        <v>760.73</v>
      </c>
      <c r="AS244" t="s">
        <v>2396</v>
      </c>
      <c r="AT244" t="s">
        <v>2396</v>
      </c>
      <c r="AU244">
        <v>2</v>
      </c>
      <c r="AV244" t="s">
        <v>2398</v>
      </c>
      <c r="AW244" t="str" cm="1">
        <f t="array" ref="AW244">IF(Bank_Final_Fact[[#This Row],[Disbursement Date]]=MIN(_xlfn._xlws.FILTER(Bank_Final_Fact[Disbursement Date],Bank_Final_Fact[Client id]=Bank_Final_Fact[[#This Row],[Client id]])),"New","Old")</f>
        <v>Old</v>
      </c>
      <c r="AX244">
        <f t="shared" si="3"/>
        <v>3</v>
      </c>
    </row>
    <row r="245" spans="1:50">
      <c r="A245" t="s">
        <v>630</v>
      </c>
      <c r="B245">
        <v>917</v>
      </c>
      <c r="C245" t="s">
        <v>127</v>
      </c>
      <c r="D245" t="s">
        <v>343</v>
      </c>
      <c r="E245">
        <v>30378</v>
      </c>
      <c r="F245">
        <v>20805</v>
      </c>
      <c r="G245">
        <v>38326</v>
      </c>
      <c r="H245" s="1">
        <v>44411</v>
      </c>
      <c r="I245" t="s">
        <v>382</v>
      </c>
      <c r="J245" t="s">
        <v>383</v>
      </c>
      <c r="K245">
        <v>120676</v>
      </c>
      <c r="L245" t="s">
        <v>128</v>
      </c>
      <c r="M245" t="s">
        <v>253</v>
      </c>
      <c r="N245" t="s">
        <v>225</v>
      </c>
      <c r="O245" t="s">
        <v>251</v>
      </c>
      <c r="P245">
        <v>29</v>
      </c>
      <c r="Q245" s="1">
        <v>32874</v>
      </c>
      <c r="R245" t="s">
        <v>227</v>
      </c>
      <c r="S245" t="s">
        <v>243</v>
      </c>
      <c r="T245" t="s">
        <v>229</v>
      </c>
      <c r="U245" t="s">
        <v>230</v>
      </c>
      <c r="V245" t="s">
        <v>240</v>
      </c>
      <c r="W245">
        <v>311</v>
      </c>
      <c r="X245" t="s">
        <v>344</v>
      </c>
      <c r="Y245" t="s">
        <v>345</v>
      </c>
      <c r="Z245" t="s">
        <v>346</v>
      </c>
      <c r="AA245">
        <v>0.1065</v>
      </c>
      <c r="AB245" t="s">
        <v>347</v>
      </c>
      <c r="AC245" t="s">
        <v>348</v>
      </c>
      <c r="AD245" t="s">
        <v>127</v>
      </c>
      <c r="AE245" t="s">
        <v>9</v>
      </c>
      <c r="AF245" t="s">
        <v>10</v>
      </c>
      <c r="AG245" t="s">
        <v>11</v>
      </c>
      <c r="AH245" t="s">
        <v>11</v>
      </c>
      <c r="AI245" t="s">
        <v>12</v>
      </c>
      <c r="AJ245" t="s">
        <v>127</v>
      </c>
      <c r="AK245">
        <v>120676</v>
      </c>
      <c r="AL245" t="s">
        <v>21</v>
      </c>
      <c r="AM245" t="s">
        <v>14</v>
      </c>
      <c r="AN245">
        <v>31166</v>
      </c>
      <c r="AO245">
        <v>20722</v>
      </c>
      <c r="AP245">
        <v>30280</v>
      </c>
      <c r="AQ245">
        <v>13.07</v>
      </c>
      <c r="AR245">
        <v>2126.64</v>
      </c>
      <c r="AS245" t="s">
        <v>2396</v>
      </c>
      <c r="AT245" t="s">
        <v>2396</v>
      </c>
      <c r="AU245">
        <v>0</v>
      </c>
      <c r="AV245" t="s">
        <v>2398</v>
      </c>
      <c r="AW245" t="str" cm="1">
        <f t="array" ref="AW245">IF(Bank_Final_Fact[[#This Row],[Disbursement Date]]=MIN(_xlfn._xlws.FILTER(Bank_Final_Fact[Disbursement Date],Bank_Final_Fact[Client id]=Bank_Final_Fact[[#This Row],[Client id]])),"New","Old")</f>
        <v>Old</v>
      </c>
      <c r="AX245">
        <f t="shared" si="3"/>
        <v>2</v>
      </c>
    </row>
    <row r="246" spans="1:50">
      <c r="A246" t="s">
        <v>631</v>
      </c>
      <c r="B246">
        <v>318</v>
      </c>
      <c r="C246" t="s">
        <v>92</v>
      </c>
      <c r="D246" t="s">
        <v>343</v>
      </c>
      <c r="E246">
        <v>20187</v>
      </c>
      <c r="F246">
        <v>22464</v>
      </c>
      <c r="G246">
        <v>9405</v>
      </c>
      <c r="H246" s="1">
        <v>44429</v>
      </c>
      <c r="I246" t="s">
        <v>385</v>
      </c>
      <c r="J246" t="s">
        <v>389</v>
      </c>
      <c r="K246">
        <v>700013</v>
      </c>
      <c r="L246" t="s">
        <v>93</v>
      </c>
      <c r="M246" t="s">
        <v>314</v>
      </c>
      <c r="N246" t="s">
        <v>225</v>
      </c>
      <c r="O246" t="s">
        <v>251</v>
      </c>
      <c r="P246">
        <v>31</v>
      </c>
      <c r="Q246" s="1">
        <v>32143</v>
      </c>
      <c r="R246" t="s">
        <v>235</v>
      </c>
      <c r="S246" t="s">
        <v>243</v>
      </c>
      <c r="T246" t="s">
        <v>229</v>
      </c>
      <c r="U246" t="s">
        <v>233</v>
      </c>
      <c r="V246" t="s">
        <v>231</v>
      </c>
      <c r="W246">
        <v>672</v>
      </c>
      <c r="X246" t="s">
        <v>344</v>
      </c>
      <c r="Y246" t="s">
        <v>345</v>
      </c>
      <c r="Z246" t="s">
        <v>346</v>
      </c>
      <c r="AA246">
        <v>0.1065</v>
      </c>
      <c r="AB246" t="s">
        <v>347</v>
      </c>
      <c r="AC246" t="s">
        <v>348</v>
      </c>
      <c r="AD246" t="s">
        <v>92</v>
      </c>
      <c r="AE246" t="s">
        <v>82</v>
      </c>
      <c r="AF246" t="s">
        <v>83</v>
      </c>
      <c r="AG246" t="s">
        <v>84</v>
      </c>
      <c r="AH246" t="s">
        <v>84</v>
      </c>
      <c r="AI246" t="s">
        <v>85</v>
      </c>
      <c r="AJ246" t="s">
        <v>86</v>
      </c>
      <c r="AK246">
        <v>700013</v>
      </c>
      <c r="AL246" t="s">
        <v>21</v>
      </c>
      <c r="AM246" t="s">
        <v>30</v>
      </c>
      <c r="AN246">
        <v>21174</v>
      </c>
      <c r="AO246">
        <v>22568</v>
      </c>
      <c r="AP246">
        <v>19690</v>
      </c>
      <c r="AQ246">
        <v>18.11</v>
      </c>
      <c r="AR246">
        <v>2170.9499999999998</v>
      </c>
      <c r="AS246" t="s">
        <v>2396</v>
      </c>
      <c r="AT246" t="s">
        <v>2396</v>
      </c>
      <c r="AU246">
        <v>0</v>
      </c>
      <c r="AV246" t="s">
        <v>2399</v>
      </c>
      <c r="AW246" t="str" cm="1">
        <f t="array" ref="AW246">IF(Bank_Final_Fact[[#This Row],[Disbursement Date]]=MIN(_xlfn._xlws.FILTER(Bank_Final_Fact[Disbursement Date],Bank_Final_Fact[Client id]=Bank_Final_Fact[[#This Row],[Client id]])),"New","Old")</f>
        <v>Old</v>
      </c>
      <c r="AX246">
        <f t="shared" si="3"/>
        <v>6</v>
      </c>
    </row>
    <row r="247" spans="1:50">
      <c r="A247" t="s">
        <v>632</v>
      </c>
      <c r="B247">
        <v>459</v>
      </c>
      <c r="C247" t="s">
        <v>89</v>
      </c>
      <c r="D247" t="s">
        <v>343</v>
      </c>
      <c r="E247">
        <v>8570</v>
      </c>
      <c r="F247">
        <v>11993</v>
      </c>
      <c r="G247">
        <v>21800</v>
      </c>
      <c r="H247" s="1">
        <v>44178</v>
      </c>
      <c r="I247" t="s">
        <v>382</v>
      </c>
      <c r="J247" t="s">
        <v>389</v>
      </c>
      <c r="K247">
        <v>910020</v>
      </c>
      <c r="L247" t="s">
        <v>91</v>
      </c>
      <c r="M247" t="s">
        <v>298</v>
      </c>
      <c r="N247" t="s">
        <v>225</v>
      </c>
      <c r="O247" t="s">
        <v>251</v>
      </c>
      <c r="P247">
        <v>35</v>
      </c>
      <c r="Q247" s="1">
        <v>30682</v>
      </c>
      <c r="R247" t="s">
        <v>235</v>
      </c>
      <c r="S247" t="s">
        <v>243</v>
      </c>
      <c r="T247" t="s">
        <v>229</v>
      </c>
      <c r="U247" t="s">
        <v>230</v>
      </c>
      <c r="V247" t="s">
        <v>246</v>
      </c>
      <c r="W247">
        <v>792</v>
      </c>
      <c r="X247" t="s">
        <v>344</v>
      </c>
      <c r="Y247" t="s">
        <v>345</v>
      </c>
      <c r="Z247" t="s">
        <v>346</v>
      </c>
      <c r="AA247">
        <v>0.1065</v>
      </c>
      <c r="AB247" t="s">
        <v>347</v>
      </c>
      <c r="AC247" t="s">
        <v>348</v>
      </c>
      <c r="AD247" t="s">
        <v>89</v>
      </c>
      <c r="AE247" t="s">
        <v>24</v>
      </c>
      <c r="AF247" t="s">
        <v>25</v>
      </c>
      <c r="AG247" t="s">
        <v>26</v>
      </c>
      <c r="AH247" t="s">
        <v>26</v>
      </c>
      <c r="AI247" t="s">
        <v>27</v>
      </c>
      <c r="AJ247" t="s">
        <v>28</v>
      </c>
      <c r="AK247">
        <v>910020</v>
      </c>
      <c r="AL247" t="s">
        <v>90</v>
      </c>
      <c r="AM247" t="s">
        <v>16</v>
      </c>
      <c r="AN247">
        <v>8724</v>
      </c>
      <c r="AO247">
        <v>13068</v>
      </c>
      <c r="AP247">
        <v>8226</v>
      </c>
      <c r="AQ247">
        <v>30.17</v>
      </c>
      <c r="AR247">
        <v>2198.94</v>
      </c>
      <c r="AS247" t="s">
        <v>2396</v>
      </c>
      <c r="AT247" t="s">
        <v>2396</v>
      </c>
      <c r="AU247">
        <v>2</v>
      </c>
      <c r="AV247" t="s">
        <v>2398</v>
      </c>
      <c r="AW247" t="str" cm="1">
        <f t="array" ref="AW247">IF(Bank_Final_Fact[[#This Row],[Disbursement Date]]=MIN(_xlfn._xlws.FILTER(Bank_Final_Fact[Disbursement Date],Bank_Final_Fact[Client id]=Bank_Final_Fact[[#This Row],[Client id]])),"New","Old")</f>
        <v>Old</v>
      </c>
      <c r="AX247">
        <f t="shared" si="3"/>
        <v>3</v>
      </c>
    </row>
    <row r="248" spans="1:50">
      <c r="A248" t="s">
        <v>633</v>
      </c>
      <c r="B248">
        <v>132</v>
      </c>
      <c r="C248" t="s">
        <v>89</v>
      </c>
      <c r="D248" t="s">
        <v>343</v>
      </c>
      <c r="E248">
        <v>48221</v>
      </c>
      <c r="F248">
        <v>33555</v>
      </c>
      <c r="G248">
        <v>17527</v>
      </c>
      <c r="H248" s="1">
        <v>44151</v>
      </c>
      <c r="I248" t="s">
        <v>387</v>
      </c>
      <c r="J248" t="s">
        <v>389</v>
      </c>
      <c r="K248">
        <v>910020</v>
      </c>
      <c r="L248" t="s">
        <v>91</v>
      </c>
      <c r="M248" t="s">
        <v>320</v>
      </c>
      <c r="N248" t="s">
        <v>225</v>
      </c>
      <c r="O248" t="s">
        <v>242</v>
      </c>
      <c r="P248">
        <v>21</v>
      </c>
      <c r="Q248" s="1">
        <v>35798</v>
      </c>
      <c r="R248" t="s">
        <v>239</v>
      </c>
      <c r="S248" t="s">
        <v>303</v>
      </c>
      <c r="T248" t="s">
        <v>229</v>
      </c>
      <c r="U248" t="s">
        <v>236</v>
      </c>
      <c r="V248" t="s">
        <v>231</v>
      </c>
      <c r="W248">
        <v>493</v>
      </c>
      <c r="X248" t="s">
        <v>344</v>
      </c>
      <c r="Y248" t="s">
        <v>345</v>
      </c>
      <c r="Z248" t="s">
        <v>346</v>
      </c>
      <c r="AA248">
        <v>0.1065</v>
      </c>
      <c r="AB248" t="s">
        <v>347</v>
      </c>
      <c r="AC248" t="s">
        <v>348</v>
      </c>
      <c r="AD248" t="s">
        <v>89</v>
      </c>
      <c r="AE248" t="s">
        <v>24</v>
      </c>
      <c r="AF248" t="s">
        <v>25</v>
      </c>
      <c r="AG248" t="s">
        <v>26</v>
      </c>
      <c r="AH248" t="s">
        <v>26</v>
      </c>
      <c r="AI248" t="s">
        <v>27</v>
      </c>
      <c r="AJ248" t="s">
        <v>28</v>
      </c>
      <c r="AK248">
        <v>910020</v>
      </c>
      <c r="AL248" t="s">
        <v>90</v>
      </c>
      <c r="AM248" t="s">
        <v>16</v>
      </c>
      <c r="AN248">
        <v>48598</v>
      </c>
      <c r="AO248">
        <v>35402</v>
      </c>
      <c r="AP248">
        <v>48024</v>
      </c>
      <c r="AQ248">
        <v>8.6999999999999993</v>
      </c>
      <c r="AR248">
        <v>4657.7299999999996</v>
      </c>
      <c r="AS248" t="s">
        <v>2396</v>
      </c>
      <c r="AT248" t="s">
        <v>2396</v>
      </c>
      <c r="AU248">
        <v>1</v>
      </c>
      <c r="AV248" t="s">
        <v>2398</v>
      </c>
      <c r="AW248" t="str" cm="1">
        <f t="array" ref="AW248">IF(Bank_Final_Fact[[#This Row],[Disbursement Date]]=MIN(_xlfn._xlws.FILTER(Bank_Final_Fact[Disbursement Date],Bank_Final_Fact[Client id]=Bank_Final_Fact[[#This Row],[Client id]])),"New","Old")</f>
        <v>Old</v>
      </c>
      <c r="AX248">
        <f t="shared" si="3"/>
        <v>4</v>
      </c>
    </row>
    <row r="249" spans="1:50">
      <c r="A249" t="s">
        <v>634</v>
      </c>
      <c r="B249">
        <v>368</v>
      </c>
      <c r="C249" t="s">
        <v>124</v>
      </c>
      <c r="D249" t="s">
        <v>359</v>
      </c>
      <c r="E249">
        <v>11344</v>
      </c>
      <c r="F249">
        <v>11177</v>
      </c>
      <c r="G249">
        <v>27334</v>
      </c>
      <c r="H249" s="1">
        <v>42085</v>
      </c>
      <c r="I249" t="s">
        <v>385</v>
      </c>
      <c r="J249" t="s">
        <v>383</v>
      </c>
      <c r="K249">
        <v>1030063</v>
      </c>
      <c r="L249" t="s">
        <v>126</v>
      </c>
      <c r="M249" t="s">
        <v>274</v>
      </c>
      <c r="N249" t="s">
        <v>225</v>
      </c>
      <c r="O249" t="s">
        <v>251</v>
      </c>
      <c r="P249">
        <v>28</v>
      </c>
      <c r="Q249" s="1">
        <v>32509</v>
      </c>
      <c r="R249" t="s">
        <v>266</v>
      </c>
      <c r="S249" t="s">
        <v>243</v>
      </c>
      <c r="T249" t="s">
        <v>229</v>
      </c>
      <c r="U249" t="s">
        <v>261</v>
      </c>
      <c r="V249" t="s">
        <v>231</v>
      </c>
      <c r="W249">
        <v>553</v>
      </c>
      <c r="X249" t="s">
        <v>344</v>
      </c>
      <c r="Y249" t="s">
        <v>360</v>
      </c>
      <c r="Z249" t="s">
        <v>346</v>
      </c>
      <c r="AA249">
        <v>9.9099999999999994E-2</v>
      </c>
      <c r="AB249" t="s">
        <v>347</v>
      </c>
      <c r="AC249" t="s">
        <v>361</v>
      </c>
      <c r="AD249" t="s">
        <v>124</v>
      </c>
      <c r="AE249" t="s">
        <v>9</v>
      </c>
      <c r="AF249" t="s">
        <v>10</v>
      </c>
      <c r="AG249" t="s">
        <v>11</v>
      </c>
      <c r="AH249" t="s">
        <v>11</v>
      </c>
      <c r="AI249" t="s">
        <v>12</v>
      </c>
      <c r="AJ249" t="s">
        <v>20</v>
      </c>
      <c r="AK249">
        <v>1030063</v>
      </c>
      <c r="AL249" t="s">
        <v>125</v>
      </c>
      <c r="AM249" t="s">
        <v>30</v>
      </c>
      <c r="AN249">
        <v>12007</v>
      </c>
      <c r="AO249">
        <v>12767</v>
      </c>
      <c r="AP249">
        <v>11170</v>
      </c>
      <c r="AQ249">
        <v>11.26</v>
      </c>
      <c r="AR249">
        <v>4228.22</v>
      </c>
      <c r="AS249" t="s">
        <v>2396</v>
      </c>
      <c r="AT249" t="s">
        <v>2396</v>
      </c>
      <c r="AU249">
        <v>2</v>
      </c>
      <c r="AV249" t="s">
        <v>2399</v>
      </c>
      <c r="AW249" t="str" cm="1">
        <f t="array" ref="AW249">IF(Bank_Final_Fact[[#This Row],[Disbursement Date]]=MIN(_xlfn._xlws.FILTER(Bank_Final_Fact[Disbursement Date],Bank_Final_Fact[Client id]=Bank_Final_Fact[[#This Row],[Client id]])),"New","Old")</f>
        <v>Old</v>
      </c>
      <c r="AX249">
        <f t="shared" si="3"/>
        <v>5</v>
      </c>
    </row>
    <row r="250" spans="1:50">
      <c r="A250" t="s">
        <v>635</v>
      </c>
      <c r="B250">
        <v>832</v>
      </c>
      <c r="C250" t="s">
        <v>183</v>
      </c>
      <c r="D250" t="s">
        <v>343</v>
      </c>
      <c r="E250">
        <v>48572</v>
      </c>
      <c r="F250">
        <v>14847</v>
      </c>
      <c r="G250">
        <v>12902</v>
      </c>
      <c r="H250" s="1">
        <v>44505</v>
      </c>
      <c r="I250" t="s">
        <v>394</v>
      </c>
      <c r="J250" t="s">
        <v>389</v>
      </c>
      <c r="K250">
        <v>1550006</v>
      </c>
      <c r="L250" t="s">
        <v>185</v>
      </c>
      <c r="M250" t="s">
        <v>305</v>
      </c>
      <c r="N250" t="s">
        <v>225</v>
      </c>
      <c r="O250" t="s">
        <v>238</v>
      </c>
      <c r="P250">
        <v>51</v>
      </c>
      <c r="Q250" s="1">
        <v>24746</v>
      </c>
      <c r="R250" t="s">
        <v>266</v>
      </c>
      <c r="S250" t="s">
        <v>282</v>
      </c>
      <c r="T250" t="s">
        <v>229</v>
      </c>
      <c r="U250" t="s">
        <v>261</v>
      </c>
      <c r="V250" t="s">
        <v>246</v>
      </c>
      <c r="W250">
        <v>338</v>
      </c>
      <c r="X250" t="s">
        <v>344</v>
      </c>
      <c r="Y250" t="s">
        <v>345</v>
      </c>
      <c r="Z250" t="s">
        <v>346</v>
      </c>
      <c r="AA250">
        <v>0.1065</v>
      </c>
      <c r="AB250" t="s">
        <v>347</v>
      </c>
      <c r="AC250" t="s">
        <v>348</v>
      </c>
      <c r="AD250" t="s">
        <v>183</v>
      </c>
      <c r="AE250" t="s">
        <v>103</v>
      </c>
      <c r="AF250" t="s">
        <v>104</v>
      </c>
      <c r="AG250" t="s">
        <v>105</v>
      </c>
      <c r="AH250" t="s">
        <v>105</v>
      </c>
      <c r="AI250" t="s">
        <v>106</v>
      </c>
      <c r="AJ250" t="s">
        <v>183</v>
      </c>
      <c r="AK250">
        <v>1550006</v>
      </c>
      <c r="AL250" t="s">
        <v>184</v>
      </c>
      <c r="AM250" t="s">
        <v>14</v>
      </c>
      <c r="AN250">
        <v>49622</v>
      </c>
      <c r="AO250">
        <v>14816</v>
      </c>
      <c r="AP250">
        <v>48135</v>
      </c>
      <c r="AQ250">
        <v>45.92</v>
      </c>
      <c r="AR250">
        <v>2881.07</v>
      </c>
      <c r="AS250" t="s">
        <v>2396</v>
      </c>
      <c r="AT250" t="s">
        <v>2396</v>
      </c>
      <c r="AU250">
        <v>2</v>
      </c>
      <c r="AV250" t="s">
        <v>2398</v>
      </c>
      <c r="AW250" t="str" cm="1">
        <f t="array" ref="AW250">IF(Bank_Final_Fact[[#This Row],[Disbursement Date]]=MIN(_xlfn._xlws.FILTER(Bank_Final_Fact[Disbursement Date],Bank_Final_Fact[Client id]=Bank_Final_Fact[[#This Row],[Client id]])),"New","Old")</f>
        <v>Old</v>
      </c>
      <c r="AX250">
        <f t="shared" si="3"/>
        <v>4</v>
      </c>
    </row>
    <row r="251" spans="1:50">
      <c r="A251" t="s">
        <v>636</v>
      </c>
      <c r="B251">
        <v>946</v>
      </c>
      <c r="C251" t="s">
        <v>81</v>
      </c>
      <c r="D251" t="s">
        <v>343</v>
      </c>
      <c r="E251">
        <v>43754</v>
      </c>
      <c r="F251">
        <v>36464</v>
      </c>
      <c r="G251">
        <v>8556</v>
      </c>
      <c r="H251" s="1">
        <v>44634</v>
      </c>
      <c r="I251" t="s">
        <v>394</v>
      </c>
      <c r="J251" t="s">
        <v>383</v>
      </c>
      <c r="K251">
        <v>690076</v>
      </c>
      <c r="L251" t="s">
        <v>88</v>
      </c>
      <c r="M251" t="s">
        <v>309</v>
      </c>
      <c r="N251" t="s">
        <v>225</v>
      </c>
      <c r="O251" t="s">
        <v>226</v>
      </c>
      <c r="P251">
        <v>42</v>
      </c>
      <c r="Q251" s="1">
        <v>28126</v>
      </c>
      <c r="R251" t="s">
        <v>239</v>
      </c>
      <c r="S251" t="s">
        <v>303</v>
      </c>
      <c r="T251" t="s">
        <v>229</v>
      </c>
      <c r="U251" t="s">
        <v>245</v>
      </c>
      <c r="V251" t="s">
        <v>246</v>
      </c>
      <c r="W251">
        <v>534</v>
      </c>
      <c r="X251" t="s">
        <v>344</v>
      </c>
      <c r="Y251" t="s">
        <v>345</v>
      </c>
      <c r="Z251" t="s">
        <v>346</v>
      </c>
      <c r="AA251">
        <v>0.1065</v>
      </c>
      <c r="AB251" t="s">
        <v>347</v>
      </c>
      <c r="AC251" t="s">
        <v>348</v>
      </c>
      <c r="AD251" t="s">
        <v>81</v>
      </c>
      <c r="AE251" t="s">
        <v>82</v>
      </c>
      <c r="AF251" t="s">
        <v>83</v>
      </c>
      <c r="AG251" t="s">
        <v>84</v>
      </c>
      <c r="AH251" t="s">
        <v>84</v>
      </c>
      <c r="AI251" t="s">
        <v>85</v>
      </c>
      <c r="AJ251" t="s">
        <v>86</v>
      </c>
      <c r="AK251">
        <v>690076</v>
      </c>
      <c r="AL251" t="s">
        <v>87</v>
      </c>
      <c r="AM251" t="s">
        <v>14</v>
      </c>
      <c r="AN251">
        <v>44616</v>
      </c>
      <c r="AO251">
        <v>36474</v>
      </c>
      <c r="AP251">
        <v>43349</v>
      </c>
      <c r="AQ251">
        <v>6.98</v>
      </c>
      <c r="AR251">
        <v>1550.91</v>
      </c>
      <c r="AS251" t="s">
        <v>2396</v>
      </c>
      <c r="AT251" t="s">
        <v>2396</v>
      </c>
      <c r="AU251">
        <v>0</v>
      </c>
      <c r="AV251" t="s">
        <v>2398</v>
      </c>
      <c r="AW251" t="str" cm="1">
        <f t="array" ref="AW251">IF(Bank_Final_Fact[[#This Row],[Disbursement Date]]=MIN(_xlfn._xlws.FILTER(Bank_Final_Fact[Disbursement Date],Bank_Final_Fact[Client id]=Bank_Final_Fact[[#This Row],[Client id]])),"New","Old")</f>
        <v>Old</v>
      </c>
      <c r="AX251">
        <f t="shared" si="3"/>
        <v>3</v>
      </c>
    </row>
    <row r="252" spans="1:50">
      <c r="A252" t="s">
        <v>637</v>
      </c>
      <c r="B252">
        <v>650</v>
      </c>
      <c r="C252" t="s">
        <v>92</v>
      </c>
      <c r="D252" t="s">
        <v>343</v>
      </c>
      <c r="E252">
        <v>41593</v>
      </c>
      <c r="F252">
        <v>26459</v>
      </c>
      <c r="G252">
        <v>18641</v>
      </c>
      <c r="H252" s="1">
        <v>44576</v>
      </c>
      <c r="I252" t="s">
        <v>382</v>
      </c>
      <c r="J252" t="s">
        <v>383</v>
      </c>
      <c r="K252">
        <v>700013</v>
      </c>
      <c r="L252" t="s">
        <v>93</v>
      </c>
      <c r="M252" t="s">
        <v>292</v>
      </c>
      <c r="N252" t="s">
        <v>225</v>
      </c>
      <c r="O252" t="s">
        <v>226</v>
      </c>
      <c r="P252">
        <v>44</v>
      </c>
      <c r="Q252" s="1">
        <v>27645</v>
      </c>
      <c r="R252" t="s">
        <v>266</v>
      </c>
      <c r="S252" t="s">
        <v>243</v>
      </c>
      <c r="T252" t="s">
        <v>259</v>
      </c>
      <c r="U252" t="s">
        <v>245</v>
      </c>
      <c r="V252" t="s">
        <v>246</v>
      </c>
      <c r="W252">
        <v>601</v>
      </c>
      <c r="X252" t="s">
        <v>344</v>
      </c>
      <c r="Y252" t="s">
        <v>345</v>
      </c>
      <c r="Z252" t="s">
        <v>346</v>
      </c>
      <c r="AA252">
        <v>0.1065</v>
      </c>
      <c r="AB252" t="s">
        <v>347</v>
      </c>
      <c r="AC252" t="s">
        <v>348</v>
      </c>
      <c r="AD252" t="s">
        <v>92</v>
      </c>
      <c r="AE252" t="s">
        <v>82</v>
      </c>
      <c r="AF252" t="s">
        <v>83</v>
      </c>
      <c r="AG252" t="s">
        <v>84</v>
      </c>
      <c r="AH252" t="s">
        <v>84</v>
      </c>
      <c r="AI252" t="s">
        <v>85</v>
      </c>
      <c r="AJ252" t="s">
        <v>86</v>
      </c>
      <c r="AK252">
        <v>700013</v>
      </c>
      <c r="AL252" t="s">
        <v>21</v>
      </c>
      <c r="AM252" t="s">
        <v>30</v>
      </c>
      <c r="AN252">
        <v>42233</v>
      </c>
      <c r="AO252">
        <v>27215</v>
      </c>
      <c r="AP252">
        <v>41418</v>
      </c>
      <c r="AQ252">
        <v>16.5</v>
      </c>
      <c r="AR252">
        <v>4957.24</v>
      </c>
      <c r="AS252" t="s">
        <v>2397</v>
      </c>
      <c r="AT252" t="s">
        <v>2397</v>
      </c>
      <c r="AU252">
        <v>0</v>
      </c>
      <c r="AV252" t="s">
        <v>2398</v>
      </c>
      <c r="AW252" t="str" cm="1">
        <f t="array" ref="AW252">IF(Bank_Final_Fact[[#This Row],[Disbursement Date]]=MIN(_xlfn._xlws.FILTER(Bank_Final_Fact[Disbursement Date],Bank_Final_Fact[Client id]=Bank_Final_Fact[[#This Row],[Client id]])),"New","Old")</f>
        <v>Old</v>
      </c>
      <c r="AX252">
        <f t="shared" si="3"/>
        <v>4</v>
      </c>
    </row>
    <row r="253" spans="1:50">
      <c r="A253" t="s">
        <v>638</v>
      </c>
      <c r="B253">
        <v>557</v>
      </c>
      <c r="C253" t="s">
        <v>8</v>
      </c>
      <c r="D253" t="s">
        <v>359</v>
      </c>
      <c r="E253">
        <v>7173</v>
      </c>
      <c r="F253">
        <v>27549</v>
      </c>
      <c r="G253">
        <v>16251</v>
      </c>
      <c r="H253" s="1">
        <v>42265</v>
      </c>
      <c r="I253" t="s">
        <v>382</v>
      </c>
      <c r="J253" t="s">
        <v>389</v>
      </c>
      <c r="K253">
        <v>100186</v>
      </c>
      <c r="L253" t="s">
        <v>15</v>
      </c>
      <c r="M253" t="s">
        <v>320</v>
      </c>
      <c r="N253" t="s">
        <v>225</v>
      </c>
      <c r="O253" t="s">
        <v>242</v>
      </c>
      <c r="P253">
        <v>21</v>
      </c>
      <c r="Q253" s="1">
        <v>35798</v>
      </c>
      <c r="R253" t="s">
        <v>239</v>
      </c>
      <c r="S253" t="s">
        <v>303</v>
      </c>
      <c r="T253" t="s">
        <v>229</v>
      </c>
      <c r="U253" t="s">
        <v>236</v>
      </c>
      <c r="V253" t="s">
        <v>231</v>
      </c>
      <c r="W253">
        <v>493</v>
      </c>
      <c r="X253" t="s">
        <v>344</v>
      </c>
      <c r="Y253" t="s">
        <v>360</v>
      </c>
      <c r="Z253" t="s">
        <v>346</v>
      </c>
      <c r="AA253">
        <v>9.9099999999999994E-2</v>
      </c>
      <c r="AB253" t="s">
        <v>347</v>
      </c>
      <c r="AC253" t="s">
        <v>361</v>
      </c>
      <c r="AD253" t="s">
        <v>8</v>
      </c>
      <c r="AE253" t="s">
        <v>9</v>
      </c>
      <c r="AF253" t="s">
        <v>10</v>
      </c>
      <c r="AG253" t="s">
        <v>11</v>
      </c>
      <c r="AH253" t="s">
        <v>11</v>
      </c>
      <c r="AI253" t="s">
        <v>12</v>
      </c>
      <c r="AJ253" t="s">
        <v>8</v>
      </c>
      <c r="AK253">
        <v>100186</v>
      </c>
      <c r="AL253" t="s">
        <v>13</v>
      </c>
      <c r="AM253" t="s">
        <v>14</v>
      </c>
      <c r="AN253">
        <v>8303</v>
      </c>
      <c r="AO253">
        <v>27104</v>
      </c>
      <c r="AP253">
        <v>7036</v>
      </c>
      <c r="AQ253">
        <v>44.52</v>
      </c>
      <c r="AR253">
        <v>4485.18</v>
      </c>
      <c r="AS253" t="s">
        <v>2396</v>
      </c>
      <c r="AT253" t="s">
        <v>2396</v>
      </c>
      <c r="AU253">
        <v>1</v>
      </c>
      <c r="AV253" t="s">
        <v>2398</v>
      </c>
      <c r="AW253" t="str" cm="1">
        <f t="array" ref="AW253">IF(Bank_Final_Fact[[#This Row],[Disbursement Date]]=MIN(_xlfn._xlws.FILTER(Bank_Final_Fact[Disbursement Date],Bank_Final_Fact[Client id]=Bank_Final_Fact[[#This Row],[Client id]])),"New","Old")</f>
        <v>New</v>
      </c>
      <c r="AX253">
        <f t="shared" si="3"/>
        <v>4</v>
      </c>
    </row>
    <row r="254" spans="1:50">
      <c r="A254" t="s">
        <v>639</v>
      </c>
      <c r="B254">
        <v>195</v>
      </c>
      <c r="C254" t="s">
        <v>39</v>
      </c>
      <c r="D254" t="s">
        <v>353</v>
      </c>
      <c r="E254">
        <v>22558</v>
      </c>
      <c r="F254">
        <v>12737</v>
      </c>
      <c r="G254">
        <v>2321</v>
      </c>
      <c r="H254" s="1">
        <v>44675</v>
      </c>
      <c r="I254" t="s">
        <v>382</v>
      </c>
      <c r="J254" t="s">
        <v>389</v>
      </c>
      <c r="K254">
        <v>30179</v>
      </c>
      <c r="L254" t="s">
        <v>46</v>
      </c>
      <c r="M254" t="s">
        <v>335</v>
      </c>
      <c r="N254" t="s">
        <v>225</v>
      </c>
      <c r="O254" t="s">
        <v>238</v>
      </c>
      <c r="P254">
        <v>51</v>
      </c>
      <c r="Q254" s="1">
        <v>24624</v>
      </c>
      <c r="R254" t="s">
        <v>227</v>
      </c>
      <c r="S254" t="s">
        <v>243</v>
      </c>
      <c r="T254" t="s">
        <v>259</v>
      </c>
      <c r="U254" t="s">
        <v>245</v>
      </c>
      <c r="V254" t="s">
        <v>231</v>
      </c>
      <c r="W254">
        <v>770</v>
      </c>
      <c r="X254" t="s">
        <v>344</v>
      </c>
      <c r="Y254" t="s">
        <v>357</v>
      </c>
      <c r="Z254" t="s">
        <v>346</v>
      </c>
      <c r="AA254">
        <v>0.1825</v>
      </c>
      <c r="AB254" t="s">
        <v>354</v>
      </c>
      <c r="AC254" t="s">
        <v>355</v>
      </c>
      <c r="AD254" t="s">
        <v>39</v>
      </c>
      <c r="AE254" t="s">
        <v>40</v>
      </c>
      <c r="AF254" t="s">
        <v>41</v>
      </c>
      <c r="AG254" t="s">
        <v>42</v>
      </c>
      <c r="AH254" t="s">
        <v>42</v>
      </c>
      <c r="AI254" t="s">
        <v>43</v>
      </c>
      <c r="AJ254" t="s">
        <v>44</v>
      </c>
      <c r="AK254">
        <v>30179</v>
      </c>
      <c r="AL254" t="s">
        <v>45</v>
      </c>
      <c r="AM254" t="s">
        <v>30</v>
      </c>
      <c r="AN254">
        <v>23261</v>
      </c>
      <c r="AO254">
        <v>13796</v>
      </c>
      <c r="AP254">
        <v>22245</v>
      </c>
      <c r="AQ254">
        <v>37.92</v>
      </c>
      <c r="AR254">
        <v>1568.38</v>
      </c>
      <c r="AS254" t="s">
        <v>2396</v>
      </c>
      <c r="AT254" t="s">
        <v>2396</v>
      </c>
      <c r="AU254">
        <v>0</v>
      </c>
      <c r="AV254" t="s">
        <v>2398</v>
      </c>
      <c r="AW254" t="str" cm="1">
        <f t="array" ref="AW254">IF(Bank_Final_Fact[[#This Row],[Disbursement Date]]=MIN(_xlfn._xlws.FILTER(Bank_Final_Fact[Disbursement Date],Bank_Final_Fact[Client id]=Bank_Final_Fact[[#This Row],[Client id]])),"New","Old")</f>
        <v>Old</v>
      </c>
      <c r="AX254">
        <f t="shared" si="3"/>
        <v>3</v>
      </c>
    </row>
    <row r="255" spans="1:50">
      <c r="A255" t="s">
        <v>640</v>
      </c>
      <c r="B255">
        <v>527</v>
      </c>
      <c r="C255" t="s">
        <v>17</v>
      </c>
      <c r="D255" t="s">
        <v>343</v>
      </c>
      <c r="E255">
        <v>38610</v>
      </c>
      <c r="F255">
        <v>32556</v>
      </c>
      <c r="G255">
        <v>19811</v>
      </c>
      <c r="H255" s="1">
        <v>42981</v>
      </c>
      <c r="I255" t="s">
        <v>385</v>
      </c>
      <c r="J255" t="s">
        <v>383</v>
      </c>
      <c r="K255">
        <v>160051</v>
      </c>
      <c r="L255" t="s">
        <v>19</v>
      </c>
      <c r="M255" t="s">
        <v>257</v>
      </c>
      <c r="N255" t="s">
        <v>225</v>
      </c>
      <c r="O255" t="s">
        <v>226</v>
      </c>
      <c r="P255">
        <v>44</v>
      </c>
      <c r="Q255" s="1">
        <v>26665</v>
      </c>
      <c r="R255" t="s">
        <v>235</v>
      </c>
      <c r="S255" t="s">
        <v>243</v>
      </c>
      <c r="T255" t="s">
        <v>229</v>
      </c>
      <c r="U255" t="s">
        <v>245</v>
      </c>
      <c r="V255" t="s">
        <v>240</v>
      </c>
      <c r="W255">
        <v>746</v>
      </c>
      <c r="X255" t="s">
        <v>344</v>
      </c>
      <c r="Y255" t="s">
        <v>345</v>
      </c>
      <c r="Z255" t="s">
        <v>346</v>
      </c>
      <c r="AA255">
        <v>0.1065</v>
      </c>
      <c r="AB255" t="s">
        <v>347</v>
      </c>
      <c r="AC255" t="s">
        <v>348</v>
      </c>
      <c r="AD255" t="s">
        <v>17</v>
      </c>
      <c r="AE255" t="s">
        <v>9</v>
      </c>
      <c r="AF255" t="s">
        <v>10</v>
      </c>
      <c r="AG255" t="s">
        <v>11</v>
      </c>
      <c r="AH255" t="s">
        <v>11</v>
      </c>
      <c r="AI255" t="s">
        <v>12</v>
      </c>
      <c r="AJ255" t="s">
        <v>17</v>
      </c>
      <c r="AK255">
        <v>160051</v>
      </c>
      <c r="AL255" t="s">
        <v>18</v>
      </c>
      <c r="AM255" t="s">
        <v>30</v>
      </c>
      <c r="AN255">
        <v>38542</v>
      </c>
      <c r="AO255">
        <v>32203</v>
      </c>
      <c r="AP255">
        <v>38513</v>
      </c>
      <c r="AQ255">
        <v>28.79</v>
      </c>
      <c r="AR255">
        <v>4306.76</v>
      </c>
      <c r="AS255" t="s">
        <v>2396</v>
      </c>
      <c r="AT255" t="s">
        <v>2396</v>
      </c>
      <c r="AU255">
        <v>2</v>
      </c>
      <c r="AV255" t="s">
        <v>2398</v>
      </c>
      <c r="AW255" t="str" cm="1">
        <f t="array" ref="AW255">IF(Bank_Final_Fact[[#This Row],[Disbursement Date]]=MIN(_xlfn._xlws.FILTER(Bank_Final_Fact[Disbursement Date],Bank_Final_Fact[Client id]=Bank_Final_Fact[[#This Row],[Client id]])),"New","Old")</f>
        <v>New</v>
      </c>
      <c r="AX255">
        <f t="shared" si="3"/>
        <v>2</v>
      </c>
    </row>
    <row r="256" spans="1:50">
      <c r="A256" t="s">
        <v>641</v>
      </c>
      <c r="B256">
        <v>983</v>
      </c>
      <c r="C256" t="s">
        <v>124</v>
      </c>
      <c r="D256" t="s">
        <v>359</v>
      </c>
      <c r="E256">
        <v>12588</v>
      </c>
      <c r="F256">
        <v>37871</v>
      </c>
      <c r="G256">
        <v>38706</v>
      </c>
      <c r="H256" s="1">
        <v>44108</v>
      </c>
      <c r="I256" t="s">
        <v>382</v>
      </c>
      <c r="J256" t="s">
        <v>383</v>
      </c>
      <c r="K256">
        <v>1030063</v>
      </c>
      <c r="L256" t="s">
        <v>126</v>
      </c>
      <c r="M256" t="s">
        <v>298</v>
      </c>
      <c r="N256" t="s">
        <v>225</v>
      </c>
      <c r="O256" t="s">
        <v>242</v>
      </c>
      <c r="P256">
        <v>22</v>
      </c>
      <c r="Q256" s="1">
        <v>35348</v>
      </c>
      <c r="R256" t="s">
        <v>239</v>
      </c>
      <c r="S256" t="s">
        <v>303</v>
      </c>
      <c r="T256" t="s">
        <v>259</v>
      </c>
      <c r="U256" t="s">
        <v>233</v>
      </c>
      <c r="V256" t="s">
        <v>246</v>
      </c>
      <c r="W256">
        <v>564</v>
      </c>
      <c r="X256" t="s">
        <v>344</v>
      </c>
      <c r="Y256" t="s">
        <v>360</v>
      </c>
      <c r="Z256" t="s">
        <v>346</v>
      </c>
      <c r="AA256">
        <v>9.9099999999999994E-2</v>
      </c>
      <c r="AB256" t="s">
        <v>347</v>
      </c>
      <c r="AC256" t="s">
        <v>361</v>
      </c>
      <c r="AD256" t="s">
        <v>124</v>
      </c>
      <c r="AE256" t="s">
        <v>9</v>
      </c>
      <c r="AF256" t="s">
        <v>10</v>
      </c>
      <c r="AG256" t="s">
        <v>11</v>
      </c>
      <c r="AH256" t="s">
        <v>11</v>
      </c>
      <c r="AI256" t="s">
        <v>12</v>
      </c>
      <c r="AJ256" t="s">
        <v>20</v>
      </c>
      <c r="AK256">
        <v>1030063</v>
      </c>
      <c r="AL256" t="s">
        <v>125</v>
      </c>
      <c r="AM256" t="s">
        <v>30</v>
      </c>
      <c r="AN256">
        <v>12921</v>
      </c>
      <c r="AO256">
        <v>38065</v>
      </c>
      <c r="AP256">
        <v>12522</v>
      </c>
      <c r="AQ256">
        <v>25.53</v>
      </c>
      <c r="AR256">
        <v>4448.3999999999996</v>
      </c>
      <c r="AS256" t="s">
        <v>2396</v>
      </c>
      <c r="AT256" t="s">
        <v>2397</v>
      </c>
      <c r="AU256">
        <v>1</v>
      </c>
      <c r="AV256" t="s">
        <v>2398</v>
      </c>
      <c r="AW256" t="str" cm="1">
        <f t="array" ref="AW256">IF(Bank_Final_Fact[[#This Row],[Disbursement Date]]=MIN(_xlfn._xlws.FILTER(Bank_Final_Fact[Disbursement Date],Bank_Final_Fact[Client id]=Bank_Final_Fact[[#This Row],[Client id]])),"New","Old")</f>
        <v>Old</v>
      </c>
      <c r="AX256">
        <f t="shared" si="3"/>
        <v>6</v>
      </c>
    </row>
    <row r="257" spans="1:50">
      <c r="A257" t="s">
        <v>642</v>
      </c>
      <c r="B257">
        <v>170</v>
      </c>
      <c r="C257" t="s">
        <v>171</v>
      </c>
      <c r="D257" t="s">
        <v>343</v>
      </c>
      <c r="E257">
        <v>28710</v>
      </c>
      <c r="F257">
        <v>13891</v>
      </c>
      <c r="G257">
        <v>35648</v>
      </c>
      <c r="H257" s="1">
        <v>43067</v>
      </c>
      <c r="I257" t="s">
        <v>382</v>
      </c>
      <c r="J257" t="s">
        <v>389</v>
      </c>
      <c r="K257">
        <v>380112</v>
      </c>
      <c r="L257" t="s">
        <v>173</v>
      </c>
      <c r="M257" t="s">
        <v>289</v>
      </c>
      <c r="N257" t="s">
        <v>225</v>
      </c>
      <c r="O257" t="s">
        <v>226</v>
      </c>
      <c r="P257">
        <v>36</v>
      </c>
      <c r="Q257" s="1">
        <v>30567</v>
      </c>
      <c r="R257" t="s">
        <v>266</v>
      </c>
      <c r="S257" t="s">
        <v>282</v>
      </c>
      <c r="T257" t="s">
        <v>249</v>
      </c>
      <c r="U257" t="s">
        <v>261</v>
      </c>
      <c r="V257" t="s">
        <v>240</v>
      </c>
      <c r="W257">
        <v>807</v>
      </c>
      <c r="X257" t="s">
        <v>344</v>
      </c>
      <c r="Y257" t="s">
        <v>345</v>
      </c>
      <c r="Z257" t="s">
        <v>346</v>
      </c>
      <c r="AA257">
        <v>0.1065</v>
      </c>
      <c r="AB257" t="s">
        <v>347</v>
      </c>
      <c r="AC257" t="s">
        <v>348</v>
      </c>
      <c r="AD257" t="s">
        <v>171</v>
      </c>
      <c r="AE257" t="s">
        <v>76</v>
      </c>
      <c r="AF257" t="s">
        <v>77</v>
      </c>
      <c r="AG257" t="s">
        <v>78</v>
      </c>
      <c r="AH257" t="s">
        <v>78</v>
      </c>
      <c r="AI257" t="s">
        <v>79</v>
      </c>
      <c r="AJ257" t="s">
        <v>171</v>
      </c>
      <c r="AK257">
        <v>380112</v>
      </c>
      <c r="AL257" t="s">
        <v>172</v>
      </c>
      <c r="AM257" t="s">
        <v>16</v>
      </c>
      <c r="AN257">
        <v>29341</v>
      </c>
      <c r="AO257">
        <v>13436</v>
      </c>
      <c r="AP257">
        <v>28530</v>
      </c>
      <c r="AQ257">
        <v>24</v>
      </c>
      <c r="AR257">
        <v>4258.59</v>
      </c>
      <c r="AS257" t="s">
        <v>2396</v>
      </c>
      <c r="AT257" t="s">
        <v>2396</v>
      </c>
      <c r="AU257">
        <v>2</v>
      </c>
      <c r="AV257" t="s">
        <v>2400</v>
      </c>
      <c r="AW257" t="str" cm="1">
        <f t="array" ref="AW257">IF(Bank_Final_Fact[[#This Row],[Disbursement Date]]=MIN(_xlfn._xlws.FILTER(Bank_Final_Fact[Disbursement Date],Bank_Final_Fact[Client id]=Bank_Final_Fact[[#This Row],[Client id]])),"New","Old")</f>
        <v>New</v>
      </c>
      <c r="AX257">
        <f t="shared" si="3"/>
        <v>3</v>
      </c>
    </row>
    <row r="258" spans="1:50">
      <c r="A258" t="s">
        <v>643</v>
      </c>
      <c r="B258">
        <v>254</v>
      </c>
      <c r="C258" t="s">
        <v>124</v>
      </c>
      <c r="D258" t="s">
        <v>343</v>
      </c>
      <c r="E258">
        <v>19382</v>
      </c>
      <c r="F258">
        <v>48728</v>
      </c>
      <c r="G258">
        <v>12517</v>
      </c>
      <c r="H258" s="1">
        <v>44881</v>
      </c>
      <c r="I258" t="s">
        <v>382</v>
      </c>
      <c r="J258" t="s">
        <v>389</v>
      </c>
      <c r="K258">
        <v>1030063</v>
      </c>
      <c r="L258" t="s">
        <v>126</v>
      </c>
      <c r="M258" t="s">
        <v>286</v>
      </c>
      <c r="N258" t="s">
        <v>225</v>
      </c>
      <c r="O258" t="s">
        <v>251</v>
      </c>
      <c r="P258">
        <v>28</v>
      </c>
      <c r="Q258" s="1">
        <v>33239</v>
      </c>
      <c r="R258" t="s">
        <v>235</v>
      </c>
      <c r="S258" t="s">
        <v>243</v>
      </c>
      <c r="T258" t="s">
        <v>259</v>
      </c>
      <c r="U258" t="s">
        <v>230</v>
      </c>
      <c r="V258" t="s">
        <v>240</v>
      </c>
      <c r="W258">
        <v>844</v>
      </c>
      <c r="X258" t="s">
        <v>344</v>
      </c>
      <c r="Y258" t="s">
        <v>345</v>
      </c>
      <c r="Z258" t="s">
        <v>346</v>
      </c>
      <c r="AA258">
        <v>0.1065</v>
      </c>
      <c r="AB258" t="s">
        <v>347</v>
      </c>
      <c r="AC258" t="s">
        <v>348</v>
      </c>
      <c r="AD258" t="s">
        <v>124</v>
      </c>
      <c r="AE258" t="s">
        <v>9</v>
      </c>
      <c r="AF258" t="s">
        <v>10</v>
      </c>
      <c r="AG258" t="s">
        <v>11</v>
      </c>
      <c r="AH258" t="s">
        <v>11</v>
      </c>
      <c r="AI258" t="s">
        <v>12</v>
      </c>
      <c r="AJ258" t="s">
        <v>20</v>
      </c>
      <c r="AK258">
        <v>1030063</v>
      </c>
      <c r="AL258" t="s">
        <v>125</v>
      </c>
      <c r="AM258" t="s">
        <v>30</v>
      </c>
      <c r="AN258">
        <v>19501</v>
      </c>
      <c r="AO258">
        <v>49876</v>
      </c>
      <c r="AP258">
        <v>19101</v>
      </c>
      <c r="AQ258">
        <v>37.68</v>
      </c>
      <c r="AR258">
        <v>2596.94</v>
      </c>
      <c r="AS258" t="s">
        <v>2396</v>
      </c>
      <c r="AT258" t="s">
        <v>2396</v>
      </c>
      <c r="AU258">
        <v>0</v>
      </c>
      <c r="AV258" t="s">
        <v>2399</v>
      </c>
      <c r="AW258" t="str" cm="1">
        <f t="array" ref="AW258">IF(Bank_Final_Fact[[#This Row],[Disbursement Date]]=MIN(_xlfn._xlws.FILTER(Bank_Final_Fact[Disbursement Date],Bank_Final_Fact[Client id]=Bank_Final_Fact[[#This Row],[Client id]])),"New","Old")</f>
        <v>Old</v>
      </c>
      <c r="AX258">
        <f t="shared" ref="AX258:AX321" si="4">COUNTIF($B:$B,B258)</f>
        <v>5</v>
      </c>
    </row>
    <row r="259" spans="1:50">
      <c r="A259" t="s">
        <v>644</v>
      </c>
      <c r="B259">
        <v>830</v>
      </c>
      <c r="C259" t="s">
        <v>116</v>
      </c>
      <c r="D259" t="s">
        <v>343</v>
      </c>
      <c r="E259">
        <v>28242</v>
      </c>
      <c r="F259">
        <v>4345</v>
      </c>
      <c r="G259">
        <v>4457</v>
      </c>
      <c r="H259" s="1">
        <v>44061</v>
      </c>
      <c r="I259" t="s">
        <v>387</v>
      </c>
      <c r="J259" t="s">
        <v>389</v>
      </c>
      <c r="K259">
        <v>1140044</v>
      </c>
      <c r="L259" t="s">
        <v>118</v>
      </c>
      <c r="M259" t="s">
        <v>264</v>
      </c>
      <c r="N259" t="s">
        <v>225</v>
      </c>
      <c r="O259" t="s">
        <v>238</v>
      </c>
      <c r="P259">
        <v>52</v>
      </c>
      <c r="Q259" s="1">
        <v>24473</v>
      </c>
      <c r="R259" t="s">
        <v>281</v>
      </c>
      <c r="S259" t="s">
        <v>282</v>
      </c>
      <c r="T259" t="s">
        <v>229</v>
      </c>
      <c r="U259" t="s">
        <v>261</v>
      </c>
      <c r="V259" t="s">
        <v>240</v>
      </c>
      <c r="W259">
        <v>557</v>
      </c>
      <c r="X259" t="s">
        <v>344</v>
      </c>
      <c r="Y259" t="s">
        <v>345</v>
      </c>
      <c r="Z259" t="s">
        <v>346</v>
      </c>
      <c r="AA259">
        <v>0.1065</v>
      </c>
      <c r="AB259" t="s">
        <v>347</v>
      </c>
      <c r="AC259" t="s">
        <v>348</v>
      </c>
      <c r="AD259" t="s">
        <v>116</v>
      </c>
      <c r="AE259" t="s">
        <v>76</v>
      </c>
      <c r="AF259" t="s">
        <v>77</v>
      </c>
      <c r="AG259" t="s">
        <v>78</v>
      </c>
      <c r="AH259" t="s">
        <v>78</v>
      </c>
      <c r="AI259" t="s">
        <v>79</v>
      </c>
      <c r="AJ259" t="s">
        <v>116</v>
      </c>
      <c r="AK259">
        <v>1140044</v>
      </c>
      <c r="AL259" t="s">
        <v>117</v>
      </c>
      <c r="AM259" t="s">
        <v>14</v>
      </c>
      <c r="AN259">
        <v>28979</v>
      </c>
      <c r="AO259">
        <v>3914</v>
      </c>
      <c r="AP259">
        <v>27911</v>
      </c>
      <c r="AQ259">
        <v>35.83</v>
      </c>
      <c r="AR259">
        <v>3062.68</v>
      </c>
      <c r="AS259" t="s">
        <v>2396</v>
      </c>
      <c r="AT259" t="s">
        <v>2396</v>
      </c>
      <c r="AU259">
        <v>2</v>
      </c>
      <c r="AV259" t="s">
        <v>2398</v>
      </c>
      <c r="AW259" t="str" cm="1">
        <f t="array" ref="AW259">IF(Bank_Final_Fact[[#This Row],[Disbursement Date]]=MIN(_xlfn._xlws.FILTER(Bank_Final_Fact[Disbursement Date],Bank_Final_Fact[Client id]=Bank_Final_Fact[[#This Row],[Client id]])),"New","Old")</f>
        <v>Old</v>
      </c>
      <c r="AX259">
        <f t="shared" si="4"/>
        <v>5</v>
      </c>
    </row>
    <row r="260" spans="1:50">
      <c r="A260" t="s">
        <v>645</v>
      </c>
      <c r="B260">
        <v>700</v>
      </c>
      <c r="C260" t="s">
        <v>92</v>
      </c>
      <c r="D260" t="s">
        <v>343</v>
      </c>
      <c r="E260">
        <v>17998</v>
      </c>
      <c r="F260">
        <v>4079</v>
      </c>
      <c r="G260">
        <v>42066</v>
      </c>
      <c r="H260" s="1">
        <v>43165</v>
      </c>
      <c r="I260" t="s">
        <v>394</v>
      </c>
      <c r="J260" t="s">
        <v>383</v>
      </c>
      <c r="K260">
        <v>700013</v>
      </c>
      <c r="L260" t="s">
        <v>93</v>
      </c>
      <c r="M260" t="s">
        <v>297</v>
      </c>
      <c r="N260" t="s">
        <v>225</v>
      </c>
      <c r="O260" t="s">
        <v>251</v>
      </c>
      <c r="P260">
        <v>31</v>
      </c>
      <c r="Q260" s="1">
        <v>31778</v>
      </c>
      <c r="R260" t="s">
        <v>239</v>
      </c>
      <c r="S260" t="s">
        <v>282</v>
      </c>
      <c r="T260" t="s">
        <v>229</v>
      </c>
      <c r="U260" t="s">
        <v>261</v>
      </c>
      <c r="V260" t="s">
        <v>231</v>
      </c>
      <c r="W260">
        <v>466</v>
      </c>
      <c r="X260" t="s">
        <v>344</v>
      </c>
      <c r="Y260" t="s">
        <v>345</v>
      </c>
      <c r="Z260" t="s">
        <v>346</v>
      </c>
      <c r="AA260">
        <v>0.1065</v>
      </c>
      <c r="AB260" t="s">
        <v>347</v>
      </c>
      <c r="AC260" t="s">
        <v>348</v>
      </c>
      <c r="AD260" t="s">
        <v>92</v>
      </c>
      <c r="AE260" t="s">
        <v>82</v>
      </c>
      <c r="AF260" t="s">
        <v>83</v>
      </c>
      <c r="AG260" t="s">
        <v>84</v>
      </c>
      <c r="AH260" t="s">
        <v>84</v>
      </c>
      <c r="AI260" t="s">
        <v>85</v>
      </c>
      <c r="AJ260" t="s">
        <v>86</v>
      </c>
      <c r="AK260">
        <v>700013</v>
      </c>
      <c r="AL260" t="s">
        <v>21</v>
      </c>
      <c r="AM260" t="s">
        <v>30</v>
      </c>
      <c r="AN260">
        <v>19359</v>
      </c>
      <c r="AO260">
        <v>5905</v>
      </c>
      <c r="AP260">
        <v>17903</v>
      </c>
      <c r="AQ260">
        <v>28.22</v>
      </c>
      <c r="AR260">
        <v>1197.54</v>
      </c>
      <c r="AS260" t="s">
        <v>2396</v>
      </c>
      <c r="AT260" t="s">
        <v>2396</v>
      </c>
      <c r="AU260">
        <v>1</v>
      </c>
      <c r="AV260" t="s">
        <v>2398</v>
      </c>
      <c r="AW260" t="str" cm="1">
        <f t="array" ref="AW260">IF(Bank_Final_Fact[[#This Row],[Disbursement Date]]=MIN(_xlfn._xlws.FILTER(Bank_Final_Fact[Disbursement Date],Bank_Final_Fact[Client id]=Bank_Final_Fact[[#This Row],[Client id]])),"New","Old")</f>
        <v>New</v>
      </c>
      <c r="AX260">
        <f t="shared" si="4"/>
        <v>2</v>
      </c>
    </row>
    <row r="261" spans="1:50">
      <c r="A261" t="s">
        <v>646</v>
      </c>
      <c r="B261">
        <v>524</v>
      </c>
      <c r="C261" t="s">
        <v>109</v>
      </c>
      <c r="D261" t="s">
        <v>343</v>
      </c>
      <c r="E261">
        <v>27424</v>
      </c>
      <c r="F261">
        <v>40451</v>
      </c>
      <c r="G261">
        <v>14595</v>
      </c>
      <c r="H261" s="1">
        <v>42831</v>
      </c>
      <c r="I261" t="s">
        <v>394</v>
      </c>
      <c r="J261" t="s">
        <v>389</v>
      </c>
      <c r="K261">
        <v>1110166</v>
      </c>
      <c r="L261" t="s">
        <v>112</v>
      </c>
      <c r="M261" t="s">
        <v>252</v>
      </c>
      <c r="N261" t="s">
        <v>225</v>
      </c>
      <c r="O261" t="s">
        <v>242</v>
      </c>
      <c r="P261">
        <v>22</v>
      </c>
      <c r="Q261" s="1">
        <v>35047</v>
      </c>
      <c r="R261" t="s">
        <v>266</v>
      </c>
      <c r="S261" t="s">
        <v>243</v>
      </c>
      <c r="T261" t="s">
        <v>229</v>
      </c>
      <c r="U261" t="s">
        <v>261</v>
      </c>
      <c r="V261" t="s">
        <v>246</v>
      </c>
      <c r="W261">
        <v>346</v>
      </c>
      <c r="X261" t="s">
        <v>344</v>
      </c>
      <c r="Y261" t="s">
        <v>345</v>
      </c>
      <c r="Z261" t="s">
        <v>346</v>
      </c>
      <c r="AA261">
        <v>0.1065</v>
      </c>
      <c r="AB261" t="s">
        <v>347</v>
      </c>
      <c r="AC261" t="s">
        <v>348</v>
      </c>
      <c r="AD261" t="s">
        <v>109</v>
      </c>
      <c r="AE261" t="s">
        <v>9</v>
      </c>
      <c r="AF261" t="s">
        <v>10</v>
      </c>
      <c r="AG261" t="s">
        <v>11</v>
      </c>
      <c r="AH261" t="s">
        <v>11</v>
      </c>
      <c r="AI261" t="s">
        <v>12</v>
      </c>
      <c r="AJ261" t="s">
        <v>110</v>
      </c>
      <c r="AK261">
        <v>1110166</v>
      </c>
      <c r="AL261" t="s">
        <v>111</v>
      </c>
      <c r="AM261" t="s">
        <v>14</v>
      </c>
      <c r="AN261">
        <v>28494</v>
      </c>
      <c r="AO261">
        <v>40979</v>
      </c>
      <c r="AP261">
        <v>27073</v>
      </c>
      <c r="AQ261">
        <v>5</v>
      </c>
      <c r="AR261">
        <v>3899.29</v>
      </c>
      <c r="AS261" t="s">
        <v>2396</v>
      </c>
      <c r="AT261" t="s">
        <v>2396</v>
      </c>
      <c r="AU261">
        <v>0</v>
      </c>
      <c r="AV261" t="s">
        <v>2398</v>
      </c>
      <c r="AW261" t="str" cm="1">
        <f t="array" ref="AW261">IF(Bank_Final_Fact[[#This Row],[Disbursement Date]]=MIN(_xlfn._xlws.FILTER(Bank_Final_Fact[Disbursement Date],Bank_Final_Fact[Client id]=Bank_Final_Fact[[#This Row],[Client id]])),"New","Old")</f>
        <v>Old</v>
      </c>
      <c r="AX261">
        <f t="shared" si="4"/>
        <v>3</v>
      </c>
    </row>
    <row r="262" spans="1:50">
      <c r="A262" t="s">
        <v>647</v>
      </c>
      <c r="B262">
        <v>385</v>
      </c>
      <c r="C262" t="s">
        <v>142</v>
      </c>
      <c r="D262" t="s">
        <v>343</v>
      </c>
      <c r="E262">
        <v>23467</v>
      </c>
      <c r="F262">
        <v>22609</v>
      </c>
      <c r="G262">
        <v>12977</v>
      </c>
      <c r="H262" s="1">
        <v>44828</v>
      </c>
      <c r="I262" t="s">
        <v>387</v>
      </c>
      <c r="J262" t="s">
        <v>383</v>
      </c>
      <c r="K262">
        <v>570241</v>
      </c>
      <c r="L262" t="s">
        <v>148</v>
      </c>
      <c r="M262" t="s">
        <v>329</v>
      </c>
      <c r="N262" t="s">
        <v>225</v>
      </c>
      <c r="O262" t="s">
        <v>238</v>
      </c>
      <c r="P262">
        <v>49</v>
      </c>
      <c r="Q262" s="1">
        <v>25571</v>
      </c>
      <c r="R262" t="s">
        <v>266</v>
      </c>
      <c r="S262" t="s">
        <v>282</v>
      </c>
      <c r="T262" t="s">
        <v>229</v>
      </c>
      <c r="U262" t="s">
        <v>233</v>
      </c>
      <c r="V262" t="s">
        <v>246</v>
      </c>
      <c r="W262">
        <v>519</v>
      </c>
      <c r="X262" t="s">
        <v>344</v>
      </c>
      <c r="Y262" t="s">
        <v>345</v>
      </c>
      <c r="Z262" t="s">
        <v>346</v>
      </c>
      <c r="AA262">
        <v>0.1065</v>
      </c>
      <c r="AB262" t="s">
        <v>347</v>
      </c>
      <c r="AC262" t="s">
        <v>348</v>
      </c>
      <c r="AD262" t="s">
        <v>142</v>
      </c>
      <c r="AE262" t="s">
        <v>143</v>
      </c>
      <c r="AF262" t="s">
        <v>144</v>
      </c>
      <c r="AG262" t="s">
        <v>145</v>
      </c>
      <c r="AH262" t="s">
        <v>145</v>
      </c>
      <c r="AI262" t="s">
        <v>146</v>
      </c>
      <c r="AJ262" t="s">
        <v>142</v>
      </c>
      <c r="AK262">
        <v>570241</v>
      </c>
      <c r="AL262" t="s">
        <v>147</v>
      </c>
      <c r="AM262" t="s">
        <v>30</v>
      </c>
      <c r="AN262">
        <v>24617</v>
      </c>
      <c r="AO262">
        <v>22481</v>
      </c>
      <c r="AP262">
        <v>23410</v>
      </c>
      <c r="AQ262">
        <v>40.89</v>
      </c>
      <c r="AR262">
        <v>4829.8500000000004</v>
      </c>
      <c r="AS262" t="s">
        <v>2396</v>
      </c>
      <c r="AT262" t="s">
        <v>2396</v>
      </c>
      <c r="AU262">
        <v>2</v>
      </c>
      <c r="AV262" t="s">
        <v>2399</v>
      </c>
      <c r="AW262" t="str" cm="1">
        <f t="array" ref="AW262">IF(Bank_Final_Fact[[#This Row],[Disbursement Date]]=MIN(_xlfn._xlws.FILTER(Bank_Final_Fact[Disbursement Date],Bank_Final_Fact[Client id]=Bank_Final_Fact[[#This Row],[Client id]])),"New","Old")</f>
        <v>New</v>
      </c>
      <c r="AX262">
        <f t="shared" si="4"/>
        <v>2</v>
      </c>
    </row>
    <row r="263" spans="1:50">
      <c r="A263" t="s">
        <v>648</v>
      </c>
      <c r="B263">
        <v>881</v>
      </c>
      <c r="C263" t="s">
        <v>186</v>
      </c>
      <c r="D263" t="s">
        <v>366</v>
      </c>
      <c r="E263">
        <v>21091</v>
      </c>
      <c r="F263">
        <v>48965</v>
      </c>
      <c r="G263">
        <v>26999</v>
      </c>
      <c r="H263" s="1">
        <v>44397</v>
      </c>
      <c r="I263" t="s">
        <v>382</v>
      </c>
      <c r="J263" t="s">
        <v>383</v>
      </c>
      <c r="K263">
        <v>800018</v>
      </c>
      <c r="L263" t="s">
        <v>189</v>
      </c>
      <c r="M263" t="s">
        <v>274</v>
      </c>
      <c r="N263" t="s">
        <v>225</v>
      </c>
      <c r="O263" t="s">
        <v>238</v>
      </c>
      <c r="P263">
        <v>52</v>
      </c>
      <c r="Q263" s="1">
        <v>23743</v>
      </c>
      <c r="R263" t="s">
        <v>266</v>
      </c>
      <c r="S263" t="s">
        <v>243</v>
      </c>
      <c r="T263" t="s">
        <v>229</v>
      </c>
      <c r="U263" t="s">
        <v>233</v>
      </c>
      <c r="V263" t="s">
        <v>246</v>
      </c>
      <c r="W263">
        <v>322</v>
      </c>
      <c r="X263" t="s">
        <v>344</v>
      </c>
      <c r="Y263" t="s">
        <v>360</v>
      </c>
      <c r="Z263" t="s">
        <v>363</v>
      </c>
      <c r="AA263">
        <v>0.17269999999999999</v>
      </c>
      <c r="AB263" t="s">
        <v>354</v>
      </c>
      <c r="AC263" t="s">
        <v>367</v>
      </c>
      <c r="AD263" t="s">
        <v>186</v>
      </c>
      <c r="AE263" t="s">
        <v>24</v>
      </c>
      <c r="AF263" t="s">
        <v>25</v>
      </c>
      <c r="AG263" t="s">
        <v>26</v>
      </c>
      <c r="AH263" t="s">
        <v>26</v>
      </c>
      <c r="AI263" t="s">
        <v>27</v>
      </c>
      <c r="AJ263" t="s">
        <v>187</v>
      </c>
      <c r="AK263">
        <v>800018</v>
      </c>
      <c r="AL263" t="s">
        <v>188</v>
      </c>
      <c r="AM263" t="s">
        <v>14</v>
      </c>
      <c r="AN263">
        <v>20690</v>
      </c>
      <c r="AO263">
        <v>49068</v>
      </c>
      <c r="AP263">
        <v>21011</v>
      </c>
      <c r="AQ263">
        <v>1.71</v>
      </c>
      <c r="AR263">
        <v>1922.91</v>
      </c>
      <c r="AS263" t="s">
        <v>2396</v>
      </c>
      <c r="AT263" t="s">
        <v>2397</v>
      </c>
      <c r="AU263">
        <v>0</v>
      </c>
      <c r="AV263" t="s">
        <v>2398</v>
      </c>
      <c r="AW263" t="str" cm="1">
        <f t="array" ref="AW263">IF(Bank_Final_Fact[[#This Row],[Disbursement Date]]=MIN(_xlfn._xlws.FILTER(Bank_Final_Fact[Disbursement Date],Bank_Final_Fact[Client id]=Bank_Final_Fact[[#This Row],[Client id]])),"New","Old")</f>
        <v>Old</v>
      </c>
      <c r="AX263">
        <f t="shared" si="4"/>
        <v>4</v>
      </c>
    </row>
    <row r="264" spans="1:50">
      <c r="A264" t="s">
        <v>649</v>
      </c>
      <c r="B264">
        <v>801</v>
      </c>
      <c r="C264" t="s">
        <v>142</v>
      </c>
      <c r="D264" t="s">
        <v>343</v>
      </c>
      <c r="E264">
        <v>26098</v>
      </c>
      <c r="F264">
        <v>45334</v>
      </c>
      <c r="G264">
        <v>7120</v>
      </c>
      <c r="H264" s="1">
        <v>42788</v>
      </c>
      <c r="I264" t="s">
        <v>382</v>
      </c>
      <c r="J264" t="s">
        <v>383</v>
      </c>
      <c r="K264">
        <v>570241</v>
      </c>
      <c r="L264" t="s">
        <v>148</v>
      </c>
      <c r="M264" t="s">
        <v>260</v>
      </c>
      <c r="N264" t="s">
        <v>225</v>
      </c>
      <c r="O264" t="s">
        <v>238</v>
      </c>
      <c r="P264">
        <v>50</v>
      </c>
      <c r="Q264" s="1">
        <v>25569</v>
      </c>
      <c r="R264" t="s">
        <v>239</v>
      </c>
      <c r="S264" t="s">
        <v>303</v>
      </c>
      <c r="T264" t="s">
        <v>229</v>
      </c>
      <c r="U264" t="s">
        <v>245</v>
      </c>
      <c r="V264" t="s">
        <v>240</v>
      </c>
      <c r="W264">
        <v>664</v>
      </c>
      <c r="X264" t="s">
        <v>344</v>
      </c>
      <c r="Y264" t="s">
        <v>345</v>
      </c>
      <c r="Z264" t="s">
        <v>346</v>
      </c>
      <c r="AA264">
        <v>0.1065</v>
      </c>
      <c r="AB264" t="s">
        <v>347</v>
      </c>
      <c r="AC264" t="s">
        <v>348</v>
      </c>
      <c r="AD264" t="s">
        <v>142</v>
      </c>
      <c r="AE264" t="s">
        <v>143</v>
      </c>
      <c r="AF264" t="s">
        <v>144</v>
      </c>
      <c r="AG264" t="s">
        <v>145</v>
      </c>
      <c r="AH264" t="s">
        <v>145</v>
      </c>
      <c r="AI264" t="s">
        <v>146</v>
      </c>
      <c r="AJ264" t="s">
        <v>142</v>
      </c>
      <c r="AK264">
        <v>570241</v>
      </c>
      <c r="AL264" t="s">
        <v>147</v>
      </c>
      <c r="AM264" t="s">
        <v>30</v>
      </c>
      <c r="AN264">
        <v>28028</v>
      </c>
      <c r="AO264">
        <v>45405</v>
      </c>
      <c r="AP264">
        <v>25677</v>
      </c>
      <c r="AQ264">
        <v>14.07</v>
      </c>
      <c r="AR264">
        <v>1770.49</v>
      </c>
      <c r="AS264" t="s">
        <v>2396</v>
      </c>
      <c r="AT264" t="s">
        <v>2396</v>
      </c>
      <c r="AU264">
        <v>0</v>
      </c>
      <c r="AV264" t="s">
        <v>2398</v>
      </c>
      <c r="AW264" t="str" cm="1">
        <f t="array" ref="AW264">IF(Bank_Final_Fact[[#This Row],[Disbursement Date]]=MIN(_xlfn._xlws.FILTER(Bank_Final_Fact[Disbursement Date],Bank_Final_Fact[Client id]=Bank_Final_Fact[[#This Row],[Client id]])),"New","Old")</f>
        <v>New</v>
      </c>
      <c r="AX264">
        <f t="shared" si="4"/>
        <v>2</v>
      </c>
    </row>
    <row r="265" spans="1:50">
      <c r="A265" t="s">
        <v>650</v>
      </c>
      <c r="B265">
        <v>395</v>
      </c>
      <c r="C265" t="s">
        <v>92</v>
      </c>
      <c r="D265" t="s">
        <v>343</v>
      </c>
      <c r="E265">
        <v>17450</v>
      </c>
      <c r="F265">
        <v>15573</v>
      </c>
      <c r="G265">
        <v>3281</v>
      </c>
      <c r="H265" s="1">
        <v>45076</v>
      </c>
      <c r="I265" t="s">
        <v>382</v>
      </c>
      <c r="J265" t="s">
        <v>389</v>
      </c>
      <c r="K265">
        <v>700013</v>
      </c>
      <c r="L265" t="s">
        <v>93</v>
      </c>
      <c r="M265" t="s">
        <v>224</v>
      </c>
      <c r="N265" t="s">
        <v>225</v>
      </c>
      <c r="O265" t="s">
        <v>238</v>
      </c>
      <c r="P265">
        <v>53</v>
      </c>
      <c r="Q265" s="1">
        <v>24293</v>
      </c>
      <c r="R265" t="s">
        <v>239</v>
      </c>
      <c r="S265" t="s">
        <v>303</v>
      </c>
      <c r="T265" t="s">
        <v>229</v>
      </c>
      <c r="U265" t="s">
        <v>230</v>
      </c>
      <c r="V265" t="s">
        <v>240</v>
      </c>
      <c r="W265">
        <v>551</v>
      </c>
      <c r="X265" t="s">
        <v>344</v>
      </c>
      <c r="Y265" t="s">
        <v>345</v>
      </c>
      <c r="Z265" t="s">
        <v>346</v>
      </c>
      <c r="AA265">
        <v>0.1065</v>
      </c>
      <c r="AB265" t="s">
        <v>347</v>
      </c>
      <c r="AC265" t="s">
        <v>348</v>
      </c>
      <c r="AD265" t="s">
        <v>92</v>
      </c>
      <c r="AE265" t="s">
        <v>82</v>
      </c>
      <c r="AF265" t="s">
        <v>83</v>
      </c>
      <c r="AG265" t="s">
        <v>84</v>
      </c>
      <c r="AH265" t="s">
        <v>84</v>
      </c>
      <c r="AI265" t="s">
        <v>85</v>
      </c>
      <c r="AJ265" t="s">
        <v>86</v>
      </c>
      <c r="AK265">
        <v>700013</v>
      </c>
      <c r="AL265" t="s">
        <v>21</v>
      </c>
      <c r="AM265" t="s">
        <v>30</v>
      </c>
      <c r="AN265">
        <v>17670</v>
      </c>
      <c r="AO265">
        <v>17244</v>
      </c>
      <c r="AP265">
        <v>17229</v>
      </c>
      <c r="AQ265">
        <v>25.77</v>
      </c>
      <c r="AR265">
        <v>4918.5600000000004</v>
      </c>
      <c r="AS265" t="s">
        <v>2396</v>
      </c>
      <c r="AT265" t="s">
        <v>2397</v>
      </c>
      <c r="AU265">
        <v>0</v>
      </c>
      <c r="AV265" t="s">
        <v>2400</v>
      </c>
      <c r="AW265" t="str" cm="1">
        <f t="array" ref="AW265">IF(Bank_Final_Fact[[#This Row],[Disbursement Date]]=MIN(_xlfn._xlws.FILTER(Bank_Final_Fact[Disbursement Date],Bank_Final_Fact[Client id]=Bank_Final_Fact[[#This Row],[Client id]])),"New","Old")</f>
        <v>Old</v>
      </c>
      <c r="AX265">
        <f t="shared" si="4"/>
        <v>3</v>
      </c>
    </row>
    <row r="266" spans="1:50">
      <c r="A266" t="s">
        <v>651</v>
      </c>
      <c r="B266">
        <v>818</v>
      </c>
      <c r="C266" t="s">
        <v>20</v>
      </c>
      <c r="D266" t="s">
        <v>343</v>
      </c>
      <c r="E266">
        <v>24839</v>
      </c>
      <c r="F266">
        <v>37877</v>
      </c>
      <c r="G266">
        <v>38189</v>
      </c>
      <c r="H266" s="1">
        <v>44806</v>
      </c>
      <c r="I266" t="s">
        <v>382</v>
      </c>
      <c r="J266" t="s">
        <v>389</v>
      </c>
      <c r="K266">
        <v>110159</v>
      </c>
      <c r="L266" t="s">
        <v>22</v>
      </c>
      <c r="M266" t="s">
        <v>307</v>
      </c>
      <c r="N266" t="s">
        <v>225</v>
      </c>
      <c r="O266" t="s">
        <v>226</v>
      </c>
      <c r="P266">
        <v>40</v>
      </c>
      <c r="Q266" s="1">
        <v>28856</v>
      </c>
      <c r="R266" t="s">
        <v>239</v>
      </c>
      <c r="S266" t="s">
        <v>303</v>
      </c>
      <c r="T266" t="s">
        <v>229</v>
      </c>
      <c r="U266" t="s">
        <v>236</v>
      </c>
      <c r="V266" t="s">
        <v>231</v>
      </c>
      <c r="W266">
        <v>318</v>
      </c>
      <c r="X266" t="s">
        <v>344</v>
      </c>
      <c r="Y266" t="s">
        <v>345</v>
      </c>
      <c r="Z266" t="s">
        <v>346</v>
      </c>
      <c r="AA266">
        <v>0.1065</v>
      </c>
      <c r="AB266" t="s">
        <v>347</v>
      </c>
      <c r="AC266" t="s">
        <v>348</v>
      </c>
      <c r="AD266" t="s">
        <v>20</v>
      </c>
      <c r="AE266" t="s">
        <v>9</v>
      </c>
      <c r="AF266" t="s">
        <v>10</v>
      </c>
      <c r="AG266" t="s">
        <v>11</v>
      </c>
      <c r="AH266" t="s">
        <v>11</v>
      </c>
      <c r="AI266" t="s">
        <v>12</v>
      </c>
      <c r="AJ266" t="s">
        <v>20</v>
      </c>
      <c r="AK266">
        <v>110159</v>
      </c>
      <c r="AL266" t="s">
        <v>21</v>
      </c>
      <c r="AM266" t="s">
        <v>30</v>
      </c>
      <c r="AN266">
        <v>24801</v>
      </c>
      <c r="AO266">
        <v>39497</v>
      </c>
      <c r="AP266">
        <v>24443</v>
      </c>
      <c r="AQ266">
        <v>40.6</v>
      </c>
      <c r="AR266">
        <v>992.62</v>
      </c>
      <c r="AS266" t="s">
        <v>2396</v>
      </c>
      <c r="AT266" t="s">
        <v>2396</v>
      </c>
      <c r="AU266">
        <v>2</v>
      </c>
      <c r="AV266" t="s">
        <v>2398</v>
      </c>
      <c r="AW266" t="str" cm="1">
        <f t="array" ref="AW266">IF(Bank_Final_Fact[[#This Row],[Disbursement Date]]=MIN(_xlfn._xlws.FILTER(Bank_Final_Fact[Disbursement Date],Bank_Final_Fact[Client id]=Bank_Final_Fact[[#This Row],[Client id]])),"New","Old")</f>
        <v>Old</v>
      </c>
      <c r="AX266">
        <f t="shared" si="4"/>
        <v>2</v>
      </c>
    </row>
    <row r="267" spans="1:50">
      <c r="A267" t="s">
        <v>652</v>
      </c>
      <c r="B267">
        <v>461</v>
      </c>
      <c r="C267" t="s">
        <v>89</v>
      </c>
      <c r="D267" t="s">
        <v>343</v>
      </c>
      <c r="E267">
        <v>19526</v>
      </c>
      <c r="F267">
        <v>28425</v>
      </c>
      <c r="G267">
        <v>24949</v>
      </c>
      <c r="H267" s="1">
        <v>43831</v>
      </c>
      <c r="I267" t="s">
        <v>387</v>
      </c>
      <c r="J267" t="s">
        <v>389</v>
      </c>
      <c r="K267">
        <v>910020</v>
      </c>
      <c r="L267" t="s">
        <v>91</v>
      </c>
      <c r="M267" t="s">
        <v>308</v>
      </c>
      <c r="N267" t="s">
        <v>225</v>
      </c>
      <c r="O267" t="s">
        <v>238</v>
      </c>
      <c r="P267">
        <v>49</v>
      </c>
      <c r="Q267" s="1">
        <v>25752</v>
      </c>
      <c r="R267" t="s">
        <v>239</v>
      </c>
      <c r="S267" t="s">
        <v>303</v>
      </c>
      <c r="T267" t="s">
        <v>229</v>
      </c>
      <c r="U267" t="s">
        <v>236</v>
      </c>
      <c r="V267" t="s">
        <v>231</v>
      </c>
      <c r="W267">
        <v>695</v>
      </c>
      <c r="X267" t="s">
        <v>344</v>
      </c>
      <c r="Y267" t="s">
        <v>345</v>
      </c>
      <c r="Z267" t="s">
        <v>346</v>
      </c>
      <c r="AA267">
        <v>0.1065</v>
      </c>
      <c r="AB267" t="s">
        <v>347</v>
      </c>
      <c r="AC267" t="s">
        <v>348</v>
      </c>
      <c r="AD267" t="s">
        <v>89</v>
      </c>
      <c r="AE267" t="s">
        <v>24</v>
      </c>
      <c r="AF267" t="s">
        <v>25</v>
      </c>
      <c r="AG267" t="s">
        <v>26</v>
      </c>
      <c r="AH267" t="s">
        <v>26</v>
      </c>
      <c r="AI267" t="s">
        <v>27</v>
      </c>
      <c r="AJ267" t="s">
        <v>28</v>
      </c>
      <c r="AK267">
        <v>910020</v>
      </c>
      <c r="AL267" t="s">
        <v>90</v>
      </c>
      <c r="AM267" t="s">
        <v>16</v>
      </c>
      <c r="AN267">
        <v>19628</v>
      </c>
      <c r="AO267">
        <v>30403</v>
      </c>
      <c r="AP267">
        <v>19061</v>
      </c>
      <c r="AQ267">
        <v>12.54</v>
      </c>
      <c r="AR267">
        <v>698.86</v>
      </c>
      <c r="AS267" t="s">
        <v>2396</v>
      </c>
      <c r="AT267" t="s">
        <v>2396</v>
      </c>
      <c r="AU267">
        <v>0</v>
      </c>
      <c r="AV267" t="s">
        <v>2399</v>
      </c>
      <c r="AW267" t="str" cm="1">
        <f t="array" ref="AW267">IF(Bank_Final_Fact[[#This Row],[Disbursement Date]]=MIN(_xlfn._xlws.FILTER(Bank_Final_Fact[Disbursement Date],Bank_Final_Fact[Client id]=Bank_Final_Fact[[#This Row],[Client id]])),"New","Old")</f>
        <v>New</v>
      </c>
      <c r="AX267">
        <f t="shared" si="4"/>
        <v>1</v>
      </c>
    </row>
    <row r="268" spans="1:50">
      <c r="A268" t="s">
        <v>653</v>
      </c>
      <c r="B268">
        <v>164</v>
      </c>
      <c r="C268" t="s">
        <v>202</v>
      </c>
      <c r="D268" t="s">
        <v>343</v>
      </c>
      <c r="E268">
        <v>27716</v>
      </c>
      <c r="F268">
        <v>47339</v>
      </c>
      <c r="G268">
        <v>37972</v>
      </c>
      <c r="H268" s="1">
        <v>42932</v>
      </c>
      <c r="I268" t="s">
        <v>382</v>
      </c>
      <c r="J268" t="s">
        <v>383</v>
      </c>
      <c r="K268">
        <v>680026</v>
      </c>
      <c r="L268" t="s">
        <v>205</v>
      </c>
      <c r="M268" t="s">
        <v>273</v>
      </c>
      <c r="N268" t="s">
        <v>225</v>
      </c>
      <c r="O268" t="s">
        <v>226</v>
      </c>
      <c r="P268">
        <v>43</v>
      </c>
      <c r="Q268" s="1">
        <v>27463</v>
      </c>
      <c r="R268" t="s">
        <v>266</v>
      </c>
      <c r="S268" t="s">
        <v>282</v>
      </c>
      <c r="T268" t="s">
        <v>249</v>
      </c>
      <c r="U268" t="s">
        <v>233</v>
      </c>
      <c r="V268" t="s">
        <v>240</v>
      </c>
      <c r="W268">
        <v>300</v>
      </c>
      <c r="X268" t="s">
        <v>344</v>
      </c>
      <c r="Y268" t="s">
        <v>345</v>
      </c>
      <c r="Z268" t="s">
        <v>346</v>
      </c>
      <c r="AA268">
        <v>0.1065</v>
      </c>
      <c r="AB268" t="s">
        <v>347</v>
      </c>
      <c r="AC268" t="s">
        <v>348</v>
      </c>
      <c r="AD268" t="s">
        <v>202</v>
      </c>
      <c r="AE268" t="s">
        <v>143</v>
      </c>
      <c r="AF268" t="s">
        <v>144</v>
      </c>
      <c r="AG268" t="s">
        <v>145</v>
      </c>
      <c r="AH268" t="s">
        <v>145</v>
      </c>
      <c r="AI268" t="s">
        <v>146</v>
      </c>
      <c r="AJ268" t="s">
        <v>203</v>
      </c>
      <c r="AK268">
        <v>680026</v>
      </c>
      <c r="AL268" t="s">
        <v>204</v>
      </c>
      <c r="AM268" t="s">
        <v>14</v>
      </c>
      <c r="AN268">
        <v>28277</v>
      </c>
      <c r="AO268">
        <v>46923</v>
      </c>
      <c r="AP268">
        <v>27649</v>
      </c>
      <c r="AQ268">
        <v>18.5</v>
      </c>
      <c r="AR268">
        <v>4873.62</v>
      </c>
      <c r="AS268" t="s">
        <v>2396</v>
      </c>
      <c r="AT268" t="s">
        <v>2396</v>
      </c>
      <c r="AU268">
        <v>1</v>
      </c>
      <c r="AV268" t="s">
        <v>2399</v>
      </c>
      <c r="AW268" t="str" cm="1">
        <f t="array" ref="AW268">IF(Bank_Final_Fact[[#This Row],[Disbursement Date]]=MIN(_xlfn._xlws.FILTER(Bank_Final_Fact[Disbursement Date],Bank_Final_Fact[Client id]=Bank_Final_Fact[[#This Row],[Client id]])),"New","Old")</f>
        <v>New</v>
      </c>
      <c r="AX268">
        <f t="shared" si="4"/>
        <v>3</v>
      </c>
    </row>
    <row r="269" spans="1:50">
      <c r="A269" t="s">
        <v>654</v>
      </c>
      <c r="B269">
        <v>934</v>
      </c>
      <c r="C269" t="s">
        <v>196</v>
      </c>
      <c r="D269" t="s">
        <v>353</v>
      </c>
      <c r="E269">
        <v>21693</v>
      </c>
      <c r="F269">
        <v>45508</v>
      </c>
      <c r="G269">
        <v>21323</v>
      </c>
      <c r="H269" s="1">
        <v>44111</v>
      </c>
      <c r="I269" t="s">
        <v>387</v>
      </c>
      <c r="J269" t="s">
        <v>389</v>
      </c>
      <c r="K269">
        <v>560090</v>
      </c>
      <c r="L269" t="s">
        <v>199</v>
      </c>
      <c r="M269" t="s">
        <v>244</v>
      </c>
      <c r="N269" t="s">
        <v>225</v>
      </c>
      <c r="O269" t="s">
        <v>226</v>
      </c>
      <c r="P269">
        <v>37</v>
      </c>
      <c r="Q269" s="1">
        <v>29221</v>
      </c>
      <c r="R269" t="s">
        <v>227</v>
      </c>
      <c r="S269" t="s">
        <v>243</v>
      </c>
      <c r="T269" t="s">
        <v>229</v>
      </c>
      <c r="U269" t="s">
        <v>245</v>
      </c>
      <c r="V269" t="s">
        <v>246</v>
      </c>
      <c r="W269">
        <v>426</v>
      </c>
      <c r="X269" t="s">
        <v>344</v>
      </c>
      <c r="Y269" t="s">
        <v>357</v>
      </c>
      <c r="Z269" t="s">
        <v>346</v>
      </c>
      <c r="AA269">
        <v>0.1825</v>
      </c>
      <c r="AB269" t="s">
        <v>354</v>
      </c>
      <c r="AC269" t="s">
        <v>355</v>
      </c>
      <c r="AD269" t="s">
        <v>196</v>
      </c>
      <c r="AE269" t="s">
        <v>143</v>
      </c>
      <c r="AF269" t="s">
        <v>144</v>
      </c>
      <c r="AG269" t="s">
        <v>145</v>
      </c>
      <c r="AH269" t="s">
        <v>145</v>
      </c>
      <c r="AI269" t="s">
        <v>146</v>
      </c>
      <c r="AJ269" t="s">
        <v>197</v>
      </c>
      <c r="AK269">
        <v>560090</v>
      </c>
      <c r="AL269" t="s">
        <v>198</v>
      </c>
      <c r="AM269" t="s">
        <v>14</v>
      </c>
      <c r="AN269">
        <v>23201</v>
      </c>
      <c r="AO269">
        <v>45645</v>
      </c>
      <c r="AP269">
        <v>21433</v>
      </c>
      <c r="AQ269">
        <v>5.96</v>
      </c>
      <c r="AR269">
        <v>4045.15</v>
      </c>
      <c r="AS269" t="s">
        <v>2396</v>
      </c>
      <c r="AT269" t="s">
        <v>2396</v>
      </c>
      <c r="AU269">
        <v>0</v>
      </c>
      <c r="AV269" t="s">
        <v>2399</v>
      </c>
      <c r="AW269" t="str" cm="1">
        <f t="array" ref="AW269">IF(Bank_Final_Fact[[#This Row],[Disbursement Date]]=MIN(_xlfn._xlws.FILTER(Bank_Final_Fact[Disbursement Date],Bank_Final_Fact[Client id]=Bank_Final_Fact[[#This Row],[Client id]])),"New","Old")</f>
        <v>New</v>
      </c>
      <c r="AX269">
        <f t="shared" si="4"/>
        <v>1</v>
      </c>
    </row>
    <row r="270" spans="1:50">
      <c r="A270" t="s">
        <v>655</v>
      </c>
      <c r="B270">
        <v>215</v>
      </c>
      <c r="C270" t="s">
        <v>124</v>
      </c>
      <c r="D270" t="s">
        <v>343</v>
      </c>
      <c r="E270">
        <v>49995</v>
      </c>
      <c r="F270">
        <v>24182</v>
      </c>
      <c r="G270">
        <v>17543</v>
      </c>
      <c r="H270" s="1">
        <v>43810</v>
      </c>
      <c r="I270" t="s">
        <v>394</v>
      </c>
      <c r="J270" t="s">
        <v>383</v>
      </c>
      <c r="K270">
        <v>1030063</v>
      </c>
      <c r="L270" t="s">
        <v>126</v>
      </c>
      <c r="M270" t="s">
        <v>247</v>
      </c>
      <c r="N270" t="s">
        <v>225</v>
      </c>
      <c r="O270" t="s">
        <v>226</v>
      </c>
      <c r="P270">
        <v>43</v>
      </c>
      <c r="Q270" s="1">
        <v>27760</v>
      </c>
      <c r="R270" t="s">
        <v>281</v>
      </c>
      <c r="S270" t="s">
        <v>282</v>
      </c>
      <c r="T270" t="s">
        <v>229</v>
      </c>
      <c r="U270" t="s">
        <v>261</v>
      </c>
      <c r="V270" t="s">
        <v>231</v>
      </c>
      <c r="W270">
        <v>528</v>
      </c>
      <c r="X270" t="s">
        <v>344</v>
      </c>
      <c r="Y270" t="s">
        <v>345</v>
      </c>
      <c r="Z270" t="s">
        <v>346</v>
      </c>
      <c r="AA270">
        <v>0.1065</v>
      </c>
      <c r="AB270" t="s">
        <v>347</v>
      </c>
      <c r="AC270" t="s">
        <v>348</v>
      </c>
      <c r="AD270" t="s">
        <v>124</v>
      </c>
      <c r="AE270" t="s">
        <v>9</v>
      </c>
      <c r="AF270" t="s">
        <v>10</v>
      </c>
      <c r="AG270" t="s">
        <v>11</v>
      </c>
      <c r="AH270" t="s">
        <v>11</v>
      </c>
      <c r="AI270" t="s">
        <v>12</v>
      </c>
      <c r="AJ270" t="s">
        <v>20</v>
      </c>
      <c r="AK270">
        <v>1030063</v>
      </c>
      <c r="AL270" t="s">
        <v>125</v>
      </c>
      <c r="AM270" t="s">
        <v>30</v>
      </c>
      <c r="AN270">
        <v>50918</v>
      </c>
      <c r="AO270">
        <v>24765</v>
      </c>
      <c r="AP270">
        <v>49520</v>
      </c>
      <c r="AQ270">
        <v>14.36</v>
      </c>
      <c r="AR270">
        <v>390.85</v>
      </c>
      <c r="AS270" t="s">
        <v>2396</v>
      </c>
      <c r="AT270" t="s">
        <v>2396</v>
      </c>
      <c r="AU270">
        <v>2</v>
      </c>
      <c r="AV270" t="s">
        <v>2398</v>
      </c>
      <c r="AW270" t="str" cm="1">
        <f t="array" ref="AW270">IF(Bank_Final_Fact[[#This Row],[Disbursement Date]]=MIN(_xlfn._xlws.FILTER(Bank_Final_Fact[Disbursement Date],Bank_Final_Fact[Client id]=Bank_Final_Fact[[#This Row],[Client id]])),"New","Old")</f>
        <v>New</v>
      </c>
      <c r="AX270">
        <f t="shared" si="4"/>
        <v>3</v>
      </c>
    </row>
    <row r="271" spans="1:50">
      <c r="A271" t="s">
        <v>656</v>
      </c>
      <c r="B271">
        <v>208</v>
      </c>
      <c r="C271" t="s">
        <v>89</v>
      </c>
      <c r="D271" t="s">
        <v>343</v>
      </c>
      <c r="E271">
        <v>29951</v>
      </c>
      <c r="F271">
        <v>47983</v>
      </c>
      <c r="G271">
        <v>25921</v>
      </c>
      <c r="H271" s="1">
        <v>42400</v>
      </c>
      <c r="I271" t="s">
        <v>382</v>
      </c>
      <c r="J271" t="s">
        <v>389</v>
      </c>
      <c r="K271">
        <v>910020</v>
      </c>
      <c r="L271" t="s">
        <v>91</v>
      </c>
      <c r="M271" t="s">
        <v>272</v>
      </c>
      <c r="N271" t="s">
        <v>225</v>
      </c>
      <c r="O271" t="s">
        <v>251</v>
      </c>
      <c r="P271">
        <v>33</v>
      </c>
      <c r="Q271" s="1">
        <v>30682</v>
      </c>
      <c r="R271" t="s">
        <v>266</v>
      </c>
      <c r="S271" t="s">
        <v>243</v>
      </c>
      <c r="T271" t="s">
        <v>259</v>
      </c>
      <c r="U271" t="s">
        <v>236</v>
      </c>
      <c r="V271" t="s">
        <v>231</v>
      </c>
      <c r="W271">
        <v>731</v>
      </c>
      <c r="X271" t="s">
        <v>344</v>
      </c>
      <c r="Y271" t="s">
        <v>345</v>
      </c>
      <c r="Z271" t="s">
        <v>346</v>
      </c>
      <c r="AA271">
        <v>0.1065</v>
      </c>
      <c r="AB271" t="s">
        <v>347</v>
      </c>
      <c r="AC271" t="s">
        <v>348</v>
      </c>
      <c r="AD271" t="s">
        <v>89</v>
      </c>
      <c r="AE271" t="s">
        <v>24</v>
      </c>
      <c r="AF271" t="s">
        <v>25</v>
      </c>
      <c r="AG271" t="s">
        <v>26</v>
      </c>
      <c r="AH271" t="s">
        <v>26</v>
      </c>
      <c r="AI271" t="s">
        <v>27</v>
      </c>
      <c r="AJ271" t="s">
        <v>28</v>
      </c>
      <c r="AK271">
        <v>910020</v>
      </c>
      <c r="AL271" t="s">
        <v>90</v>
      </c>
      <c r="AM271" t="s">
        <v>16</v>
      </c>
      <c r="AN271">
        <v>31539</v>
      </c>
      <c r="AO271">
        <v>49728</v>
      </c>
      <c r="AP271">
        <v>29617</v>
      </c>
      <c r="AQ271">
        <v>41.39</v>
      </c>
      <c r="AR271">
        <v>2125.09</v>
      </c>
      <c r="AS271" t="s">
        <v>2396</v>
      </c>
      <c r="AT271" t="s">
        <v>2396</v>
      </c>
      <c r="AU271">
        <v>1</v>
      </c>
      <c r="AV271" t="s">
        <v>2398</v>
      </c>
      <c r="AW271" t="str" cm="1">
        <f t="array" ref="AW271">IF(Bank_Final_Fact[[#This Row],[Disbursement Date]]=MIN(_xlfn._xlws.FILTER(Bank_Final_Fact[Disbursement Date],Bank_Final_Fact[Client id]=Bank_Final_Fact[[#This Row],[Client id]])),"New","Old")</f>
        <v>New</v>
      </c>
      <c r="AX271">
        <f t="shared" si="4"/>
        <v>3</v>
      </c>
    </row>
    <row r="272" spans="1:50">
      <c r="A272" t="s">
        <v>657</v>
      </c>
      <c r="B272">
        <v>41</v>
      </c>
      <c r="C272" t="s">
        <v>200</v>
      </c>
      <c r="D272" t="s">
        <v>343</v>
      </c>
      <c r="E272">
        <v>49249</v>
      </c>
      <c r="F272">
        <v>6601</v>
      </c>
      <c r="G272">
        <v>9672</v>
      </c>
      <c r="H272" s="1">
        <v>43416</v>
      </c>
      <c r="I272" t="s">
        <v>382</v>
      </c>
      <c r="J272" t="s">
        <v>389</v>
      </c>
      <c r="K272">
        <v>850152</v>
      </c>
      <c r="L272" t="s">
        <v>201</v>
      </c>
      <c r="M272" t="s">
        <v>277</v>
      </c>
      <c r="N272" t="s">
        <v>225</v>
      </c>
      <c r="O272" t="s">
        <v>251</v>
      </c>
      <c r="P272">
        <v>26</v>
      </c>
      <c r="Q272" s="1">
        <v>33239</v>
      </c>
      <c r="R272" t="s">
        <v>266</v>
      </c>
      <c r="S272" t="s">
        <v>243</v>
      </c>
      <c r="T272" t="s">
        <v>229</v>
      </c>
      <c r="U272" t="s">
        <v>245</v>
      </c>
      <c r="V272" t="s">
        <v>246</v>
      </c>
      <c r="W272">
        <v>522</v>
      </c>
      <c r="X272" t="s">
        <v>344</v>
      </c>
      <c r="Y272" t="s">
        <v>345</v>
      </c>
      <c r="Z272" t="s">
        <v>346</v>
      </c>
      <c r="AA272">
        <v>0.1065</v>
      </c>
      <c r="AB272" t="s">
        <v>347</v>
      </c>
      <c r="AC272" t="s">
        <v>348</v>
      </c>
      <c r="AD272" t="s">
        <v>200</v>
      </c>
      <c r="AE272" t="s">
        <v>143</v>
      </c>
      <c r="AF272" t="s">
        <v>144</v>
      </c>
      <c r="AG272" t="s">
        <v>145</v>
      </c>
      <c r="AH272" t="s">
        <v>145</v>
      </c>
      <c r="AI272" t="s">
        <v>146</v>
      </c>
      <c r="AJ272" t="s">
        <v>200</v>
      </c>
      <c r="AK272">
        <v>850152</v>
      </c>
      <c r="AL272" t="s">
        <v>147</v>
      </c>
      <c r="AM272" t="s">
        <v>16</v>
      </c>
      <c r="AN272">
        <v>50822</v>
      </c>
      <c r="AO272">
        <v>7746</v>
      </c>
      <c r="AP272">
        <v>48913</v>
      </c>
      <c r="AQ272">
        <v>24.06</v>
      </c>
      <c r="AR272">
        <v>1714.01</v>
      </c>
      <c r="AS272" t="s">
        <v>2396</v>
      </c>
      <c r="AT272" t="s">
        <v>2396</v>
      </c>
      <c r="AU272">
        <v>1</v>
      </c>
      <c r="AV272" t="s">
        <v>2399</v>
      </c>
      <c r="AW272" t="str" cm="1">
        <f t="array" ref="AW272">IF(Bank_Final_Fact[[#This Row],[Disbursement Date]]=MIN(_xlfn._xlws.FILTER(Bank_Final_Fact[Disbursement Date],Bank_Final_Fact[Client id]=Bank_Final_Fact[[#This Row],[Client id]])),"New","Old")</f>
        <v>Old</v>
      </c>
      <c r="AX272">
        <f t="shared" si="4"/>
        <v>6</v>
      </c>
    </row>
    <row r="273" spans="1:50">
      <c r="A273" t="s">
        <v>658</v>
      </c>
      <c r="B273">
        <v>665</v>
      </c>
      <c r="C273" t="s">
        <v>23</v>
      </c>
      <c r="D273" t="s">
        <v>343</v>
      </c>
      <c r="E273">
        <v>41202</v>
      </c>
      <c r="F273">
        <v>37226</v>
      </c>
      <c r="G273">
        <v>33900</v>
      </c>
      <c r="H273" s="1">
        <v>43839</v>
      </c>
      <c r="I273" t="s">
        <v>382</v>
      </c>
      <c r="J273" t="s">
        <v>389</v>
      </c>
      <c r="K273">
        <v>910182</v>
      </c>
      <c r="L273" t="s">
        <v>31</v>
      </c>
      <c r="M273" t="s">
        <v>234</v>
      </c>
      <c r="N273" t="s">
        <v>225</v>
      </c>
      <c r="O273" t="s">
        <v>226</v>
      </c>
      <c r="P273">
        <v>43</v>
      </c>
      <c r="Q273" s="1">
        <v>27030</v>
      </c>
      <c r="R273" t="s">
        <v>235</v>
      </c>
      <c r="S273" t="s">
        <v>228</v>
      </c>
      <c r="T273" t="s">
        <v>229</v>
      </c>
      <c r="U273" t="s">
        <v>236</v>
      </c>
      <c r="V273" t="s">
        <v>231</v>
      </c>
      <c r="W273">
        <v>645</v>
      </c>
      <c r="X273" t="s">
        <v>344</v>
      </c>
      <c r="Y273" t="s">
        <v>345</v>
      </c>
      <c r="Z273" t="s">
        <v>346</v>
      </c>
      <c r="AA273">
        <v>0.1065</v>
      </c>
      <c r="AB273" t="s">
        <v>347</v>
      </c>
      <c r="AC273" t="s">
        <v>348</v>
      </c>
      <c r="AD273" t="s">
        <v>23</v>
      </c>
      <c r="AE273" t="s">
        <v>24</v>
      </c>
      <c r="AF273" t="s">
        <v>25</v>
      </c>
      <c r="AG273" t="s">
        <v>26</v>
      </c>
      <c r="AH273" t="s">
        <v>26</v>
      </c>
      <c r="AI273" t="s">
        <v>27</v>
      </c>
      <c r="AJ273" t="s">
        <v>28</v>
      </c>
      <c r="AK273">
        <v>910182</v>
      </c>
      <c r="AL273" t="s">
        <v>29</v>
      </c>
      <c r="AM273" t="s">
        <v>16</v>
      </c>
      <c r="AN273">
        <v>42352</v>
      </c>
      <c r="AO273">
        <v>37560</v>
      </c>
      <c r="AP273">
        <v>41018</v>
      </c>
      <c r="AQ273">
        <v>13.14</v>
      </c>
      <c r="AR273">
        <v>1607.86</v>
      </c>
      <c r="AS273" t="s">
        <v>2397</v>
      </c>
      <c r="AT273" t="s">
        <v>2396</v>
      </c>
      <c r="AU273">
        <v>2</v>
      </c>
      <c r="AV273" t="s">
        <v>2400</v>
      </c>
      <c r="AW273" t="str" cm="1">
        <f t="array" ref="AW273">IF(Bank_Final_Fact[[#This Row],[Disbursement Date]]=MIN(_xlfn._xlws.FILTER(Bank_Final_Fact[Disbursement Date],Bank_Final_Fact[Client id]=Bank_Final_Fact[[#This Row],[Client id]])),"New","Old")</f>
        <v>Old</v>
      </c>
      <c r="AX273">
        <f t="shared" si="4"/>
        <v>3</v>
      </c>
    </row>
    <row r="274" spans="1:50">
      <c r="A274" t="s">
        <v>659</v>
      </c>
      <c r="B274">
        <v>138</v>
      </c>
      <c r="C274" t="s">
        <v>39</v>
      </c>
      <c r="D274" t="s">
        <v>359</v>
      </c>
      <c r="E274">
        <v>21285</v>
      </c>
      <c r="F274">
        <v>20648</v>
      </c>
      <c r="G274">
        <v>44780</v>
      </c>
      <c r="H274" s="1">
        <v>42106</v>
      </c>
      <c r="I274" t="s">
        <v>387</v>
      </c>
      <c r="J274" t="s">
        <v>383</v>
      </c>
      <c r="K274">
        <v>30179</v>
      </c>
      <c r="L274" t="s">
        <v>46</v>
      </c>
      <c r="M274" t="s">
        <v>322</v>
      </c>
      <c r="N274" t="s">
        <v>225</v>
      </c>
      <c r="O274" t="s">
        <v>226</v>
      </c>
      <c r="P274">
        <v>39</v>
      </c>
      <c r="Q274" s="1">
        <v>29587</v>
      </c>
      <c r="R274" t="s">
        <v>239</v>
      </c>
      <c r="S274" t="s">
        <v>303</v>
      </c>
      <c r="T274" t="s">
        <v>229</v>
      </c>
      <c r="U274" t="s">
        <v>230</v>
      </c>
      <c r="V274" t="s">
        <v>240</v>
      </c>
      <c r="W274">
        <v>795</v>
      </c>
      <c r="X274" t="s">
        <v>344</v>
      </c>
      <c r="Y274" t="s">
        <v>360</v>
      </c>
      <c r="Z274" t="s">
        <v>346</v>
      </c>
      <c r="AA274">
        <v>9.9099999999999994E-2</v>
      </c>
      <c r="AB274" t="s">
        <v>347</v>
      </c>
      <c r="AC274" t="s">
        <v>361</v>
      </c>
      <c r="AD274" t="s">
        <v>39</v>
      </c>
      <c r="AE274" t="s">
        <v>40</v>
      </c>
      <c r="AF274" t="s">
        <v>41</v>
      </c>
      <c r="AG274" t="s">
        <v>42</v>
      </c>
      <c r="AH274" t="s">
        <v>42</v>
      </c>
      <c r="AI274" t="s">
        <v>43</v>
      </c>
      <c r="AJ274" t="s">
        <v>44</v>
      </c>
      <c r="AK274">
        <v>30179</v>
      </c>
      <c r="AL274" t="s">
        <v>45</v>
      </c>
      <c r="AM274" t="s">
        <v>30</v>
      </c>
      <c r="AN274">
        <v>22286</v>
      </c>
      <c r="AO274">
        <v>22010</v>
      </c>
      <c r="AP274">
        <v>20999</v>
      </c>
      <c r="AQ274">
        <v>8.14</v>
      </c>
      <c r="AR274">
        <v>2445.41</v>
      </c>
      <c r="AS274" t="s">
        <v>2396</v>
      </c>
      <c r="AT274" t="s">
        <v>2396</v>
      </c>
      <c r="AU274">
        <v>1</v>
      </c>
      <c r="AV274" t="s">
        <v>2398</v>
      </c>
      <c r="AW274" t="str" cm="1">
        <f t="array" ref="AW274">IF(Bank_Final_Fact[[#This Row],[Disbursement Date]]=MIN(_xlfn._xlws.FILTER(Bank_Final_Fact[Disbursement Date],Bank_Final_Fact[Client id]=Bank_Final_Fact[[#This Row],[Client id]])),"New","Old")</f>
        <v>New</v>
      </c>
      <c r="AX274">
        <f t="shared" si="4"/>
        <v>4</v>
      </c>
    </row>
    <row r="275" spans="1:50">
      <c r="A275" t="s">
        <v>660</v>
      </c>
      <c r="B275">
        <v>707</v>
      </c>
      <c r="C275" t="s">
        <v>89</v>
      </c>
      <c r="D275" t="s">
        <v>343</v>
      </c>
      <c r="E275">
        <v>12327</v>
      </c>
      <c r="F275">
        <v>3559</v>
      </c>
      <c r="G275">
        <v>24902</v>
      </c>
      <c r="H275" s="1">
        <v>42259</v>
      </c>
      <c r="I275" t="s">
        <v>385</v>
      </c>
      <c r="J275" t="s">
        <v>383</v>
      </c>
      <c r="K275">
        <v>910020</v>
      </c>
      <c r="L275" t="s">
        <v>91</v>
      </c>
      <c r="M275" t="s">
        <v>244</v>
      </c>
      <c r="N275" t="s">
        <v>225</v>
      </c>
      <c r="O275" t="s">
        <v>226</v>
      </c>
      <c r="P275">
        <v>37</v>
      </c>
      <c r="Q275" s="1">
        <v>29221</v>
      </c>
      <c r="R275" t="s">
        <v>227</v>
      </c>
      <c r="S275" t="s">
        <v>243</v>
      </c>
      <c r="T275" t="s">
        <v>229</v>
      </c>
      <c r="U275" t="s">
        <v>245</v>
      </c>
      <c r="V275" t="s">
        <v>246</v>
      </c>
      <c r="W275">
        <v>426</v>
      </c>
      <c r="X275" t="s">
        <v>344</v>
      </c>
      <c r="Y275" t="s">
        <v>345</v>
      </c>
      <c r="Z275" t="s">
        <v>346</v>
      </c>
      <c r="AA275">
        <v>0.1065</v>
      </c>
      <c r="AB275" t="s">
        <v>347</v>
      </c>
      <c r="AC275" t="s">
        <v>348</v>
      </c>
      <c r="AD275" t="s">
        <v>89</v>
      </c>
      <c r="AE275" t="s">
        <v>24</v>
      </c>
      <c r="AF275" t="s">
        <v>25</v>
      </c>
      <c r="AG275" t="s">
        <v>26</v>
      </c>
      <c r="AH275" t="s">
        <v>26</v>
      </c>
      <c r="AI275" t="s">
        <v>27</v>
      </c>
      <c r="AJ275" t="s">
        <v>28</v>
      </c>
      <c r="AK275">
        <v>910020</v>
      </c>
      <c r="AL275" t="s">
        <v>90</v>
      </c>
      <c r="AM275" t="s">
        <v>16</v>
      </c>
      <c r="AN275">
        <v>11909</v>
      </c>
      <c r="AO275">
        <v>4446</v>
      </c>
      <c r="AP275">
        <v>11883</v>
      </c>
      <c r="AQ275">
        <v>14.72</v>
      </c>
      <c r="AR275">
        <v>1349.09</v>
      </c>
      <c r="AS275" t="s">
        <v>2396</v>
      </c>
      <c r="AT275" t="s">
        <v>2396</v>
      </c>
      <c r="AU275">
        <v>0</v>
      </c>
      <c r="AV275" t="s">
        <v>2398</v>
      </c>
      <c r="AW275" t="str" cm="1">
        <f t="array" ref="AW275">IF(Bank_Final_Fact[[#This Row],[Disbursement Date]]=MIN(_xlfn._xlws.FILTER(Bank_Final_Fact[Disbursement Date],Bank_Final_Fact[Client id]=Bank_Final_Fact[[#This Row],[Client id]])),"New","Old")</f>
        <v>New</v>
      </c>
      <c r="AX275">
        <f t="shared" si="4"/>
        <v>1</v>
      </c>
    </row>
    <row r="276" spans="1:50">
      <c r="A276" t="s">
        <v>661</v>
      </c>
      <c r="B276">
        <v>290</v>
      </c>
      <c r="C276" t="s">
        <v>109</v>
      </c>
      <c r="D276" t="s">
        <v>356</v>
      </c>
      <c r="E276">
        <v>11990</v>
      </c>
      <c r="F276">
        <v>6241</v>
      </c>
      <c r="G276">
        <v>7577</v>
      </c>
      <c r="H276" s="1">
        <v>44814</v>
      </c>
      <c r="I276" t="s">
        <v>394</v>
      </c>
      <c r="J276" t="s">
        <v>389</v>
      </c>
      <c r="K276">
        <v>1110166</v>
      </c>
      <c r="L276" t="s">
        <v>112</v>
      </c>
      <c r="M276" t="s">
        <v>273</v>
      </c>
      <c r="N276" t="s">
        <v>225</v>
      </c>
      <c r="O276" t="s">
        <v>226</v>
      </c>
      <c r="P276">
        <v>43</v>
      </c>
      <c r="Q276" s="1">
        <v>27463</v>
      </c>
      <c r="R276" t="s">
        <v>266</v>
      </c>
      <c r="S276" t="s">
        <v>282</v>
      </c>
      <c r="T276" t="s">
        <v>249</v>
      </c>
      <c r="U276" t="s">
        <v>233</v>
      </c>
      <c r="V276" t="s">
        <v>240</v>
      </c>
      <c r="W276">
        <v>300</v>
      </c>
      <c r="X276" t="s">
        <v>344</v>
      </c>
      <c r="Y276" t="s">
        <v>357</v>
      </c>
      <c r="Z276" t="s">
        <v>346</v>
      </c>
      <c r="AA276">
        <v>6.6199999999999995E-2</v>
      </c>
      <c r="AB276" t="s">
        <v>351</v>
      </c>
      <c r="AC276" t="s">
        <v>358</v>
      </c>
      <c r="AD276" t="s">
        <v>109</v>
      </c>
      <c r="AE276" t="s">
        <v>9</v>
      </c>
      <c r="AF276" t="s">
        <v>10</v>
      </c>
      <c r="AG276" t="s">
        <v>11</v>
      </c>
      <c r="AH276" t="s">
        <v>11</v>
      </c>
      <c r="AI276" t="s">
        <v>12</v>
      </c>
      <c r="AJ276" t="s">
        <v>110</v>
      </c>
      <c r="AK276">
        <v>1110166</v>
      </c>
      <c r="AL276" t="s">
        <v>111</v>
      </c>
      <c r="AM276" t="s">
        <v>14</v>
      </c>
      <c r="AN276">
        <v>11498</v>
      </c>
      <c r="AO276">
        <v>7589</v>
      </c>
      <c r="AP276">
        <v>11891</v>
      </c>
      <c r="AQ276">
        <v>8.09</v>
      </c>
      <c r="AR276">
        <v>3871.1</v>
      </c>
      <c r="AS276" t="s">
        <v>2396</v>
      </c>
      <c r="AT276" t="s">
        <v>2397</v>
      </c>
      <c r="AU276">
        <v>2</v>
      </c>
      <c r="AV276" t="s">
        <v>2398</v>
      </c>
      <c r="AW276" t="str" cm="1">
        <f t="array" ref="AW276">IF(Bank_Final_Fact[[#This Row],[Disbursement Date]]=MIN(_xlfn._xlws.FILTER(Bank_Final_Fact[Disbursement Date],Bank_Final_Fact[Client id]=Bank_Final_Fact[[#This Row],[Client id]])),"New","Old")</f>
        <v>New</v>
      </c>
      <c r="AX276">
        <f t="shared" si="4"/>
        <v>1</v>
      </c>
    </row>
    <row r="277" spans="1:50">
      <c r="A277" t="s">
        <v>662</v>
      </c>
      <c r="B277">
        <v>867</v>
      </c>
      <c r="C277" t="s">
        <v>81</v>
      </c>
      <c r="D277" t="s">
        <v>343</v>
      </c>
      <c r="E277">
        <v>11859</v>
      </c>
      <c r="F277">
        <v>37049</v>
      </c>
      <c r="G277">
        <v>6965</v>
      </c>
      <c r="H277" s="1">
        <v>43599</v>
      </c>
      <c r="I277" t="s">
        <v>382</v>
      </c>
      <c r="J277" t="s">
        <v>389</v>
      </c>
      <c r="K277">
        <v>690076</v>
      </c>
      <c r="L277" t="s">
        <v>88</v>
      </c>
      <c r="M277" t="s">
        <v>271</v>
      </c>
      <c r="N277" t="s">
        <v>225</v>
      </c>
      <c r="O277" t="s">
        <v>238</v>
      </c>
      <c r="P277">
        <v>50</v>
      </c>
      <c r="Q277" s="1">
        <v>24838</v>
      </c>
      <c r="R277" t="s">
        <v>239</v>
      </c>
      <c r="S277" t="s">
        <v>303</v>
      </c>
      <c r="T277" t="s">
        <v>229</v>
      </c>
      <c r="U277" t="s">
        <v>236</v>
      </c>
      <c r="V277" t="s">
        <v>231</v>
      </c>
      <c r="W277">
        <v>768</v>
      </c>
      <c r="X277" t="s">
        <v>344</v>
      </c>
      <c r="Y277" t="s">
        <v>345</v>
      </c>
      <c r="Z277" t="s">
        <v>346</v>
      </c>
      <c r="AA277">
        <v>0.1065</v>
      </c>
      <c r="AB277" t="s">
        <v>347</v>
      </c>
      <c r="AC277" t="s">
        <v>348</v>
      </c>
      <c r="AD277" t="s">
        <v>81</v>
      </c>
      <c r="AE277" t="s">
        <v>82</v>
      </c>
      <c r="AF277" t="s">
        <v>83</v>
      </c>
      <c r="AG277" t="s">
        <v>84</v>
      </c>
      <c r="AH277" t="s">
        <v>84</v>
      </c>
      <c r="AI277" t="s">
        <v>85</v>
      </c>
      <c r="AJ277" t="s">
        <v>86</v>
      </c>
      <c r="AK277">
        <v>690076</v>
      </c>
      <c r="AL277" t="s">
        <v>87</v>
      </c>
      <c r="AM277" t="s">
        <v>14</v>
      </c>
      <c r="AN277">
        <v>11372</v>
      </c>
      <c r="AO277">
        <v>38375</v>
      </c>
      <c r="AP277">
        <v>11565</v>
      </c>
      <c r="AQ277">
        <v>15.12</v>
      </c>
      <c r="AR277">
        <v>3175.05</v>
      </c>
      <c r="AS277" t="s">
        <v>2396</v>
      </c>
      <c r="AT277" t="s">
        <v>2396</v>
      </c>
      <c r="AU277">
        <v>2</v>
      </c>
      <c r="AV277" t="s">
        <v>2398</v>
      </c>
      <c r="AW277" t="str" cm="1">
        <f t="array" ref="AW277">IF(Bank_Final_Fact[[#This Row],[Disbursement Date]]=MIN(_xlfn._xlws.FILTER(Bank_Final_Fact[Disbursement Date],Bank_Final_Fact[Client id]=Bank_Final_Fact[[#This Row],[Client id]])),"New","Old")</f>
        <v>Old</v>
      </c>
      <c r="AX277">
        <f t="shared" si="4"/>
        <v>4</v>
      </c>
    </row>
    <row r="278" spans="1:50">
      <c r="A278" t="s">
        <v>663</v>
      </c>
      <c r="B278">
        <v>384</v>
      </c>
      <c r="C278" t="s">
        <v>17</v>
      </c>
      <c r="D278" t="s">
        <v>343</v>
      </c>
      <c r="E278">
        <v>20138</v>
      </c>
      <c r="F278">
        <v>14607</v>
      </c>
      <c r="G278">
        <v>39364</v>
      </c>
      <c r="H278" s="1">
        <v>44066</v>
      </c>
      <c r="I278" t="s">
        <v>394</v>
      </c>
      <c r="J278" t="s">
        <v>389</v>
      </c>
      <c r="K278">
        <v>160051</v>
      </c>
      <c r="L278" t="s">
        <v>19</v>
      </c>
      <c r="M278" t="s">
        <v>307</v>
      </c>
      <c r="N278" t="s">
        <v>225</v>
      </c>
      <c r="O278" t="s">
        <v>226</v>
      </c>
      <c r="P278">
        <v>40</v>
      </c>
      <c r="Q278" s="1">
        <v>28856</v>
      </c>
      <c r="R278" t="s">
        <v>239</v>
      </c>
      <c r="S278" t="s">
        <v>303</v>
      </c>
      <c r="T278" t="s">
        <v>229</v>
      </c>
      <c r="U278" t="s">
        <v>236</v>
      </c>
      <c r="V278" t="s">
        <v>231</v>
      </c>
      <c r="W278">
        <v>318</v>
      </c>
      <c r="X278" t="s">
        <v>344</v>
      </c>
      <c r="Y278" t="s">
        <v>345</v>
      </c>
      <c r="Z278" t="s">
        <v>346</v>
      </c>
      <c r="AA278">
        <v>0.1065</v>
      </c>
      <c r="AB278" t="s">
        <v>347</v>
      </c>
      <c r="AC278" t="s">
        <v>348</v>
      </c>
      <c r="AD278" t="s">
        <v>17</v>
      </c>
      <c r="AE278" t="s">
        <v>9</v>
      </c>
      <c r="AF278" t="s">
        <v>10</v>
      </c>
      <c r="AG278" t="s">
        <v>11</v>
      </c>
      <c r="AH278" t="s">
        <v>11</v>
      </c>
      <c r="AI278" t="s">
        <v>12</v>
      </c>
      <c r="AJ278" t="s">
        <v>17</v>
      </c>
      <c r="AK278">
        <v>160051</v>
      </c>
      <c r="AL278" t="s">
        <v>18</v>
      </c>
      <c r="AM278" t="s">
        <v>30</v>
      </c>
      <c r="AN278">
        <v>19644</v>
      </c>
      <c r="AO278">
        <v>16083</v>
      </c>
      <c r="AP278">
        <v>19959</v>
      </c>
      <c r="AQ278">
        <v>21.92</v>
      </c>
      <c r="AR278">
        <v>2468.96</v>
      </c>
      <c r="AS278" t="s">
        <v>2396</v>
      </c>
      <c r="AT278" t="s">
        <v>2396</v>
      </c>
      <c r="AU278">
        <v>2</v>
      </c>
      <c r="AV278" t="s">
        <v>2398</v>
      </c>
      <c r="AW278" t="str" cm="1">
        <f t="array" ref="AW278">IF(Bank_Final_Fact[[#This Row],[Disbursement Date]]=MIN(_xlfn._xlws.FILTER(Bank_Final_Fact[Disbursement Date],Bank_Final_Fact[Client id]=Bank_Final_Fact[[#This Row],[Client id]])),"New","Old")</f>
        <v>Old</v>
      </c>
      <c r="AX278">
        <f t="shared" si="4"/>
        <v>5</v>
      </c>
    </row>
    <row r="279" spans="1:50">
      <c r="A279" t="s">
        <v>664</v>
      </c>
      <c r="B279">
        <v>472</v>
      </c>
      <c r="C279" t="s">
        <v>23</v>
      </c>
      <c r="D279" t="s">
        <v>343</v>
      </c>
      <c r="E279">
        <v>32701</v>
      </c>
      <c r="F279">
        <v>49360</v>
      </c>
      <c r="G279">
        <v>34857</v>
      </c>
      <c r="H279" s="1">
        <v>44971</v>
      </c>
      <c r="I279" t="s">
        <v>394</v>
      </c>
      <c r="J279" t="s">
        <v>389</v>
      </c>
      <c r="K279">
        <v>910182</v>
      </c>
      <c r="L279" t="s">
        <v>31</v>
      </c>
      <c r="M279" t="s">
        <v>253</v>
      </c>
      <c r="N279" t="s">
        <v>225</v>
      </c>
      <c r="O279" t="s">
        <v>251</v>
      </c>
      <c r="P279">
        <v>31</v>
      </c>
      <c r="Q279" s="1">
        <v>32153</v>
      </c>
      <c r="R279" t="s">
        <v>235</v>
      </c>
      <c r="S279" t="s">
        <v>243</v>
      </c>
      <c r="T279" t="s">
        <v>229</v>
      </c>
      <c r="U279" t="s">
        <v>245</v>
      </c>
      <c r="V279" t="s">
        <v>246</v>
      </c>
      <c r="W279">
        <v>315</v>
      </c>
      <c r="X279" t="s">
        <v>344</v>
      </c>
      <c r="Y279" t="s">
        <v>345</v>
      </c>
      <c r="Z279" t="s">
        <v>346</v>
      </c>
      <c r="AA279">
        <v>0.1065</v>
      </c>
      <c r="AB279" t="s">
        <v>347</v>
      </c>
      <c r="AC279" t="s">
        <v>348</v>
      </c>
      <c r="AD279" t="s">
        <v>23</v>
      </c>
      <c r="AE279" t="s">
        <v>24</v>
      </c>
      <c r="AF279" t="s">
        <v>25</v>
      </c>
      <c r="AG279" t="s">
        <v>26</v>
      </c>
      <c r="AH279" t="s">
        <v>26</v>
      </c>
      <c r="AI279" t="s">
        <v>27</v>
      </c>
      <c r="AJ279" t="s">
        <v>28</v>
      </c>
      <c r="AK279">
        <v>910182</v>
      </c>
      <c r="AL279" t="s">
        <v>29</v>
      </c>
      <c r="AM279" t="s">
        <v>16</v>
      </c>
      <c r="AN279">
        <v>33903</v>
      </c>
      <c r="AO279">
        <v>48914</v>
      </c>
      <c r="AP279">
        <v>32547</v>
      </c>
      <c r="AQ279">
        <v>26.75</v>
      </c>
      <c r="AR279">
        <v>3673.54</v>
      </c>
      <c r="AS279" t="s">
        <v>2396</v>
      </c>
      <c r="AT279" t="s">
        <v>2396</v>
      </c>
      <c r="AU279">
        <v>0</v>
      </c>
      <c r="AV279" t="s">
        <v>2400</v>
      </c>
      <c r="AW279" t="str" cm="1">
        <f t="array" ref="AW279">IF(Bank_Final_Fact[[#This Row],[Disbursement Date]]=MIN(_xlfn._xlws.FILTER(Bank_Final_Fact[Disbursement Date],Bank_Final_Fact[Client id]=Bank_Final_Fact[[#This Row],[Client id]])),"New","Old")</f>
        <v>Old</v>
      </c>
      <c r="AX279">
        <f t="shared" si="4"/>
        <v>2</v>
      </c>
    </row>
    <row r="280" spans="1:50">
      <c r="A280" t="s">
        <v>665</v>
      </c>
      <c r="B280">
        <v>384</v>
      </c>
      <c r="C280" t="s">
        <v>124</v>
      </c>
      <c r="D280" t="s">
        <v>343</v>
      </c>
      <c r="E280">
        <v>43562</v>
      </c>
      <c r="F280">
        <v>15660</v>
      </c>
      <c r="G280">
        <v>29138</v>
      </c>
      <c r="H280" s="1">
        <v>42028</v>
      </c>
      <c r="I280" t="s">
        <v>385</v>
      </c>
      <c r="J280" t="s">
        <v>383</v>
      </c>
      <c r="K280">
        <v>1030063</v>
      </c>
      <c r="L280" t="s">
        <v>126</v>
      </c>
      <c r="M280" t="s">
        <v>307</v>
      </c>
      <c r="N280" t="s">
        <v>225</v>
      </c>
      <c r="O280" t="s">
        <v>226</v>
      </c>
      <c r="P280">
        <v>40</v>
      </c>
      <c r="Q280" s="1">
        <v>28856</v>
      </c>
      <c r="R280" t="s">
        <v>239</v>
      </c>
      <c r="S280" t="s">
        <v>303</v>
      </c>
      <c r="T280" t="s">
        <v>229</v>
      </c>
      <c r="U280" t="s">
        <v>236</v>
      </c>
      <c r="V280" t="s">
        <v>231</v>
      </c>
      <c r="W280">
        <v>318</v>
      </c>
      <c r="X280" t="s">
        <v>344</v>
      </c>
      <c r="Y280" t="s">
        <v>345</v>
      </c>
      <c r="Z280" t="s">
        <v>346</v>
      </c>
      <c r="AA280">
        <v>0.1065</v>
      </c>
      <c r="AB280" t="s">
        <v>347</v>
      </c>
      <c r="AC280" t="s">
        <v>348</v>
      </c>
      <c r="AD280" t="s">
        <v>124</v>
      </c>
      <c r="AE280" t="s">
        <v>9</v>
      </c>
      <c r="AF280" t="s">
        <v>10</v>
      </c>
      <c r="AG280" t="s">
        <v>11</v>
      </c>
      <c r="AH280" t="s">
        <v>11</v>
      </c>
      <c r="AI280" t="s">
        <v>12</v>
      </c>
      <c r="AJ280" t="s">
        <v>20</v>
      </c>
      <c r="AK280">
        <v>1030063</v>
      </c>
      <c r="AL280" t="s">
        <v>125</v>
      </c>
      <c r="AM280" t="s">
        <v>30</v>
      </c>
      <c r="AN280">
        <v>43072</v>
      </c>
      <c r="AO280">
        <v>16698</v>
      </c>
      <c r="AP280">
        <v>43125</v>
      </c>
      <c r="AQ280">
        <v>12.55</v>
      </c>
      <c r="AR280">
        <v>1604.79</v>
      </c>
      <c r="AS280" t="s">
        <v>2397</v>
      </c>
      <c r="AT280" t="s">
        <v>2396</v>
      </c>
      <c r="AU280">
        <v>0</v>
      </c>
      <c r="AV280" t="s">
        <v>2398</v>
      </c>
      <c r="AW280" t="str" cm="1">
        <f t="array" ref="AW280">IF(Bank_Final_Fact[[#This Row],[Disbursement Date]]=MIN(_xlfn._xlws.FILTER(Bank_Final_Fact[Disbursement Date],Bank_Final_Fact[Client id]=Bank_Final_Fact[[#This Row],[Client id]])),"New","Old")</f>
        <v>New</v>
      </c>
      <c r="AX280">
        <f t="shared" si="4"/>
        <v>5</v>
      </c>
    </row>
    <row r="281" spans="1:50">
      <c r="A281" t="s">
        <v>666</v>
      </c>
      <c r="B281">
        <v>144</v>
      </c>
      <c r="C281" t="s">
        <v>142</v>
      </c>
      <c r="D281" t="s">
        <v>343</v>
      </c>
      <c r="E281">
        <v>32669</v>
      </c>
      <c r="F281">
        <v>5383</v>
      </c>
      <c r="G281">
        <v>23969</v>
      </c>
      <c r="H281" s="1">
        <v>43433</v>
      </c>
      <c r="I281" t="s">
        <v>385</v>
      </c>
      <c r="J281" t="s">
        <v>383</v>
      </c>
      <c r="K281">
        <v>570241</v>
      </c>
      <c r="L281" t="s">
        <v>148</v>
      </c>
      <c r="M281" t="s">
        <v>276</v>
      </c>
      <c r="N281" t="s">
        <v>225</v>
      </c>
      <c r="O281" t="s">
        <v>251</v>
      </c>
      <c r="P281">
        <v>35</v>
      </c>
      <c r="Q281" s="1">
        <v>30686</v>
      </c>
      <c r="R281" t="s">
        <v>239</v>
      </c>
      <c r="S281" t="s">
        <v>303</v>
      </c>
      <c r="T281" t="s">
        <v>229</v>
      </c>
      <c r="U281" t="s">
        <v>230</v>
      </c>
      <c r="V281" t="s">
        <v>246</v>
      </c>
      <c r="W281">
        <v>516</v>
      </c>
      <c r="X281" t="s">
        <v>344</v>
      </c>
      <c r="Y281" t="s">
        <v>345</v>
      </c>
      <c r="Z281" t="s">
        <v>346</v>
      </c>
      <c r="AA281">
        <v>0.1065</v>
      </c>
      <c r="AB281" t="s">
        <v>347</v>
      </c>
      <c r="AC281" t="s">
        <v>348</v>
      </c>
      <c r="AD281" t="s">
        <v>142</v>
      </c>
      <c r="AE281" t="s">
        <v>143</v>
      </c>
      <c r="AF281" t="s">
        <v>144</v>
      </c>
      <c r="AG281" t="s">
        <v>145</v>
      </c>
      <c r="AH281" t="s">
        <v>145</v>
      </c>
      <c r="AI281" t="s">
        <v>146</v>
      </c>
      <c r="AJ281" t="s">
        <v>142</v>
      </c>
      <c r="AK281">
        <v>570241</v>
      </c>
      <c r="AL281" t="s">
        <v>147</v>
      </c>
      <c r="AM281" t="s">
        <v>30</v>
      </c>
      <c r="AN281">
        <v>32392</v>
      </c>
      <c r="AO281">
        <v>6945</v>
      </c>
      <c r="AP281">
        <v>32192</v>
      </c>
      <c r="AQ281">
        <v>30.72</v>
      </c>
      <c r="AR281">
        <v>2613.61</v>
      </c>
      <c r="AS281" t="s">
        <v>2396</v>
      </c>
      <c r="AT281" t="s">
        <v>2396</v>
      </c>
      <c r="AU281">
        <v>1</v>
      </c>
      <c r="AV281" t="s">
        <v>2400</v>
      </c>
      <c r="AW281" t="str" cm="1">
        <f t="array" ref="AW281">IF(Bank_Final_Fact[[#This Row],[Disbursement Date]]=MIN(_xlfn._xlws.FILTER(Bank_Final_Fact[Disbursement Date],Bank_Final_Fact[Client id]=Bank_Final_Fact[[#This Row],[Client id]])),"New","Old")</f>
        <v>New</v>
      </c>
      <c r="AX281">
        <f t="shared" si="4"/>
        <v>2</v>
      </c>
    </row>
    <row r="282" spans="1:50">
      <c r="A282" t="s">
        <v>667</v>
      </c>
      <c r="B282">
        <v>659</v>
      </c>
      <c r="C282" t="s">
        <v>109</v>
      </c>
      <c r="D282" t="s">
        <v>359</v>
      </c>
      <c r="E282">
        <v>41390</v>
      </c>
      <c r="F282">
        <v>13033</v>
      </c>
      <c r="G282">
        <v>41404</v>
      </c>
      <c r="H282" s="1">
        <v>44771</v>
      </c>
      <c r="I282" t="s">
        <v>394</v>
      </c>
      <c r="J282" t="s">
        <v>383</v>
      </c>
      <c r="K282">
        <v>1110166</v>
      </c>
      <c r="L282" t="s">
        <v>112</v>
      </c>
      <c r="M282" t="s">
        <v>247</v>
      </c>
      <c r="N282" t="s">
        <v>225</v>
      </c>
      <c r="O282" t="s">
        <v>226</v>
      </c>
      <c r="P282">
        <v>39</v>
      </c>
      <c r="Q282" s="1">
        <v>28491</v>
      </c>
      <c r="R282" t="s">
        <v>227</v>
      </c>
      <c r="S282" t="s">
        <v>243</v>
      </c>
      <c r="T282" t="s">
        <v>229</v>
      </c>
      <c r="U282" t="s">
        <v>236</v>
      </c>
      <c r="V282" t="s">
        <v>246</v>
      </c>
      <c r="W282">
        <v>692</v>
      </c>
      <c r="X282" t="s">
        <v>344</v>
      </c>
      <c r="Y282" t="s">
        <v>360</v>
      </c>
      <c r="Z282" t="s">
        <v>346</v>
      </c>
      <c r="AA282">
        <v>9.9099999999999994E-2</v>
      </c>
      <c r="AB282" t="s">
        <v>347</v>
      </c>
      <c r="AC282" t="s">
        <v>361</v>
      </c>
      <c r="AD282" t="s">
        <v>109</v>
      </c>
      <c r="AE282" t="s">
        <v>9</v>
      </c>
      <c r="AF282" t="s">
        <v>10</v>
      </c>
      <c r="AG282" t="s">
        <v>11</v>
      </c>
      <c r="AH282" t="s">
        <v>11</v>
      </c>
      <c r="AI282" t="s">
        <v>12</v>
      </c>
      <c r="AJ282" t="s">
        <v>110</v>
      </c>
      <c r="AK282">
        <v>1110166</v>
      </c>
      <c r="AL282" t="s">
        <v>111</v>
      </c>
      <c r="AM282" t="s">
        <v>14</v>
      </c>
      <c r="AN282">
        <v>41856</v>
      </c>
      <c r="AO282">
        <v>13704</v>
      </c>
      <c r="AP282">
        <v>41064</v>
      </c>
      <c r="AQ282">
        <v>43.75</v>
      </c>
      <c r="AR282">
        <v>2507.5700000000002</v>
      </c>
      <c r="AS282" t="s">
        <v>2396</v>
      </c>
      <c r="AT282" t="s">
        <v>2396</v>
      </c>
      <c r="AU282">
        <v>0</v>
      </c>
      <c r="AV282" t="s">
        <v>2399</v>
      </c>
      <c r="AW282" t="str" cm="1">
        <f t="array" ref="AW282">IF(Bank_Final_Fact[[#This Row],[Disbursement Date]]=MIN(_xlfn._xlws.FILTER(Bank_Final_Fact[Disbursement Date],Bank_Final_Fact[Client id]=Bank_Final_Fact[[#This Row],[Client id]])),"New","Old")</f>
        <v>Old</v>
      </c>
      <c r="AX282">
        <f t="shared" si="4"/>
        <v>4</v>
      </c>
    </row>
    <row r="283" spans="1:50">
      <c r="A283" t="s">
        <v>668</v>
      </c>
      <c r="B283">
        <v>220</v>
      </c>
      <c r="C283" t="s">
        <v>39</v>
      </c>
      <c r="D283" t="s">
        <v>343</v>
      </c>
      <c r="E283">
        <v>4458</v>
      </c>
      <c r="F283">
        <v>44525</v>
      </c>
      <c r="G283">
        <v>34969</v>
      </c>
      <c r="H283" s="1">
        <v>45260</v>
      </c>
      <c r="I283" t="s">
        <v>387</v>
      </c>
      <c r="J283" t="s">
        <v>389</v>
      </c>
      <c r="K283">
        <v>30179</v>
      </c>
      <c r="L283" t="s">
        <v>46</v>
      </c>
      <c r="M283" t="s">
        <v>269</v>
      </c>
      <c r="N283" t="s">
        <v>225</v>
      </c>
      <c r="O283" t="s">
        <v>242</v>
      </c>
      <c r="P283">
        <v>25</v>
      </c>
      <c r="Q283" s="1">
        <v>33604</v>
      </c>
      <c r="R283" t="s">
        <v>266</v>
      </c>
      <c r="S283" t="s">
        <v>243</v>
      </c>
      <c r="T283" t="s">
        <v>229</v>
      </c>
      <c r="U283" t="s">
        <v>236</v>
      </c>
      <c r="V283" t="s">
        <v>231</v>
      </c>
      <c r="W283">
        <v>752</v>
      </c>
      <c r="X283" t="s">
        <v>344</v>
      </c>
      <c r="Y283" t="s">
        <v>345</v>
      </c>
      <c r="Z283" t="s">
        <v>346</v>
      </c>
      <c r="AA283">
        <v>0.1065</v>
      </c>
      <c r="AB283" t="s">
        <v>347</v>
      </c>
      <c r="AC283" t="s">
        <v>348</v>
      </c>
      <c r="AD283" t="s">
        <v>39</v>
      </c>
      <c r="AE283" t="s">
        <v>40</v>
      </c>
      <c r="AF283" t="s">
        <v>41</v>
      </c>
      <c r="AG283" t="s">
        <v>42</v>
      </c>
      <c r="AH283" t="s">
        <v>42</v>
      </c>
      <c r="AI283" t="s">
        <v>43</v>
      </c>
      <c r="AJ283" t="s">
        <v>44</v>
      </c>
      <c r="AK283">
        <v>30179</v>
      </c>
      <c r="AL283" t="s">
        <v>45</v>
      </c>
      <c r="AM283" t="s">
        <v>30</v>
      </c>
      <c r="AN283">
        <v>4857</v>
      </c>
      <c r="AO283">
        <v>46444</v>
      </c>
      <c r="AP283">
        <v>4247</v>
      </c>
      <c r="AQ283">
        <v>41.34</v>
      </c>
      <c r="AR283">
        <v>2862.2</v>
      </c>
      <c r="AS283" t="s">
        <v>2396</v>
      </c>
      <c r="AT283" t="s">
        <v>2396</v>
      </c>
      <c r="AU283">
        <v>0</v>
      </c>
      <c r="AV283" t="s">
        <v>2400</v>
      </c>
      <c r="AW283" t="str" cm="1">
        <f t="array" ref="AW283">IF(Bank_Final_Fact[[#This Row],[Disbursement Date]]=MIN(_xlfn._xlws.FILTER(Bank_Final_Fact[Disbursement Date],Bank_Final_Fact[Client id]=Bank_Final_Fact[[#This Row],[Client id]])),"New","Old")</f>
        <v>Old</v>
      </c>
      <c r="AX283">
        <f t="shared" si="4"/>
        <v>6</v>
      </c>
    </row>
    <row r="284" spans="1:50">
      <c r="A284" t="s">
        <v>669</v>
      </c>
      <c r="B284">
        <v>451</v>
      </c>
      <c r="C284" t="s">
        <v>202</v>
      </c>
      <c r="D284" t="s">
        <v>359</v>
      </c>
      <c r="E284">
        <v>6308</v>
      </c>
      <c r="F284">
        <v>41628</v>
      </c>
      <c r="G284">
        <v>4075</v>
      </c>
      <c r="H284" s="1">
        <v>42020</v>
      </c>
      <c r="I284" t="s">
        <v>387</v>
      </c>
      <c r="J284" t="s">
        <v>383</v>
      </c>
      <c r="K284">
        <v>680026</v>
      </c>
      <c r="L284" t="s">
        <v>205</v>
      </c>
      <c r="M284" t="s">
        <v>297</v>
      </c>
      <c r="N284" t="s">
        <v>225</v>
      </c>
      <c r="O284" t="s">
        <v>226</v>
      </c>
      <c r="P284">
        <v>45</v>
      </c>
      <c r="Q284" s="1">
        <v>26737</v>
      </c>
      <c r="R284" t="s">
        <v>266</v>
      </c>
      <c r="S284" t="s">
        <v>282</v>
      </c>
      <c r="T284" t="s">
        <v>249</v>
      </c>
      <c r="U284" t="s">
        <v>236</v>
      </c>
      <c r="V284" t="s">
        <v>240</v>
      </c>
      <c r="W284">
        <v>490</v>
      </c>
      <c r="X284" t="s">
        <v>344</v>
      </c>
      <c r="Y284" t="s">
        <v>360</v>
      </c>
      <c r="Z284" t="s">
        <v>346</v>
      </c>
      <c r="AA284">
        <v>9.9099999999999994E-2</v>
      </c>
      <c r="AB284" t="s">
        <v>347</v>
      </c>
      <c r="AC284" t="s">
        <v>361</v>
      </c>
      <c r="AD284" t="s">
        <v>202</v>
      </c>
      <c r="AE284" t="s">
        <v>143</v>
      </c>
      <c r="AF284" t="s">
        <v>144</v>
      </c>
      <c r="AG284" t="s">
        <v>145</v>
      </c>
      <c r="AH284" t="s">
        <v>145</v>
      </c>
      <c r="AI284" t="s">
        <v>146</v>
      </c>
      <c r="AJ284" t="s">
        <v>203</v>
      </c>
      <c r="AK284">
        <v>680026</v>
      </c>
      <c r="AL284" t="s">
        <v>204</v>
      </c>
      <c r="AM284" t="s">
        <v>14</v>
      </c>
      <c r="AN284">
        <v>6702</v>
      </c>
      <c r="AO284">
        <v>42636</v>
      </c>
      <c r="AP284">
        <v>6308</v>
      </c>
      <c r="AQ284">
        <v>11.72</v>
      </c>
      <c r="AR284">
        <v>4453.88</v>
      </c>
      <c r="AS284" t="s">
        <v>2396</v>
      </c>
      <c r="AT284" t="s">
        <v>2396</v>
      </c>
      <c r="AU284">
        <v>2</v>
      </c>
      <c r="AV284" t="s">
        <v>2398</v>
      </c>
      <c r="AW284" t="str" cm="1">
        <f t="array" ref="AW284">IF(Bank_Final_Fact[[#This Row],[Disbursement Date]]=MIN(_xlfn._xlws.FILTER(Bank_Final_Fact[Disbursement Date],Bank_Final_Fact[Client id]=Bank_Final_Fact[[#This Row],[Client id]])),"New","Old")</f>
        <v>New</v>
      </c>
      <c r="AX284">
        <f t="shared" si="4"/>
        <v>3</v>
      </c>
    </row>
    <row r="285" spans="1:50">
      <c r="A285" t="s">
        <v>670</v>
      </c>
      <c r="B285">
        <v>519</v>
      </c>
      <c r="C285" t="s">
        <v>109</v>
      </c>
      <c r="D285" t="s">
        <v>359</v>
      </c>
      <c r="E285">
        <v>36889</v>
      </c>
      <c r="F285">
        <v>20495</v>
      </c>
      <c r="G285">
        <v>22731</v>
      </c>
      <c r="H285" s="1">
        <v>44091</v>
      </c>
      <c r="I285" t="s">
        <v>382</v>
      </c>
      <c r="J285" t="s">
        <v>389</v>
      </c>
      <c r="K285">
        <v>1110166</v>
      </c>
      <c r="L285" t="s">
        <v>112</v>
      </c>
      <c r="M285" t="s">
        <v>334</v>
      </c>
      <c r="N285" t="s">
        <v>225</v>
      </c>
      <c r="O285" t="s">
        <v>226</v>
      </c>
      <c r="P285">
        <v>43</v>
      </c>
      <c r="Q285" s="1">
        <v>27454</v>
      </c>
      <c r="R285" t="s">
        <v>281</v>
      </c>
      <c r="S285" t="s">
        <v>282</v>
      </c>
      <c r="T285" t="s">
        <v>229</v>
      </c>
      <c r="U285" t="s">
        <v>230</v>
      </c>
      <c r="V285" t="s">
        <v>246</v>
      </c>
      <c r="W285">
        <v>558</v>
      </c>
      <c r="X285" t="s">
        <v>344</v>
      </c>
      <c r="Y285" t="s">
        <v>360</v>
      </c>
      <c r="Z285" t="s">
        <v>346</v>
      </c>
      <c r="AA285">
        <v>9.9099999999999994E-2</v>
      </c>
      <c r="AB285" t="s">
        <v>347</v>
      </c>
      <c r="AC285" t="s">
        <v>361</v>
      </c>
      <c r="AD285" t="s">
        <v>109</v>
      </c>
      <c r="AE285" t="s">
        <v>9</v>
      </c>
      <c r="AF285" t="s">
        <v>10</v>
      </c>
      <c r="AG285" t="s">
        <v>11</v>
      </c>
      <c r="AH285" t="s">
        <v>11</v>
      </c>
      <c r="AI285" t="s">
        <v>12</v>
      </c>
      <c r="AJ285" t="s">
        <v>110</v>
      </c>
      <c r="AK285">
        <v>1110166</v>
      </c>
      <c r="AL285" t="s">
        <v>111</v>
      </c>
      <c r="AM285" t="s">
        <v>14</v>
      </c>
      <c r="AN285">
        <v>38381</v>
      </c>
      <c r="AO285">
        <v>20290</v>
      </c>
      <c r="AP285">
        <v>36744</v>
      </c>
      <c r="AQ285">
        <v>35.17</v>
      </c>
      <c r="AR285">
        <v>4726.1000000000004</v>
      </c>
      <c r="AS285" t="s">
        <v>2396</v>
      </c>
      <c r="AT285" t="s">
        <v>2396</v>
      </c>
      <c r="AU285">
        <v>0</v>
      </c>
      <c r="AV285" t="s">
        <v>2400</v>
      </c>
      <c r="AW285" t="str" cm="1">
        <f t="array" ref="AW285">IF(Bank_Final_Fact[[#This Row],[Disbursement Date]]=MIN(_xlfn._xlws.FILTER(Bank_Final_Fact[Disbursement Date],Bank_Final_Fact[Client id]=Bank_Final_Fact[[#This Row],[Client id]])),"New","Old")</f>
        <v>Old</v>
      </c>
      <c r="AX285">
        <f t="shared" si="4"/>
        <v>3</v>
      </c>
    </row>
    <row r="286" spans="1:50">
      <c r="A286" t="s">
        <v>671</v>
      </c>
      <c r="B286">
        <v>863</v>
      </c>
      <c r="C286" t="s">
        <v>47</v>
      </c>
      <c r="D286" t="s">
        <v>362</v>
      </c>
      <c r="E286">
        <v>43581</v>
      </c>
      <c r="F286">
        <v>9314</v>
      </c>
      <c r="G286">
        <v>22518</v>
      </c>
      <c r="H286" s="1">
        <v>44528</v>
      </c>
      <c r="I286" t="s">
        <v>385</v>
      </c>
      <c r="J286" t="s">
        <v>389</v>
      </c>
      <c r="K286">
        <v>80001</v>
      </c>
      <c r="L286" t="s">
        <v>49</v>
      </c>
      <c r="M286" t="s">
        <v>333</v>
      </c>
      <c r="N286" t="s">
        <v>225</v>
      </c>
      <c r="O286" t="s">
        <v>238</v>
      </c>
      <c r="P286">
        <v>46</v>
      </c>
      <c r="Q286" s="1">
        <v>26877</v>
      </c>
      <c r="R286" t="s">
        <v>281</v>
      </c>
      <c r="S286" t="s">
        <v>282</v>
      </c>
      <c r="T286" t="s">
        <v>259</v>
      </c>
      <c r="U286" t="s">
        <v>233</v>
      </c>
      <c r="V286" t="s">
        <v>246</v>
      </c>
      <c r="W286">
        <v>604</v>
      </c>
      <c r="X286" t="s">
        <v>344</v>
      </c>
      <c r="Y286" t="s">
        <v>357</v>
      </c>
      <c r="Z286" t="s">
        <v>363</v>
      </c>
      <c r="AA286">
        <v>0.1991</v>
      </c>
      <c r="AB286" t="s">
        <v>364</v>
      </c>
      <c r="AC286" t="s">
        <v>365</v>
      </c>
      <c r="AD286" t="s">
        <v>47</v>
      </c>
      <c r="AE286" t="s">
        <v>40</v>
      </c>
      <c r="AF286" t="s">
        <v>41</v>
      </c>
      <c r="AG286" t="s">
        <v>42</v>
      </c>
      <c r="AH286" t="s">
        <v>42</v>
      </c>
      <c r="AI286" t="s">
        <v>43</v>
      </c>
      <c r="AJ286" t="s">
        <v>47</v>
      </c>
      <c r="AK286">
        <v>80001</v>
      </c>
      <c r="AL286" t="s">
        <v>48</v>
      </c>
      <c r="AM286" t="s">
        <v>16</v>
      </c>
      <c r="AN286">
        <v>45112</v>
      </c>
      <c r="AO286">
        <v>8911</v>
      </c>
      <c r="AP286">
        <v>43489</v>
      </c>
      <c r="AQ286">
        <v>19.079999999999998</v>
      </c>
      <c r="AR286">
        <v>2271.48</v>
      </c>
      <c r="AS286" t="s">
        <v>2397</v>
      </c>
      <c r="AT286" t="s">
        <v>2396</v>
      </c>
      <c r="AU286">
        <v>1</v>
      </c>
      <c r="AV286" t="s">
        <v>2398</v>
      </c>
      <c r="AW286" t="str" cm="1">
        <f t="array" ref="AW286">IF(Bank_Final_Fact[[#This Row],[Disbursement Date]]=MIN(_xlfn._xlws.FILTER(Bank_Final_Fact[Disbursement Date],Bank_Final_Fact[Client id]=Bank_Final_Fact[[#This Row],[Client id]])),"New","Old")</f>
        <v>Old</v>
      </c>
      <c r="AX286">
        <f t="shared" si="4"/>
        <v>3</v>
      </c>
    </row>
    <row r="287" spans="1:50">
      <c r="A287" t="s">
        <v>672</v>
      </c>
      <c r="B287">
        <v>417</v>
      </c>
      <c r="C287" t="s">
        <v>109</v>
      </c>
      <c r="D287" t="s">
        <v>359</v>
      </c>
      <c r="E287">
        <v>46142</v>
      </c>
      <c r="F287">
        <v>31675</v>
      </c>
      <c r="G287">
        <v>35988</v>
      </c>
      <c r="H287" s="1">
        <v>43507</v>
      </c>
      <c r="I287" t="s">
        <v>387</v>
      </c>
      <c r="J287" t="s">
        <v>389</v>
      </c>
      <c r="K287">
        <v>1110166</v>
      </c>
      <c r="L287" t="s">
        <v>112</v>
      </c>
      <c r="M287" t="s">
        <v>272</v>
      </c>
      <c r="N287" t="s">
        <v>225</v>
      </c>
      <c r="O287" t="s">
        <v>251</v>
      </c>
      <c r="P287">
        <v>35</v>
      </c>
      <c r="Q287" s="1">
        <v>30682</v>
      </c>
      <c r="R287" t="s">
        <v>239</v>
      </c>
      <c r="S287" t="s">
        <v>303</v>
      </c>
      <c r="T287" t="s">
        <v>229</v>
      </c>
      <c r="U287" t="s">
        <v>261</v>
      </c>
      <c r="V287" t="s">
        <v>240</v>
      </c>
      <c r="W287">
        <v>697</v>
      </c>
      <c r="X287" t="s">
        <v>344</v>
      </c>
      <c r="Y287" t="s">
        <v>360</v>
      </c>
      <c r="Z287" t="s">
        <v>346</v>
      </c>
      <c r="AA287">
        <v>9.9099999999999994E-2</v>
      </c>
      <c r="AB287" t="s">
        <v>347</v>
      </c>
      <c r="AC287" t="s">
        <v>361</v>
      </c>
      <c r="AD287" t="s">
        <v>109</v>
      </c>
      <c r="AE287" t="s">
        <v>9</v>
      </c>
      <c r="AF287" t="s">
        <v>10</v>
      </c>
      <c r="AG287" t="s">
        <v>11</v>
      </c>
      <c r="AH287" t="s">
        <v>11</v>
      </c>
      <c r="AI287" t="s">
        <v>12</v>
      </c>
      <c r="AJ287" t="s">
        <v>110</v>
      </c>
      <c r="AK287">
        <v>1110166</v>
      </c>
      <c r="AL287" t="s">
        <v>111</v>
      </c>
      <c r="AM287" t="s">
        <v>14</v>
      </c>
      <c r="AN287">
        <v>46788</v>
      </c>
      <c r="AO287">
        <v>33371</v>
      </c>
      <c r="AP287">
        <v>45933</v>
      </c>
      <c r="AQ287">
        <v>12.8</v>
      </c>
      <c r="AR287">
        <v>470.94</v>
      </c>
      <c r="AS287" t="s">
        <v>2396</v>
      </c>
      <c r="AT287" t="s">
        <v>2396</v>
      </c>
      <c r="AU287">
        <v>2</v>
      </c>
      <c r="AV287" t="s">
        <v>2399</v>
      </c>
      <c r="AW287" t="str" cm="1">
        <f t="array" ref="AW287">IF(Bank_Final_Fact[[#This Row],[Disbursement Date]]=MIN(_xlfn._xlws.FILTER(Bank_Final_Fact[Disbursement Date],Bank_Final_Fact[Client id]=Bank_Final_Fact[[#This Row],[Client id]])),"New","Old")</f>
        <v>New</v>
      </c>
      <c r="AX287">
        <f t="shared" si="4"/>
        <v>3</v>
      </c>
    </row>
    <row r="288" spans="1:50">
      <c r="A288" t="s">
        <v>673</v>
      </c>
      <c r="B288">
        <v>305</v>
      </c>
      <c r="C288" t="s">
        <v>39</v>
      </c>
      <c r="D288" t="s">
        <v>368</v>
      </c>
      <c r="E288">
        <v>28000</v>
      </c>
      <c r="F288">
        <v>16099</v>
      </c>
      <c r="G288">
        <v>44126</v>
      </c>
      <c r="H288" s="1">
        <v>43511</v>
      </c>
      <c r="I288" t="s">
        <v>385</v>
      </c>
      <c r="J288" t="s">
        <v>383</v>
      </c>
      <c r="K288">
        <v>30179</v>
      </c>
      <c r="L288" t="s">
        <v>46</v>
      </c>
      <c r="M288" t="s">
        <v>290</v>
      </c>
      <c r="N288" t="s">
        <v>225</v>
      </c>
      <c r="O288" t="s">
        <v>251</v>
      </c>
      <c r="P288">
        <v>32</v>
      </c>
      <c r="Q288" s="1">
        <v>31413</v>
      </c>
      <c r="R288" t="s">
        <v>239</v>
      </c>
      <c r="S288" t="s">
        <v>303</v>
      </c>
      <c r="T288" t="s">
        <v>229</v>
      </c>
      <c r="U288" t="s">
        <v>230</v>
      </c>
      <c r="V288" t="s">
        <v>246</v>
      </c>
      <c r="W288">
        <v>666</v>
      </c>
      <c r="X288" t="s">
        <v>344</v>
      </c>
      <c r="Y288" t="s">
        <v>357</v>
      </c>
      <c r="Z288" t="s">
        <v>363</v>
      </c>
      <c r="AA288">
        <v>0.14649999999999999</v>
      </c>
      <c r="AB288" t="s">
        <v>369</v>
      </c>
      <c r="AC288" t="s">
        <v>370</v>
      </c>
      <c r="AD288" t="s">
        <v>39</v>
      </c>
      <c r="AE288" t="s">
        <v>40</v>
      </c>
      <c r="AF288" t="s">
        <v>41</v>
      </c>
      <c r="AG288" t="s">
        <v>42</v>
      </c>
      <c r="AH288" t="s">
        <v>42</v>
      </c>
      <c r="AI288" t="s">
        <v>43</v>
      </c>
      <c r="AJ288" t="s">
        <v>44</v>
      </c>
      <c r="AK288">
        <v>30179</v>
      </c>
      <c r="AL288" t="s">
        <v>45</v>
      </c>
      <c r="AM288" t="s">
        <v>30</v>
      </c>
      <c r="AN288">
        <v>29850</v>
      </c>
      <c r="AO288">
        <v>16425</v>
      </c>
      <c r="AP288">
        <v>27831</v>
      </c>
      <c r="AQ288">
        <v>22.16</v>
      </c>
      <c r="AR288">
        <v>4819.6000000000004</v>
      </c>
      <c r="AS288" t="s">
        <v>2397</v>
      </c>
      <c r="AT288" t="s">
        <v>2396</v>
      </c>
      <c r="AU288">
        <v>0</v>
      </c>
      <c r="AV288" t="s">
        <v>2398</v>
      </c>
      <c r="AW288" t="str" cm="1">
        <f t="array" ref="AW288">IF(Bank_Final_Fact[[#This Row],[Disbursement Date]]=MIN(_xlfn._xlws.FILTER(Bank_Final_Fact[Disbursement Date],Bank_Final_Fact[Client id]=Bank_Final_Fact[[#This Row],[Client id]])),"New","Old")</f>
        <v>Old</v>
      </c>
      <c r="AX288">
        <f t="shared" si="4"/>
        <v>3</v>
      </c>
    </row>
    <row r="289" spans="1:50">
      <c r="A289" t="s">
        <v>674</v>
      </c>
      <c r="B289">
        <v>467</v>
      </c>
      <c r="C289" t="s">
        <v>89</v>
      </c>
      <c r="D289" t="s">
        <v>359</v>
      </c>
      <c r="E289">
        <v>23407</v>
      </c>
      <c r="F289">
        <v>13551</v>
      </c>
      <c r="G289">
        <v>20012</v>
      </c>
      <c r="H289" s="1">
        <v>42369</v>
      </c>
      <c r="I289" t="s">
        <v>387</v>
      </c>
      <c r="J289" t="s">
        <v>389</v>
      </c>
      <c r="K289">
        <v>910020</v>
      </c>
      <c r="L289" t="s">
        <v>91</v>
      </c>
      <c r="M289" t="s">
        <v>298</v>
      </c>
      <c r="N289" t="s">
        <v>225</v>
      </c>
      <c r="O289" t="s">
        <v>242</v>
      </c>
      <c r="P289">
        <v>24</v>
      </c>
      <c r="Q289" s="1">
        <v>34335</v>
      </c>
      <c r="R289" t="s">
        <v>239</v>
      </c>
      <c r="S289" t="s">
        <v>303</v>
      </c>
      <c r="T289" t="s">
        <v>229</v>
      </c>
      <c r="U289" t="s">
        <v>261</v>
      </c>
      <c r="V289" t="s">
        <v>246</v>
      </c>
      <c r="W289">
        <v>443</v>
      </c>
      <c r="X289" t="s">
        <v>344</v>
      </c>
      <c r="Y289" t="s">
        <v>360</v>
      </c>
      <c r="Z289" t="s">
        <v>346</v>
      </c>
      <c r="AA289">
        <v>9.9099999999999994E-2</v>
      </c>
      <c r="AB289" t="s">
        <v>347</v>
      </c>
      <c r="AC289" t="s">
        <v>361</v>
      </c>
      <c r="AD289" t="s">
        <v>89</v>
      </c>
      <c r="AE289" t="s">
        <v>24</v>
      </c>
      <c r="AF289" t="s">
        <v>25</v>
      </c>
      <c r="AG289" t="s">
        <v>26</v>
      </c>
      <c r="AH289" t="s">
        <v>26</v>
      </c>
      <c r="AI289" t="s">
        <v>27</v>
      </c>
      <c r="AJ289" t="s">
        <v>28</v>
      </c>
      <c r="AK289">
        <v>910020</v>
      </c>
      <c r="AL289" t="s">
        <v>90</v>
      </c>
      <c r="AM289" t="s">
        <v>16</v>
      </c>
      <c r="AN289">
        <v>23172</v>
      </c>
      <c r="AO289">
        <v>15317</v>
      </c>
      <c r="AP289">
        <v>23147</v>
      </c>
      <c r="AQ289">
        <v>27.21</v>
      </c>
      <c r="AR289">
        <v>1367.97</v>
      </c>
      <c r="AS289" t="s">
        <v>2396</v>
      </c>
      <c r="AT289" t="s">
        <v>2396</v>
      </c>
      <c r="AU289">
        <v>2</v>
      </c>
      <c r="AV289" t="s">
        <v>2399</v>
      </c>
      <c r="AW289" t="str" cm="1">
        <f t="array" ref="AW289">IF(Bank_Final_Fact[[#This Row],[Disbursement Date]]=MIN(_xlfn._xlws.FILTER(Bank_Final_Fact[Disbursement Date],Bank_Final_Fact[Client id]=Bank_Final_Fact[[#This Row],[Client id]])),"New","Old")</f>
        <v>New</v>
      </c>
      <c r="AX289">
        <f t="shared" si="4"/>
        <v>8</v>
      </c>
    </row>
    <row r="290" spans="1:50">
      <c r="A290" t="s">
        <v>675</v>
      </c>
      <c r="B290">
        <v>176</v>
      </c>
      <c r="C290" t="s">
        <v>209</v>
      </c>
      <c r="D290" t="s">
        <v>343</v>
      </c>
      <c r="E290">
        <v>11336</v>
      </c>
      <c r="F290">
        <v>41383</v>
      </c>
      <c r="G290">
        <v>23507</v>
      </c>
      <c r="H290" s="1">
        <v>42452</v>
      </c>
      <c r="I290" t="s">
        <v>385</v>
      </c>
      <c r="J290" t="s">
        <v>383</v>
      </c>
      <c r="K290">
        <v>1440051</v>
      </c>
      <c r="L290" t="s">
        <v>211</v>
      </c>
      <c r="M290" t="s">
        <v>331</v>
      </c>
      <c r="N290" t="s">
        <v>225</v>
      </c>
      <c r="O290" t="s">
        <v>226</v>
      </c>
      <c r="P290">
        <v>39</v>
      </c>
      <c r="Q290" s="1">
        <v>29221</v>
      </c>
      <c r="R290" t="s">
        <v>281</v>
      </c>
      <c r="S290" t="s">
        <v>282</v>
      </c>
      <c r="T290" t="s">
        <v>229</v>
      </c>
      <c r="U290" t="s">
        <v>230</v>
      </c>
      <c r="V290" t="s">
        <v>231</v>
      </c>
      <c r="W290">
        <v>472</v>
      </c>
      <c r="X290" t="s">
        <v>344</v>
      </c>
      <c r="Y290" t="s">
        <v>345</v>
      </c>
      <c r="Z290" t="s">
        <v>346</v>
      </c>
      <c r="AA290">
        <v>0.1065</v>
      </c>
      <c r="AB290" t="s">
        <v>347</v>
      </c>
      <c r="AC290" t="s">
        <v>348</v>
      </c>
      <c r="AD290" t="s">
        <v>209</v>
      </c>
      <c r="AE290" t="s">
        <v>103</v>
      </c>
      <c r="AF290" t="s">
        <v>104</v>
      </c>
      <c r="AG290" t="s">
        <v>105</v>
      </c>
      <c r="AH290" t="s">
        <v>105</v>
      </c>
      <c r="AI290" t="s">
        <v>106</v>
      </c>
      <c r="AJ290" t="s">
        <v>209</v>
      </c>
      <c r="AK290">
        <v>1440051</v>
      </c>
      <c r="AL290" t="s">
        <v>210</v>
      </c>
      <c r="AM290" t="s">
        <v>16</v>
      </c>
      <c r="AN290">
        <v>13225</v>
      </c>
      <c r="AO290">
        <v>41860</v>
      </c>
      <c r="AP290">
        <v>10952</v>
      </c>
      <c r="AQ290">
        <v>13.64</v>
      </c>
      <c r="AR290">
        <v>2046.77</v>
      </c>
      <c r="AS290" t="s">
        <v>2396</v>
      </c>
      <c r="AT290" t="s">
        <v>2396</v>
      </c>
      <c r="AU290">
        <v>0</v>
      </c>
      <c r="AV290" t="s">
        <v>2400</v>
      </c>
      <c r="AW290" t="str" cm="1">
        <f t="array" ref="AW290">IF(Bank_Final_Fact[[#This Row],[Disbursement Date]]=MIN(_xlfn._xlws.FILTER(Bank_Final_Fact[Disbursement Date],Bank_Final_Fact[Client id]=Bank_Final_Fact[[#This Row],[Client id]])),"New","Old")</f>
        <v>New</v>
      </c>
      <c r="AX290">
        <f t="shared" si="4"/>
        <v>2</v>
      </c>
    </row>
    <row r="291" spans="1:50">
      <c r="A291" t="s">
        <v>676</v>
      </c>
      <c r="B291">
        <v>655</v>
      </c>
      <c r="C291" t="s">
        <v>124</v>
      </c>
      <c r="D291" t="s">
        <v>343</v>
      </c>
      <c r="E291">
        <v>21934</v>
      </c>
      <c r="F291">
        <v>29994</v>
      </c>
      <c r="G291">
        <v>15290</v>
      </c>
      <c r="H291" s="1">
        <v>43974</v>
      </c>
      <c r="I291" t="s">
        <v>382</v>
      </c>
      <c r="J291" t="s">
        <v>383</v>
      </c>
      <c r="K291">
        <v>1030063</v>
      </c>
      <c r="L291" t="s">
        <v>126</v>
      </c>
      <c r="M291" t="s">
        <v>255</v>
      </c>
      <c r="N291" t="s">
        <v>225</v>
      </c>
      <c r="O291" t="s">
        <v>251</v>
      </c>
      <c r="P291">
        <v>29</v>
      </c>
      <c r="Q291" s="1">
        <v>32509</v>
      </c>
      <c r="R291" t="s">
        <v>239</v>
      </c>
      <c r="S291" t="s">
        <v>303</v>
      </c>
      <c r="T291" t="s">
        <v>229</v>
      </c>
      <c r="U291" t="s">
        <v>233</v>
      </c>
      <c r="V291" t="s">
        <v>246</v>
      </c>
      <c r="W291">
        <v>324</v>
      </c>
      <c r="X291" t="s">
        <v>344</v>
      </c>
      <c r="Y291" t="s">
        <v>345</v>
      </c>
      <c r="Z291" t="s">
        <v>346</v>
      </c>
      <c r="AA291">
        <v>0.1065</v>
      </c>
      <c r="AB291" t="s">
        <v>347</v>
      </c>
      <c r="AC291" t="s">
        <v>348</v>
      </c>
      <c r="AD291" t="s">
        <v>124</v>
      </c>
      <c r="AE291" t="s">
        <v>9</v>
      </c>
      <c r="AF291" t="s">
        <v>10</v>
      </c>
      <c r="AG291" t="s">
        <v>11</v>
      </c>
      <c r="AH291" t="s">
        <v>11</v>
      </c>
      <c r="AI291" t="s">
        <v>12</v>
      </c>
      <c r="AJ291" t="s">
        <v>20</v>
      </c>
      <c r="AK291">
        <v>1030063</v>
      </c>
      <c r="AL291" t="s">
        <v>125</v>
      </c>
      <c r="AM291" t="s">
        <v>30</v>
      </c>
      <c r="AN291">
        <v>22227</v>
      </c>
      <c r="AO291">
        <v>30772</v>
      </c>
      <c r="AP291">
        <v>21637</v>
      </c>
      <c r="AQ291">
        <v>2.42</v>
      </c>
      <c r="AR291">
        <v>284.3</v>
      </c>
      <c r="AS291" t="s">
        <v>2396</v>
      </c>
      <c r="AT291" t="s">
        <v>2396</v>
      </c>
      <c r="AU291">
        <v>2</v>
      </c>
      <c r="AV291" t="s">
        <v>2398</v>
      </c>
      <c r="AW291" t="str" cm="1">
        <f t="array" ref="AW291">IF(Bank_Final_Fact[[#This Row],[Disbursement Date]]=MIN(_xlfn._xlws.FILTER(Bank_Final_Fact[Disbursement Date],Bank_Final_Fact[Client id]=Bank_Final_Fact[[#This Row],[Client id]])),"New","Old")</f>
        <v>New</v>
      </c>
      <c r="AX291">
        <f t="shared" si="4"/>
        <v>1</v>
      </c>
    </row>
    <row r="292" spans="1:50">
      <c r="A292" t="s">
        <v>677</v>
      </c>
      <c r="B292">
        <v>750</v>
      </c>
      <c r="C292" t="s">
        <v>124</v>
      </c>
      <c r="D292" t="s">
        <v>343</v>
      </c>
      <c r="E292">
        <v>19908</v>
      </c>
      <c r="F292">
        <v>33340</v>
      </c>
      <c r="G292">
        <v>22264</v>
      </c>
      <c r="H292" s="1">
        <v>42385</v>
      </c>
      <c r="I292" t="s">
        <v>387</v>
      </c>
      <c r="J292" t="s">
        <v>389</v>
      </c>
      <c r="K292">
        <v>1030063</v>
      </c>
      <c r="L292" t="s">
        <v>126</v>
      </c>
      <c r="M292" t="s">
        <v>331</v>
      </c>
      <c r="N292" t="s">
        <v>225</v>
      </c>
      <c r="O292" t="s">
        <v>226</v>
      </c>
      <c r="P292">
        <v>39</v>
      </c>
      <c r="Q292" s="1">
        <v>29221</v>
      </c>
      <c r="R292" t="s">
        <v>281</v>
      </c>
      <c r="S292" t="s">
        <v>282</v>
      </c>
      <c r="T292" t="s">
        <v>229</v>
      </c>
      <c r="U292" t="s">
        <v>230</v>
      </c>
      <c r="V292" t="s">
        <v>231</v>
      </c>
      <c r="W292">
        <v>472</v>
      </c>
      <c r="X292" t="s">
        <v>344</v>
      </c>
      <c r="Y292" t="s">
        <v>345</v>
      </c>
      <c r="Z292" t="s">
        <v>346</v>
      </c>
      <c r="AA292">
        <v>0.1065</v>
      </c>
      <c r="AB292" t="s">
        <v>347</v>
      </c>
      <c r="AC292" t="s">
        <v>348</v>
      </c>
      <c r="AD292" t="s">
        <v>124</v>
      </c>
      <c r="AE292" t="s">
        <v>9</v>
      </c>
      <c r="AF292" t="s">
        <v>10</v>
      </c>
      <c r="AG292" t="s">
        <v>11</v>
      </c>
      <c r="AH292" t="s">
        <v>11</v>
      </c>
      <c r="AI292" t="s">
        <v>12</v>
      </c>
      <c r="AJ292" t="s">
        <v>20</v>
      </c>
      <c r="AK292">
        <v>1030063</v>
      </c>
      <c r="AL292" t="s">
        <v>125</v>
      </c>
      <c r="AM292" t="s">
        <v>30</v>
      </c>
      <c r="AN292">
        <v>19628</v>
      </c>
      <c r="AO292">
        <v>34103</v>
      </c>
      <c r="AP292">
        <v>19429</v>
      </c>
      <c r="AQ292">
        <v>11.56</v>
      </c>
      <c r="AR292">
        <v>3890.54</v>
      </c>
      <c r="AS292" t="s">
        <v>2396</v>
      </c>
      <c r="AT292" t="s">
        <v>2396</v>
      </c>
      <c r="AU292">
        <v>1</v>
      </c>
      <c r="AV292" t="s">
        <v>2398</v>
      </c>
      <c r="AW292" t="str" cm="1">
        <f t="array" ref="AW292">IF(Bank_Final_Fact[[#This Row],[Disbursement Date]]=MIN(_xlfn._xlws.FILTER(Bank_Final_Fact[Disbursement Date],Bank_Final_Fact[Client id]=Bank_Final_Fact[[#This Row],[Client id]])),"New","Old")</f>
        <v>New</v>
      </c>
      <c r="AX292">
        <f t="shared" si="4"/>
        <v>2</v>
      </c>
    </row>
    <row r="293" spans="1:50">
      <c r="A293" t="s">
        <v>678</v>
      </c>
      <c r="B293">
        <v>560</v>
      </c>
      <c r="C293" t="s">
        <v>186</v>
      </c>
      <c r="D293" t="s">
        <v>343</v>
      </c>
      <c r="E293">
        <v>13776</v>
      </c>
      <c r="F293">
        <v>27133</v>
      </c>
      <c r="G293">
        <v>28584</v>
      </c>
      <c r="H293" s="1">
        <v>42079</v>
      </c>
      <c r="I293" t="s">
        <v>385</v>
      </c>
      <c r="J293" t="s">
        <v>383</v>
      </c>
      <c r="K293">
        <v>800018</v>
      </c>
      <c r="L293" t="s">
        <v>189</v>
      </c>
      <c r="M293" t="s">
        <v>257</v>
      </c>
      <c r="N293" t="s">
        <v>225</v>
      </c>
      <c r="O293" t="s">
        <v>226</v>
      </c>
      <c r="P293">
        <v>38</v>
      </c>
      <c r="Q293" s="1">
        <v>29587</v>
      </c>
      <c r="R293" t="s">
        <v>239</v>
      </c>
      <c r="S293" t="s">
        <v>303</v>
      </c>
      <c r="T293" t="s">
        <v>229</v>
      </c>
      <c r="U293" t="s">
        <v>236</v>
      </c>
      <c r="V293" t="s">
        <v>246</v>
      </c>
      <c r="W293">
        <v>450</v>
      </c>
      <c r="X293" t="s">
        <v>344</v>
      </c>
      <c r="Y293" t="s">
        <v>345</v>
      </c>
      <c r="Z293" t="s">
        <v>346</v>
      </c>
      <c r="AA293">
        <v>0.1065</v>
      </c>
      <c r="AB293" t="s">
        <v>347</v>
      </c>
      <c r="AC293" t="s">
        <v>348</v>
      </c>
      <c r="AD293" t="s">
        <v>186</v>
      </c>
      <c r="AE293" t="s">
        <v>24</v>
      </c>
      <c r="AF293" t="s">
        <v>25</v>
      </c>
      <c r="AG293" t="s">
        <v>26</v>
      </c>
      <c r="AH293" t="s">
        <v>26</v>
      </c>
      <c r="AI293" t="s">
        <v>27</v>
      </c>
      <c r="AJ293" t="s">
        <v>187</v>
      </c>
      <c r="AK293">
        <v>800018</v>
      </c>
      <c r="AL293" t="s">
        <v>188</v>
      </c>
      <c r="AM293" t="s">
        <v>14</v>
      </c>
      <c r="AN293">
        <v>15573</v>
      </c>
      <c r="AO293">
        <v>28432</v>
      </c>
      <c r="AP293">
        <v>13395</v>
      </c>
      <c r="AQ293">
        <v>41.74</v>
      </c>
      <c r="AR293">
        <v>4506.22</v>
      </c>
      <c r="AS293" t="s">
        <v>2397</v>
      </c>
      <c r="AT293" t="s">
        <v>2396</v>
      </c>
      <c r="AU293">
        <v>2</v>
      </c>
      <c r="AV293" t="s">
        <v>2398</v>
      </c>
      <c r="AW293" t="str" cm="1">
        <f t="array" ref="AW293">IF(Bank_Final_Fact[[#This Row],[Disbursement Date]]=MIN(_xlfn._xlws.FILTER(Bank_Final_Fact[Disbursement Date],Bank_Final_Fact[Client id]=Bank_Final_Fact[[#This Row],[Client id]])),"New","Old")</f>
        <v>New</v>
      </c>
      <c r="AX293">
        <f t="shared" si="4"/>
        <v>2</v>
      </c>
    </row>
    <row r="294" spans="1:50">
      <c r="A294" t="s">
        <v>679</v>
      </c>
      <c r="B294">
        <v>299</v>
      </c>
      <c r="C294" t="s">
        <v>92</v>
      </c>
      <c r="D294" t="s">
        <v>359</v>
      </c>
      <c r="E294">
        <v>16443</v>
      </c>
      <c r="F294">
        <v>42422</v>
      </c>
      <c r="G294">
        <v>29870</v>
      </c>
      <c r="H294" s="1">
        <v>43852</v>
      </c>
      <c r="I294" t="s">
        <v>382</v>
      </c>
      <c r="J294" t="s">
        <v>383</v>
      </c>
      <c r="K294">
        <v>700013</v>
      </c>
      <c r="L294" t="s">
        <v>93</v>
      </c>
      <c r="M294" t="s">
        <v>258</v>
      </c>
      <c r="N294" t="s">
        <v>225</v>
      </c>
      <c r="O294" t="s">
        <v>238</v>
      </c>
      <c r="P294">
        <v>47</v>
      </c>
      <c r="Q294" s="1">
        <v>25569</v>
      </c>
      <c r="R294" t="s">
        <v>235</v>
      </c>
      <c r="S294" t="s">
        <v>243</v>
      </c>
      <c r="T294" t="s">
        <v>229</v>
      </c>
      <c r="U294" t="s">
        <v>230</v>
      </c>
      <c r="V294" t="s">
        <v>240</v>
      </c>
      <c r="W294">
        <v>546</v>
      </c>
      <c r="X294" t="s">
        <v>344</v>
      </c>
      <c r="Y294" t="s">
        <v>360</v>
      </c>
      <c r="Z294" t="s">
        <v>346</v>
      </c>
      <c r="AA294">
        <v>9.9099999999999994E-2</v>
      </c>
      <c r="AB294" t="s">
        <v>347</v>
      </c>
      <c r="AC294" t="s">
        <v>361</v>
      </c>
      <c r="AD294" t="s">
        <v>92</v>
      </c>
      <c r="AE294" t="s">
        <v>82</v>
      </c>
      <c r="AF294" t="s">
        <v>83</v>
      </c>
      <c r="AG294" t="s">
        <v>84</v>
      </c>
      <c r="AH294" t="s">
        <v>84</v>
      </c>
      <c r="AI294" t="s">
        <v>85</v>
      </c>
      <c r="AJ294" t="s">
        <v>86</v>
      </c>
      <c r="AK294">
        <v>700013</v>
      </c>
      <c r="AL294" t="s">
        <v>21</v>
      </c>
      <c r="AM294" t="s">
        <v>30</v>
      </c>
      <c r="AN294">
        <v>18024</v>
      </c>
      <c r="AO294">
        <v>44373</v>
      </c>
      <c r="AP294">
        <v>16133</v>
      </c>
      <c r="AQ294">
        <v>11.2</v>
      </c>
      <c r="AR294">
        <v>1424.26</v>
      </c>
      <c r="AS294" t="s">
        <v>2396</v>
      </c>
      <c r="AT294" t="s">
        <v>2396</v>
      </c>
      <c r="AU294">
        <v>0</v>
      </c>
      <c r="AV294" t="s">
        <v>2398</v>
      </c>
      <c r="AW294" t="str" cm="1">
        <f t="array" ref="AW294">IF(Bank_Final_Fact[[#This Row],[Disbursement Date]]=MIN(_xlfn._xlws.FILTER(Bank_Final_Fact[Disbursement Date],Bank_Final_Fact[Client id]=Bank_Final_Fact[[#This Row],[Client id]])),"New","Old")</f>
        <v>Old</v>
      </c>
      <c r="AX294">
        <f t="shared" si="4"/>
        <v>3</v>
      </c>
    </row>
    <row r="295" spans="1:50">
      <c r="A295" t="s">
        <v>680</v>
      </c>
      <c r="B295">
        <v>381</v>
      </c>
      <c r="C295" t="s">
        <v>190</v>
      </c>
      <c r="D295" t="s">
        <v>343</v>
      </c>
      <c r="E295">
        <v>44925</v>
      </c>
      <c r="F295">
        <v>47493</v>
      </c>
      <c r="G295">
        <v>37609</v>
      </c>
      <c r="H295" s="1">
        <v>42353</v>
      </c>
      <c r="I295" t="s">
        <v>385</v>
      </c>
      <c r="J295" t="s">
        <v>389</v>
      </c>
      <c r="K295">
        <v>210563</v>
      </c>
      <c r="L295" t="s">
        <v>192</v>
      </c>
      <c r="M295" t="s">
        <v>308</v>
      </c>
      <c r="N295" t="s">
        <v>225</v>
      </c>
      <c r="O295" t="s">
        <v>226</v>
      </c>
      <c r="P295">
        <v>40</v>
      </c>
      <c r="Q295" s="1">
        <v>28884</v>
      </c>
      <c r="R295" t="s">
        <v>281</v>
      </c>
      <c r="S295" t="s">
        <v>282</v>
      </c>
      <c r="T295" t="s">
        <v>229</v>
      </c>
      <c r="U295" t="s">
        <v>236</v>
      </c>
      <c r="V295" t="s">
        <v>246</v>
      </c>
      <c r="W295">
        <v>714</v>
      </c>
      <c r="X295" t="s">
        <v>344</v>
      </c>
      <c r="Y295" t="s">
        <v>345</v>
      </c>
      <c r="Z295" t="s">
        <v>346</v>
      </c>
      <c r="AA295">
        <v>0.1065</v>
      </c>
      <c r="AB295" t="s">
        <v>347</v>
      </c>
      <c r="AC295" t="s">
        <v>348</v>
      </c>
      <c r="AD295" t="s">
        <v>190</v>
      </c>
      <c r="AE295" t="s">
        <v>24</v>
      </c>
      <c r="AF295" t="s">
        <v>25</v>
      </c>
      <c r="AG295" t="s">
        <v>26</v>
      </c>
      <c r="AH295" t="s">
        <v>26</v>
      </c>
      <c r="AI295" t="s">
        <v>27</v>
      </c>
      <c r="AJ295" t="s">
        <v>190</v>
      </c>
      <c r="AK295">
        <v>210563</v>
      </c>
      <c r="AL295" t="s">
        <v>191</v>
      </c>
      <c r="AM295" t="s">
        <v>30</v>
      </c>
      <c r="AN295">
        <v>45304</v>
      </c>
      <c r="AO295">
        <v>47429</v>
      </c>
      <c r="AP295">
        <v>44632</v>
      </c>
      <c r="AQ295">
        <v>13.79</v>
      </c>
      <c r="AR295">
        <v>1879.7</v>
      </c>
      <c r="AS295" t="s">
        <v>2396</v>
      </c>
      <c r="AT295" t="s">
        <v>2397</v>
      </c>
      <c r="AU295">
        <v>0</v>
      </c>
      <c r="AV295" t="s">
        <v>2398</v>
      </c>
      <c r="AW295" t="str" cm="1">
        <f t="array" ref="AW295">IF(Bank_Final_Fact[[#This Row],[Disbursement Date]]=MIN(_xlfn._xlws.FILTER(Bank_Final_Fact[Disbursement Date],Bank_Final_Fact[Client id]=Bank_Final_Fact[[#This Row],[Client id]])),"New","Old")</f>
        <v>New</v>
      </c>
      <c r="AX295">
        <f t="shared" si="4"/>
        <v>3</v>
      </c>
    </row>
    <row r="296" spans="1:50">
      <c r="A296" t="s">
        <v>681</v>
      </c>
      <c r="B296">
        <v>521</v>
      </c>
      <c r="C296" t="s">
        <v>109</v>
      </c>
      <c r="D296" t="s">
        <v>359</v>
      </c>
      <c r="E296">
        <v>25139</v>
      </c>
      <c r="F296">
        <v>47274</v>
      </c>
      <c r="G296">
        <v>7271</v>
      </c>
      <c r="H296" s="1">
        <v>43678</v>
      </c>
      <c r="I296" t="s">
        <v>382</v>
      </c>
      <c r="J296" t="s">
        <v>383</v>
      </c>
      <c r="K296">
        <v>1110166</v>
      </c>
      <c r="L296" t="s">
        <v>112</v>
      </c>
      <c r="M296" t="s">
        <v>333</v>
      </c>
      <c r="N296" t="s">
        <v>225</v>
      </c>
      <c r="O296" t="s">
        <v>238</v>
      </c>
      <c r="P296">
        <v>47</v>
      </c>
      <c r="Q296" s="1">
        <v>26299</v>
      </c>
      <c r="R296" t="s">
        <v>281</v>
      </c>
      <c r="S296" t="s">
        <v>282</v>
      </c>
      <c r="T296" t="s">
        <v>229</v>
      </c>
      <c r="U296" t="s">
        <v>261</v>
      </c>
      <c r="V296" t="s">
        <v>246</v>
      </c>
      <c r="W296">
        <v>526</v>
      </c>
      <c r="X296" t="s">
        <v>344</v>
      </c>
      <c r="Y296" t="s">
        <v>360</v>
      </c>
      <c r="Z296" t="s">
        <v>346</v>
      </c>
      <c r="AA296">
        <v>9.9099999999999994E-2</v>
      </c>
      <c r="AB296" t="s">
        <v>347</v>
      </c>
      <c r="AC296" t="s">
        <v>361</v>
      </c>
      <c r="AD296" t="s">
        <v>109</v>
      </c>
      <c r="AE296" t="s">
        <v>9</v>
      </c>
      <c r="AF296" t="s">
        <v>10</v>
      </c>
      <c r="AG296" t="s">
        <v>11</v>
      </c>
      <c r="AH296" t="s">
        <v>11</v>
      </c>
      <c r="AI296" t="s">
        <v>12</v>
      </c>
      <c r="AJ296" t="s">
        <v>110</v>
      </c>
      <c r="AK296">
        <v>1110166</v>
      </c>
      <c r="AL296" t="s">
        <v>111</v>
      </c>
      <c r="AM296" t="s">
        <v>14</v>
      </c>
      <c r="AN296">
        <v>25770</v>
      </c>
      <c r="AO296">
        <v>48110</v>
      </c>
      <c r="AP296">
        <v>25070</v>
      </c>
      <c r="AQ296">
        <v>41</v>
      </c>
      <c r="AR296">
        <v>3301.19</v>
      </c>
      <c r="AS296" t="s">
        <v>2396</v>
      </c>
      <c r="AT296" t="s">
        <v>2396</v>
      </c>
      <c r="AU296">
        <v>0</v>
      </c>
      <c r="AV296" t="s">
        <v>2398</v>
      </c>
      <c r="AW296" t="str" cm="1">
        <f t="array" ref="AW296">IF(Bank_Final_Fact[[#This Row],[Disbursement Date]]=MIN(_xlfn._xlws.FILTER(Bank_Final_Fact[Disbursement Date],Bank_Final_Fact[Client id]=Bank_Final_Fact[[#This Row],[Client id]])),"New","Old")</f>
        <v>Old</v>
      </c>
      <c r="AX296">
        <f t="shared" si="4"/>
        <v>3</v>
      </c>
    </row>
    <row r="297" spans="1:50">
      <c r="A297" t="s">
        <v>682</v>
      </c>
      <c r="B297">
        <v>89</v>
      </c>
      <c r="C297" t="s">
        <v>32</v>
      </c>
      <c r="D297" t="s">
        <v>359</v>
      </c>
      <c r="E297">
        <v>13837</v>
      </c>
      <c r="F297">
        <v>9373</v>
      </c>
      <c r="G297">
        <v>1629</v>
      </c>
      <c r="H297" s="1">
        <v>44434</v>
      </c>
      <c r="I297" t="s">
        <v>385</v>
      </c>
      <c r="J297" t="s">
        <v>383</v>
      </c>
      <c r="K297">
        <v>250029</v>
      </c>
      <c r="L297" t="s">
        <v>38</v>
      </c>
      <c r="M297" t="s">
        <v>278</v>
      </c>
      <c r="N297" t="s">
        <v>225</v>
      </c>
      <c r="O297" t="s">
        <v>226</v>
      </c>
      <c r="P297">
        <v>44</v>
      </c>
      <c r="Q297" s="1">
        <v>27395</v>
      </c>
      <c r="R297" t="s">
        <v>235</v>
      </c>
      <c r="S297" t="s">
        <v>243</v>
      </c>
      <c r="T297" t="s">
        <v>259</v>
      </c>
      <c r="U297" t="s">
        <v>261</v>
      </c>
      <c r="V297" t="s">
        <v>231</v>
      </c>
      <c r="W297">
        <v>361</v>
      </c>
      <c r="X297" t="s">
        <v>344</v>
      </c>
      <c r="Y297" t="s">
        <v>360</v>
      </c>
      <c r="Z297" t="s">
        <v>346</v>
      </c>
      <c r="AA297">
        <v>9.9099999999999994E-2</v>
      </c>
      <c r="AB297" t="s">
        <v>347</v>
      </c>
      <c r="AC297" t="s">
        <v>361</v>
      </c>
      <c r="AD297" t="s">
        <v>32</v>
      </c>
      <c r="AE297" t="s">
        <v>33</v>
      </c>
      <c r="AF297" t="s">
        <v>34</v>
      </c>
      <c r="AG297" t="s">
        <v>35</v>
      </c>
      <c r="AH297" t="s">
        <v>35</v>
      </c>
      <c r="AI297" t="s">
        <v>36</v>
      </c>
      <c r="AJ297" t="s">
        <v>32</v>
      </c>
      <c r="AK297">
        <v>250029</v>
      </c>
      <c r="AL297" t="s">
        <v>37</v>
      </c>
      <c r="AM297" t="s">
        <v>16</v>
      </c>
      <c r="AN297">
        <v>14723</v>
      </c>
      <c r="AO297">
        <v>10572</v>
      </c>
      <c r="AP297">
        <v>13561</v>
      </c>
      <c r="AQ297">
        <v>45.61</v>
      </c>
      <c r="AR297">
        <v>4112.22</v>
      </c>
      <c r="AS297" t="s">
        <v>2396</v>
      </c>
      <c r="AT297" t="s">
        <v>2396</v>
      </c>
      <c r="AU297">
        <v>1</v>
      </c>
      <c r="AV297" t="s">
        <v>2398</v>
      </c>
      <c r="AW297" t="str" cm="1">
        <f t="array" ref="AW297">IF(Bank_Final_Fact[[#This Row],[Disbursement Date]]=MIN(_xlfn._xlws.FILTER(Bank_Final_Fact[Disbursement Date],Bank_Final_Fact[Client id]=Bank_Final_Fact[[#This Row],[Client id]])),"New","Old")</f>
        <v>New</v>
      </c>
      <c r="AX297">
        <f t="shared" si="4"/>
        <v>1</v>
      </c>
    </row>
    <row r="298" spans="1:50">
      <c r="A298" t="s">
        <v>683</v>
      </c>
      <c r="B298">
        <v>624</v>
      </c>
      <c r="C298" t="s">
        <v>92</v>
      </c>
      <c r="D298" t="s">
        <v>343</v>
      </c>
      <c r="E298">
        <v>22662</v>
      </c>
      <c r="F298">
        <v>5655</v>
      </c>
      <c r="G298">
        <v>5734</v>
      </c>
      <c r="H298" s="1">
        <v>44420</v>
      </c>
      <c r="I298" t="s">
        <v>382</v>
      </c>
      <c r="J298" t="s">
        <v>383</v>
      </c>
      <c r="K298">
        <v>700013</v>
      </c>
      <c r="L298" t="s">
        <v>93</v>
      </c>
      <c r="M298" t="s">
        <v>253</v>
      </c>
      <c r="N298" t="s">
        <v>225</v>
      </c>
      <c r="O298" t="s">
        <v>251</v>
      </c>
      <c r="P298">
        <v>29</v>
      </c>
      <c r="Q298" s="1">
        <v>32874</v>
      </c>
      <c r="R298" t="s">
        <v>227</v>
      </c>
      <c r="S298" t="s">
        <v>243</v>
      </c>
      <c r="T298" t="s">
        <v>229</v>
      </c>
      <c r="U298" t="s">
        <v>230</v>
      </c>
      <c r="V298" t="s">
        <v>240</v>
      </c>
      <c r="W298">
        <v>311</v>
      </c>
      <c r="X298" t="s">
        <v>344</v>
      </c>
      <c r="Y298" t="s">
        <v>345</v>
      </c>
      <c r="Z298" t="s">
        <v>346</v>
      </c>
      <c r="AA298">
        <v>0.1065</v>
      </c>
      <c r="AB298" t="s">
        <v>347</v>
      </c>
      <c r="AC298" t="s">
        <v>348</v>
      </c>
      <c r="AD298" t="s">
        <v>92</v>
      </c>
      <c r="AE298" t="s">
        <v>82</v>
      </c>
      <c r="AF298" t="s">
        <v>83</v>
      </c>
      <c r="AG298" t="s">
        <v>84</v>
      </c>
      <c r="AH298" t="s">
        <v>84</v>
      </c>
      <c r="AI298" t="s">
        <v>85</v>
      </c>
      <c r="AJ298" t="s">
        <v>86</v>
      </c>
      <c r="AK298">
        <v>700013</v>
      </c>
      <c r="AL298" t="s">
        <v>21</v>
      </c>
      <c r="AM298" t="s">
        <v>30</v>
      </c>
      <c r="AN298">
        <v>23586</v>
      </c>
      <c r="AO298">
        <v>7435</v>
      </c>
      <c r="AP298">
        <v>22449</v>
      </c>
      <c r="AQ298">
        <v>13.08</v>
      </c>
      <c r="AR298">
        <v>3678.82</v>
      </c>
      <c r="AS298" t="s">
        <v>2396</v>
      </c>
      <c r="AT298" t="s">
        <v>2396</v>
      </c>
      <c r="AU298">
        <v>0</v>
      </c>
      <c r="AV298" t="s">
        <v>2399</v>
      </c>
      <c r="AW298" t="str" cm="1">
        <f t="array" ref="AW298">IF(Bank_Final_Fact[[#This Row],[Disbursement Date]]=MIN(_xlfn._xlws.FILTER(Bank_Final_Fact[Disbursement Date],Bank_Final_Fact[Client id]=Bank_Final_Fact[[#This Row],[Client id]])),"New","Old")</f>
        <v>Old</v>
      </c>
      <c r="AX298">
        <f t="shared" si="4"/>
        <v>3</v>
      </c>
    </row>
    <row r="299" spans="1:50">
      <c r="A299" t="s">
        <v>684</v>
      </c>
      <c r="B299">
        <v>793</v>
      </c>
      <c r="C299" t="s">
        <v>142</v>
      </c>
      <c r="D299" t="s">
        <v>343</v>
      </c>
      <c r="E299">
        <v>7281</v>
      </c>
      <c r="F299">
        <v>35694</v>
      </c>
      <c r="G299">
        <v>22192</v>
      </c>
      <c r="H299" s="1">
        <v>44021</v>
      </c>
      <c r="I299" t="s">
        <v>385</v>
      </c>
      <c r="J299" t="s">
        <v>383</v>
      </c>
      <c r="K299">
        <v>570241</v>
      </c>
      <c r="L299" t="s">
        <v>148</v>
      </c>
      <c r="M299" t="s">
        <v>248</v>
      </c>
      <c r="N299" t="s">
        <v>225</v>
      </c>
      <c r="O299" t="s">
        <v>238</v>
      </c>
      <c r="P299">
        <v>54</v>
      </c>
      <c r="Q299" s="1">
        <v>23012</v>
      </c>
      <c r="R299" t="s">
        <v>227</v>
      </c>
      <c r="S299" t="s">
        <v>243</v>
      </c>
      <c r="T299" t="s">
        <v>229</v>
      </c>
      <c r="U299" t="s">
        <v>236</v>
      </c>
      <c r="V299" t="s">
        <v>240</v>
      </c>
      <c r="W299">
        <v>357</v>
      </c>
      <c r="X299" t="s">
        <v>344</v>
      </c>
      <c r="Y299" t="s">
        <v>345</v>
      </c>
      <c r="Z299" t="s">
        <v>346</v>
      </c>
      <c r="AA299">
        <v>0.1065</v>
      </c>
      <c r="AB299" t="s">
        <v>347</v>
      </c>
      <c r="AC299" t="s">
        <v>348</v>
      </c>
      <c r="AD299" t="s">
        <v>142</v>
      </c>
      <c r="AE299" t="s">
        <v>143</v>
      </c>
      <c r="AF299" t="s">
        <v>144</v>
      </c>
      <c r="AG299" t="s">
        <v>145</v>
      </c>
      <c r="AH299" t="s">
        <v>145</v>
      </c>
      <c r="AI299" t="s">
        <v>146</v>
      </c>
      <c r="AJ299" t="s">
        <v>142</v>
      </c>
      <c r="AK299">
        <v>570241</v>
      </c>
      <c r="AL299" t="s">
        <v>147</v>
      </c>
      <c r="AM299" t="s">
        <v>30</v>
      </c>
      <c r="AN299">
        <v>7299</v>
      </c>
      <c r="AO299">
        <v>35579</v>
      </c>
      <c r="AP299">
        <v>7125</v>
      </c>
      <c r="AQ299">
        <v>41.48</v>
      </c>
      <c r="AR299">
        <v>536.63</v>
      </c>
      <c r="AS299" t="s">
        <v>2396</v>
      </c>
      <c r="AT299" t="s">
        <v>2396</v>
      </c>
      <c r="AU299">
        <v>1</v>
      </c>
      <c r="AV299" t="s">
        <v>2398</v>
      </c>
      <c r="AW299" t="str" cm="1">
        <f t="array" ref="AW299">IF(Bank_Final_Fact[[#This Row],[Disbursement Date]]=MIN(_xlfn._xlws.FILTER(Bank_Final_Fact[Disbursement Date],Bank_Final_Fact[Client id]=Bank_Final_Fact[[#This Row],[Client id]])),"New","Old")</f>
        <v>Old</v>
      </c>
      <c r="AX299">
        <f t="shared" si="4"/>
        <v>3</v>
      </c>
    </row>
    <row r="300" spans="1:50">
      <c r="A300" t="s">
        <v>685</v>
      </c>
      <c r="B300">
        <v>559</v>
      </c>
      <c r="C300" t="s">
        <v>190</v>
      </c>
      <c r="D300" t="s">
        <v>359</v>
      </c>
      <c r="E300">
        <v>10216</v>
      </c>
      <c r="F300">
        <v>32190</v>
      </c>
      <c r="G300">
        <v>32813</v>
      </c>
      <c r="H300" s="1">
        <v>44268</v>
      </c>
      <c r="I300" t="s">
        <v>385</v>
      </c>
      <c r="J300" t="s">
        <v>383</v>
      </c>
      <c r="K300">
        <v>210563</v>
      </c>
      <c r="L300" t="s">
        <v>192</v>
      </c>
      <c r="M300" t="s">
        <v>300</v>
      </c>
      <c r="N300" t="s">
        <v>225</v>
      </c>
      <c r="O300" t="s">
        <v>226</v>
      </c>
      <c r="P300">
        <v>43</v>
      </c>
      <c r="Q300" s="1">
        <v>27852</v>
      </c>
      <c r="R300" t="s">
        <v>266</v>
      </c>
      <c r="S300" t="s">
        <v>243</v>
      </c>
      <c r="T300" t="s">
        <v>229</v>
      </c>
      <c r="U300" t="s">
        <v>233</v>
      </c>
      <c r="V300" t="s">
        <v>246</v>
      </c>
      <c r="W300">
        <v>675</v>
      </c>
      <c r="X300" t="s">
        <v>344</v>
      </c>
      <c r="Y300" t="s">
        <v>360</v>
      </c>
      <c r="Z300" t="s">
        <v>346</v>
      </c>
      <c r="AA300">
        <v>9.9099999999999994E-2</v>
      </c>
      <c r="AB300" t="s">
        <v>347</v>
      </c>
      <c r="AC300" t="s">
        <v>361</v>
      </c>
      <c r="AD300" t="s">
        <v>190</v>
      </c>
      <c r="AE300" t="s">
        <v>24</v>
      </c>
      <c r="AF300" t="s">
        <v>25</v>
      </c>
      <c r="AG300" t="s">
        <v>26</v>
      </c>
      <c r="AH300" t="s">
        <v>26</v>
      </c>
      <c r="AI300" t="s">
        <v>27</v>
      </c>
      <c r="AJ300" t="s">
        <v>190</v>
      </c>
      <c r="AK300">
        <v>210563</v>
      </c>
      <c r="AL300" t="s">
        <v>191</v>
      </c>
      <c r="AM300" t="s">
        <v>30</v>
      </c>
      <c r="AN300">
        <v>11163</v>
      </c>
      <c r="AO300">
        <v>31710</v>
      </c>
      <c r="AP300">
        <v>10121</v>
      </c>
      <c r="AQ300">
        <v>29.76</v>
      </c>
      <c r="AR300">
        <v>1894.12</v>
      </c>
      <c r="AS300" t="s">
        <v>2397</v>
      </c>
      <c r="AT300" t="s">
        <v>2396</v>
      </c>
      <c r="AU300">
        <v>2</v>
      </c>
      <c r="AV300" t="s">
        <v>2398</v>
      </c>
      <c r="AW300" t="str" cm="1">
        <f t="array" ref="AW300">IF(Bank_Final_Fact[[#This Row],[Disbursement Date]]=MIN(_xlfn._xlws.FILTER(Bank_Final_Fact[Disbursement Date],Bank_Final_Fact[Client id]=Bank_Final_Fact[[#This Row],[Client id]])),"New","Old")</f>
        <v>Old</v>
      </c>
      <c r="AX300">
        <f t="shared" si="4"/>
        <v>4</v>
      </c>
    </row>
    <row r="301" spans="1:50">
      <c r="A301" t="s">
        <v>686</v>
      </c>
      <c r="B301">
        <v>16</v>
      </c>
      <c r="C301" t="s">
        <v>109</v>
      </c>
      <c r="D301" t="s">
        <v>343</v>
      </c>
      <c r="E301">
        <v>9881</v>
      </c>
      <c r="F301">
        <v>37056</v>
      </c>
      <c r="G301">
        <v>43774</v>
      </c>
      <c r="H301" s="1">
        <v>44351</v>
      </c>
      <c r="I301" t="s">
        <v>382</v>
      </c>
      <c r="J301" t="s">
        <v>389</v>
      </c>
      <c r="K301">
        <v>1110166</v>
      </c>
      <c r="L301" t="s">
        <v>112</v>
      </c>
      <c r="M301" t="s">
        <v>256</v>
      </c>
      <c r="N301" t="s">
        <v>225</v>
      </c>
      <c r="O301" t="s">
        <v>238</v>
      </c>
      <c r="P301">
        <v>53</v>
      </c>
      <c r="Q301" s="1">
        <v>23377</v>
      </c>
      <c r="R301" t="s">
        <v>235</v>
      </c>
      <c r="S301" t="s">
        <v>243</v>
      </c>
      <c r="T301" t="s">
        <v>229</v>
      </c>
      <c r="U301" t="s">
        <v>230</v>
      </c>
      <c r="V301" t="s">
        <v>240</v>
      </c>
      <c r="W301">
        <v>488</v>
      </c>
      <c r="X301" t="s">
        <v>344</v>
      </c>
      <c r="Y301" t="s">
        <v>345</v>
      </c>
      <c r="Z301" t="s">
        <v>346</v>
      </c>
      <c r="AA301">
        <v>0.1065</v>
      </c>
      <c r="AB301" t="s">
        <v>347</v>
      </c>
      <c r="AC301" t="s">
        <v>348</v>
      </c>
      <c r="AD301" t="s">
        <v>109</v>
      </c>
      <c r="AE301" t="s">
        <v>9</v>
      </c>
      <c r="AF301" t="s">
        <v>10</v>
      </c>
      <c r="AG301" t="s">
        <v>11</v>
      </c>
      <c r="AH301" t="s">
        <v>11</v>
      </c>
      <c r="AI301" t="s">
        <v>12</v>
      </c>
      <c r="AJ301" t="s">
        <v>110</v>
      </c>
      <c r="AK301">
        <v>1110166</v>
      </c>
      <c r="AL301" t="s">
        <v>111</v>
      </c>
      <c r="AM301" t="s">
        <v>14</v>
      </c>
      <c r="AN301">
        <v>11445</v>
      </c>
      <c r="AO301">
        <v>37948</v>
      </c>
      <c r="AP301">
        <v>9783</v>
      </c>
      <c r="AQ301">
        <v>43.88</v>
      </c>
      <c r="AR301">
        <v>2415.0100000000002</v>
      </c>
      <c r="AS301" t="s">
        <v>2396</v>
      </c>
      <c r="AT301" t="s">
        <v>2396</v>
      </c>
      <c r="AU301">
        <v>1</v>
      </c>
      <c r="AV301" t="s">
        <v>2400</v>
      </c>
      <c r="AW301" t="str" cm="1">
        <f t="array" ref="AW301">IF(Bank_Final_Fact[[#This Row],[Disbursement Date]]=MIN(_xlfn._xlws.FILTER(Bank_Final_Fact[Disbursement Date],Bank_Final_Fact[Client id]=Bank_Final_Fact[[#This Row],[Client id]])),"New","Old")</f>
        <v>Old</v>
      </c>
      <c r="AX301">
        <f t="shared" si="4"/>
        <v>7</v>
      </c>
    </row>
    <row r="302" spans="1:50">
      <c r="A302" t="s">
        <v>687</v>
      </c>
      <c r="B302">
        <v>652</v>
      </c>
      <c r="C302" t="s">
        <v>23</v>
      </c>
      <c r="D302" t="s">
        <v>362</v>
      </c>
      <c r="E302">
        <v>43172</v>
      </c>
      <c r="F302">
        <v>7840</v>
      </c>
      <c r="G302">
        <v>40125</v>
      </c>
      <c r="H302" s="1">
        <v>42660</v>
      </c>
      <c r="I302" t="s">
        <v>382</v>
      </c>
      <c r="J302" t="s">
        <v>383</v>
      </c>
      <c r="K302">
        <v>910182</v>
      </c>
      <c r="L302" t="s">
        <v>31</v>
      </c>
      <c r="M302" t="s">
        <v>271</v>
      </c>
      <c r="N302" t="s">
        <v>225</v>
      </c>
      <c r="O302" t="s">
        <v>238</v>
      </c>
      <c r="P302">
        <v>46</v>
      </c>
      <c r="Q302" s="1">
        <v>26665</v>
      </c>
      <c r="R302" t="s">
        <v>239</v>
      </c>
      <c r="S302" t="s">
        <v>303</v>
      </c>
      <c r="T302" t="s">
        <v>249</v>
      </c>
      <c r="U302" t="s">
        <v>230</v>
      </c>
      <c r="V302" t="s">
        <v>240</v>
      </c>
      <c r="W302">
        <v>481</v>
      </c>
      <c r="X302" t="s">
        <v>344</v>
      </c>
      <c r="Y302" t="s">
        <v>357</v>
      </c>
      <c r="Z302" t="s">
        <v>363</v>
      </c>
      <c r="AA302">
        <v>0.1991</v>
      </c>
      <c r="AB302" t="s">
        <v>364</v>
      </c>
      <c r="AC302" t="s">
        <v>365</v>
      </c>
      <c r="AD302" t="s">
        <v>23</v>
      </c>
      <c r="AE302" t="s">
        <v>24</v>
      </c>
      <c r="AF302" t="s">
        <v>25</v>
      </c>
      <c r="AG302" t="s">
        <v>26</v>
      </c>
      <c r="AH302" t="s">
        <v>26</v>
      </c>
      <c r="AI302" t="s">
        <v>27</v>
      </c>
      <c r="AJ302" t="s">
        <v>28</v>
      </c>
      <c r="AK302">
        <v>910182</v>
      </c>
      <c r="AL302" t="s">
        <v>29</v>
      </c>
      <c r="AM302" t="s">
        <v>16</v>
      </c>
      <c r="AN302">
        <v>44237</v>
      </c>
      <c r="AO302">
        <v>9272</v>
      </c>
      <c r="AP302">
        <v>42942</v>
      </c>
      <c r="AQ302">
        <v>31.49</v>
      </c>
      <c r="AR302">
        <v>278.82</v>
      </c>
      <c r="AS302" t="s">
        <v>2396</v>
      </c>
      <c r="AT302" t="s">
        <v>2396</v>
      </c>
      <c r="AU302">
        <v>0</v>
      </c>
      <c r="AV302" t="s">
        <v>2400</v>
      </c>
      <c r="AW302" t="str" cm="1">
        <f t="array" ref="AW302">IF(Bank_Final_Fact[[#This Row],[Disbursement Date]]=MIN(_xlfn._xlws.FILTER(Bank_Final_Fact[Disbursement Date],Bank_Final_Fact[Client id]=Bank_Final_Fact[[#This Row],[Client id]])),"New","Old")</f>
        <v>Old</v>
      </c>
      <c r="AX302">
        <f t="shared" si="4"/>
        <v>3</v>
      </c>
    </row>
    <row r="303" spans="1:50">
      <c r="A303" t="s">
        <v>688</v>
      </c>
      <c r="B303">
        <v>446</v>
      </c>
      <c r="C303" t="s">
        <v>25</v>
      </c>
      <c r="D303" t="s">
        <v>343</v>
      </c>
      <c r="E303">
        <v>19858</v>
      </c>
      <c r="F303">
        <v>21043</v>
      </c>
      <c r="G303">
        <v>38013</v>
      </c>
      <c r="H303" s="1">
        <v>43174</v>
      </c>
      <c r="I303" t="s">
        <v>382</v>
      </c>
      <c r="J303" t="s">
        <v>383</v>
      </c>
      <c r="K303">
        <v>10068</v>
      </c>
      <c r="L303" t="s">
        <v>74</v>
      </c>
      <c r="M303" t="s">
        <v>278</v>
      </c>
      <c r="N303" t="s">
        <v>225</v>
      </c>
      <c r="O303" t="s">
        <v>226</v>
      </c>
      <c r="P303">
        <v>44</v>
      </c>
      <c r="Q303" s="1">
        <v>27395</v>
      </c>
      <c r="R303" t="s">
        <v>235</v>
      </c>
      <c r="S303" t="s">
        <v>243</v>
      </c>
      <c r="T303" t="s">
        <v>259</v>
      </c>
      <c r="U303" t="s">
        <v>261</v>
      </c>
      <c r="V303" t="s">
        <v>231</v>
      </c>
      <c r="W303">
        <v>361</v>
      </c>
      <c r="X303" t="s">
        <v>344</v>
      </c>
      <c r="Y303" t="s">
        <v>345</v>
      </c>
      <c r="Z303" t="s">
        <v>346</v>
      </c>
      <c r="AA303">
        <v>0.1065</v>
      </c>
      <c r="AB303" t="s">
        <v>347</v>
      </c>
      <c r="AC303" t="s">
        <v>348</v>
      </c>
      <c r="AD303" t="s">
        <v>25</v>
      </c>
      <c r="AE303" t="s">
        <v>24</v>
      </c>
      <c r="AF303" t="s">
        <v>25</v>
      </c>
      <c r="AG303" t="s">
        <v>26</v>
      </c>
      <c r="AH303" t="s">
        <v>26</v>
      </c>
      <c r="AI303" t="s">
        <v>27</v>
      </c>
      <c r="AJ303" t="s">
        <v>72</v>
      </c>
      <c r="AK303">
        <v>10068</v>
      </c>
      <c r="AL303" t="s">
        <v>73</v>
      </c>
      <c r="AM303" t="s">
        <v>16</v>
      </c>
      <c r="AN303">
        <v>20125</v>
      </c>
      <c r="AO303">
        <v>20744</v>
      </c>
      <c r="AP303">
        <v>19837</v>
      </c>
      <c r="AQ303">
        <v>48.74</v>
      </c>
      <c r="AR303">
        <v>922.96</v>
      </c>
      <c r="AS303" t="s">
        <v>2396</v>
      </c>
      <c r="AT303" t="s">
        <v>2396</v>
      </c>
      <c r="AU303">
        <v>0</v>
      </c>
      <c r="AV303" t="s">
        <v>2398</v>
      </c>
      <c r="AW303" t="str" cm="1">
        <f t="array" ref="AW303">IF(Bank_Final_Fact[[#This Row],[Disbursement Date]]=MIN(_xlfn._xlws.FILTER(Bank_Final_Fact[Disbursement Date],Bank_Final_Fact[Client id]=Bank_Final_Fact[[#This Row],[Client id]])),"New","Old")</f>
        <v>New</v>
      </c>
      <c r="AX303">
        <f t="shared" si="4"/>
        <v>4</v>
      </c>
    </row>
    <row r="304" spans="1:50">
      <c r="A304" t="s">
        <v>689</v>
      </c>
      <c r="B304">
        <v>842</v>
      </c>
      <c r="C304" t="s">
        <v>23</v>
      </c>
      <c r="D304" t="s">
        <v>359</v>
      </c>
      <c r="E304">
        <v>17393</v>
      </c>
      <c r="F304">
        <v>27540</v>
      </c>
      <c r="G304">
        <v>33444</v>
      </c>
      <c r="H304" s="1">
        <v>43004</v>
      </c>
      <c r="I304" t="s">
        <v>385</v>
      </c>
      <c r="J304" t="s">
        <v>383</v>
      </c>
      <c r="K304">
        <v>910182</v>
      </c>
      <c r="L304" t="s">
        <v>31</v>
      </c>
      <c r="M304" t="s">
        <v>262</v>
      </c>
      <c r="N304" t="s">
        <v>225</v>
      </c>
      <c r="O304" t="s">
        <v>226</v>
      </c>
      <c r="P304">
        <v>41</v>
      </c>
      <c r="Q304" s="1">
        <v>27760</v>
      </c>
      <c r="R304" t="s">
        <v>266</v>
      </c>
      <c r="S304" t="s">
        <v>243</v>
      </c>
      <c r="T304" t="s">
        <v>229</v>
      </c>
      <c r="U304" t="s">
        <v>233</v>
      </c>
      <c r="V304" t="s">
        <v>246</v>
      </c>
      <c r="W304">
        <v>399</v>
      </c>
      <c r="X304" t="s">
        <v>344</v>
      </c>
      <c r="Y304" t="s">
        <v>360</v>
      </c>
      <c r="Z304" t="s">
        <v>346</v>
      </c>
      <c r="AA304">
        <v>9.9099999999999994E-2</v>
      </c>
      <c r="AB304" t="s">
        <v>347</v>
      </c>
      <c r="AC304" t="s">
        <v>361</v>
      </c>
      <c r="AD304" t="s">
        <v>23</v>
      </c>
      <c r="AE304" t="s">
        <v>24</v>
      </c>
      <c r="AF304" t="s">
        <v>25</v>
      </c>
      <c r="AG304" t="s">
        <v>26</v>
      </c>
      <c r="AH304" t="s">
        <v>26</v>
      </c>
      <c r="AI304" t="s">
        <v>27</v>
      </c>
      <c r="AJ304" t="s">
        <v>28</v>
      </c>
      <c r="AK304">
        <v>910182</v>
      </c>
      <c r="AL304" t="s">
        <v>29</v>
      </c>
      <c r="AM304" t="s">
        <v>16</v>
      </c>
      <c r="AN304">
        <v>18615</v>
      </c>
      <c r="AO304">
        <v>28348</v>
      </c>
      <c r="AP304">
        <v>16971</v>
      </c>
      <c r="AQ304">
        <v>49.96</v>
      </c>
      <c r="AR304">
        <v>1855.53</v>
      </c>
      <c r="AS304" t="s">
        <v>2396</v>
      </c>
      <c r="AT304" t="s">
        <v>2396</v>
      </c>
      <c r="AU304">
        <v>2</v>
      </c>
      <c r="AV304" t="s">
        <v>2398</v>
      </c>
      <c r="AW304" t="str" cm="1">
        <f t="array" ref="AW304">IF(Bank_Final_Fact[[#This Row],[Disbursement Date]]=MIN(_xlfn._xlws.FILTER(Bank_Final_Fact[Disbursement Date],Bank_Final_Fact[Client id]=Bank_Final_Fact[[#This Row],[Client id]])),"New","Old")</f>
        <v>New</v>
      </c>
      <c r="AX304">
        <f t="shared" si="4"/>
        <v>2</v>
      </c>
    </row>
    <row r="305" spans="1:50">
      <c r="A305" t="s">
        <v>690</v>
      </c>
      <c r="B305">
        <v>194</v>
      </c>
      <c r="C305" t="s">
        <v>209</v>
      </c>
      <c r="D305" t="s">
        <v>353</v>
      </c>
      <c r="E305">
        <v>44221</v>
      </c>
      <c r="F305">
        <v>14354</v>
      </c>
      <c r="G305">
        <v>28450</v>
      </c>
      <c r="H305" s="1">
        <v>43749</v>
      </c>
      <c r="I305" t="s">
        <v>382</v>
      </c>
      <c r="J305" t="s">
        <v>389</v>
      </c>
      <c r="K305">
        <v>1440051</v>
      </c>
      <c r="L305" t="s">
        <v>211</v>
      </c>
      <c r="M305" t="s">
        <v>334</v>
      </c>
      <c r="N305" t="s">
        <v>225</v>
      </c>
      <c r="O305" t="s">
        <v>226</v>
      </c>
      <c r="P305">
        <v>43</v>
      </c>
      <c r="Q305" s="1">
        <v>27454</v>
      </c>
      <c r="R305" t="s">
        <v>281</v>
      </c>
      <c r="S305" t="s">
        <v>282</v>
      </c>
      <c r="T305" t="s">
        <v>229</v>
      </c>
      <c r="U305" t="s">
        <v>230</v>
      </c>
      <c r="V305" t="s">
        <v>246</v>
      </c>
      <c r="W305">
        <v>558</v>
      </c>
      <c r="X305" t="s">
        <v>344</v>
      </c>
      <c r="Y305" t="s">
        <v>357</v>
      </c>
      <c r="Z305" t="s">
        <v>346</v>
      </c>
      <c r="AA305">
        <v>0.1825</v>
      </c>
      <c r="AB305" t="s">
        <v>354</v>
      </c>
      <c r="AC305" t="s">
        <v>355</v>
      </c>
      <c r="AD305" t="s">
        <v>209</v>
      </c>
      <c r="AE305" t="s">
        <v>103</v>
      </c>
      <c r="AF305" t="s">
        <v>104</v>
      </c>
      <c r="AG305" t="s">
        <v>105</v>
      </c>
      <c r="AH305" t="s">
        <v>105</v>
      </c>
      <c r="AI305" t="s">
        <v>106</v>
      </c>
      <c r="AJ305" t="s">
        <v>209</v>
      </c>
      <c r="AK305">
        <v>1440051</v>
      </c>
      <c r="AL305" t="s">
        <v>210</v>
      </c>
      <c r="AM305" t="s">
        <v>16</v>
      </c>
      <c r="AN305">
        <v>44823</v>
      </c>
      <c r="AO305">
        <v>13910</v>
      </c>
      <c r="AP305">
        <v>43848</v>
      </c>
      <c r="AQ305">
        <v>17.14</v>
      </c>
      <c r="AR305">
        <v>2241.2399999999998</v>
      </c>
      <c r="AS305" t="s">
        <v>2396</v>
      </c>
      <c r="AT305" t="s">
        <v>2396</v>
      </c>
      <c r="AU305">
        <v>0</v>
      </c>
      <c r="AV305" t="s">
        <v>2399</v>
      </c>
      <c r="AW305" t="str" cm="1">
        <f t="array" ref="AW305">IF(Bank_Final_Fact[[#This Row],[Disbursement Date]]=MIN(_xlfn._xlws.FILTER(Bank_Final_Fact[Disbursement Date],Bank_Final_Fact[Client id]=Bank_Final_Fact[[#This Row],[Client id]])),"New","Old")</f>
        <v>New</v>
      </c>
      <c r="AX305">
        <f t="shared" si="4"/>
        <v>1</v>
      </c>
    </row>
    <row r="306" spans="1:50">
      <c r="A306" t="s">
        <v>691</v>
      </c>
      <c r="B306">
        <v>401</v>
      </c>
      <c r="C306" t="s">
        <v>116</v>
      </c>
      <c r="D306" t="s">
        <v>349</v>
      </c>
      <c r="E306">
        <v>31117</v>
      </c>
      <c r="F306">
        <v>25700</v>
      </c>
      <c r="G306">
        <v>23121</v>
      </c>
      <c r="H306" s="1">
        <v>42252</v>
      </c>
      <c r="I306" t="s">
        <v>385</v>
      </c>
      <c r="J306" t="s">
        <v>389</v>
      </c>
      <c r="K306">
        <v>1140044</v>
      </c>
      <c r="L306" t="s">
        <v>118</v>
      </c>
      <c r="M306" t="s">
        <v>286</v>
      </c>
      <c r="N306" t="s">
        <v>225</v>
      </c>
      <c r="O306" t="s">
        <v>238</v>
      </c>
      <c r="P306">
        <v>46</v>
      </c>
      <c r="Q306" s="1">
        <v>26665</v>
      </c>
      <c r="R306" t="s">
        <v>266</v>
      </c>
      <c r="S306" t="s">
        <v>243</v>
      </c>
      <c r="T306" t="s">
        <v>229</v>
      </c>
      <c r="U306" t="s">
        <v>236</v>
      </c>
      <c r="V306" t="s">
        <v>240</v>
      </c>
      <c r="W306">
        <v>467</v>
      </c>
      <c r="X306" t="s">
        <v>344</v>
      </c>
      <c r="Y306" t="s">
        <v>350</v>
      </c>
      <c r="Z306" t="s">
        <v>346</v>
      </c>
      <c r="AA306">
        <v>7.51E-2</v>
      </c>
      <c r="AB306" t="s">
        <v>351</v>
      </c>
      <c r="AC306" t="s">
        <v>352</v>
      </c>
      <c r="AD306" t="s">
        <v>116</v>
      </c>
      <c r="AE306" t="s">
        <v>76</v>
      </c>
      <c r="AF306" t="s">
        <v>77</v>
      </c>
      <c r="AG306" t="s">
        <v>78</v>
      </c>
      <c r="AH306" t="s">
        <v>78</v>
      </c>
      <c r="AI306" t="s">
        <v>79</v>
      </c>
      <c r="AJ306" t="s">
        <v>116</v>
      </c>
      <c r="AK306">
        <v>1140044</v>
      </c>
      <c r="AL306" t="s">
        <v>117</v>
      </c>
      <c r="AM306" t="s">
        <v>14</v>
      </c>
      <c r="AN306">
        <v>31843</v>
      </c>
      <c r="AO306">
        <v>26949</v>
      </c>
      <c r="AP306">
        <v>30764</v>
      </c>
      <c r="AQ306">
        <v>11.52</v>
      </c>
      <c r="AR306">
        <v>1092.19</v>
      </c>
      <c r="AS306" t="s">
        <v>2396</v>
      </c>
      <c r="AT306" t="s">
        <v>2396</v>
      </c>
      <c r="AU306">
        <v>2</v>
      </c>
      <c r="AV306" t="s">
        <v>2398</v>
      </c>
      <c r="AW306" t="str" cm="1">
        <f t="array" ref="AW306">IF(Bank_Final_Fact[[#This Row],[Disbursement Date]]=MIN(_xlfn._xlws.FILTER(Bank_Final_Fact[Disbursement Date],Bank_Final_Fact[Client id]=Bank_Final_Fact[[#This Row],[Client id]])),"New","Old")</f>
        <v>New</v>
      </c>
      <c r="AX306">
        <f t="shared" si="4"/>
        <v>2</v>
      </c>
    </row>
    <row r="307" spans="1:50">
      <c r="A307" t="s">
        <v>692</v>
      </c>
      <c r="B307">
        <v>480</v>
      </c>
      <c r="C307" t="s">
        <v>94</v>
      </c>
      <c r="D307" t="s">
        <v>343</v>
      </c>
      <c r="E307">
        <v>4339</v>
      </c>
      <c r="F307">
        <v>33230</v>
      </c>
      <c r="G307">
        <v>1978</v>
      </c>
      <c r="H307" s="1">
        <v>44232</v>
      </c>
      <c r="I307" t="s">
        <v>382</v>
      </c>
      <c r="J307" t="s">
        <v>389</v>
      </c>
      <c r="K307">
        <v>70364</v>
      </c>
      <c r="L307" t="s">
        <v>96</v>
      </c>
      <c r="M307" t="s">
        <v>234</v>
      </c>
      <c r="N307" t="s">
        <v>225</v>
      </c>
      <c r="O307" t="s">
        <v>251</v>
      </c>
      <c r="P307">
        <v>34</v>
      </c>
      <c r="Q307" s="1">
        <v>30682</v>
      </c>
      <c r="R307" t="s">
        <v>227</v>
      </c>
      <c r="S307" t="s">
        <v>243</v>
      </c>
      <c r="T307" t="s">
        <v>229</v>
      </c>
      <c r="U307" t="s">
        <v>245</v>
      </c>
      <c r="V307" t="s">
        <v>246</v>
      </c>
      <c r="W307">
        <v>756</v>
      </c>
      <c r="X307" t="s">
        <v>344</v>
      </c>
      <c r="Y307" t="s">
        <v>345</v>
      </c>
      <c r="Z307" t="s">
        <v>346</v>
      </c>
      <c r="AA307">
        <v>0.1065</v>
      </c>
      <c r="AB307" t="s">
        <v>347</v>
      </c>
      <c r="AC307" t="s">
        <v>348</v>
      </c>
      <c r="AD307" t="s">
        <v>94</v>
      </c>
      <c r="AE307" t="s">
        <v>51</v>
      </c>
      <c r="AF307" t="s">
        <v>52</v>
      </c>
      <c r="AG307" t="s">
        <v>53</v>
      </c>
      <c r="AH307" t="s">
        <v>53</v>
      </c>
      <c r="AI307" t="s">
        <v>54</v>
      </c>
      <c r="AJ307" t="s">
        <v>94</v>
      </c>
      <c r="AK307">
        <v>70364</v>
      </c>
      <c r="AL307" t="s">
        <v>95</v>
      </c>
      <c r="AM307" t="s">
        <v>14</v>
      </c>
      <c r="AN307">
        <v>5178</v>
      </c>
      <c r="AO307">
        <v>34184</v>
      </c>
      <c r="AP307">
        <v>4025</v>
      </c>
      <c r="AQ307">
        <v>20.71</v>
      </c>
      <c r="AR307">
        <v>1184.6500000000001</v>
      </c>
      <c r="AS307" t="s">
        <v>2396</v>
      </c>
      <c r="AT307" t="s">
        <v>2396</v>
      </c>
      <c r="AU307">
        <v>2</v>
      </c>
      <c r="AV307" t="s">
        <v>2398</v>
      </c>
      <c r="AW307" t="str" cm="1">
        <f t="array" ref="AW307">IF(Bank_Final_Fact[[#This Row],[Disbursement Date]]=MIN(_xlfn._xlws.FILTER(Bank_Final_Fact[Disbursement Date],Bank_Final_Fact[Client id]=Bank_Final_Fact[[#This Row],[Client id]])),"New","Old")</f>
        <v>New</v>
      </c>
      <c r="AX307">
        <f t="shared" si="4"/>
        <v>1</v>
      </c>
    </row>
    <row r="308" spans="1:50">
      <c r="A308" t="s">
        <v>693</v>
      </c>
      <c r="B308">
        <v>124</v>
      </c>
      <c r="C308" t="s">
        <v>124</v>
      </c>
      <c r="D308" t="s">
        <v>343</v>
      </c>
      <c r="E308">
        <v>35394</v>
      </c>
      <c r="F308">
        <v>32123</v>
      </c>
      <c r="G308">
        <v>37748</v>
      </c>
      <c r="H308" s="1">
        <v>42218</v>
      </c>
      <c r="I308" t="s">
        <v>385</v>
      </c>
      <c r="J308" t="s">
        <v>383</v>
      </c>
      <c r="K308">
        <v>1030063</v>
      </c>
      <c r="L308" t="s">
        <v>126</v>
      </c>
      <c r="M308" t="s">
        <v>276</v>
      </c>
      <c r="N308" t="s">
        <v>225</v>
      </c>
      <c r="O308" t="s">
        <v>226</v>
      </c>
      <c r="P308">
        <v>39</v>
      </c>
      <c r="Q308" s="1">
        <v>29221</v>
      </c>
      <c r="R308" t="s">
        <v>239</v>
      </c>
      <c r="S308" t="s">
        <v>303</v>
      </c>
      <c r="T308" t="s">
        <v>229</v>
      </c>
      <c r="U308" t="s">
        <v>233</v>
      </c>
      <c r="V308" t="s">
        <v>240</v>
      </c>
      <c r="W308">
        <v>791</v>
      </c>
      <c r="X308" t="s">
        <v>344</v>
      </c>
      <c r="Y308" t="s">
        <v>345</v>
      </c>
      <c r="Z308" t="s">
        <v>346</v>
      </c>
      <c r="AA308">
        <v>0.1065</v>
      </c>
      <c r="AB308" t="s">
        <v>347</v>
      </c>
      <c r="AC308" t="s">
        <v>348</v>
      </c>
      <c r="AD308" t="s">
        <v>124</v>
      </c>
      <c r="AE308" t="s">
        <v>9</v>
      </c>
      <c r="AF308" t="s">
        <v>10</v>
      </c>
      <c r="AG308" t="s">
        <v>11</v>
      </c>
      <c r="AH308" t="s">
        <v>11</v>
      </c>
      <c r="AI308" t="s">
        <v>12</v>
      </c>
      <c r="AJ308" t="s">
        <v>20</v>
      </c>
      <c r="AK308">
        <v>1030063</v>
      </c>
      <c r="AL308" t="s">
        <v>125</v>
      </c>
      <c r="AM308" t="s">
        <v>30</v>
      </c>
      <c r="AN308">
        <v>36854</v>
      </c>
      <c r="AO308">
        <v>32265</v>
      </c>
      <c r="AP308">
        <v>35246</v>
      </c>
      <c r="AQ308">
        <v>19.68</v>
      </c>
      <c r="AR308">
        <v>3983.67</v>
      </c>
      <c r="AS308" t="s">
        <v>2396</v>
      </c>
      <c r="AT308" t="s">
        <v>2396</v>
      </c>
      <c r="AU308">
        <v>1</v>
      </c>
      <c r="AV308" t="s">
        <v>2399</v>
      </c>
      <c r="AW308" t="str" cm="1">
        <f t="array" ref="AW308">IF(Bank_Final_Fact[[#This Row],[Disbursement Date]]=MIN(_xlfn._xlws.FILTER(Bank_Final_Fact[Disbursement Date],Bank_Final_Fact[Client id]=Bank_Final_Fact[[#This Row],[Client id]])),"New","Old")</f>
        <v>New</v>
      </c>
      <c r="AX308">
        <f t="shared" si="4"/>
        <v>1</v>
      </c>
    </row>
    <row r="309" spans="1:50">
      <c r="A309" t="s">
        <v>694</v>
      </c>
      <c r="B309">
        <v>727</v>
      </c>
      <c r="C309" t="s">
        <v>25</v>
      </c>
      <c r="D309" t="s">
        <v>343</v>
      </c>
      <c r="E309">
        <v>18228</v>
      </c>
      <c r="F309">
        <v>19139</v>
      </c>
      <c r="G309">
        <v>37345</v>
      </c>
      <c r="H309" s="1">
        <v>42160</v>
      </c>
      <c r="I309" t="s">
        <v>382</v>
      </c>
      <c r="J309" t="s">
        <v>389</v>
      </c>
      <c r="K309">
        <v>10068</v>
      </c>
      <c r="L309" t="s">
        <v>74</v>
      </c>
      <c r="M309" t="s">
        <v>273</v>
      </c>
      <c r="N309" t="s">
        <v>225</v>
      </c>
      <c r="O309" t="s">
        <v>242</v>
      </c>
      <c r="P309">
        <v>23</v>
      </c>
      <c r="Q309" s="1">
        <v>34335</v>
      </c>
      <c r="R309" t="s">
        <v>266</v>
      </c>
      <c r="S309" t="s">
        <v>243</v>
      </c>
      <c r="T309" t="s">
        <v>229</v>
      </c>
      <c r="U309" t="s">
        <v>230</v>
      </c>
      <c r="V309" t="s">
        <v>240</v>
      </c>
      <c r="W309">
        <v>588</v>
      </c>
      <c r="X309" t="s">
        <v>344</v>
      </c>
      <c r="Y309" t="s">
        <v>345</v>
      </c>
      <c r="Z309" t="s">
        <v>346</v>
      </c>
      <c r="AA309">
        <v>0.1065</v>
      </c>
      <c r="AB309" t="s">
        <v>347</v>
      </c>
      <c r="AC309" t="s">
        <v>348</v>
      </c>
      <c r="AD309" t="s">
        <v>25</v>
      </c>
      <c r="AE309" t="s">
        <v>24</v>
      </c>
      <c r="AF309" t="s">
        <v>25</v>
      </c>
      <c r="AG309" t="s">
        <v>26</v>
      </c>
      <c r="AH309" t="s">
        <v>26</v>
      </c>
      <c r="AI309" t="s">
        <v>27</v>
      </c>
      <c r="AJ309" t="s">
        <v>72</v>
      </c>
      <c r="AK309">
        <v>10068</v>
      </c>
      <c r="AL309" t="s">
        <v>73</v>
      </c>
      <c r="AM309" t="s">
        <v>16</v>
      </c>
      <c r="AN309">
        <v>17837</v>
      </c>
      <c r="AO309">
        <v>20415</v>
      </c>
      <c r="AP309">
        <v>18156</v>
      </c>
      <c r="AQ309">
        <v>34.54</v>
      </c>
      <c r="AR309">
        <v>1205.8699999999999</v>
      </c>
      <c r="AS309" t="s">
        <v>2396</v>
      </c>
      <c r="AT309" t="s">
        <v>2396</v>
      </c>
      <c r="AU309">
        <v>0</v>
      </c>
      <c r="AV309" t="s">
        <v>2398</v>
      </c>
      <c r="AW309" t="str" cm="1">
        <f t="array" ref="AW309">IF(Bank_Final_Fact[[#This Row],[Disbursement Date]]=MIN(_xlfn._xlws.FILTER(Bank_Final_Fact[Disbursement Date],Bank_Final_Fact[Client id]=Bank_Final_Fact[[#This Row],[Client id]])),"New","Old")</f>
        <v>New</v>
      </c>
      <c r="AX309">
        <f t="shared" si="4"/>
        <v>1</v>
      </c>
    </row>
    <row r="310" spans="1:50">
      <c r="A310" t="s">
        <v>695</v>
      </c>
      <c r="B310">
        <v>936</v>
      </c>
      <c r="C310" t="s">
        <v>124</v>
      </c>
      <c r="D310" t="s">
        <v>359</v>
      </c>
      <c r="E310">
        <v>26001</v>
      </c>
      <c r="F310">
        <v>21613</v>
      </c>
      <c r="G310">
        <v>18748</v>
      </c>
      <c r="H310" s="1">
        <v>44061</v>
      </c>
      <c r="I310" t="s">
        <v>382</v>
      </c>
      <c r="J310" t="s">
        <v>383</v>
      </c>
      <c r="K310">
        <v>1030063</v>
      </c>
      <c r="L310" t="s">
        <v>126</v>
      </c>
      <c r="M310" t="s">
        <v>334</v>
      </c>
      <c r="N310" t="s">
        <v>225</v>
      </c>
      <c r="O310" t="s">
        <v>226</v>
      </c>
      <c r="P310">
        <v>43</v>
      </c>
      <c r="Q310" s="1">
        <v>27454</v>
      </c>
      <c r="R310" t="s">
        <v>281</v>
      </c>
      <c r="S310" t="s">
        <v>282</v>
      </c>
      <c r="T310" t="s">
        <v>229</v>
      </c>
      <c r="U310" t="s">
        <v>230</v>
      </c>
      <c r="V310" t="s">
        <v>246</v>
      </c>
      <c r="W310">
        <v>558</v>
      </c>
      <c r="X310" t="s">
        <v>344</v>
      </c>
      <c r="Y310" t="s">
        <v>360</v>
      </c>
      <c r="Z310" t="s">
        <v>346</v>
      </c>
      <c r="AA310">
        <v>9.9099999999999994E-2</v>
      </c>
      <c r="AB310" t="s">
        <v>347</v>
      </c>
      <c r="AC310" t="s">
        <v>361</v>
      </c>
      <c r="AD310" t="s">
        <v>124</v>
      </c>
      <c r="AE310" t="s">
        <v>9</v>
      </c>
      <c r="AF310" t="s">
        <v>10</v>
      </c>
      <c r="AG310" t="s">
        <v>11</v>
      </c>
      <c r="AH310" t="s">
        <v>11</v>
      </c>
      <c r="AI310" t="s">
        <v>12</v>
      </c>
      <c r="AJ310" t="s">
        <v>20</v>
      </c>
      <c r="AK310">
        <v>1030063</v>
      </c>
      <c r="AL310" t="s">
        <v>125</v>
      </c>
      <c r="AM310" t="s">
        <v>30</v>
      </c>
      <c r="AN310">
        <v>25598</v>
      </c>
      <c r="AO310">
        <v>21127</v>
      </c>
      <c r="AP310">
        <v>25915</v>
      </c>
      <c r="AQ310">
        <v>31</v>
      </c>
      <c r="AR310">
        <v>2267.66</v>
      </c>
      <c r="AS310" t="s">
        <v>2396</v>
      </c>
      <c r="AT310" t="s">
        <v>2396</v>
      </c>
      <c r="AU310">
        <v>2</v>
      </c>
      <c r="AV310" t="s">
        <v>2399</v>
      </c>
      <c r="AW310" t="str" cm="1">
        <f t="array" ref="AW310">IF(Bank_Final_Fact[[#This Row],[Disbursement Date]]=MIN(_xlfn._xlws.FILTER(Bank_Final_Fact[Disbursement Date],Bank_Final_Fact[Client id]=Bank_Final_Fact[[#This Row],[Client id]])),"New","Old")</f>
        <v>Old</v>
      </c>
      <c r="AX310">
        <f t="shared" si="4"/>
        <v>7</v>
      </c>
    </row>
    <row r="311" spans="1:50">
      <c r="A311" t="s">
        <v>696</v>
      </c>
      <c r="B311">
        <v>593</v>
      </c>
      <c r="C311" t="s">
        <v>92</v>
      </c>
      <c r="D311" t="s">
        <v>359</v>
      </c>
      <c r="E311">
        <v>15628</v>
      </c>
      <c r="F311">
        <v>25433</v>
      </c>
      <c r="G311">
        <v>29893</v>
      </c>
      <c r="H311" s="1">
        <v>44363</v>
      </c>
      <c r="I311" t="s">
        <v>382</v>
      </c>
      <c r="J311" t="s">
        <v>383</v>
      </c>
      <c r="K311">
        <v>700013</v>
      </c>
      <c r="L311" t="s">
        <v>93</v>
      </c>
      <c r="M311" t="s">
        <v>271</v>
      </c>
      <c r="N311" t="s">
        <v>225</v>
      </c>
      <c r="O311" t="s">
        <v>328</v>
      </c>
      <c r="P311">
        <v>57</v>
      </c>
      <c r="Q311" s="1">
        <v>22869</v>
      </c>
      <c r="R311" t="s">
        <v>266</v>
      </c>
      <c r="S311" t="s">
        <v>282</v>
      </c>
      <c r="T311" t="s">
        <v>229</v>
      </c>
      <c r="U311" t="s">
        <v>230</v>
      </c>
      <c r="V311" t="s">
        <v>240</v>
      </c>
      <c r="W311">
        <v>472</v>
      </c>
      <c r="X311" t="s">
        <v>344</v>
      </c>
      <c r="Y311" t="s">
        <v>360</v>
      </c>
      <c r="Z311" t="s">
        <v>346</v>
      </c>
      <c r="AA311">
        <v>9.9099999999999994E-2</v>
      </c>
      <c r="AB311" t="s">
        <v>347</v>
      </c>
      <c r="AC311" t="s">
        <v>361</v>
      </c>
      <c r="AD311" t="s">
        <v>92</v>
      </c>
      <c r="AE311" t="s">
        <v>82</v>
      </c>
      <c r="AF311" t="s">
        <v>83</v>
      </c>
      <c r="AG311" t="s">
        <v>84</v>
      </c>
      <c r="AH311" t="s">
        <v>84</v>
      </c>
      <c r="AI311" t="s">
        <v>85</v>
      </c>
      <c r="AJ311" t="s">
        <v>86</v>
      </c>
      <c r="AK311">
        <v>700013</v>
      </c>
      <c r="AL311" t="s">
        <v>21</v>
      </c>
      <c r="AM311" t="s">
        <v>30</v>
      </c>
      <c r="AN311">
        <v>17574</v>
      </c>
      <c r="AO311">
        <v>26023</v>
      </c>
      <c r="AP311">
        <v>15326</v>
      </c>
      <c r="AQ311">
        <v>40.5</v>
      </c>
      <c r="AR311">
        <v>3773.48</v>
      </c>
      <c r="AS311" t="s">
        <v>2396</v>
      </c>
      <c r="AT311" t="s">
        <v>2397</v>
      </c>
      <c r="AU311">
        <v>0</v>
      </c>
      <c r="AV311" t="s">
        <v>2398</v>
      </c>
      <c r="AW311" t="str" cm="1">
        <f t="array" ref="AW311">IF(Bank_Final_Fact[[#This Row],[Disbursement Date]]=MIN(_xlfn._xlws.FILTER(Bank_Final_Fact[Disbursement Date],Bank_Final_Fact[Client id]=Bank_Final_Fact[[#This Row],[Client id]])),"New","Old")</f>
        <v>Old</v>
      </c>
      <c r="AX311">
        <f t="shared" si="4"/>
        <v>5</v>
      </c>
    </row>
    <row r="312" spans="1:50">
      <c r="A312" t="s">
        <v>697</v>
      </c>
      <c r="B312">
        <v>865</v>
      </c>
      <c r="C312" t="s">
        <v>109</v>
      </c>
      <c r="D312" t="s">
        <v>359</v>
      </c>
      <c r="E312">
        <v>34050</v>
      </c>
      <c r="F312">
        <v>39659</v>
      </c>
      <c r="G312">
        <v>22824</v>
      </c>
      <c r="H312" s="1">
        <v>42887</v>
      </c>
      <c r="I312" t="s">
        <v>387</v>
      </c>
      <c r="J312" t="s">
        <v>383</v>
      </c>
      <c r="K312">
        <v>1110166</v>
      </c>
      <c r="L312" t="s">
        <v>112</v>
      </c>
      <c r="M312" t="s">
        <v>247</v>
      </c>
      <c r="N312" t="s">
        <v>225</v>
      </c>
      <c r="O312" t="s">
        <v>226</v>
      </c>
      <c r="P312">
        <v>39</v>
      </c>
      <c r="Q312" s="1">
        <v>28491</v>
      </c>
      <c r="R312" t="s">
        <v>227</v>
      </c>
      <c r="S312" t="s">
        <v>243</v>
      </c>
      <c r="T312" t="s">
        <v>229</v>
      </c>
      <c r="U312" t="s">
        <v>236</v>
      </c>
      <c r="V312" t="s">
        <v>246</v>
      </c>
      <c r="W312">
        <v>692</v>
      </c>
      <c r="X312" t="s">
        <v>344</v>
      </c>
      <c r="Y312" t="s">
        <v>360</v>
      </c>
      <c r="Z312" t="s">
        <v>346</v>
      </c>
      <c r="AA312">
        <v>9.9099999999999994E-2</v>
      </c>
      <c r="AB312" t="s">
        <v>347</v>
      </c>
      <c r="AC312" t="s">
        <v>361</v>
      </c>
      <c r="AD312" t="s">
        <v>109</v>
      </c>
      <c r="AE312" t="s">
        <v>9</v>
      </c>
      <c r="AF312" t="s">
        <v>10</v>
      </c>
      <c r="AG312" t="s">
        <v>11</v>
      </c>
      <c r="AH312" t="s">
        <v>11</v>
      </c>
      <c r="AI312" t="s">
        <v>12</v>
      </c>
      <c r="AJ312" t="s">
        <v>110</v>
      </c>
      <c r="AK312">
        <v>1110166</v>
      </c>
      <c r="AL312" t="s">
        <v>111</v>
      </c>
      <c r="AM312" t="s">
        <v>14</v>
      </c>
      <c r="AN312">
        <v>34308</v>
      </c>
      <c r="AO312">
        <v>41653</v>
      </c>
      <c r="AP312">
        <v>33977</v>
      </c>
      <c r="AQ312">
        <v>33.31</v>
      </c>
      <c r="AR312">
        <v>1359.65</v>
      </c>
      <c r="AS312" t="s">
        <v>2396</v>
      </c>
      <c r="AT312" t="s">
        <v>2396</v>
      </c>
      <c r="AU312">
        <v>0</v>
      </c>
      <c r="AV312" t="s">
        <v>2398</v>
      </c>
      <c r="AW312" t="str" cm="1">
        <f t="array" ref="AW312">IF(Bank_Final_Fact[[#This Row],[Disbursement Date]]=MIN(_xlfn._xlws.FILTER(Bank_Final_Fact[Disbursement Date],Bank_Final_Fact[Client id]=Bank_Final_Fact[[#This Row],[Client id]])),"New","Old")</f>
        <v>New</v>
      </c>
      <c r="AX312">
        <f t="shared" si="4"/>
        <v>2</v>
      </c>
    </row>
    <row r="313" spans="1:50">
      <c r="A313" t="s">
        <v>698</v>
      </c>
      <c r="B313">
        <v>449</v>
      </c>
      <c r="C313" t="s">
        <v>124</v>
      </c>
      <c r="D313" t="s">
        <v>343</v>
      </c>
      <c r="E313">
        <v>4626</v>
      </c>
      <c r="F313">
        <v>3793</v>
      </c>
      <c r="G313">
        <v>25058</v>
      </c>
      <c r="H313" s="1">
        <v>42900</v>
      </c>
      <c r="I313" t="s">
        <v>387</v>
      </c>
      <c r="J313" t="s">
        <v>383</v>
      </c>
      <c r="K313">
        <v>1030063</v>
      </c>
      <c r="L313" t="s">
        <v>126</v>
      </c>
      <c r="M313" t="s">
        <v>250</v>
      </c>
      <c r="N313" t="s">
        <v>225</v>
      </c>
      <c r="O313" t="s">
        <v>238</v>
      </c>
      <c r="P313">
        <v>51</v>
      </c>
      <c r="Q313" s="1">
        <v>24108</v>
      </c>
      <c r="R313" t="s">
        <v>235</v>
      </c>
      <c r="S313" t="s">
        <v>243</v>
      </c>
      <c r="T313" t="s">
        <v>259</v>
      </c>
      <c r="U313" t="s">
        <v>233</v>
      </c>
      <c r="V313" t="s">
        <v>240</v>
      </c>
      <c r="W313">
        <v>375</v>
      </c>
      <c r="X313" t="s">
        <v>344</v>
      </c>
      <c r="Y313" t="s">
        <v>345</v>
      </c>
      <c r="Z313" t="s">
        <v>346</v>
      </c>
      <c r="AA313">
        <v>0.1065</v>
      </c>
      <c r="AB313" t="s">
        <v>347</v>
      </c>
      <c r="AC313" t="s">
        <v>348</v>
      </c>
      <c r="AD313" t="s">
        <v>124</v>
      </c>
      <c r="AE313" t="s">
        <v>9</v>
      </c>
      <c r="AF313" t="s">
        <v>10</v>
      </c>
      <c r="AG313" t="s">
        <v>11</v>
      </c>
      <c r="AH313" t="s">
        <v>11</v>
      </c>
      <c r="AI313" t="s">
        <v>12</v>
      </c>
      <c r="AJ313" t="s">
        <v>20</v>
      </c>
      <c r="AK313">
        <v>1030063</v>
      </c>
      <c r="AL313" t="s">
        <v>125</v>
      </c>
      <c r="AM313" t="s">
        <v>30</v>
      </c>
      <c r="AN313">
        <v>4505</v>
      </c>
      <c r="AO313">
        <v>4890</v>
      </c>
      <c r="AP313">
        <v>4339</v>
      </c>
      <c r="AQ313">
        <v>35.76</v>
      </c>
      <c r="AR313">
        <v>3038.73</v>
      </c>
      <c r="AS313" t="s">
        <v>2396</v>
      </c>
      <c r="AT313" t="s">
        <v>2396</v>
      </c>
      <c r="AU313">
        <v>1</v>
      </c>
      <c r="AV313" t="s">
        <v>2398</v>
      </c>
      <c r="AW313" t="str" cm="1">
        <f t="array" ref="AW313">IF(Bank_Final_Fact[[#This Row],[Disbursement Date]]=MIN(_xlfn._xlws.FILTER(Bank_Final_Fact[Disbursement Date],Bank_Final_Fact[Client id]=Bank_Final_Fact[[#This Row],[Client id]])),"New","Old")</f>
        <v>New</v>
      </c>
      <c r="AX313">
        <f t="shared" si="4"/>
        <v>3</v>
      </c>
    </row>
    <row r="314" spans="1:50">
      <c r="A314" t="s">
        <v>699</v>
      </c>
      <c r="B314">
        <v>932</v>
      </c>
      <c r="C314" t="s">
        <v>20</v>
      </c>
      <c r="D314" t="s">
        <v>343</v>
      </c>
      <c r="E314">
        <v>4070</v>
      </c>
      <c r="F314">
        <v>40799</v>
      </c>
      <c r="G314">
        <v>2735</v>
      </c>
      <c r="H314" s="1">
        <v>45183</v>
      </c>
      <c r="I314" t="s">
        <v>394</v>
      </c>
      <c r="J314" t="s">
        <v>383</v>
      </c>
      <c r="K314">
        <v>110159</v>
      </c>
      <c r="L314" t="s">
        <v>22</v>
      </c>
      <c r="M314" t="s">
        <v>319</v>
      </c>
      <c r="N314" t="s">
        <v>225</v>
      </c>
      <c r="O314" t="s">
        <v>238</v>
      </c>
      <c r="P314">
        <v>52</v>
      </c>
      <c r="Q314" s="1">
        <v>24473</v>
      </c>
      <c r="R314" t="s">
        <v>239</v>
      </c>
      <c r="S314" t="s">
        <v>303</v>
      </c>
      <c r="T314" t="s">
        <v>229</v>
      </c>
      <c r="U314" t="s">
        <v>233</v>
      </c>
      <c r="V314" t="s">
        <v>246</v>
      </c>
      <c r="W314">
        <v>626</v>
      </c>
      <c r="X314" t="s">
        <v>344</v>
      </c>
      <c r="Y314" t="s">
        <v>345</v>
      </c>
      <c r="Z314" t="s">
        <v>346</v>
      </c>
      <c r="AA314">
        <v>0.1065</v>
      </c>
      <c r="AB314" t="s">
        <v>347</v>
      </c>
      <c r="AC314" t="s">
        <v>348</v>
      </c>
      <c r="AD314" t="s">
        <v>20</v>
      </c>
      <c r="AE314" t="s">
        <v>9</v>
      </c>
      <c r="AF314" t="s">
        <v>10</v>
      </c>
      <c r="AG314" t="s">
        <v>11</v>
      </c>
      <c r="AH314" t="s">
        <v>11</v>
      </c>
      <c r="AI314" t="s">
        <v>12</v>
      </c>
      <c r="AJ314" t="s">
        <v>20</v>
      </c>
      <c r="AK314">
        <v>110159</v>
      </c>
      <c r="AL314" t="s">
        <v>21</v>
      </c>
      <c r="AM314" t="s">
        <v>30</v>
      </c>
      <c r="AN314">
        <v>5975</v>
      </c>
      <c r="AO314">
        <v>41709</v>
      </c>
      <c r="AP314">
        <v>3970</v>
      </c>
      <c r="AQ314">
        <v>9.9</v>
      </c>
      <c r="AR314">
        <v>4782.0600000000004</v>
      </c>
      <c r="AS314" t="s">
        <v>2396</v>
      </c>
      <c r="AT314" t="s">
        <v>2396</v>
      </c>
      <c r="AU314">
        <v>0</v>
      </c>
      <c r="AV314" t="s">
        <v>2398</v>
      </c>
      <c r="AW314" t="str" cm="1">
        <f t="array" ref="AW314">IF(Bank_Final_Fact[[#This Row],[Disbursement Date]]=MIN(_xlfn._xlws.FILTER(Bank_Final_Fact[Disbursement Date],Bank_Final_Fact[Client id]=Bank_Final_Fact[[#This Row],[Client id]])),"New","Old")</f>
        <v>New</v>
      </c>
      <c r="AX314">
        <f t="shared" si="4"/>
        <v>1</v>
      </c>
    </row>
    <row r="315" spans="1:50">
      <c r="A315" t="s">
        <v>700</v>
      </c>
      <c r="B315">
        <v>174</v>
      </c>
      <c r="C315" t="s">
        <v>23</v>
      </c>
      <c r="D315" t="s">
        <v>359</v>
      </c>
      <c r="E315">
        <v>5337</v>
      </c>
      <c r="F315">
        <v>18124</v>
      </c>
      <c r="G315">
        <v>28449</v>
      </c>
      <c r="H315" s="1">
        <v>45170</v>
      </c>
      <c r="I315" t="s">
        <v>382</v>
      </c>
      <c r="J315" t="s">
        <v>389</v>
      </c>
      <c r="K315">
        <v>910182</v>
      </c>
      <c r="L315" t="s">
        <v>31</v>
      </c>
      <c r="M315" t="s">
        <v>278</v>
      </c>
      <c r="N315" t="s">
        <v>225</v>
      </c>
      <c r="O315" t="s">
        <v>238</v>
      </c>
      <c r="P315">
        <v>54</v>
      </c>
      <c r="Q315" s="1">
        <v>23743</v>
      </c>
      <c r="R315" t="s">
        <v>281</v>
      </c>
      <c r="S315" t="s">
        <v>282</v>
      </c>
      <c r="T315" t="s">
        <v>229</v>
      </c>
      <c r="U315" t="s">
        <v>245</v>
      </c>
      <c r="V315" t="s">
        <v>231</v>
      </c>
      <c r="W315">
        <v>433</v>
      </c>
      <c r="X315" t="s">
        <v>344</v>
      </c>
      <c r="Y315" t="s">
        <v>360</v>
      </c>
      <c r="Z315" t="s">
        <v>346</v>
      </c>
      <c r="AA315">
        <v>9.9099999999999994E-2</v>
      </c>
      <c r="AB315" t="s">
        <v>347</v>
      </c>
      <c r="AC315" t="s">
        <v>361</v>
      </c>
      <c r="AD315" t="s">
        <v>23</v>
      </c>
      <c r="AE315" t="s">
        <v>24</v>
      </c>
      <c r="AF315" t="s">
        <v>25</v>
      </c>
      <c r="AG315" t="s">
        <v>26</v>
      </c>
      <c r="AH315" t="s">
        <v>26</v>
      </c>
      <c r="AI315" t="s">
        <v>27</v>
      </c>
      <c r="AJ315" t="s">
        <v>28</v>
      </c>
      <c r="AK315">
        <v>910182</v>
      </c>
      <c r="AL315" t="s">
        <v>29</v>
      </c>
      <c r="AM315" t="s">
        <v>16</v>
      </c>
      <c r="AN315">
        <v>5817</v>
      </c>
      <c r="AO315">
        <v>19570</v>
      </c>
      <c r="AP315">
        <v>5166</v>
      </c>
      <c r="AQ315">
        <v>28.92</v>
      </c>
      <c r="AR315">
        <v>1514.07</v>
      </c>
      <c r="AS315" t="s">
        <v>2396</v>
      </c>
      <c r="AT315" t="s">
        <v>2396</v>
      </c>
      <c r="AU315">
        <v>1</v>
      </c>
      <c r="AV315" t="s">
        <v>2398</v>
      </c>
      <c r="AW315" t="str" cm="1">
        <f t="array" ref="AW315">IF(Bank_Final_Fact[[#This Row],[Disbursement Date]]=MIN(_xlfn._xlws.FILTER(Bank_Final_Fact[Disbursement Date],Bank_Final_Fact[Client id]=Bank_Final_Fact[[#This Row],[Client id]])),"New","Old")</f>
        <v>Old</v>
      </c>
      <c r="AX315">
        <f t="shared" si="4"/>
        <v>3</v>
      </c>
    </row>
    <row r="316" spans="1:50">
      <c r="A316" t="s">
        <v>701</v>
      </c>
      <c r="B316">
        <v>768</v>
      </c>
      <c r="C316" t="s">
        <v>20</v>
      </c>
      <c r="D316" t="s">
        <v>359</v>
      </c>
      <c r="E316">
        <v>18540</v>
      </c>
      <c r="F316">
        <v>34210</v>
      </c>
      <c r="G316">
        <v>40021</v>
      </c>
      <c r="H316" s="1">
        <v>43191</v>
      </c>
      <c r="I316" t="s">
        <v>385</v>
      </c>
      <c r="J316" t="s">
        <v>383</v>
      </c>
      <c r="K316">
        <v>110159</v>
      </c>
      <c r="L316" t="s">
        <v>22</v>
      </c>
      <c r="M316" t="s">
        <v>307</v>
      </c>
      <c r="N316" t="s">
        <v>225</v>
      </c>
      <c r="O316" t="s">
        <v>226</v>
      </c>
      <c r="P316">
        <v>40</v>
      </c>
      <c r="Q316" s="1">
        <v>28856</v>
      </c>
      <c r="R316" t="s">
        <v>239</v>
      </c>
      <c r="S316" t="s">
        <v>303</v>
      </c>
      <c r="T316" t="s">
        <v>229</v>
      </c>
      <c r="U316" t="s">
        <v>236</v>
      </c>
      <c r="V316" t="s">
        <v>231</v>
      </c>
      <c r="W316">
        <v>318</v>
      </c>
      <c r="X316" t="s">
        <v>344</v>
      </c>
      <c r="Y316" t="s">
        <v>360</v>
      </c>
      <c r="Z316" t="s">
        <v>346</v>
      </c>
      <c r="AA316">
        <v>9.9099999999999994E-2</v>
      </c>
      <c r="AB316" t="s">
        <v>347</v>
      </c>
      <c r="AC316" t="s">
        <v>361</v>
      </c>
      <c r="AD316" t="s">
        <v>20</v>
      </c>
      <c r="AE316" t="s">
        <v>9</v>
      </c>
      <c r="AF316" t="s">
        <v>10</v>
      </c>
      <c r="AG316" t="s">
        <v>11</v>
      </c>
      <c r="AH316" t="s">
        <v>11</v>
      </c>
      <c r="AI316" t="s">
        <v>12</v>
      </c>
      <c r="AJ316" t="s">
        <v>20</v>
      </c>
      <c r="AK316">
        <v>110159</v>
      </c>
      <c r="AL316" t="s">
        <v>21</v>
      </c>
      <c r="AM316" t="s">
        <v>30</v>
      </c>
      <c r="AN316">
        <v>19218</v>
      </c>
      <c r="AO316">
        <v>35281</v>
      </c>
      <c r="AP316">
        <v>18250</v>
      </c>
      <c r="AQ316">
        <v>42.54</v>
      </c>
      <c r="AR316">
        <v>1078.9000000000001</v>
      </c>
      <c r="AS316" t="s">
        <v>2396</v>
      </c>
      <c r="AT316" t="s">
        <v>2396</v>
      </c>
      <c r="AU316">
        <v>1</v>
      </c>
      <c r="AV316" t="s">
        <v>2399</v>
      </c>
      <c r="AW316" t="str" cm="1">
        <f t="array" ref="AW316">IF(Bank_Final_Fact[[#This Row],[Disbursement Date]]=MIN(_xlfn._xlws.FILTER(Bank_Final_Fact[Disbursement Date],Bank_Final_Fact[Client id]=Bank_Final_Fact[[#This Row],[Client id]])),"New","Old")</f>
        <v>New</v>
      </c>
      <c r="AX316">
        <f t="shared" si="4"/>
        <v>2</v>
      </c>
    </row>
    <row r="317" spans="1:50">
      <c r="A317" t="s">
        <v>702</v>
      </c>
      <c r="B317">
        <v>128</v>
      </c>
      <c r="C317" t="s">
        <v>92</v>
      </c>
      <c r="D317" t="s">
        <v>359</v>
      </c>
      <c r="E317">
        <v>12262</v>
      </c>
      <c r="F317">
        <v>2815</v>
      </c>
      <c r="G317">
        <v>31241</v>
      </c>
      <c r="H317" s="1">
        <v>44993</v>
      </c>
      <c r="I317" t="s">
        <v>394</v>
      </c>
      <c r="J317" t="s">
        <v>383</v>
      </c>
      <c r="K317">
        <v>700013</v>
      </c>
      <c r="L317" t="s">
        <v>93</v>
      </c>
      <c r="M317" t="s">
        <v>279</v>
      </c>
      <c r="N317" t="s">
        <v>225</v>
      </c>
      <c r="O317" t="s">
        <v>251</v>
      </c>
      <c r="P317">
        <v>33</v>
      </c>
      <c r="Q317" s="1">
        <v>31778</v>
      </c>
      <c r="R317" t="s">
        <v>239</v>
      </c>
      <c r="S317" t="s">
        <v>303</v>
      </c>
      <c r="T317" t="s">
        <v>229</v>
      </c>
      <c r="U317" t="s">
        <v>233</v>
      </c>
      <c r="V317" t="s">
        <v>240</v>
      </c>
      <c r="W317">
        <v>473</v>
      </c>
      <c r="X317" t="s">
        <v>344</v>
      </c>
      <c r="Y317" t="s">
        <v>360</v>
      </c>
      <c r="Z317" t="s">
        <v>346</v>
      </c>
      <c r="AA317">
        <v>9.9099999999999994E-2</v>
      </c>
      <c r="AB317" t="s">
        <v>347</v>
      </c>
      <c r="AC317" t="s">
        <v>361</v>
      </c>
      <c r="AD317" t="s">
        <v>92</v>
      </c>
      <c r="AE317" t="s">
        <v>82</v>
      </c>
      <c r="AF317" t="s">
        <v>83</v>
      </c>
      <c r="AG317" t="s">
        <v>84</v>
      </c>
      <c r="AH317" t="s">
        <v>84</v>
      </c>
      <c r="AI317" t="s">
        <v>85</v>
      </c>
      <c r="AJ317" t="s">
        <v>86</v>
      </c>
      <c r="AK317">
        <v>700013</v>
      </c>
      <c r="AL317" t="s">
        <v>21</v>
      </c>
      <c r="AM317" t="s">
        <v>30</v>
      </c>
      <c r="AN317">
        <v>12050</v>
      </c>
      <c r="AO317">
        <v>3252</v>
      </c>
      <c r="AP317">
        <v>12082</v>
      </c>
      <c r="AQ317">
        <v>14.63</v>
      </c>
      <c r="AR317">
        <v>3791</v>
      </c>
      <c r="AS317" t="s">
        <v>2396</v>
      </c>
      <c r="AT317" t="s">
        <v>2396</v>
      </c>
      <c r="AU317">
        <v>1</v>
      </c>
      <c r="AV317" t="s">
        <v>2398</v>
      </c>
      <c r="AW317" t="str" cm="1">
        <f t="array" ref="AW317">IF(Bank_Final_Fact[[#This Row],[Disbursement Date]]=MIN(_xlfn._xlws.FILTER(Bank_Final_Fact[Disbursement Date],Bank_Final_Fact[Client id]=Bank_Final_Fact[[#This Row],[Client id]])),"New","Old")</f>
        <v>Old</v>
      </c>
      <c r="AX317">
        <f t="shared" si="4"/>
        <v>2</v>
      </c>
    </row>
    <row r="318" spans="1:50">
      <c r="A318" t="s">
        <v>703</v>
      </c>
      <c r="B318">
        <v>198</v>
      </c>
      <c r="C318" t="s">
        <v>34</v>
      </c>
      <c r="D318" t="s">
        <v>353</v>
      </c>
      <c r="E318">
        <v>7784</v>
      </c>
      <c r="F318">
        <v>43532</v>
      </c>
      <c r="G318">
        <v>2903</v>
      </c>
      <c r="H318" s="1">
        <v>43705</v>
      </c>
      <c r="I318" t="s">
        <v>382</v>
      </c>
      <c r="J318" t="s">
        <v>389</v>
      </c>
      <c r="K318">
        <v>230415</v>
      </c>
      <c r="L318" t="s">
        <v>179</v>
      </c>
      <c r="M318" t="s">
        <v>272</v>
      </c>
      <c r="N318" t="s">
        <v>225</v>
      </c>
      <c r="O318" t="s">
        <v>238</v>
      </c>
      <c r="P318">
        <v>48</v>
      </c>
      <c r="Q318" s="1">
        <v>26180</v>
      </c>
      <c r="R318" t="s">
        <v>266</v>
      </c>
      <c r="S318" t="s">
        <v>243</v>
      </c>
      <c r="T318" t="s">
        <v>259</v>
      </c>
      <c r="U318" t="s">
        <v>236</v>
      </c>
      <c r="V318" t="s">
        <v>240</v>
      </c>
      <c r="W318">
        <v>657</v>
      </c>
      <c r="X318" t="s">
        <v>344</v>
      </c>
      <c r="Y318" t="s">
        <v>357</v>
      </c>
      <c r="Z318" t="s">
        <v>346</v>
      </c>
      <c r="AA318">
        <v>0.1825</v>
      </c>
      <c r="AB318" t="s">
        <v>354</v>
      </c>
      <c r="AC318" t="s">
        <v>355</v>
      </c>
      <c r="AD318" t="s">
        <v>34</v>
      </c>
      <c r="AE318" t="s">
        <v>33</v>
      </c>
      <c r="AF318" t="s">
        <v>34</v>
      </c>
      <c r="AG318" t="s">
        <v>35</v>
      </c>
      <c r="AH318" t="s">
        <v>35</v>
      </c>
      <c r="AI318" t="s">
        <v>36</v>
      </c>
      <c r="AJ318" t="s">
        <v>34</v>
      </c>
      <c r="AK318">
        <v>230415</v>
      </c>
      <c r="AL318" t="s">
        <v>178</v>
      </c>
      <c r="AM318" t="s">
        <v>16</v>
      </c>
      <c r="AN318">
        <v>8053</v>
      </c>
      <c r="AO318">
        <v>44136</v>
      </c>
      <c r="AP318">
        <v>7477</v>
      </c>
      <c r="AQ318">
        <v>42.43</v>
      </c>
      <c r="AR318">
        <v>813.39</v>
      </c>
      <c r="AS318" t="s">
        <v>2396</v>
      </c>
      <c r="AT318" t="s">
        <v>2396</v>
      </c>
      <c r="AU318">
        <v>2</v>
      </c>
      <c r="AV318" t="s">
        <v>2398</v>
      </c>
      <c r="AW318" t="str" cm="1">
        <f t="array" ref="AW318">IF(Bank_Final_Fact[[#This Row],[Disbursement Date]]=MIN(_xlfn._xlws.FILTER(Bank_Final_Fact[Disbursement Date],Bank_Final_Fact[Client id]=Bank_Final_Fact[[#This Row],[Client id]])),"New","Old")</f>
        <v>New</v>
      </c>
      <c r="AX318">
        <f t="shared" si="4"/>
        <v>1</v>
      </c>
    </row>
    <row r="319" spans="1:50">
      <c r="A319" t="s">
        <v>704</v>
      </c>
      <c r="B319">
        <v>428</v>
      </c>
      <c r="C319" t="s">
        <v>127</v>
      </c>
      <c r="D319" t="s">
        <v>359</v>
      </c>
      <c r="E319">
        <v>7209</v>
      </c>
      <c r="F319">
        <v>48381</v>
      </c>
      <c r="G319">
        <v>21892</v>
      </c>
      <c r="H319" s="1">
        <v>44612</v>
      </c>
      <c r="I319" t="s">
        <v>382</v>
      </c>
      <c r="J319" t="s">
        <v>389</v>
      </c>
      <c r="K319">
        <v>120676</v>
      </c>
      <c r="L319" t="s">
        <v>128</v>
      </c>
      <c r="M319" t="s">
        <v>314</v>
      </c>
      <c r="N319" t="s">
        <v>225</v>
      </c>
      <c r="O319" t="s">
        <v>251</v>
      </c>
      <c r="P319">
        <v>31</v>
      </c>
      <c r="Q319" s="1">
        <v>32143</v>
      </c>
      <c r="R319" t="s">
        <v>235</v>
      </c>
      <c r="S319" t="s">
        <v>243</v>
      </c>
      <c r="T319" t="s">
        <v>229</v>
      </c>
      <c r="U319" t="s">
        <v>233</v>
      </c>
      <c r="V319" t="s">
        <v>231</v>
      </c>
      <c r="W319">
        <v>672</v>
      </c>
      <c r="X319" t="s">
        <v>344</v>
      </c>
      <c r="Y319" t="s">
        <v>360</v>
      </c>
      <c r="Z319" t="s">
        <v>346</v>
      </c>
      <c r="AA319">
        <v>9.9099999999999994E-2</v>
      </c>
      <c r="AB319" t="s">
        <v>347</v>
      </c>
      <c r="AC319" t="s">
        <v>361</v>
      </c>
      <c r="AD319" t="s">
        <v>127</v>
      </c>
      <c r="AE319" t="s">
        <v>9</v>
      </c>
      <c r="AF319" t="s">
        <v>10</v>
      </c>
      <c r="AG319" t="s">
        <v>11</v>
      </c>
      <c r="AH319" t="s">
        <v>11</v>
      </c>
      <c r="AI319" t="s">
        <v>12</v>
      </c>
      <c r="AJ319" t="s">
        <v>127</v>
      </c>
      <c r="AK319">
        <v>120676</v>
      </c>
      <c r="AL319" t="s">
        <v>21</v>
      </c>
      <c r="AM319" t="s">
        <v>14</v>
      </c>
      <c r="AN319">
        <v>6827</v>
      </c>
      <c r="AO319">
        <v>49573</v>
      </c>
      <c r="AP319">
        <v>7011</v>
      </c>
      <c r="AQ319">
        <v>39.67</v>
      </c>
      <c r="AR319">
        <v>4674.08</v>
      </c>
      <c r="AS319" t="s">
        <v>2396</v>
      </c>
      <c r="AT319" t="s">
        <v>2396</v>
      </c>
      <c r="AU319">
        <v>2</v>
      </c>
      <c r="AV319" t="s">
        <v>2400</v>
      </c>
      <c r="AW319" t="str" cm="1">
        <f t="array" ref="AW319">IF(Bank_Final_Fact[[#This Row],[Disbursement Date]]=MIN(_xlfn._xlws.FILTER(Bank_Final_Fact[Disbursement Date],Bank_Final_Fact[Client id]=Bank_Final_Fact[[#This Row],[Client id]])),"New","Old")</f>
        <v>New</v>
      </c>
      <c r="AX319">
        <f t="shared" si="4"/>
        <v>1</v>
      </c>
    </row>
    <row r="320" spans="1:50">
      <c r="A320" t="s">
        <v>705</v>
      </c>
      <c r="B320">
        <v>409</v>
      </c>
      <c r="C320" t="s">
        <v>34</v>
      </c>
      <c r="D320" t="s">
        <v>343</v>
      </c>
      <c r="E320">
        <v>20216</v>
      </c>
      <c r="F320">
        <v>15631</v>
      </c>
      <c r="G320">
        <v>11244</v>
      </c>
      <c r="H320" s="1">
        <v>44070</v>
      </c>
      <c r="I320" t="s">
        <v>394</v>
      </c>
      <c r="J320" t="s">
        <v>383</v>
      </c>
      <c r="K320">
        <v>230415</v>
      </c>
      <c r="L320" t="s">
        <v>179</v>
      </c>
      <c r="M320" t="s">
        <v>268</v>
      </c>
      <c r="N320" t="s">
        <v>225</v>
      </c>
      <c r="O320" t="s">
        <v>251</v>
      </c>
      <c r="P320">
        <v>26</v>
      </c>
      <c r="Q320" s="1">
        <v>33970</v>
      </c>
      <c r="R320" t="s">
        <v>235</v>
      </c>
      <c r="S320" t="s">
        <v>243</v>
      </c>
      <c r="T320" t="s">
        <v>229</v>
      </c>
      <c r="U320" t="s">
        <v>230</v>
      </c>
      <c r="V320" t="s">
        <v>240</v>
      </c>
      <c r="W320">
        <v>398</v>
      </c>
      <c r="X320" t="s">
        <v>344</v>
      </c>
      <c r="Y320" t="s">
        <v>345</v>
      </c>
      <c r="Z320" t="s">
        <v>346</v>
      </c>
      <c r="AA320">
        <v>0.1065</v>
      </c>
      <c r="AB320" t="s">
        <v>347</v>
      </c>
      <c r="AC320" t="s">
        <v>348</v>
      </c>
      <c r="AD320" t="s">
        <v>34</v>
      </c>
      <c r="AE320" t="s">
        <v>33</v>
      </c>
      <c r="AF320" t="s">
        <v>34</v>
      </c>
      <c r="AG320" t="s">
        <v>35</v>
      </c>
      <c r="AH320" t="s">
        <v>35</v>
      </c>
      <c r="AI320" t="s">
        <v>36</v>
      </c>
      <c r="AJ320" t="s">
        <v>34</v>
      </c>
      <c r="AK320">
        <v>230415</v>
      </c>
      <c r="AL320" t="s">
        <v>178</v>
      </c>
      <c r="AM320" t="s">
        <v>16</v>
      </c>
      <c r="AN320">
        <v>20756</v>
      </c>
      <c r="AO320">
        <v>16311</v>
      </c>
      <c r="AP320">
        <v>19890</v>
      </c>
      <c r="AQ320">
        <v>41.68</v>
      </c>
      <c r="AR320">
        <v>182.57</v>
      </c>
      <c r="AS320" t="s">
        <v>2396</v>
      </c>
      <c r="AT320" t="s">
        <v>2396</v>
      </c>
      <c r="AU320">
        <v>0</v>
      </c>
      <c r="AV320" t="s">
        <v>2398</v>
      </c>
      <c r="AW320" t="str" cm="1">
        <f t="array" ref="AW320">IF(Bank_Final_Fact[[#This Row],[Disbursement Date]]=MIN(_xlfn._xlws.FILTER(Bank_Final_Fact[Disbursement Date],Bank_Final_Fact[Client id]=Bank_Final_Fact[[#This Row],[Client id]])),"New","Old")</f>
        <v>New</v>
      </c>
      <c r="AX320">
        <f t="shared" si="4"/>
        <v>1</v>
      </c>
    </row>
    <row r="321" spans="1:50">
      <c r="A321" t="s">
        <v>706</v>
      </c>
      <c r="B321">
        <v>722</v>
      </c>
      <c r="C321" t="s">
        <v>142</v>
      </c>
      <c r="D321" t="s">
        <v>343</v>
      </c>
      <c r="E321">
        <v>7196</v>
      </c>
      <c r="F321">
        <v>29264</v>
      </c>
      <c r="G321">
        <v>19164</v>
      </c>
      <c r="H321" s="1">
        <v>43195</v>
      </c>
      <c r="I321" t="s">
        <v>382</v>
      </c>
      <c r="J321" t="s">
        <v>383</v>
      </c>
      <c r="K321">
        <v>570241</v>
      </c>
      <c r="L321" t="s">
        <v>148</v>
      </c>
      <c r="M321" t="s">
        <v>252</v>
      </c>
      <c r="N321" t="s">
        <v>225</v>
      </c>
      <c r="O321" t="s">
        <v>226</v>
      </c>
      <c r="P321">
        <v>43</v>
      </c>
      <c r="Q321" s="1">
        <v>27760</v>
      </c>
      <c r="R321" t="s">
        <v>281</v>
      </c>
      <c r="S321" t="s">
        <v>282</v>
      </c>
      <c r="T321" t="s">
        <v>229</v>
      </c>
      <c r="U321" t="s">
        <v>233</v>
      </c>
      <c r="V321" t="s">
        <v>231</v>
      </c>
      <c r="W321">
        <v>672</v>
      </c>
      <c r="X321" t="s">
        <v>344</v>
      </c>
      <c r="Y321" t="s">
        <v>345</v>
      </c>
      <c r="Z321" t="s">
        <v>346</v>
      </c>
      <c r="AA321">
        <v>0.1065</v>
      </c>
      <c r="AB321" t="s">
        <v>347</v>
      </c>
      <c r="AC321" t="s">
        <v>348</v>
      </c>
      <c r="AD321" t="s">
        <v>142</v>
      </c>
      <c r="AE321" t="s">
        <v>143</v>
      </c>
      <c r="AF321" t="s">
        <v>144</v>
      </c>
      <c r="AG321" t="s">
        <v>145</v>
      </c>
      <c r="AH321" t="s">
        <v>145</v>
      </c>
      <c r="AI321" t="s">
        <v>146</v>
      </c>
      <c r="AJ321" t="s">
        <v>142</v>
      </c>
      <c r="AK321">
        <v>570241</v>
      </c>
      <c r="AL321" t="s">
        <v>147</v>
      </c>
      <c r="AM321" t="s">
        <v>30</v>
      </c>
      <c r="AN321">
        <v>8034</v>
      </c>
      <c r="AO321">
        <v>29264</v>
      </c>
      <c r="AP321">
        <v>6727</v>
      </c>
      <c r="AQ321">
        <v>13.23</v>
      </c>
      <c r="AR321">
        <v>4705.12</v>
      </c>
      <c r="AS321" t="s">
        <v>2396</v>
      </c>
      <c r="AT321" t="s">
        <v>2396</v>
      </c>
      <c r="AU321">
        <v>0</v>
      </c>
      <c r="AV321" t="s">
        <v>2400</v>
      </c>
      <c r="AW321" t="str" cm="1">
        <f t="array" ref="AW321">IF(Bank_Final_Fact[[#This Row],[Disbursement Date]]=MIN(_xlfn._xlws.FILTER(Bank_Final_Fact[Disbursement Date],Bank_Final_Fact[Client id]=Bank_Final_Fact[[#This Row],[Client id]])),"New","Old")</f>
        <v>New</v>
      </c>
      <c r="AX321">
        <f t="shared" si="4"/>
        <v>1</v>
      </c>
    </row>
    <row r="322" spans="1:50">
      <c r="A322" t="s">
        <v>707</v>
      </c>
      <c r="B322">
        <v>494</v>
      </c>
      <c r="C322" t="s">
        <v>17</v>
      </c>
      <c r="D322" t="s">
        <v>343</v>
      </c>
      <c r="E322">
        <v>8551</v>
      </c>
      <c r="F322">
        <v>25822</v>
      </c>
      <c r="G322">
        <v>6976</v>
      </c>
      <c r="H322" s="1">
        <v>42154</v>
      </c>
      <c r="I322" t="s">
        <v>382</v>
      </c>
      <c r="J322" t="s">
        <v>383</v>
      </c>
      <c r="K322">
        <v>160051</v>
      </c>
      <c r="L322" t="s">
        <v>19</v>
      </c>
      <c r="M322" t="s">
        <v>278</v>
      </c>
      <c r="N322" t="s">
        <v>225</v>
      </c>
      <c r="O322" t="s">
        <v>238</v>
      </c>
      <c r="P322">
        <v>54</v>
      </c>
      <c r="Q322" s="1">
        <v>23743</v>
      </c>
      <c r="R322" t="s">
        <v>281</v>
      </c>
      <c r="S322" t="s">
        <v>282</v>
      </c>
      <c r="T322" t="s">
        <v>229</v>
      </c>
      <c r="U322" t="s">
        <v>245</v>
      </c>
      <c r="V322" t="s">
        <v>231</v>
      </c>
      <c r="W322">
        <v>433</v>
      </c>
      <c r="X322" t="s">
        <v>344</v>
      </c>
      <c r="Y322" t="s">
        <v>345</v>
      </c>
      <c r="Z322" t="s">
        <v>346</v>
      </c>
      <c r="AA322">
        <v>0.1065</v>
      </c>
      <c r="AB322" t="s">
        <v>347</v>
      </c>
      <c r="AC322" t="s">
        <v>348</v>
      </c>
      <c r="AD322" t="s">
        <v>17</v>
      </c>
      <c r="AE322" t="s">
        <v>9</v>
      </c>
      <c r="AF322" t="s">
        <v>10</v>
      </c>
      <c r="AG322" t="s">
        <v>11</v>
      </c>
      <c r="AH322" t="s">
        <v>11</v>
      </c>
      <c r="AI322" t="s">
        <v>12</v>
      </c>
      <c r="AJ322" t="s">
        <v>17</v>
      </c>
      <c r="AK322">
        <v>160051</v>
      </c>
      <c r="AL322" t="s">
        <v>18</v>
      </c>
      <c r="AM322" t="s">
        <v>30</v>
      </c>
      <c r="AN322">
        <v>9429</v>
      </c>
      <c r="AO322">
        <v>26534</v>
      </c>
      <c r="AP322">
        <v>8285</v>
      </c>
      <c r="AQ322">
        <v>40.799999999999997</v>
      </c>
      <c r="AR322">
        <v>1255.25</v>
      </c>
      <c r="AS322" t="s">
        <v>2396</v>
      </c>
      <c r="AT322" t="s">
        <v>2396</v>
      </c>
      <c r="AU322">
        <v>2</v>
      </c>
      <c r="AV322" t="s">
        <v>2398</v>
      </c>
      <c r="AW322" t="str" cm="1">
        <f t="array" ref="AW322">IF(Bank_Final_Fact[[#This Row],[Disbursement Date]]=MIN(_xlfn._xlws.FILTER(Bank_Final_Fact[Disbursement Date],Bank_Final_Fact[Client id]=Bank_Final_Fact[[#This Row],[Client id]])),"New","Old")</f>
        <v>New</v>
      </c>
      <c r="AX322">
        <f t="shared" ref="AX322:AX385" si="5">COUNTIF($B:$B,B322)</f>
        <v>4</v>
      </c>
    </row>
    <row r="323" spans="1:50">
      <c r="A323" t="s">
        <v>708</v>
      </c>
      <c r="B323">
        <v>37</v>
      </c>
      <c r="C323" t="s">
        <v>32</v>
      </c>
      <c r="D323" t="s">
        <v>343</v>
      </c>
      <c r="E323">
        <v>36152</v>
      </c>
      <c r="F323">
        <v>49205</v>
      </c>
      <c r="G323">
        <v>14043</v>
      </c>
      <c r="H323" s="1">
        <v>42508</v>
      </c>
      <c r="I323" t="s">
        <v>385</v>
      </c>
      <c r="J323" t="s">
        <v>383</v>
      </c>
      <c r="K323">
        <v>250029</v>
      </c>
      <c r="L323" t="s">
        <v>38</v>
      </c>
      <c r="M323" t="s">
        <v>274</v>
      </c>
      <c r="N323" t="s">
        <v>225</v>
      </c>
      <c r="O323" t="s">
        <v>238</v>
      </c>
      <c r="P323">
        <v>52</v>
      </c>
      <c r="Q323" s="1">
        <v>23743</v>
      </c>
      <c r="R323" t="s">
        <v>266</v>
      </c>
      <c r="S323" t="s">
        <v>243</v>
      </c>
      <c r="T323" t="s">
        <v>229</v>
      </c>
      <c r="U323" t="s">
        <v>233</v>
      </c>
      <c r="V323" t="s">
        <v>246</v>
      </c>
      <c r="W323">
        <v>322</v>
      </c>
      <c r="X323" t="s">
        <v>344</v>
      </c>
      <c r="Y323" t="s">
        <v>345</v>
      </c>
      <c r="Z323" t="s">
        <v>346</v>
      </c>
      <c r="AA323">
        <v>0.1065</v>
      </c>
      <c r="AB323" t="s">
        <v>347</v>
      </c>
      <c r="AC323" t="s">
        <v>348</v>
      </c>
      <c r="AD323" t="s">
        <v>32</v>
      </c>
      <c r="AE323" t="s">
        <v>33</v>
      </c>
      <c r="AF323" t="s">
        <v>34</v>
      </c>
      <c r="AG323" t="s">
        <v>35</v>
      </c>
      <c r="AH323" t="s">
        <v>35</v>
      </c>
      <c r="AI323" t="s">
        <v>36</v>
      </c>
      <c r="AJ323" t="s">
        <v>32</v>
      </c>
      <c r="AK323">
        <v>250029</v>
      </c>
      <c r="AL323" t="s">
        <v>37</v>
      </c>
      <c r="AM323" t="s">
        <v>16</v>
      </c>
      <c r="AN323">
        <v>37071</v>
      </c>
      <c r="AO323">
        <v>48971</v>
      </c>
      <c r="AP323">
        <v>35714</v>
      </c>
      <c r="AQ323">
        <v>32.42</v>
      </c>
      <c r="AR323">
        <v>2456.83</v>
      </c>
      <c r="AS323" t="s">
        <v>2396</v>
      </c>
      <c r="AT323" t="s">
        <v>2396</v>
      </c>
      <c r="AU323">
        <v>0</v>
      </c>
      <c r="AV323" t="s">
        <v>2398</v>
      </c>
      <c r="AW323" t="str" cm="1">
        <f t="array" ref="AW323">IF(Bank_Final_Fact[[#This Row],[Disbursement Date]]=MIN(_xlfn._xlws.FILTER(Bank_Final_Fact[Disbursement Date],Bank_Final_Fact[Client id]=Bank_Final_Fact[[#This Row],[Client id]])),"New","Old")</f>
        <v>New</v>
      </c>
      <c r="AX323">
        <f t="shared" si="5"/>
        <v>2</v>
      </c>
    </row>
    <row r="324" spans="1:50">
      <c r="A324" t="s">
        <v>709</v>
      </c>
      <c r="B324">
        <v>801</v>
      </c>
      <c r="C324" t="s">
        <v>60</v>
      </c>
      <c r="D324" t="s">
        <v>343</v>
      </c>
      <c r="E324">
        <v>5724</v>
      </c>
      <c r="F324">
        <v>4321</v>
      </c>
      <c r="G324">
        <v>42584</v>
      </c>
      <c r="H324" s="1">
        <v>43188</v>
      </c>
      <c r="I324" t="s">
        <v>385</v>
      </c>
      <c r="J324" t="s">
        <v>389</v>
      </c>
      <c r="K324">
        <v>90149</v>
      </c>
      <c r="L324" t="s">
        <v>62</v>
      </c>
      <c r="M324" t="s">
        <v>260</v>
      </c>
      <c r="N324" t="s">
        <v>225</v>
      </c>
      <c r="O324" t="s">
        <v>238</v>
      </c>
      <c r="P324">
        <v>50</v>
      </c>
      <c r="Q324" s="1">
        <v>25569</v>
      </c>
      <c r="R324" t="s">
        <v>239</v>
      </c>
      <c r="S324" t="s">
        <v>303</v>
      </c>
      <c r="T324" t="s">
        <v>229</v>
      </c>
      <c r="U324" t="s">
        <v>245</v>
      </c>
      <c r="V324" t="s">
        <v>240</v>
      </c>
      <c r="W324">
        <v>664</v>
      </c>
      <c r="X324" t="s">
        <v>344</v>
      </c>
      <c r="Y324" t="s">
        <v>345</v>
      </c>
      <c r="Z324" t="s">
        <v>346</v>
      </c>
      <c r="AA324">
        <v>0.1065</v>
      </c>
      <c r="AB324" t="s">
        <v>347</v>
      </c>
      <c r="AC324" t="s">
        <v>348</v>
      </c>
      <c r="AD324" t="s">
        <v>60</v>
      </c>
      <c r="AE324" t="s">
        <v>40</v>
      </c>
      <c r="AF324" t="s">
        <v>41</v>
      </c>
      <c r="AG324" t="s">
        <v>42</v>
      </c>
      <c r="AH324" t="s">
        <v>42</v>
      </c>
      <c r="AI324" t="s">
        <v>43</v>
      </c>
      <c r="AJ324" t="s">
        <v>61</v>
      </c>
      <c r="AK324">
        <v>90149</v>
      </c>
      <c r="AL324" t="s">
        <v>48</v>
      </c>
      <c r="AM324" t="s">
        <v>30</v>
      </c>
      <c r="AN324">
        <v>7645</v>
      </c>
      <c r="AO324">
        <v>5335</v>
      </c>
      <c r="AP324">
        <v>5281</v>
      </c>
      <c r="AQ324">
        <v>5.87</v>
      </c>
      <c r="AR324">
        <v>2630.8</v>
      </c>
      <c r="AS324" t="s">
        <v>2396</v>
      </c>
      <c r="AT324" t="s">
        <v>2397</v>
      </c>
      <c r="AU324">
        <v>0</v>
      </c>
      <c r="AV324" t="s">
        <v>2399</v>
      </c>
      <c r="AW324" t="str" cm="1">
        <f t="array" ref="AW324">IF(Bank_Final_Fact[[#This Row],[Disbursement Date]]=MIN(_xlfn._xlws.FILTER(Bank_Final_Fact[Disbursement Date],Bank_Final_Fact[Client id]=Bank_Final_Fact[[#This Row],[Client id]])),"New","Old")</f>
        <v>Old</v>
      </c>
      <c r="AX324">
        <f t="shared" si="5"/>
        <v>2</v>
      </c>
    </row>
    <row r="325" spans="1:50">
      <c r="A325" t="s">
        <v>710</v>
      </c>
      <c r="B325">
        <v>516</v>
      </c>
      <c r="C325" t="s">
        <v>25</v>
      </c>
      <c r="D325" t="s">
        <v>343</v>
      </c>
      <c r="E325">
        <v>8069</v>
      </c>
      <c r="F325">
        <v>36141</v>
      </c>
      <c r="G325">
        <v>27950</v>
      </c>
      <c r="H325" s="1">
        <v>42895</v>
      </c>
      <c r="I325" t="s">
        <v>382</v>
      </c>
      <c r="J325" t="s">
        <v>389</v>
      </c>
      <c r="K325">
        <v>10068</v>
      </c>
      <c r="L325" t="s">
        <v>74</v>
      </c>
      <c r="M325" t="s">
        <v>268</v>
      </c>
      <c r="N325" t="s">
        <v>225</v>
      </c>
      <c r="O325" t="s">
        <v>251</v>
      </c>
      <c r="P325">
        <v>26</v>
      </c>
      <c r="Q325" s="1">
        <v>33970</v>
      </c>
      <c r="R325" t="s">
        <v>235</v>
      </c>
      <c r="S325" t="s">
        <v>243</v>
      </c>
      <c r="T325" t="s">
        <v>229</v>
      </c>
      <c r="U325" t="s">
        <v>230</v>
      </c>
      <c r="V325" t="s">
        <v>240</v>
      </c>
      <c r="W325">
        <v>398</v>
      </c>
      <c r="X325" t="s">
        <v>344</v>
      </c>
      <c r="Y325" t="s">
        <v>345</v>
      </c>
      <c r="Z325" t="s">
        <v>346</v>
      </c>
      <c r="AA325">
        <v>0.1065</v>
      </c>
      <c r="AB325" t="s">
        <v>347</v>
      </c>
      <c r="AC325" t="s">
        <v>348</v>
      </c>
      <c r="AD325" t="s">
        <v>25</v>
      </c>
      <c r="AE325" t="s">
        <v>24</v>
      </c>
      <c r="AF325" t="s">
        <v>25</v>
      </c>
      <c r="AG325" t="s">
        <v>26</v>
      </c>
      <c r="AH325" t="s">
        <v>26</v>
      </c>
      <c r="AI325" t="s">
        <v>27</v>
      </c>
      <c r="AJ325" t="s">
        <v>72</v>
      </c>
      <c r="AK325">
        <v>10068</v>
      </c>
      <c r="AL325" t="s">
        <v>73</v>
      </c>
      <c r="AM325" t="s">
        <v>16</v>
      </c>
      <c r="AN325">
        <v>8763</v>
      </c>
      <c r="AO325">
        <v>36939</v>
      </c>
      <c r="AP325">
        <v>7749</v>
      </c>
      <c r="AQ325">
        <v>25.34</v>
      </c>
      <c r="AR325">
        <v>173.5</v>
      </c>
      <c r="AS325" t="s">
        <v>2396</v>
      </c>
      <c r="AT325" t="s">
        <v>2396</v>
      </c>
      <c r="AU325">
        <v>2</v>
      </c>
      <c r="AV325" t="s">
        <v>2398</v>
      </c>
      <c r="AW325" t="str" cm="1">
        <f t="array" ref="AW325">IF(Bank_Final_Fact[[#This Row],[Disbursement Date]]=MIN(_xlfn._xlws.FILTER(Bank_Final_Fact[Disbursement Date],Bank_Final_Fact[Client id]=Bank_Final_Fact[[#This Row],[Client id]])),"New","Old")</f>
        <v>Old</v>
      </c>
      <c r="AX325">
        <f t="shared" si="5"/>
        <v>5</v>
      </c>
    </row>
    <row r="326" spans="1:50">
      <c r="A326" t="s">
        <v>711</v>
      </c>
      <c r="B326">
        <v>77</v>
      </c>
      <c r="C326" t="s">
        <v>174</v>
      </c>
      <c r="D326" t="s">
        <v>359</v>
      </c>
      <c r="E326">
        <v>36805</v>
      </c>
      <c r="F326">
        <v>45098</v>
      </c>
      <c r="G326">
        <v>23264</v>
      </c>
      <c r="H326" s="1">
        <v>44993</v>
      </c>
      <c r="I326" t="s">
        <v>382</v>
      </c>
      <c r="J326" t="s">
        <v>389</v>
      </c>
      <c r="K326">
        <v>520376</v>
      </c>
      <c r="L326" t="s">
        <v>177</v>
      </c>
      <c r="M326" t="s">
        <v>234</v>
      </c>
      <c r="N326" t="s">
        <v>225</v>
      </c>
      <c r="O326" t="s">
        <v>251</v>
      </c>
      <c r="P326">
        <v>34</v>
      </c>
      <c r="Q326" s="1">
        <v>30682</v>
      </c>
      <c r="R326" t="s">
        <v>227</v>
      </c>
      <c r="S326" t="s">
        <v>243</v>
      </c>
      <c r="T326" t="s">
        <v>229</v>
      </c>
      <c r="U326" t="s">
        <v>245</v>
      </c>
      <c r="V326" t="s">
        <v>246</v>
      </c>
      <c r="W326">
        <v>756</v>
      </c>
      <c r="X326" t="s">
        <v>344</v>
      </c>
      <c r="Y326" t="s">
        <v>360</v>
      </c>
      <c r="Z326" t="s">
        <v>346</v>
      </c>
      <c r="AA326">
        <v>9.9099999999999994E-2</v>
      </c>
      <c r="AB326" t="s">
        <v>347</v>
      </c>
      <c r="AC326" t="s">
        <v>361</v>
      </c>
      <c r="AD326" t="s">
        <v>174</v>
      </c>
      <c r="AE326" t="s">
        <v>76</v>
      </c>
      <c r="AF326" t="s">
        <v>77</v>
      </c>
      <c r="AG326" t="s">
        <v>78</v>
      </c>
      <c r="AH326" t="s">
        <v>78</v>
      </c>
      <c r="AI326" t="s">
        <v>79</v>
      </c>
      <c r="AJ326" t="s">
        <v>175</v>
      </c>
      <c r="AK326">
        <v>520376</v>
      </c>
      <c r="AL326" t="s">
        <v>176</v>
      </c>
      <c r="AM326" t="s">
        <v>14</v>
      </c>
      <c r="AN326">
        <v>38599</v>
      </c>
      <c r="AO326">
        <v>46983</v>
      </c>
      <c r="AP326">
        <v>36574</v>
      </c>
      <c r="AQ326">
        <v>42.29</v>
      </c>
      <c r="AR326">
        <v>3392.7</v>
      </c>
      <c r="AS326" t="s">
        <v>2396</v>
      </c>
      <c r="AT326" t="s">
        <v>2396</v>
      </c>
      <c r="AU326">
        <v>1</v>
      </c>
      <c r="AV326" t="s">
        <v>2398</v>
      </c>
      <c r="AW326" t="str" cm="1">
        <f t="array" ref="AW326">IF(Bank_Final_Fact[[#This Row],[Disbursement Date]]=MIN(_xlfn._xlws.FILTER(Bank_Final_Fact[Disbursement Date],Bank_Final_Fact[Client id]=Bank_Final_Fact[[#This Row],[Client id]])),"New","Old")</f>
        <v>Old</v>
      </c>
      <c r="AX326">
        <f t="shared" si="5"/>
        <v>4</v>
      </c>
    </row>
    <row r="327" spans="1:50">
      <c r="A327" t="s">
        <v>712</v>
      </c>
      <c r="B327">
        <v>170</v>
      </c>
      <c r="C327" t="s">
        <v>139</v>
      </c>
      <c r="D327" t="s">
        <v>343</v>
      </c>
      <c r="E327">
        <v>29154</v>
      </c>
      <c r="F327">
        <v>30596</v>
      </c>
      <c r="G327">
        <v>20992</v>
      </c>
      <c r="H327" s="1">
        <v>44067</v>
      </c>
      <c r="I327" t="s">
        <v>382</v>
      </c>
      <c r="J327" t="s">
        <v>383</v>
      </c>
      <c r="K327">
        <v>630081</v>
      </c>
      <c r="L327" t="s">
        <v>141</v>
      </c>
      <c r="M327" t="s">
        <v>289</v>
      </c>
      <c r="N327" t="s">
        <v>225</v>
      </c>
      <c r="O327" t="s">
        <v>226</v>
      </c>
      <c r="P327">
        <v>36</v>
      </c>
      <c r="Q327" s="1">
        <v>30567</v>
      </c>
      <c r="R327" t="s">
        <v>266</v>
      </c>
      <c r="S327" t="s">
        <v>282</v>
      </c>
      <c r="T327" t="s">
        <v>249</v>
      </c>
      <c r="U327" t="s">
        <v>261</v>
      </c>
      <c r="V327" t="s">
        <v>240</v>
      </c>
      <c r="W327">
        <v>807</v>
      </c>
      <c r="X327" t="s">
        <v>344</v>
      </c>
      <c r="Y327" t="s">
        <v>345</v>
      </c>
      <c r="Z327" t="s">
        <v>346</v>
      </c>
      <c r="AA327">
        <v>0.1065</v>
      </c>
      <c r="AB327" t="s">
        <v>347</v>
      </c>
      <c r="AC327" t="s">
        <v>348</v>
      </c>
      <c r="AD327" t="s">
        <v>139</v>
      </c>
      <c r="AE327" t="s">
        <v>133</v>
      </c>
      <c r="AF327" t="s">
        <v>134</v>
      </c>
      <c r="AG327" t="s">
        <v>135</v>
      </c>
      <c r="AH327" t="s">
        <v>135</v>
      </c>
      <c r="AI327" t="s">
        <v>136</v>
      </c>
      <c r="AJ327" t="s">
        <v>139</v>
      </c>
      <c r="AK327">
        <v>630081</v>
      </c>
      <c r="AL327" t="s">
        <v>140</v>
      </c>
      <c r="AM327" t="s">
        <v>16</v>
      </c>
      <c r="AN327">
        <v>30196</v>
      </c>
      <c r="AO327">
        <v>30285</v>
      </c>
      <c r="AP327">
        <v>28801</v>
      </c>
      <c r="AQ327">
        <v>25.45</v>
      </c>
      <c r="AR327">
        <v>2879.05</v>
      </c>
      <c r="AS327" t="s">
        <v>2396</v>
      </c>
      <c r="AT327" t="s">
        <v>2396</v>
      </c>
      <c r="AU327">
        <v>2</v>
      </c>
      <c r="AV327" t="s">
        <v>2399</v>
      </c>
      <c r="AW327" t="str" cm="1">
        <f t="array" ref="AW327">IF(Bank_Final_Fact[[#This Row],[Disbursement Date]]=MIN(_xlfn._xlws.FILTER(Bank_Final_Fact[Disbursement Date],Bank_Final_Fact[Client id]=Bank_Final_Fact[[#This Row],[Client id]])),"New","Old")</f>
        <v>Old</v>
      </c>
      <c r="AX327">
        <f t="shared" si="5"/>
        <v>3</v>
      </c>
    </row>
    <row r="328" spans="1:50">
      <c r="A328" t="s">
        <v>713</v>
      </c>
      <c r="B328">
        <v>923</v>
      </c>
      <c r="C328" t="s">
        <v>25</v>
      </c>
      <c r="D328" t="s">
        <v>343</v>
      </c>
      <c r="E328">
        <v>26958</v>
      </c>
      <c r="F328">
        <v>22518</v>
      </c>
      <c r="G328">
        <v>17836</v>
      </c>
      <c r="H328" s="1">
        <v>43176</v>
      </c>
      <c r="I328" t="s">
        <v>382</v>
      </c>
      <c r="J328" t="s">
        <v>383</v>
      </c>
      <c r="K328">
        <v>10068</v>
      </c>
      <c r="L328" t="s">
        <v>74</v>
      </c>
      <c r="M328" t="s">
        <v>325</v>
      </c>
      <c r="N328" t="s">
        <v>225</v>
      </c>
      <c r="O328" t="s">
        <v>242</v>
      </c>
      <c r="P328">
        <v>22</v>
      </c>
      <c r="Q328" s="1">
        <v>35719</v>
      </c>
      <c r="R328" t="s">
        <v>239</v>
      </c>
      <c r="S328" t="s">
        <v>303</v>
      </c>
      <c r="T328" t="s">
        <v>259</v>
      </c>
      <c r="U328" t="s">
        <v>236</v>
      </c>
      <c r="V328" t="s">
        <v>246</v>
      </c>
      <c r="W328">
        <v>714</v>
      </c>
      <c r="X328" t="s">
        <v>344</v>
      </c>
      <c r="Y328" t="s">
        <v>345</v>
      </c>
      <c r="Z328" t="s">
        <v>346</v>
      </c>
      <c r="AA328">
        <v>0.1065</v>
      </c>
      <c r="AB328" t="s">
        <v>347</v>
      </c>
      <c r="AC328" t="s">
        <v>348</v>
      </c>
      <c r="AD328" t="s">
        <v>25</v>
      </c>
      <c r="AE328" t="s">
        <v>24</v>
      </c>
      <c r="AF328" t="s">
        <v>25</v>
      </c>
      <c r="AG328" t="s">
        <v>26</v>
      </c>
      <c r="AH328" t="s">
        <v>26</v>
      </c>
      <c r="AI328" t="s">
        <v>27</v>
      </c>
      <c r="AJ328" t="s">
        <v>72</v>
      </c>
      <c r="AK328">
        <v>10068</v>
      </c>
      <c r="AL328" t="s">
        <v>73</v>
      </c>
      <c r="AM328" t="s">
        <v>16</v>
      </c>
      <c r="AN328">
        <v>27297</v>
      </c>
      <c r="AO328">
        <v>23602</v>
      </c>
      <c r="AP328">
        <v>26758</v>
      </c>
      <c r="AQ328">
        <v>2.34</v>
      </c>
      <c r="AR328">
        <v>4596.67</v>
      </c>
      <c r="AS328" t="s">
        <v>2396</v>
      </c>
      <c r="AT328" t="s">
        <v>2396</v>
      </c>
      <c r="AU328">
        <v>2</v>
      </c>
      <c r="AV328" t="s">
        <v>2398</v>
      </c>
      <c r="AW328" t="str" cm="1">
        <f t="array" ref="AW328">IF(Bank_Final_Fact[[#This Row],[Disbursement Date]]=MIN(_xlfn._xlws.FILTER(Bank_Final_Fact[Disbursement Date],Bank_Final_Fact[Client id]=Bank_Final_Fact[[#This Row],[Client id]])),"New","Old")</f>
        <v>Old</v>
      </c>
      <c r="AX328">
        <f t="shared" si="5"/>
        <v>2</v>
      </c>
    </row>
    <row r="329" spans="1:50">
      <c r="A329" t="s">
        <v>714</v>
      </c>
      <c r="B329">
        <v>520</v>
      </c>
      <c r="C329" t="s">
        <v>94</v>
      </c>
      <c r="D329" t="s">
        <v>343</v>
      </c>
      <c r="E329">
        <v>16955</v>
      </c>
      <c r="F329">
        <v>12136</v>
      </c>
      <c r="G329">
        <v>35820</v>
      </c>
      <c r="H329" s="1">
        <v>44823</v>
      </c>
      <c r="I329" t="s">
        <v>382</v>
      </c>
      <c r="J329" t="s">
        <v>383</v>
      </c>
      <c r="K329">
        <v>70364</v>
      </c>
      <c r="L329" t="s">
        <v>96</v>
      </c>
      <c r="M329" t="s">
        <v>268</v>
      </c>
      <c r="N329" t="s">
        <v>225</v>
      </c>
      <c r="O329" t="s">
        <v>251</v>
      </c>
      <c r="P329">
        <v>26</v>
      </c>
      <c r="Q329" s="1">
        <v>33970</v>
      </c>
      <c r="R329" t="s">
        <v>235</v>
      </c>
      <c r="S329" t="s">
        <v>243</v>
      </c>
      <c r="T329" t="s">
        <v>229</v>
      </c>
      <c r="U329" t="s">
        <v>230</v>
      </c>
      <c r="V329" t="s">
        <v>240</v>
      </c>
      <c r="W329">
        <v>398</v>
      </c>
      <c r="X329" t="s">
        <v>344</v>
      </c>
      <c r="Y329" t="s">
        <v>345</v>
      </c>
      <c r="Z329" t="s">
        <v>346</v>
      </c>
      <c r="AA329">
        <v>0.1065</v>
      </c>
      <c r="AB329" t="s">
        <v>347</v>
      </c>
      <c r="AC329" t="s">
        <v>348</v>
      </c>
      <c r="AD329" t="s">
        <v>94</v>
      </c>
      <c r="AE329" t="s">
        <v>51</v>
      </c>
      <c r="AF329" t="s">
        <v>52</v>
      </c>
      <c r="AG329" t="s">
        <v>53</v>
      </c>
      <c r="AH329" t="s">
        <v>53</v>
      </c>
      <c r="AI329" t="s">
        <v>54</v>
      </c>
      <c r="AJ329" t="s">
        <v>94</v>
      </c>
      <c r="AK329">
        <v>70364</v>
      </c>
      <c r="AL329" t="s">
        <v>95</v>
      </c>
      <c r="AM329" t="s">
        <v>14</v>
      </c>
      <c r="AN329">
        <v>18490</v>
      </c>
      <c r="AO329">
        <v>12378</v>
      </c>
      <c r="AP329">
        <v>16592</v>
      </c>
      <c r="AQ329">
        <v>17.23</v>
      </c>
      <c r="AR329">
        <v>2332.88</v>
      </c>
      <c r="AS329" t="s">
        <v>2396</v>
      </c>
      <c r="AT329" t="s">
        <v>2396</v>
      </c>
      <c r="AU329">
        <v>1</v>
      </c>
      <c r="AV329" t="s">
        <v>2399</v>
      </c>
      <c r="AW329" t="str" cm="1">
        <f t="array" ref="AW329">IF(Bank_Final_Fact[[#This Row],[Disbursement Date]]=MIN(_xlfn._xlws.FILTER(Bank_Final_Fact[Disbursement Date],Bank_Final_Fact[Client id]=Bank_Final_Fact[[#This Row],[Client id]])),"New","Old")</f>
        <v>New</v>
      </c>
      <c r="AX329">
        <f t="shared" si="5"/>
        <v>1</v>
      </c>
    </row>
    <row r="330" spans="1:50">
      <c r="A330" t="s">
        <v>715</v>
      </c>
      <c r="B330">
        <v>380</v>
      </c>
      <c r="C330" t="s">
        <v>39</v>
      </c>
      <c r="D330" t="s">
        <v>353</v>
      </c>
      <c r="E330">
        <v>45668</v>
      </c>
      <c r="F330">
        <v>32555</v>
      </c>
      <c r="G330">
        <v>34461</v>
      </c>
      <c r="H330" s="1">
        <v>42847</v>
      </c>
      <c r="I330" t="s">
        <v>382</v>
      </c>
      <c r="J330" t="s">
        <v>383</v>
      </c>
      <c r="K330">
        <v>30179</v>
      </c>
      <c r="L330" t="s">
        <v>46</v>
      </c>
      <c r="M330" t="s">
        <v>309</v>
      </c>
      <c r="N330" t="s">
        <v>225</v>
      </c>
      <c r="O330" t="s">
        <v>238</v>
      </c>
      <c r="P330">
        <v>53</v>
      </c>
      <c r="Q330" s="1">
        <v>24108</v>
      </c>
      <c r="R330" t="s">
        <v>239</v>
      </c>
      <c r="S330" t="s">
        <v>303</v>
      </c>
      <c r="T330" t="s">
        <v>229</v>
      </c>
      <c r="U330" t="s">
        <v>261</v>
      </c>
      <c r="V330" t="s">
        <v>246</v>
      </c>
      <c r="W330">
        <v>529</v>
      </c>
      <c r="X330" t="s">
        <v>344</v>
      </c>
      <c r="Y330" t="s">
        <v>357</v>
      </c>
      <c r="Z330" t="s">
        <v>346</v>
      </c>
      <c r="AA330">
        <v>0.1825</v>
      </c>
      <c r="AB330" t="s">
        <v>354</v>
      </c>
      <c r="AC330" t="s">
        <v>355</v>
      </c>
      <c r="AD330" t="s">
        <v>39</v>
      </c>
      <c r="AE330" t="s">
        <v>40</v>
      </c>
      <c r="AF330" t="s">
        <v>41</v>
      </c>
      <c r="AG330" t="s">
        <v>42</v>
      </c>
      <c r="AH330" t="s">
        <v>42</v>
      </c>
      <c r="AI330" t="s">
        <v>43</v>
      </c>
      <c r="AJ330" t="s">
        <v>44</v>
      </c>
      <c r="AK330">
        <v>30179</v>
      </c>
      <c r="AL330" t="s">
        <v>45</v>
      </c>
      <c r="AM330" t="s">
        <v>30</v>
      </c>
      <c r="AN330">
        <v>46782</v>
      </c>
      <c r="AO330">
        <v>32120</v>
      </c>
      <c r="AP330">
        <v>45350</v>
      </c>
      <c r="AQ330">
        <v>15.91</v>
      </c>
      <c r="AR330">
        <v>4594.43</v>
      </c>
      <c r="AS330" t="s">
        <v>2396</v>
      </c>
      <c r="AT330" t="s">
        <v>2396</v>
      </c>
      <c r="AU330">
        <v>2</v>
      </c>
      <c r="AV330" t="s">
        <v>2399</v>
      </c>
      <c r="AW330" t="str" cm="1">
        <f t="array" ref="AW330">IF(Bank_Final_Fact[[#This Row],[Disbursement Date]]=MIN(_xlfn._xlws.FILTER(Bank_Final_Fact[Disbursement Date],Bank_Final_Fact[Client id]=Bank_Final_Fact[[#This Row],[Client id]])),"New","Old")</f>
        <v>New</v>
      </c>
      <c r="AX330">
        <f t="shared" si="5"/>
        <v>3</v>
      </c>
    </row>
    <row r="331" spans="1:50">
      <c r="A331" t="s">
        <v>716</v>
      </c>
      <c r="B331">
        <v>781</v>
      </c>
      <c r="C331" t="s">
        <v>17</v>
      </c>
      <c r="D331" t="s">
        <v>359</v>
      </c>
      <c r="E331">
        <v>32630</v>
      </c>
      <c r="F331">
        <v>38028</v>
      </c>
      <c r="G331">
        <v>23180</v>
      </c>
      <c r="H331" s="1">
        <v>42240</v>
      </c>
      <c r="I331" t="s">
        <v>385</v>
      </c>
      <c r="J331" t="s">
        <v>383</v>
      </c>
      <c r="K331">
        <v>160051</v>
      </c>
      <c r="L331" t="s">
        <v>19</v>
      </c>
      <c r="M331" t="s">
        <v>264</v>
      </c>
      <c r="N331" t="s">
        <v>225</v>
      </c>
      <c r="O331" t="s">
        <v>251</v>
      </c>
      <c r="P331">
        <v>32</v>
      </c>
      <c r="Q331" s="1">
        <v>31048</v>
      </c>
      <c r="R331" t="s">
        <v>227</v>
      </c>
      <c r="S331" t="s">
        <v>243</v>
      </c>
      <c r="T331" t="s">
        <v>229</v>
      </c>
      <c r="U331" t="s">
        <v>233</v>
      </c>
      <c r="V331" t="s">
        <v>231</v>
      </c>
      <c r="W331">
        <v>584</v>
      </c>
      <c r="X331" t="s">
        <v>344</v>
      </c>
      <c r="Y331" t="s">
        <v>360</v>
      </c>
      <c r="Z331" t="s">
        <v>346</v>
      </c>
      <c r="AA331">
        <v>9.9099999999999994E-2</v>
      </c>
      <c r="AB331" t="s">
        <v>347</v>
      </c>
      <c r="AC331" t="s">
        <v>361</v>
      </c>
      <c r="AD331" t="s">
        <v>17</v>
      </c>
      <c r="AE331" t="s">
        <v>9</v>
      </c>
      <c r="AF331" t="s">
        <v>10</v>
      </c>
      <c r="AG331" t="s">
        <v>11</v>
      </c>
      <c r="AH331" t="s">
        <v>11</v>
      </c>
      <c r="AI331" t="s">
        <v>12</v>
      </c>
      <c r="AJ331" t="s">
        <v>17</v>
      </c>
      <c r="AK331">
        <v>160051</v>
      </c>
      <c r="AL331" t="s">
        <v>18</v>
      </c>
      <c r="AM331" t="s">
        <v>30</v>
      </c>
      <c r="AN331">
        <v>33393</v>
      </c>
      <c r="AO331">
        <v>39124</v>
      </c>
      <c r="AP331">
        <v>32368</v>
      </c>
      <c r="AQ331">
        <v>45.48</v>
      </c>
      <c r="AR331">
        <v>4145.7299999999996</v>
      </c>
      <c r="AS331" t="s">
        <v>2396</v>
      </c>
      <c r="AT331" t="s">
        <v>2396</v>
      </c>
      <c r="AU331">
        <v>0</v>
      </c>
      <c r="AV331" t="s">
        <v>2399</v>
      </c>
      <c r="AW331" t="str" cm="1">
        <f t="array" ref="AW331">IF(Bank_Final_Fact[[#This Row],[Disbursement Date]]=MIN(_xlfn._xlws.FILTER(Bank_Final_Fact[Disbursement Date],Bank_Final_Fact[Client id]=Bank_Final_Fact[[#This Row],[Client id]])),"New","Old")</f>
        <v>New</v>
      </c>
      <c r="AX331">
        <f t="shared" si="5"/>
        <v>4</v>
      </c>
    </row>
    <row r="332" spans="1:50">
      <c r="A332" t="s">
        <v>717</v>
      </c>
      <c r="B332">
        <v>218</v>
      </c>
      <c r="C332" t="s">
        <v>116</v>
      </c>
      <c r="D332" t="s">
        <v>343</v>
      </c>
      <c r="E332">
        <v>31965</v>
      </c>
      <c r="F332">
        <v>36554</v>
      </c>
      <c r="G332">
        <v>3708</v>
      </c>
      <c r="H332" s="1">
        <v>44247</v>
      </c>
      <c r="I332" t="s">
        <v>385</v>
      </c>
      <c r="J332" t="s">
        <v>389</v>
      </c>
      <c r="K332">
        <v>1140044</v>
      </c>
      <c r="L332" t="s">
        <v>118</v>
      </c>
      <c r="M332" t="s">
        <v>299</v>
      </c>
      <c r="N332" t="s">
        <v>225</v>
      </c>
      <c r="O332" t="s">
        <v>238</v>
      </c>
      <c r="P332">
        <v>49</v>
      </c>
      <c r="Q332" s="1">
        <v>25569</v>
      </c>
      <c r="R332" t="s">
        <v>239</v>
      </c>
      <c r="S332" t="s">
        <v>243</v>
      </c>
      <c r="T332" t="s">
        <v>249</v>
      </c>
      <c r="U332" t="s">
        <v>230</v>
      </c>
      <c r="V332" t="s">
        <v>246</v>
      </c>
      <c r="W332">
        <v>374</v>
      </c>
      <c r="X332" t="s">
        <v>344</v>
      </c>
      <c r="Y332" t="s">
        <v>345</v>
      </c>
      <c r="Z332" t="s">
        <v>346</v>
      </c>
      <c r="AA332">
        <v>0.1065</v>
      </c>
      <c r="AB332" t="s">
        <v>347</v>
      </c>
      <c r="AC332" t="s">
        <v>348</v>
      </c>
      <c r="AD332" t="s">
        <v>116</v>
      </c>
      <c r="AE332" t="s">
        <v>76</v>
      </c>
      <c r="AF332" t="s">
        <v>77</v>
      </c>
      <c r="AG332" t="s">
        <v>78</v>
      </c>
      <c r="AH332" t="s">
        <v>78</v>
      </c>
      <c r="AI332" t="s">
        <v>79</v>
      </c>
      <c r="AJ332" t="s">
        <v>116</v>
      </c>
      <c r="AK332">
        <v>1140044</v>
      </c>
      <c r="AL332" t="s">
        <v>117</v>
      </c>
      <c r="AM332" t="s">
        <v>14</v>
      </c>
      <c r="AN332">
        <v>33488</v>
      </c>
      <c r="AO332">
        <v>36453</v>
      </c>
      <c r="AP332">
        <v>31788</v>
      </c>
      <c r="AQ332">
        <v>17.809999999999999</v>
      </c>
      <c r="AR332">
        <v>2410.14</v>
      </c>
      <c r="AS332" t="s">
        <v>2396</v>
      </c>
      <c r="AT332" t="s">
        <v>2396</v>
      </c>
      <c r="AU332">
        <v>0</v>
      </c>
      <c r="AV332" t="s">
        <v>2398</v>
      </c>
      <c r="AW332" t="str" cm="1">
        <f t="array" ref="AW332">IF(Bank_Final_Fact[[#This Row],[Disbursement Date]]=MIN(_xlfn._xlws.FILTER(Bank_Final_Fact[Disbursement Date],Bank_Final_Fact[Client id]=Bank_Final_Fact[[#This Row],[Client id]])),"New","Old")</f>
        <v>Old</v>
      </c>
      <c r="AX332">
        <f t="shared" si="5"/>
        <v>3</v>
      </c>
    </row>
    <row r="333" spans="1:50">
      <c r="A333" t="s">
        <v>718</v>
      </c>
      <c r="B333">
        <v>67</v>
      </c>
      <c r="C333" t="s">
        <v>142</v>
      </c>
      <c r="D333" t="s">
        <v>343</v>
      </c>
      <c r="E333">
        <v>4516</v>
      </c>
      <c r="F333">
        <v>3488</v>
      </c>
      <c r="G333">
        <v>11351</v>
      </c>
      <c r="H333" s="1">
        <v>43735</v>
      </c>
      <c r="I333" t="s">
        <v>385</v>
      </c>
      <c r="J333" t="s">
        <v>383</v>
      </c>
      <c r="K333">
        <v>570241</v>
      </c>
      <c r="L333" t="s">
        <v>148</v>
      </c>
      <c r="M333" t="s">
        <v>297</v>
      </c>
      <c r="N333" t="s">
        <v>225</v>
      </c>
      <c r="O333" t="s">
        <v>226</v>
      </c>
      <c r="P333">
        <v>37</v>
      </c>
      <c r="Q333" s="1">
        <v>29963</v>
      </c>
      <c r="R333" t="s">
        <v>239</v>
      </c>
      <c r="S333" t="s">
        <v>243</v>
      </c>
      <c r="T333" t="s">
        <v>259</v>
      </c>
      <c r="U333" t="s">
        <v>230</v>
      </c>
      <c r="V333" t="s">
        <v>240</v>
      </c>
      <c r="W333">
        <v>414</v>
      </c>
      <c r="X333" t="s">
        <v>344</v>
      </c>
      <c r="Y333" t="s">
        <v>345</v>
      </c>
      <c r="Z333" t="s">
        <v>346</v>
      </c>
      <c r="AA333">
        <v>0.1065</v>
      </c>
      <c r="AB333" t="s">
        <v>347</v>
      </c>
      <c r="AC333" t="s">
        <v>348</v>
      </c>
      <c r="AD333" t="s">
        <v>142</v>
      </c>
      <c r="AE333" t="s">
        <v>143</v>
      </c>
      <c r="AF333" t="s">
        <v>144</v>
      </c>
      <c r="AG333" t="s">
        <v>145</v>
      </c>
      <c r="AH333" t="s">
        <v>145</v>
      </c>
      <c r="AI333" t="s">
        <v>146</v>
      </c>
      <c r="AJ333" t="s">
        <v>142</v>
      </c>
      <c r="AK333">
        <v>570241</v>
      </c>
      <c r="AL333" t="s">
        <v>147</v>
      </c>
      <c r="AM333" t="s">
        <v>30</v>
      </c>
      <c r="AN333">
        <v>6331</v>
      </c>
      <c r="AO333">
        <v>4271</v>
      </c>
      <c r="AP333">
        <v>4498</v>
      </c>
      <c r="AQ333">
        <v>46.03</v>
      </c>
      <c r="AR333">
        <v>3053.66</v>
      </c>
      <c r="AS333" t="s">
        <v>2397</v>
      </c>
      <c r="AT333" t="s">
        <v>2396</v>
      </c>
      <c r="AU333">
        <v>0</v>
      </c>
      <c r="AV333" t="s">
        <v>2398</v>
      </c>
      <c r="AW333" t="str" cm="1">
        <f t="array" ref="AW333">IF(Bank_Final_Fact[[#This Row],[Disbursement Date]]=MIN(_xlfn._xlws.FILTER(Bank_Final_Fact[Disbursement Date],Bank_Final_Fact[Client id]=Bank_Final_Fact[[#This Row],[Client id]])),"New","Old")</f>
        <v>Old</v>
      </c>
      <c r="AX333">
        <f t="shared" si="5"/>
        <v>3</v>
      </c>
    </row>
    <row r="334" spans="1:50">
      <c r="A334" t="s">
        <v>719</v>
      </c>
      <c r="B334">
        <v>338</v>
      </c>
      <c r="C334" t="s">
        <v>57</v>
      </c>
      <c r="D334" t="s">
        <v>343</v>
      </c>
      <c r="E334">
        <v>40546</v>
      </c>
      <c r="F334">
        <v>45969</v>
      </c>
      <c r="G334">
        <v>3733</v>
      </c>
      <c r="H334" s="1">
        <v>43847</v>
      </c>
      <c r="I334" t="s">
        <v>385</v>
      </c>
      <c r="J334" t="s">
        <v>389</v>
      </c>
      <c r="K334">
        <v>240005</v>
      </c>
      <c r="L334" t="s">
        <v>59</v>
      </c>
      <c r="M334" t="s">
        <v>253</v>
      </c>
      <c r="N334" t="s">
        <v>225</v>
      </c>
      <c r="O334" t="s">
        <v>226</v>
      </c>
      <c r="P334">
        <v>36</v>
      </c>
      <c r="Q334" s="1">
        <v>29747</v>
      </c>
      <c r="R334" t="s">
        <v>227</v>
      </c>
      <c r="S334" t="s">
        <v>243</v>
      </c>
      <c r="T334" t="s">
        <v>249</v>
      </c>
      <c r="U334" t="s">
        <v>236</v>
      </c>
      <c r="V334" t="s">
        <v>240</v>
      </c>
      <c r="W334">
        <v>787</v>
      </c>
      <c r="X334" t="s">
        <v>344</v>
      </c>
      <c r="Y334" t="s">
        <v>345</v>
      </c>
      <c r="Z334" t="s">
        <v>346</v>
      </c>
      <c r="AA334">
        <v>0.1065</v>
      </c>
      <c r="AB334" t="s">
        <v>347</v>
      </c>
      <c r="AC334" t="s">
        <v>348</v>
      </c>
      <c r="AD334" t="s">
        <v>57</v>
      </c>
      <c r="AE334" t="s">
        <v>33</v>
      </c>
      <c r="AF334" t="s">
        <v>34</v>
      </c>
      <c r="AG334" t="s">
        <v>35</v>
      </c>
      <c r="AH334" t="s">
        <v>35</v>
      </c>
      <c r="AI334" t="s">
        <v>36</v>
      </c>
      <c r="AJ334" t="s">
        <v>57</v>
      </c>
      <c r="AK334">
        <v>240005</v>
      </c>
      <c r="AL334" t="s">
        <v>58</v>
      </c>
      <c r="AM334" t="s">
        <v>30</v>
      </c>
      <c r="AN334">
        <v>40825</v>
      </c>
      <c r="AO334">
        <v>47383</v>
      </c>
      <c r="AP334">
        <v>40149</v>
      </c>
      <c r="AQ334">
        <v>39.03</v>
      </c>
      <c r="AR334">
        <v>2441.31</v>
      </c>
      <c r="AS334" t="s">
        <v>2396</v>
      </c>
      <c r="AT334" t="s">
        <v>2396</v>
      </c>
      <c r="AU334">
        <v>0</v>
      </c>
      <c r="AV334" t="s">
        <v>2398</v>
      </c>
      <c r="AW334" t="str" cm="1">
        <f t="array" ref="AW334">IF(Bank_Final_Fact[[#This Row],[Disbursement Date]]=MIN(_xlfn._xlws.FILTER(Bank_Final_Fact[Disbursement Date],Bank_Final_Fact[Client id]=Bank_Final_Fact[[#This Row],[Client id]])),"New","Old")</f>
        <v>New</v>
      </c>
      <c r="AX334">
        <f t="shared" si="5"/>
        <v>2</v>
      </c>
    </row>
    <row r="335" spans="1:50">
      <c r="A335" t="s">
        <v>720</v>
      </c>
      <c r="B335">
        <v>837</v>
      </c>
      <c r="C335" t="s">
        <v>32</v>
      </c>
      <c r="D335" t="s">
        <v>343</v>
      </c>
      <c r="E335">
        <v>40056</v>
      </c>
      <c r="F335">
        <v>39498</v>
      </c>
      <c r="G335">
        <v>28632</v>
      </c>
      <c r="H335" s="1">
        <v>43598</v>
      </c>
      <c r="I335" t="s">
        <v>382</v>
      </c>
      <c r="J335" t="s">
        <v>389</v>
      </c>
      <c r="K335">
        <v>250029</v>
      </c>
      <c r="L335" t="s">
        <v>38</v>
      </c>
      <c r="M335" t="s">
        <v>316</v>
      </c>
      <c r="N335" t="s">
        <v>225</v>
      </c>
      <c r="O335" t="s">
        <v>238</v>
      </c>
      <c r="P335">
        <v>51</v>
      </c>
      <c r="Q335" s="1">
        <v>24838</v>
      </c>
      <c r="R335" t="s">
        <v>266</v>
      </c>
      <c r="S335" t="s">
        <v>282</v>
      </c>
      <c r="T335" t="s">
        <v>259</v>
      </c>
      <c r="U335" t="s">
        <v>230</v>
      </c>
      <c r="V335" t="s">
        <v>231</v>
      </c>
      <c r="W335">
        <v>804</v>
      </c>
      <c r="X335" t="s">
        <v>344</v>
      </c>
      <c r="Y335" t="s">
        <v>345</v>
      </c>
      <c r="Z335" t="s">
        <v>346</v>
      </c>
      <c r="AA335">
        <v>0.1065</v>
      </c>
      <c r="AB335" t="s">
        <v>347</v>
      </c>
      <c r="AC335" t="s">
        <v>348</v>
      </c>
      <c r="AD335" t="s">
        <v>32</v>
      </c>
      <c r="AE335" t="s">
        <v>33</v>
      </c>
      <c r="AF335" t="s">
        <v>34</v>
      </c>
      <c r="AG335" t="s">
        <v>35</v>
      </c>
      <c r="AH335" t="s">
        <v>35</v>
      </c>
      <c r="AI335" t="s">
        <v>36</v>
      </c>
      <c r="AJ335" t="s">
        <v>32</v>
      </c>
      <c r="AK335">
        <v>250029</v>
      </c>
      <c r="AL335" t="s">
        <v>37</v>
      </c>
      <c r="AM335" t="s">
        <v>16</v>
      </c>
      <c r="AN335">
        <v>41659</v>
      </c>
      <c r="AO335">
        <v>39429</v>
      </c>
      <c r="AP335">
        <v>39705</v>
      </c>
      <c r="AQ335">
        <v>24.75</v>
      </c>
      <c r="AR335">
        <v>3046.77</v>
      </c>
      <c r="AS335" t="s">
        <v>2396</v>
      </c>
      <c r="AT335" t="s">
        <v>2396</v>
      </c>
      <c r="AU335">
        <v>2</v>
      </c>
      <c r="AV335" t="s">
        <v>2398</v>
      </c>
      <c r="AW335" t="str" cm="1">
        <f t="array" ref="AW335">IF(Bank_Final_Fact[[#This Row],[Disbursement Date]]=MIN(_xlfn._xlws.FILTER(Bank_Final_Fact[Disbursement Date],Bank_Final_Fact[Client id]=Bank_Final_Fact[[#This Row],[Client id]])),"New","Old")</f>
        <v>New</v>
      </c>
      <c r="AX335">
        <f t="shared" si="5"/>
        <v>3</v>
      </c>
    </row>
    <row r="336" spans="1:50">
      <c r="A336" t="s">
        <v>721</v>
      </c>
      <c r="B336">
        <v>134</v>
      </c>
      <c r="C336" t="s">
        <v>124</v>
      </c>
      <c r="D336" t="s">
        <v>353</v>
      </c>
      <c r="E336">
        <v>46054</v>
      </c>
      <c r="F336">
        <v>26847</v>
      </c>
      <c r="G336">
        <v>23439</v>
      </c>
      <c r="H336" s="1">
        <v>44516</v>
      </c>
      <c r="I336" t="s">
        <v>387</v>
      </c>
      <c r="J336" t="s">
        <v>389</v>
      </c>
      <c r="K336">
        <v>1030063</v>
      </c>
      <c r="L336" t="s">
        <v>126</v>
      </c>
      <c r="M336" t="s">
        <v>288</v>
      </c>
      <c r="N336" t="s">
        <v>225</v>
      </c>
      <c r="O336" t="s">
        <v>251</v>
      </c>
      <c r="P336">
        <v>34</v>
      </c>
      <c r="Q336" s="1">
        <v>31048</v>
      </c>
      <c r="R336" t="s">
        <v>239</v>
      </c>
      <c r="S336" t="s">
        <v>303</v>
      </c>
      <c r="T336" t="s">
        <v>259</v>
      </c>
      <c r="U336" t="s">
        <v>230</v>
      </c>
      <c r="V336" t="s">
        <v>240</v>
      </c>
      <c r="W336">
        <v>328</v>
      </c>
      <c r="X336" t="s">
        <v>344</v>
      </c>
      <c r="Y336" t="s">
        <v>357</v>
      </c>
      <c r="Z336" t="s">
        <v>346</v>
      </c>
      <c r="AA336">
        <v>0.1825</v>
      </c>
      <c r="AB336" t="s">
        <v>354</v>
      </c>
      <c r="AC336" t="s">
        <v>355</v>
      </c>
      <c r="AD336" t="s">
        <v>124</v>
      </c>
      <c r="AE336" t="s">
        <v>9</v>
      </c>
      <c r="AF336" t="s">
        <v>10</v>
      </c>
      <c r="AG336" t="s">
        <v>11</v>
      </c>
      <c r="AH336" t="s">
        <v>11</v>
      </c>
      <c r="AI336" t="s">
        <v>12</v>
      </c>
      <c r="AJ336" t="s">
        <v>20</v>
      </c>
      <c r="AK336">
        <v>1030063</v>
      </c>
      <c r="AL336" t="s">
        <v>125</v>
      </c>
      <c r="AM336" t="s">
        <v>30</v>
      </c>
      <c r="AN336">
        <v>47623</v>
      </c>
      <c r="AO336">
        <v>28699</v>
      </c>
      <c r="AP336">
        <v>45760</v>
      </c>
      <c r="AQ336">
        <v>6.54</v>
      </c>
      <c r="AR336">
        <v>4899.46</v>
      </c>
      <c r="AS336" t="s">
        <v>2396</v>
      </c>
      <c r="AT336" t="s">
        <v>2396</v>
      </c>
      <c r="AU336">
        <v>0</v>
      </c>
      <c r="AV336" t="s">
        <v>2399</v>
      </c>
      <c r="AW336" t="str" cm="1">
        <f t="array" ref="AW336">IF(Bank_Final_Fact[[#This Row],[Disbursement Date]]=MIN(_xlfn._xlws.FILTER(Bank_Final_Fact[Disbursement Date],Bank_Final_Fact[Client id]=Bank_Final_Fact[[#This Row],[Client id]])),"New","Old")</f>
        <v>Old</v>
      </c>
      <c r="AX336">
        <f t="shared" si="5"/>
        <v>3</v>
      </c>
    </row>
    <row r="337" spans="1:50">
      <c r="A337" t="s">
        <v>722</v>
      </c>
      <c r="B337">
        <v>467</v>
      </c>
      <c r="C337" t="s">
        <v>39</v>
      </c>
      <c r="D337" t="s">
        <v>356</v>
      </c>
      <c r="E337">
        <v>10863</v>
      </c>
      <c r="F337">
        <v>4114</v>
      </c>
      <c r="G337">
        <v>34555</v>
      </c>
      <c r="H337" s="1">
        <v>43296</v>
      </c>
      <c r="I337" t="s">
        <v>385</v>
      </c>
      <c r="J337" t="s">
        <v>389</v>
      </c>
      <c r="K337">
        <v>30179</v>
      </c>
      <c r="L337" t="s">
        <v>46</v>
      </c>
      <c r="M337" t="s">
        <v>298</v>
      </c>
      <c r="N337" t="s">
        <v>225</v>
      </c>
      <c r="O337" t="s">
        <v>242</v>
      </c>
      <c r="P337">
        <v>24</v>
      </c>
      <c r="Q337" s="1">
        <v>34335</v>
      </c>
      <c r="R337" t="s">
        <v>239</v>
      </c>
      <c r="S337" t="s">
        <v>303</v>
      </c>
      <c r="T337" t="s">
        <v>229</v>
      </c>
      <c r="U337" t="s">
        <v>261</v>
      </c>
      <c r="V337" t="s">
        <v>246</v>
      </c>
      <c r="W337">
        <v>443</v>
      </c>
      <c r="X337" t="s">
        <v>344</v>
      </c>
      <c r="Y337" t="s">
        <v>357</v>
      </c>
      <c r="Z337" t="s">
        <v>346</v>
      </c>
      <c r="AA337">
        <v>6.6199999999999995E-2</v>
      </c>
      <c r="AB337" t="s">
        <v>351</v>
      </c>
      <c r="AC337" t="s">
        <v>358</v>
      </c>
      <c r="AD337" t="s">
        <v>39</v>
      </c>
      <c r="AE337" t="s">
        <v>40</v>
      </c>
      <c r="AF337" t="s">
        <v>41</v>
      </c>
      <c r="AG337" t="s">
        <v>42</v>
      </c>
      <c r="AH337" t="s">
        <v>42</v>
      </c>
      <c r="AI337" t="s">
        <v>43</v>
      </c>
      <c r="AJ337" t="s">
        <v>44</v>
      </c>
      <c r="AK337">
        <v>30179</v>
      </c>
      <c r="AL337" t="s">
        <v>45</v>
      </c>
      <c r="AM337" t="s">
        <v>30</v>
      </c>
      <c r="AN337">
        <v>12206</v>
      </c>
      <c r="AO337">
        <v>5093</v>
      </c>
      <c r="AP337">
        <v>10420</v>
      </c>
      <c r="AQ337">
        <v>21.3</v>
      </c>
      <c r="AR337">
        <v>2966.65</v>
      </c>
      <c r="AS337" t="s">
        <v>2396</v>
      </c>
      <c r="AT337" t="s">
        <v>2396</v>
      </c>
      <c r="AU337">
        <v>1</v>
      </c>
      <c r="AV337" t="s">
        <v>2399</v>
      </c>
      <c r="AW337" t="str" cm="1">
        <f t="array" ref="AW337">IF(Bank_Final_Fact[[#This Row],[Disbursement Date]]=MIN(_xlfn._xlws.FILTER(Bank_Final_Fact[Disbursement Date],Bank_Final_Fact[Client id]=Bank_Final_Fact[[#This Row],[Client id]])),"New","Old")</f>
        <v>Old</v>
      </c>
      <c r="AX337">
        <f t="shared" si="5"/>
        <v>8</v>
      </c>
    </row>
    <row r="338" spans="1:50">
      <c r="A338" t="s">
        <v>723</v>
      </c>
      <c r="B338">
        <v>958</v>
      </c>
      <c r="C338" t="s">
        <v>109</v>
      </c>
      <c r="D338" t="s">
        <v>343</v>
      </c>
      <c r="E338">
        <v>23392</v>
      </c>
      <c r="F338">
        <v>26584</v>
      </c>
      <c r="G338">
        <v>40878</v>
      </c>
      <c r="H338" s="1">
        <v>42669</v>
      </c>
      <c r="I338" t="s">
        <v>387</v>
      </c>
      <c r="J338" t="s">
        <v>383</v>
      </c>
      <c r="K338">
        <v>1110166</v>
      </c>
      <c r="L338" t="s">
        <v>112</v>
      </c>
      <c r="M338" t="s">
        <v>241</v>
      </c>
      <c r="N338" t="s">
        <v>225</v>
      </c>
      <c r="O338" t="s">
        <v>226</v>
      </c>
      <c r="P338">
        <v>39</v>
      </c>
      <c r="Q338" s="1">
        <v>28491</v>
      </c>
      <c r="R338" t="s">
        <v>227</v>
      </c>
      <c r="S338" t="s">
        <v>243</v>
      </c>
      <c r="T338" t="s">
        <v>249</v>
      </c>
      <c r="U338" t="s">
        <v>236</v>
      </c>
      <c r="V338" t="s">
        <v>231</v>
      </c>
      <c r="W338">
        <v>812</v>
      </c>
      <c r="X338" t="s">
        <v>344</v>
      </c>
      <c r="Y338" t="s">
        <v>345</v>
      </c>
      <c r="Z338" t="s">
        <v>346</v>
      </c>
      <c r="AA338">
        <v>0.1065</v>
      </c>
      <c r="AB338" t="s">
        <v>347</v>
      </c>
      <c r="AC338" t="s">
        <v>348</v>
      </c>
      <c r="AD338" t="s">
        <v>109</v>
      </c>
      <c r="AE338" t="s">
        <v>9</v>
      </c>
      <c r="AF338" t="s">
        <v>10</v>
      </c>
      <c r="AG338" t="s">
        <v>11</v>
      </c>
      <c r="AH338" t="s">
        <v>11</v>
      </c>
      <c r="AI338" t="s">
        <v>12</v>
      </c>
      <c r="AJ338" t="s">
        <v>110</v>
      </c>
      <c r="AK338">
        <v>1110166</v>
      </c>
      <c r="AL338" t="s">
        <v>111</v>
      </c>
      <c r="AM338" t="s">
        <v>14</v>
      </c>
      <c r="AN338">
        <v>24269</v>
      </c>
      <c r="AO338">
        <v>27735</v>
      </c>
      <c r="AP338">
        <v>22901</v>
      </c>
      <c r="AQ338">
        <v>13.91</v>
      </c>
      <c r="AR338">
        <v>4051.77</v>
      </c>
      <c r="AS338" t="s">
        <v>2396</v>
      </c>
      <c r="AT338" t="s">
        <v>2396</v>
      </c>
      <c r="AU338">
        <v>0</v>
      </c>
      <c r="AV338" t="s">
        <v>2398</v>
      </c>
      <c r="AW338" t="str" cm="1">
        <f t="array" ref="AW338">IF(Bank_Final_Fact[[#This Row],[Disbursement Date]]=MIN(_xlfn._xlws.FILTER(Bank_Final_Fact[Disbursement Date],Bank_Final_Fact[Client id]=Bank_Final_Fact[[#This Row],[Client id]])),"New","Old")</f>
        <v>New</v>
      </c>
      <c r="AX338">
        <f t="shared" si="5"/>
        <v>3</v>
      </c>
    </row>
    <row r="339" spans="1:50">
      <c r="A339" t="s">
        <v>724</v>
      </c>
      <c r="B339">
        <v>879</v>
      </c>
      <c r="C339" t="s">
        <v>39</v>
      </c>
      <c r="D339" t="s">
        <v>343</v>
      </c>
      <c r="E339">
        <v>14752</v>
      </c>
      <c r="F339">
        <v>28265</v>
      </c>
      <c r="G339">
        <v>16281</v>
      </c>
      <c r="H339" s="1">
        <v>44229</v>
      </c>
      <c r="I339" t="s">
        <v>394</v>
      </c>
      <c r="J339" t="s">
        <v>389</v>
      </c>
      <c r="K339">
        <v>30179</v>
      </c>
      <c r="L339" t="s">
        <v>46</v>
      </c>
      <c r="M339" t="s">
        <v>260</v>
      </c>
      <c r="N339" t="s">
        <v>225</v>
      </c>
      <c r="O339" t="s">
        <v>226</v>
      </c>
      <c r="P339">
        <v>38</v>
      </c>
      <c r="Q339" s="1">
        <v>29221</v>
      </c>
      <c r="R339" t="s">
        <v>239</v>
      </c>
      <c r="S339" t="s">
        <v>303</v>
      </c>
      <c r="T339" t="s">
        <v>249</v>
      </c>
      <c r="U339" t="s">
        <v>230</v>
      </c>
      <c r="V339" t="s">
        <v>231</v>
      </c>
      <c r="W339">
        <v>368</v>
      </c>
      <c r="X339" t="s">
        <v>344</v>
      </c>
      <c r="Y339" t="s">
        <v>345</v>
      </c>
      <c r="Z339" t="s">
        <v>346</v>
      </c>
      <c r="AA339">
        <v>0.1065</v>
      </c>
      <c r="AB339" t="s">
        <v>347</v>
      </c>
      <c r="AC339" t="s">
        <v>348</v>
      </c>
      <c r="AD339" t="s">
        <v>39</v>
      </c>
      <c r="AE339" t="s">
        <v>40</v>
      </c>
      <c r="AF339" t="s">
        <v>41</v>
      </c>
      <c r="AG339" t="s">
        <v>42</v>
      </c>
      <c r="AH339" t="s">
        <v>42</v>
      </c>
      <c r="AI339" t="s">
        <v>43</v>
      </c>
      <c r="AJ339" t="s">
        <v>44</v>
      </c>
      <c r="AK339">
        <v>30179</v>
      </c>
      <c r="AL339" t="s">
        <v>45</v>
      </c>
      <c r="AM339" t="s">
        <v>30</v>
      </c>
      <c r="AN339">
        <v>16726</v>
      </c>
      <c r="AO339">
        <v>27891</v>
      </c>
      <c r="AP339">
        <v>14295</v>
      </c>
      <c r="AQ339">
        <v>14.92</v>
      </c>
      <c r="AR339">
        <v>4543.12</v>
      </c>
      <c r="AS339" t="s">
        <v>2396</v>
      </c>
      <c r="AT339" t="s">
        <v>2396</v>
      </c>
      <c r="AU339">
        <v>1</v>
      </c>
      <c r="AV339" t="s">
        <v>2398</v>
      </c>
      <c r="AW339" t="str" cm="1">
        <f t="array" ref="AW339">IF(Bank_Final_Fact[[#This Row],[Disbursement Date]]=MIN(_xlfn._xlws.FILTER(Bank_Final_Fact[Disbursement Date],Bank_Final_Fact[Client id]=Bank_Final_Fact[[#This Row],[Client id]])),"New","Old")</f>
        <v>Old</v>
      </c>
      <c r="AX339">
        <f t="shared" si="5"/>
        <v>4</v>
      </c>
    </row>
    <row r="340" spans="1:50">
      <c r="A340" t="s">
        <v>725</v>
      </c>
      <c r="B340">
        <v>798</v>
      </c>
      <c r="C340" t="s">
        <v>109</v>
      </c>
      <c r="D340" t="s">
        <v>343</v>
      </c>
      <c r="E340">
        <v>42619</v>
      </c>
      <c r="F340">
        <v>30180</v>
      </c>
      <c r="G340">
        <v>21384</v>
      </c>
      <c r="H340" s="1">
        <v>43923</v>
      </c>
      <c r="I340" t="s">
        <v>385</v>
      </c>
      <c r="J340" t="s">
        <v>383</v>
      </c>
      <c r="K340">
        <v>1110166</v>
      </c>
      <c r="L340" t="s">
        <v>112</v>
      </c>
      <c r="M340" t="s">
        <v>255</v>
      </c>
      <c r="N340" t="s">
        <v>225</v>
      </c>
      <c r="O340" t="s">
        <v>251</v>
      </c>
      <c r="P340">
        <v>29</v>
      </c>
      <c r="Q340" s="1">
        <v>32509</v>
      </c>
      <c r="R340" t="s">
        <v>239</v>
      </c>
      <c r="S340" t="s">
        <v>303</v>
      </c>
      <c r="T340" t="s">
        <v>229</v>
      </c>
      <c r="U340" t="s">
        <v>233</v>
      </c>
      <c r="V340" t="s">
        <v>246</v>
      </c>
      <c r="W340">
        <v>324</v>
      </c>
      <c r="X340" t="s">
        <v>344</v>
      </c>
      <c r="Y340" t="s">
        <v>345</v>
      </c>
      <c r="Z340" t="s">
        <v>346</v>
      </c>
      <c r="AA340">
        <v>0.1065</v>
      </c>
      <c r="AB340" t="s">
        <v>347</v>
      </c>
      <c r="AC340" t="s">
        <v>348</v>
      </c>
      <c r="AD340" t="s">
        <v>109</v>
      </c>
      <c r="AE340" t="s">
        <v>9</v>
      </c>
      <c r="AF340" t="s">
        <v>10</v>
      </c>
      <c r="AG340" t="s">
        <v>11</v>
      </c>
      <c r="AH340" t="s">
        <v>11</v>
      </c>
      <c r="AI340" t="s">
        <v>12</v>
      </c>
      <c r="AJ340" t="s">
        <v>110</v>
      </c>
      <c r="AK340">
        <v>1110166</v>
      </c>
      <c r="AL340" t="s">
        <v>111</v>
      </c>
      <c r="AM340" t="s">
        <v>14</v>
      </c>
      <c r="AN340">
        <v>44610</v>
      </c>
      <c r="AO340">
        <v>29816</v>
      </c>
      <c r="AP340">
        <v>42570</v>
      </c>
      <c r="AQ340">
        <v>18.48</v>
      </c>
      <c r="AR340">
        <v>2471.7399999999998</v>
      </c>
      <c r="AS340" t="s">
        <v>2397</v>
      </c>
      <c r="AT340" t="s">
        <v>2396</v>
      </c>
      <c r="AU340">
        <v>2</v>
      </c>
      <c r="AV340" t="s">
        <v>2398</v>
      </c>
      <c r="AW340" t="str" cm="1">
        <f t="array" ref="AW340">IF(Bank_Final_Fact[[#This Row],[Disbursement Date]]=MIN(_xlfn._xlws.FILTER(Bank_Final_Fact[Disbursement Date],Bank_Final_Fact[Client id]=Bank_Final_Fact[[#This Row],[Client id]])),"New","Old")</f>
        <v>Old</v>
      </c>
      <c r="AX340">
        <f t="shared" si="5"/>
        <v>4</v>
      </c>
    </row>
    <row r="341" spans="1:50">
      <c r="A341" t="s">
        <v>726</v>
      </c>
      <c r="B341">
        <v>347</v>
      </c>
      <c r="C341" t="s">
        <v>25</v>
      </c>
      <c r="D341" t="s">
        <v>359</v>
      </c>
      <c r="E341">
        <v>17805</v>
      </c>
      <c r="F341">
        <v>19887</v>
      </c>
      <c r="G341">
        <v>11948</v>
      </c>
      <c r="H341" s="1">
        <v>44502</v>
      </c>
      <c r="I341" t="s">
        <v>394</v>
      </c>
      <c r="J341" t="s">
        <v>383</v>
      </c>
      <c r="K341">
        <v>10068</v>
      </c>
      <c r="L341" t="s">
        <v>74</v>
      </c>
      <c r="M341" t="s">
        <v>289</v>
      </c>
      <c r="N341" t="s">
        <v>225</v>
      </c>
      <c r="O341" t="s">
        <v>238</v>
      </c>
      <c r="P341">
        <v>52</v>
      </c>
      <c r="Q341" s="1">
        <v>24838</v>
      </c>
      <c r="R341" t="s">
        <v>235</v>
      </c>
      <c r="S341" t="s">
        <v>243</v>
      </c>
      <c r="T341" t="s">
        <v>229</v>
      </c>
      <c r="U341" t="s">
        <v>230</v>
      </c>
      <c r="V341" t="s">
        <v>246</v>
      </c>
      <c r="W341">
        <v>584</v>
      </c>
      <c r="X341" t="s">
        <v>344</v>
      </c>
      <c r="Y341" t="s">
        <v>360</v>
      </c>
      <c r="Z341" t="s">
        <v>346</v>
      </c>
      <c r="AA341">
        <v>9.9099999999999994E-2</v>
      </c>
      <c r="AB341" t="s">
        <v>347</v>
      </c>
      <c r="AC341" t="s">
        <v>361</v>
      </c>
      <c r="AD341" t="s">
        <v>25</v>
      </c>
      <c r="AE341" t="s">
        <v>24</v>
      </c>
      <c r="AF341" t="s">
        <v>25</v>
      </c>
      <c r="AG341" t="s">
        <v>26</v>
      </c>
      <c r="AH341" t="s">
        <v>26</v>
      </c>
      <c r="AI341" t="s">
        <v>27</v>
      </c>
      <c r="AJ341" t="s">
        <v>72</v>
      </c>
      <c r="AK341">
        <v>10068</v>
      </c>
      <c r="AL341" t="s">
        <v>73</v>
      </c>
      <c r="AM341" t="s">
        <v>16</v>
      </c>
      <c r="AN341">
        <v>18533</v>
      </c>
      <c r="AO341">
        <v>21323</v>
      </c>
      <c r="AP341">
        <v>17558</v>
      </c>
      <c r="AQ341">
        <v>43.48</v>
      </c>
      <c r="AR341">
        <v>191.62</v>
      </c>
      <c r="AS341" t="s">
        <v>2396</v>
      </c>
      <c r="AT341" t="s">
        <v>2396</v>
      </c>
      <c r="AU341">
        <v>0</v>
      </c>
      <c r="AV341" t="s">
        <v>2398</v>
      </c>
      <c r="AW341" t="str" cm="1">
        <f t="array" ref="AW341">IF(Bank_Final_Fact[[#This Row],[Disbursement Date]]=MIN(_xlfn._xlws.FILTER(Bank_Final_Fact[Disbursement Date],Bank_Final_Fact[Client id]=Bank_Final_Fact[[#This Row],[Client id]])),"New","Old")</f>
        <v>New</v>
      </c>
      <c r="AX341">
        <f t="shared" si="5"/>
        <v>1</v>
      </c>
    </row>
    <row r="342" spans="1:50">
      <c r="A342" t="s">
        <v>727</v>
      </c>
      <c r="B342">
        <v>922</v>
      </c>
      <c r="C342" t="s">
        <v>81</v>
      </c>
      <c r="D342" t="s">
        <v>343</v>
      </c>
      <c r="E342">
        <v>3956</v>
      </c>
      <c r="F342">
        <v>25798</v>
      </c>
      <c r="G342">
        <v>6822</v>
      </c>
      <c r="H342" s="1">
        <v>42332</v>
      </c>
      <c r="I342" t="s">
        <v>382</v>
      </c>
      <c r="J342" t="s">
        <v>383</v>
      </c>
      <c r="K342">
        <v>690076</v>
      </c>
      <c r="L342" t="s">
        <v>88</v>
      </c>
      <c r="M342" t="s">
        <v>272</v>
      </c>
      <c r="N342" t="s">
        <v>225</v>
      </c>
      <c r="O342" t="s">
        <v>238</v>
      </c>
      <c r="P342">
        <v>48</v>
      </c>
      <c r="Q342" s="1">
        <v>26180</v>
      </c>
      <c r="R342" t="s">
        <v>266</v>
      </c>
      <c r="S342" t="s">
        <v>243</v>
      </c>
      <c r="T342" t="s">
        <v>259</v>
      </c>
      <c r="U342" t="s">
        <v>236</v>
      </c>
      <c r="V342" t="s">
        <v>240</v>
      </c>
      <c r="W342">
        <v>657</v>
      </c>
      <c r="X342" t="s">
        <v>344</v>
      </c>
      <c r="Y342" t="s">
        <v>345</v>
      </c>
      <c r="Z342" t="s">
        <v>346</v>
      </c>
      <c r="AA342">
        <v>0.1065</v>
      </c>
      <c r="AB342" t="s">
        <v>347</v>
      </c>
      <c r="AC342" t="s">
        <v>348</v>
      </c>
      <c r="AD342" t="s">
        <v>81</v>
      </c>
      <c r="AE342" t="s">
        <v>82</v>
      </c>
      <c r="AF342" t="s">
        <v>83</v>
      </c>
      <c r="AG342" t="s">
        <v>84</v>
      </c>
      <c r="AH342" t="s">
        <v>84</v>
      </c>
      <c r="AI342" t="s">
        <v>85</v>
      </c>
      <c r="AJ342" t="s">
        <v>86</v>
      </c>
      <c r="AK342">
        <v>690076</v>
      </c>
      <c r="AL342" t="s">
        <v>87</v>
      </c>
      <c r="AM342" t="s">
        <v>14</v>
      </c>
      <c r="AN342">
        <v>3463</v>
      </c>
      <c r="AO342">
        <v>27497</v>
      </c>
      <c r="AP342">
        <v>3756</v>
      </c>
      <c r="AQ342">
        <v>48.04</v>
      </c>
      <c r="AR342">
        <v>747.99</v>
      </c>
      <c r="AS342" t="s">
        <v>2396</v>
      </c>
      <c r="AT342" t="s">
        <v>2396</v>
      </c>
      <c r="AU342">
        <v>1</v>
      </c>
      <c r="AV342" t="s">
        <v>2399</v>
      </c>
      <c r="AW342" t="str" cm="1">
        <f t="array" ref="AW342">IF(Bank_Final_Fact[[#This Row],[Disbursement Date]]=MIN(_xlfn._xlws.FILTER(Bank_Final_Fact[Disbursement Date],Bank_Final_Fact[Client id]=Bank_Final_Fact[[#This Row],[Client id]])),"New","Old")</f>
        <v>Old</v>
      </c>
      <c r="AX342">
        <f t="shared" si="5"/>
        <v>5</v>
      </c>
    </row>
    <row r="343" spans="1:50">
      <c r="A343" t="s">
        <v>728</v>
      </c>
      <c r="B343">
        <v>759</v>
      </c>
      <c r="C343" t="s">
        <v>124</v>
      </c>
      <c r="D343" t="s">
        <v>359</v>
      </c>
      <c r="E343">
        <v>31356</v>
      </c>
      <c r="F343">
        <v>30322</v>
      </c>
      <c r="G343">
        <v>4212</v>
      </c>
      <c r="H343" s="1">
        <v>43479</v>
      </c>
      <c r="I343" t="s">
        <v>385</v>
      </c>
      <c r="J343" t="s">
        <v>383</v>
      </c>
      <c r="K343">
        <v>1030063</v>
      </c>
      <c r="L343" t="s">
        <v>126</v>
      </c>
      <c r="M343" t="s">
        <v>276</v>
      </c>
      <c r="N343" t="s">
        <v>225</v>
      </c>
      <c r="O343" t="s">
        <v>226</v>
      </c>
      <c r="P343">
        <v>39</v>
      </c>
      <c r="Q343" s="1">
        <v>29221</v>
      </c>
      <c r="R343" t="s">
        <v>239</v>
      </c>
      <c r="S343" t="s">
        <v>303</v>
      </c>
      <c r="T343" t="s">
        <v>229</v>
      </c>
      <c r="U343" t="s">
        <v>233</v>
      </c>
      <c r="V343" t="s">
        <v>240</v>
      </c>
      <c r="W343">
        <v>791</v>
      </c>
      <c r="X343" t="s">
        <v>344</v>
      </c>
      <c r="Y343" t="s">
        <v>360</v>
      </c>
      <c r="Z343" t="s">
        <v>346</v>
      </c>
      <c r="AA343">
        <v>9.9099999999999994E-2</v>
      </c>
      <c r="AB343" t="s">
        <v>347</v>
      </c>
      <c r="AC343" t="s">
        <v>361</v>
      </c>
      <c r="AD343" t="s">
        <v>124</v>
      </c>
      <c r="AE343" t="s">
        <v>9</v>
      </c>
      <c r="AF343" t="s">
        <v>10</v>
      </c>
      <c r="AG343" t="s">
        <v>11</v>
      </c>
      <c r="AH343" t="s">
        <v>11</v>
      </c>
      <c r="AI343" t="s">
        <v>12</v>
      </c>
      <c r="AJ343" t="s">
        <v>20</v>
      </c>
      <c r="AK343">
        <v>1030063</v>
      </c>
      <c r="AL343" t="s">
        <v>125</v>
      </c>
      <c r="AM343" t="s">
        <v>30</v>
      </c>
      <c r="AN343">
        <v>31632</v>
      </c>
      <c r="AO343">
        <v>31194</v>
      </c>
      <c r="AP343">
        <v>30990</v>
      </c>
      <c r="AQ343">
        <v>19.809999999999999</v>
      </c>
      <c r="AR343">
        <v>1914.71</v>
      </c>
      <c r="AS343" t="s">
        <v>2396</v>
      </c>
      <c r="AT343" t="s">
        <v>2396</v>
      </c>
      <c r="AU343">
        <v>2</v>
      </c>
      <c r="AV343" t="s">
        <v>2398</v>
      </c>
      <c r="AW343" t="str" cm="1">
        <f t="array" ref="AW343">IF(Bank_Final_Fact[[#This Row],[Disbursement Date]]=MIN(_xlfn._xlws.FILTER(Bank_Final_Fact[Disbursement Date],Bank_Final_Fact[Client id]=Bank_Final_Fact[[#This Row],[Client id]])),"New","Old")</f>
        <v>Old</v>
      </c>
      <c r="AX343">
        <f t="shared" si="5"/>
        <v>2</v>
      </c>
    </row>
    <row r="344" spans="1:50">
      <c r="A344" t="s">
        <v>729</v>
      </c>
      <c r="B344">
        <v>289</v>
      </c>
      <c r="C344" t="s">
        <v>109</v>
      </c>
      <c r="D344" t="s">
        <v>359</v>
      </c>
      <c r="E344">
        <v>19523</v>
      </c>
      <c r="F344">
        <v>7998</v>
      </c>
      <c r="G344">
        <v>42270</v>
      </c>
      <c r="H344" s="1">
        <v>44046</v>
      </c>
      <c r="I344" t="s">
        <v>394</v>
      </c>
      <c r="J344" t="s">
        <v>383</v>
      </c>
      <c r="K344">
        <v>1110166</v>
      </c>
      <c r="L344" t="s">
        <v>112</v>
      </c>
      <c r="M344" t="s">
        <v>315</v>
      </c>
      <c r="N344" t="s">
        <v>225</v>
      </c>
      <c r="O344" t="s">
        <v>251</v>
      </c>
      <c r="P344">
        <v>34</v>
      </c>
      <c r="Q344" s="1">
        <v>30682</v>
      </c>
      <c r="R344" t="s">
        <v>239</v>
      </c>
      <c r="S344" t="s">
        <v>303</v>
      </c>
      <c r="T344" t="s">
        <v>259</v>
      </c>
      <c r="U344" t="s">
        <v>233</v>
      </c>
      <c r="V344" t="s">
        <v>231</v>
      </c>
      <c r="W344">
        <v>341</v>
      </c>
      <c r="X344" t="s">
        <v>344</v>
      </c>
      <c r="Y344" t="s">
        <v>360</v>
      </c>
      <c r="Z344" t="s">
        <v>346</v>
      </c>
      <c r="AA344">
        <v>9.9099999999999994E-2</v>
      </c>
      <c r="AB344" t="s">
        <v>347</v>
      </c>
      <c r="AC344" t="s">
        <v>361</v>
      </c>
      <c r="AD344" t="s">
        <v>109</v>
      </c>
      <c r="AE344" t="s">
        <v>9</v>
      </c>
      <c r="AF344" t="s">
        <v>10</v>
      </c>
      <c r="AG344" t="s">
        <v>11</v>
      </c>
      <c r="AH344" t="s">
        <v>11</v>
      </c>
      <c r="AI344" t="s">
        <v>12</v>
      </c>
      <c r="AJ344" t="s">
        <v>110</v>
      </c>
      <c r="AK344">
        <v>1110166</v>
      </c>
      <c r="AL344" t="s">
        <v>111</v>
      </c>
      <c r="AM344" t="s">
        <v>14</v>
      </c>
      <c r="AN344">
        <v>20312</v>
      </c>
      <c r="AO344">
        <v>7665</v>
      </c>
      <c r="AP344">
        <v>19445</v>
      </c>
      <c r="AQ344">
        <v>9.68</v>
      </c>
      <c r="AR344">
        <v>3734.07</v>
      </c>
      <c r="AS344" t="s">
        <v>2396</v>
      </c>
      <c r="AT344" t="s">
        <v>2396</v>
      </c>
      <c r="AU344">
        <v>0</v>
      </c>
      <c r="AV344" t="s">
        <v>2398</v>
      </c>
      <c r="AW344" t="str" cm="1">
        <f t="array" ref="AW344">IF(Bank_Final_Fact[[#This Row],[Disbursement Date]]=MIN(_xlfn._xlws.FILTER(Bank_Final_Fact[Disbursement Date],Bank_Final_Fact[Client id]=Bank_Final_Fact[[#This Row],[Client id]])),"New","Old")</f>
        <v>Old</v>
      </c>
      <c r="AX344">
        <f t="shared" si="5"/>
        <v>3</v>
      </c>
    </row>
    <row r="345" spans="1:50">
      <c r="A345" t="s">
        <v>730</v>
      </c>
      <c r="B345">
        <v>143</v>
      </c>
      <c r="C345" t="s">
        <v>186</v>
      </c>
      <c r="D345" t="s">
        <v>343</v>
      </c>
      <c r="E345">
        <v>43435</v>
      </c>
      <c r="F345">
        <v>27845</v>
      </c>
      <c r="G345">
        <v>39119</v>
      </c>
      <c r="H345" s="1">
        <v>43233</v>
      </c>
      <c r="I345" t="s">
        <v>394</v>
      </c>
      <c r="J345" t="s">
        <v>389</v>
      </c>
      <c r="K345">
        <v>800018</v>
      </c>
      <c r="L345" t="s">
        <v>189</v>
      </c>
      <c r="M345" t="s">
        <v>319</v>
      </c>
      <c r="N345" t="s">
        <v>225</v>
      </c>
      <c r="O345" t="s">
        <v>238</v>
      </c>
      <c r="P345">
        <v>52</v>
      </c>
      <c r="Q345" s="1">
        <v>24473</v>
      </c>
      <c r="R345" t="s">
        <v>239</v>
      </c>
      <c r="S345" t="s">
        <v>303</v>
      </c>
      <c r="T345" t="s">
        <v>229</v>
      </c>
      <c r="U345" t="s">
        <v>233</v>
      </c>
      <c r="V345" t="s">
        <v>246</v>
      </c>
      <c r="W345">
        <v>626</v>
      </c>
      <c r="X345" t="s">
        <v>344</v>
      </c>
      <c r="Y345" t="s">
        <v>345</v>
      </c>
      <c r="Z345" t="s">
        <v>346</v>
      </c>
      <c r="AA345">
        <v>0.1065</v>
      </c>
      <c r="AB345" t="s">
        <v>347</v>
      </c>
      <c r="AC345" t="s">
        <v>348</v>
      </c>
      <c r="AD345" t="s">
        <v>186</v>
      </c>
      <c r="AE345" t="s">
        <v>24</v>
      </c>
      <c r="AF345" t="s">
        <v>25</v>
      </c>
      <c r="AG345" t="s">
        <v>26</v>
      </c>
      <c r="AH345" t="s">
        <v>26</v>
      </c>
      <c r="AI345" t="s">
        <v>27</v>
      </c>
      <c r="AJ345" t="s">
        <v>187</v>
      </c>
      <c r="AK345">
        <v>800018</v>
      </c>
      <c r="AL345" t="s">
        <v>188</v>
      </c>
      <c r="AM345" t="s">
        <v>14</v>
      </c>
      <c r="AN345">
        <v>44499</v>
      </c>
      <c r="AO345">
        <v>28255</v>
      </c>
      <c r="AP345">
        <v>43350</v>
      </c>
      <c r="AQ345">
        <v>29.19</v>
      </c>
      <c r="AR345">
        <v>804.94</v>
      </c>
      <c r="AS345" t="s">
        <v>2396</v>
      </c>
      <c r="AT345" t="s">
        <v>2396</v>
      </c>
      <c r="AU345">
        <v>1</v>
      </c>
      <c r="AV345" t="s">
        <v>2398</v>
      </c>
      <c r="AW345" t="str" cm="1">
        <f t="array" ref="AW345">IF(Bank_Final_Fact[[#This Row],[Disbursement Date]]=MIN(_xlfn._xlws.FILTER(Bank_Final_Fact[Disbursement Date],Bank_Final_Fact[Client id]=Bank_Final_Fact[[#This Row],[Client id]])),"New","Old")</f>
        <v>New</v>
      </c>
      <c r="AX345">
        <f t="shared" si="5"/>
        <v>3</v>
      </c>
    </row>
    <row r="346" spans="1:50">
      <c r="A346" t="s">
        <v>731</v>
      </c>
      <c r="B346">
        <v>939</v>
      </c>
      <c r="C346" t="s">
        <v>139</v>
      </c>
      <c r="D346" t="s">
        <v>359</v>
      </c>
      <c r="E346">
        <v>4655</v>
      </c>
      <c r="F346">
        <v>12288</v>
      </c>
      <c r="G346">
        <v>33654</v>
      </c>
      <c r="H346" s="1">
        <v>44879</v>
      </c>
      <c r="I346" t="s">
        <v>385</v>
      </c>
      <c r="J346" t="s">
        <v>389</v>
      </c>
      <c r="K346">
        <v>630081</v>
      </c>
      <c r="L346" t="s">
        <v>141</v>
      </c>
      <c r="M346" t="s">
        <v>276</v>
      </c>
      <c r="N346" t="s">
        <v>225</v>
      </c>
      <c r="O346" t="s">
        <v>226</v>
      </c>
      <c r="P346">
        <v>39</v>
      </c>
      <c r="Q346" s="1">
        <v>29221</v>
      </c>
      <c r="R346" t="s">
        <v>239</v>
      </c>
      <c r="S346" t="s">
        <v>303</v>
      </c>
      <c r="T346" t="s">
        <v>229</v>
      </c>
      <c r="U346" t="s">
        <v>233</v>
      </c>
      <c r="V346" t="s">
        <v>240</v>
      </c>
      <c r="W346">
        <v>791</v>
      </c>
      <c r="X346" t="s">
        <v>344</v>
      </c>
      <c r="Y346" t="s">
        <v>360</v>
      </c>
      <c r="Z346" t="s">
        <v>346</v>
      </c>
      <c r="AA346">
        <v>9.9099999999999994E-2</v>
      </c>
      <c r="AB346" t="s">
        <v>347</v>
      </c>
      <c r="AC346" t="s">
        <v>361</v>
      </c>
      <c r="AD346" t="s">
        <v>139</v>
      </c>
      <c r="AE346" t="s">
        <v>133</v>
      </c>
      <c r="AF346" t="s">
        <v>134</v>
      </c>
      <c r="AG346" t="s">
        <v>135</v>
      </c>
      <c r="AH346" t="s">
        <v>135</v>
      </c>
      <c r="AI346" t="s">
        <v>136</v>
      </c>
      <c r="AJ346" t="s">
        <v>139</v>
      </c>
      <c r="AK346">
        <v>630081</v>
      </c>
      <c r="AL346" t="s">
        <v>140</v>
      </c>
      <c r="AM346" t="s">
        <v>16</v>
      </c>
      <c r="AN346">
        <v>6134</v>
      </c>
      <c r="AO346">
        <v>12105</v>
      </c>
      <c r="AP346">
        <v>4503</v>
      </c>
      <c r="AQ346">
        <v>3.02</v>
      </c>
      <c r="AR346">
        <v>2764.91</v>
      </c>
      <c r="AS346" t="s">
        <v>2396</v>
      </c>
      <c r="AT346" t="s">
        <v>2396</v>
      </c>
      <c r="AU346">
        <v>0</v>
      </c>
      <c r="AV346" t="s">
        <v>2398</v>
      </c>
      <c r="AW346" t="str" cm="1">
        <f t="array" ref="AW346">IF(Bank_Final_Fact[[#This Row],[Disbursement Date]]=MIN(_xlfn._xlws.FILTER(Bank_Final_Fact[Disbursement Date],Bank_Final_Fact[Client id]=Bank_Final_Fact[[#This Row],[Client id]])),"New","Old")</f>
        <v>Old</v>
      </c>
      <c r="AX346">
        <f t="shared" si="5"/>
        <v>2</v>
      </c>
    </row>
    <row r="347" spans="1:50">
      <c r="A347" t="s">
        <v>732</v>
      </c>
      <c r="B347">
        <v>469</v>
      </c>
      <c r="C347" t="s">
        <v>17</v>
      </c>
      <c r="D347" t="s">
        <v>359</v>
      </c>
      <c r="E347">
        <v>25775</v>
      </c>
      <c r="F347">
        <v>32992</v>
      </c>
      <c r="G347">
        <v>21340</v>
      </c>
      <c r="H347" s="1">
        <v>45278</v>
      </c>
      <c r="I347" t="s">
        <v>394</v>
      </c>
      <c r="J347" t="s">
        <v>389</v>
      </c>
      <c r="K347">
        <v>160051</v>
      </c>
      <c r="L347" t="s">
        <v>19</v>
      </c>
      <c r="M347" t="s">
        <v>278</v>
      </c>
      <c r="N347" t="s">
        <v>225</v>
      </c>
      <c r="O347" t="s">
        <v>238</v>
      </c>
      <c r="P347">
        <v>54</v>
      </c>
      <c r="Q347" s="1">
        <v>23743</v>
      </c>
      <c r="R347" t="s">
        <v>281</v>
      </c>
      <c r="S347" t="s">
        <v>282</v>
      </c>
      <c r="T347" t="s">
        <v>229</v>
      </c>
      <c r="U347" t="s">
        <v>245</v>
      </c>
      <c r="V347" t="s">
        <v>231</v>
      </c>
      <c r="W347">
        <v>433</v>
      </c>
      <c r="X347" t="s">
        <v>344</v>
      </c>
      <c r="Y347" t="s">
        <v>360</v>
      </c>
      <c r="Z347" t="s">
        <v>346</v>
      </c>
      <c r="AA347">
        <v>9.9099999999999994E-2</v>
      </c>
      <c r="AB347" t="s">
        <v>347</v>
      </c>
      <c r="AC347" t="s">
        <v>361</v>
      </c>
      <c r="AD347" t="s">
        <v>17</v>
      </c>
      <c r="AE347" t="s">
        <v>9</v>
      </c>
      <c r="AF347" t="s">
        <v>10</v>
      </c>
      <c r="AG347" t="s">
        <v>11</v>
      </c>
      <c r="AH347" t="s">
        <v>11</v>
      </c>
      <c r="AI347" t="s">
        <v>12</v>
      </c>
      <c r="AJ347" t="s">
        <v>17</v>
      </c>
      <c r="AK347">
        <v>160051</v>
      </c>
      <c r="AL347" t="s">
        <v>18</v>
      </c>
      <c r="AM347" t="s">
        <v>30</v>
      </c>
      <c r="AN347">
        <v>25681</v>
      </c>
      <c r="AO347">
        <v>33317</v>
      </c>
      <c r="AP347">
        <v>25700</v>
      </c>
      <c r="AQ347">
        <v>23.86</v>
      </c>
      <c r="AR347">
        <v>3258.99</v>
      </c>
      <c r="AS347" t="s">
        <v>2396</v>
      </c>
      <c r="AT347" t="s">
        <v>2396</v>
      </c>
      <c r="AU347">
        <v>0</v>
      </c>
      <c r="AV347" t="s">
        <v>2398</v>
      </c>
      <c r="AW347" t="str" cm="1">
        <f t="array" ref="AW347">IF(Bank_Final_Fact[[#This Row],[Disbursement Date]]=MIN(_xlfn._xlws.FILTER(Bank_Final_Fact[Disbursement Date],Bank_Final_Fact[Client id]=Bank_Final_Fact[[#This Row],[Client id]])),"New","Old")</f>
        <v>Old</v>
      </c>
      <c r="AX347">
        <f t="shared" si="5"/>
        <v>2</v>
      </c>
    </row>
    <row r="348" spans="1:50">
      <c r="A348" t="s">
        <v>733</v>
      </c>
      <c r="B348">
        <v>558</v>
      </c>
      <c r="C348" t="s">
        <v>23</v>
      </c>
      <c r="D348" t="s">
        <v>343</v>
      </c>
      <c r="E348">
        <v>3492</v>
      </c>
      <c r="F348">
        <v>40474</v>
      </c>
      <c r="G348">
        <v>4138</v>
      </c>
      <c r="H348" s="1">
        <v>42852</v>
      </c>
      <c r="I348" t="s">
        <v>394</v>
      </c>
      <c r="J348" t="s">
        <v>389</v>
      </c>
      <c r="K348">
        <v>910182</v>
      </c>
      <c r="L348" t="s">
        <v>31</v>
      </c>
      <c r="M348" t="s">
        <v>290</v>
      </c>
      <c r="N348" t="s">
        <v>225</v>
      </c>
      <c r="O348" t="s">
        <v>238</v>
      </c>
      <c r="P348">
        <v>46</v>
      </c>
      <c r="Q348" s="1">
        <v>27030</v>
      </c>
      <c r="R348" t="s">
        <v>281</v>
      </c>
      <c r="S348" t="s">
        <v>282</v>
      </c>
      <c r="T348" t="s">
        <v>229</v>
      </c>
      <c r="U348" t="s">
        <v>261</v>
      </c>
      <c r="V348" t="s">
        <v>240</v>
      </c>
      <c r="W348">
        <v>708</v>
      </c>
      <c r="X348" t="s">
        <v>344</v>
      </c>
      <c r="Y348" t="s">
        <v>345</v>
      </c>
      <c r="Z348" t="s">
        <v>346</v>
      </c>
      <c r="AA348">
        <v>0.1065</v>
      </c>
      <c r="AB348" t="s">
        <v>347</v>
      </c>
      <c r="AC348" t="s">
        <v>348</v>
      </c>
      <c r="AD348" t="s">
        <v>23</v>
      </c>
      <c r="AE348" t="s">
        <v>24</v>
      </c>
      <c r="AF348" t="s">
        <v>25</v>
      </c>
      <c r="AG348" t="s">
        <v>26</v>
      </c>
      <c r="AH348" t="s">
        <v>26</v>
      </c>
      <c r="AI348" t="s">
        <v>27</v>
      </c>
      <c r="AJ348" t="s">
        <v>28</v>
      </c>
      <c r="AK348">
        <v>910182</v>
      </c>
      <c r="AL348" t="s">
        <v>29</v>
      </c>
      <c r="AM348" t="s">
        <v>16</v>
      </c>
      <c r="AN348">
        <v>4981</v>
      </c>
      <c r="AO348">
        <v>40886</v>
      </c>
      <c r="AP348">
        <v>3248</v>
      </c>
      <c r="AQ348">
        <v>42.88</v>
      </c>
      <c r="AR348">
        <v>555.46</v>
      </c>
      <c r="AS348" t="s">
        <v>2396</v>
      </c>
      <c r="AT348" t="s">
        <v>2396</v>
      </c>
      <c r="AU348">
        <v>2</v>
      </c>
      <c r="AV348" t="s">
        <v>2400</v>
      </c>
      <c r="AW348" t="str" cm="1">
        <f t="array" ref="AW348">IF(Bank_Final_Fact[[#This Row],[Disbursement Date]]=MIN(_xlfn._xlws.FILTER(Bank_Final_Fact[Disbursement Date],Bank_Final_Fact[Client id]=Bank_Final_Fact[[#This Row],[Client id]])),"New","Old")</f>
        <v>Old</v>
      </c>
      <c r="AX348">
        <f t="shared" si="5"/>
        <v>3</v>
      </c>
    </row>
    <row r="349" spans="1:50">
      <c r="A349" t="s">
        <v>734</v>
      </c>
      <c r="B349">
        <v>178</v>
      </c>
      <c r="C349" t="s">
        <v>124</v>
      </c>
      <c r="D349" t="s">
        <v>359</v>
      </c>
      <c r="E349">
        <v>11850</v>
      </c>
      <c r="F349">
        <v>29623</v>
      </c>
      <c r="G349">
        <v>8214</v>
      </c>
      <c r="H349" s="1">
        <v>42150</v>
      </c>
      <c r="I349" t="s">
        <v>387</v>
      </c>
      <c r="J349" t="s">
        <v>383</v>
      </c>
      <c r="K349">
        <v>1030063</v>
      </c>
      <c r="L349" t="s">
        <v>126</v>
      </c>
      <c r="M349" t="s">
        <v>329</v>
      </c>
      <c r="N349" t="s">
        <v>225</v>
      </c>
      <c r="O349" t="s">
        <v>238</v>
      </c>
      <c r="P349">
        <v>50</v>
      </c>
      <c r="Q349" s="1">
        <v>25204</v>
      </c>
      <c r="R349" t="s">
        <v>281</v>
      </c>
      <c r="S349" t="s">
        <v>282</v>
      </c>
      <c r="T349" t="s">
        <v>229</v>
      </c>
      <c r="U349" t="s">
        <v>236</v>
      </c>
      <c r="V349" t="s">
        <v>231</v>
      </c>
      <c r="W349">
        <v>379</v>
      </c>
      <c r="X349" t="s">
        <v>344</v>
      </c>
      <c r="Y349" t="s">
        <v>360</v>
      </c>
      <c r="Z349" t="s">
        <v>346</v>
      </c>
      <c r="AA349">
        <v>9.9099999999999994E-2</v>
      </c>
      <c r="AB349" t="s">
        <v>347</v>
      </c>
      <c r="AC349" t="s">
        <v>361</v>
      </c>
      <c r="AD349" t="s">
        <v>124</v>
      </c>
      <c r="AE349" t="s">
        <v>9</v>
      </c>
      <c r="AF349" t="s">
        <v>10</v>
      </c>
      <c r="AG349" t="s">
        <v>11</v>
      </c>
      <c r="AH349" t="s">
        <v>11</v>
      </c>
      <c r="AI349" t="s">
        <v>12</v>
      </c>
      <c r="AJ349" t="s">
        <v>20</v>
      </c>
      <c r="AK349">
        <v>1030063</v>
      </c>
      <c r="AL349" t="s">
        <v>125</v>
      </c>
      <c r="AM349" t="s">
        <v>30</v>
      </c>
      <c r="AN349">
        <v>12289</v>
      </c>
      <c r="AO349">
        <v>31408</v>
      </c>
      <c r="AP349">
        <v>11456</v>
      </c>
      <c r="AQ349">
        <v>27.4</v>
      </c>
      <c r="AR349">
        <v>630.55999999999995</v>
      </c>
      <c r="AS349" t="s">
        <v>2396</v>
      </c>
      <c r="AT349" t="s">
        <v>2396</v>
      </c>
      <c r="AU349">
        <v>2</v>
      </c>
      <c r="AV349" t="s">
        <v>2398</v>
      </c>
      <c r="AW349" t="str" cm="1">
        <f t="array" ref="AW349">IF(Bank_Final_Fact[[#This Row],[Disbursement Date]]=MIN(_xlfn._xlws.FILTER(Bank_Final_Fact[Disbursement Date],Bank_Final_Fact[Client id]=Bank_Final_Fact[[#This Row],[Client id]])),"New","Old")</f>
        <v>New</v>
      </c>
      <c r="AX349">
        <f t="shared" si="5"/>
        <v>1</v>
      </c>
    </row>
    <row r="350" spans="1:50">
      <c r="A350" t="s">
        <v>735</v>
      </c>
      <c r="B350">
        <v>850</v>
      </c>
      <c r="C350" t="s">
        <v>113</v>
      </c>
      <c r="D350" t="s">
        <v>356</v>
      </c>
      <c r="E350">
        <v>42255</v>
      </c>
      <c r="F350">
        <v>35816</v>
      </c>
      <c r="G350">
        <v>12175</v>
      </c>
      <c r="H350" s="1">
        <v>43797</v>
      </c>
      <c r="I350" t="s">
        <v>385</v>
      </c>
      <c r="J350" t="s">
        <v>383</v>
      </c>
      <c r="K350">
        <v>730084</v>
      </c>
      <c r="L350" t="s">
        <v>115</v>
      </c>
      <c r="M350" t="s">
        <v>291</v>
      </c>
      <c r="N350" t="s">
        <v>225</v>
      </c>
      <c r="O350" t="s">
        <v>226</v>
      </c>
      <c r="P350">
        <v>45</v>
      </c>
      <c r="Q350" s="1">
        <v>27030</v>
      </c>
      <c r="R350" t="s">
        <v>235</v>
      </c>
      <c r="S350" t="s">
        <v>243</v>
      </c>
      <c r="T350" t="s">
        <v>229</v>
      </c>
      <c r="U350" t="s">
        <v>230</v>
      </c>
      <c r="V350" t="s">
        <v>246</v>
      </c>
      <c r="W350">
        <v>311</v>
      </c>
      <c r="X350" t="s">
        <v>344</v>
      </c>
      <c r="Y350" t="s">
        <v>357</v>
      </c>
      <c r="Z350" t="s">
        <v>346</v>
      </c>
      <c r="AA350">
        <v>6.6199999999999995E-2</v>
      </c>
      <c r="AB350" t="s">
        <v>351</v>
      </c>
      <c r="AC350" t="s">
        <v>358</v>
      </c>
      <c r="AD350" t="s">
        <v>113</v>
      </c>
      <c r="AE350" t="s">
        <v>51</v>
      </c>
      <c r="AF350" t="s">
        <v>52</v>
      </c>
      <c r="AG350" t="s">
        <v>53</v>
      </c>
      <c r="AH350" t="s">
        <v>53</v>
      </c>
      <c r="AI350" t="s">
        <v>54</v>
      </c>
      <c r="AJ350" t="s">
        <v>113</v>
      </c>
      <c r="AK350">
        <v>730084</v>
      </c>
      <c r="AL350" t="s">
        <v>114</v>
      </c>
      <c r="AM350" t="s">
        <v>14</v>
      </c>
      <c r="AN350">
        <v>41909</v>
      </c>
      <c r="AO350">
        <v>35610</v>
      </c>
      <c r="AP350">
        <v>41891</v>
      </c>
      <c r="AQ350">
        <v>15.94</v>
      </c>
      <c r="AR350">
        <v>2527.27</v>
      </c>
      <c r="AS350" t="s">
        <v>2396</v>
      </c>
      <c r="AT350" t="s">
        <v>2396</v>
      </c>
      <c r="AU350">
        <v>2</v>
      </c>
      <c r="AV350" t="s">
        <v>2398</v>
      </c>
      <c r="AW350" t="str" cm="1">
        <f t="array" ref="AW350">IF(Bank_Final_Fact[[#This Row],[Disbursement Date]]=MIN(_xlfn._xlws.FILTER(Bank_Final_Fact[Disbursement Date],Bank_Final_Fact[Client id]=Bank_Final_Fact[[#This Row],[Client id]])),"New","Old")</f>
        <v>Old</v>
      </c>
      <c r="AX350">
        <f t="shared" si="5"/>
        <v>2</v>
      </c>
    </row>
    <row r="351" spans="1:50">
      <c r="A351" t="s">
        <v>736</v>
      </c>
      <c r="B351">
        <v>746</v>
      </c>
      <c r="C351" t="s">
        <v>109</v>
      </c>
      <c r="D351" t="s">
        <v>359</v>
      </c>
      <c r="E351">
        <v>4691</v>
      </c>
      <c r="F351">
        <v>21703</v>
      </c>
      <c r="G351">
        <v>13794</v>
      </c>
      <c r="H351" s="1">
        <v>42997</v>
      </c>
      <c r="I351" t="s">
        <v>385</v>
      </c>
      <c r="J351" t="s">
        <v>389</v>
      </c>
      <c r="K351">
        <v>1110166</v>
      </c>
      <c r="L351" t="s">
        <v>112</v>
      </c>
      <c r="M351" t="s">
        <v>273</v>
      </c>
      <c r="N351" t="s">
        <v>225</v>
      </c>
      <c r="O351" t="s">
        <v>226</v>
      </c>
      <c r="P351">
        <v>36</v>
      </c>
      <c r="Q351" s="1">
        <v>30682</v>
      </c>
      <c r="R351" t="s">
        <v>281</v>
      </c>
      <c r="S351" t="s">
        <v>282</v>
      </c>
      <c r="T351" t="s">
        <v>229</v>
      </c>
      <c r="U351" t="s">
        <v>230</v>
      </c>
      <c r="V351" t="s">
        <v>231</v>
      </c>
      <c r="W351">
        <v>307</v>
      </c>
      <c r="X351" t="s">
        <v>344</v>
      </c>
      <c r="Y351" t="s">
        <v>360</v>
      </c>
      <c r="Z351" t="s">
        <v>346</v>
      </c>
      <c r="AA351">
        <v>9.9099999999999994E-2</v>
      </c>
      <c r="AB351" t="s">
        <v>347</v>
      </c>
      <c r="AC351" t="s">
        <v>361</v>
      </c>
      <c r="AD351" t="s">
        <v>109</v>
      </c>
      <c r="AE351" t="s">
        <v>9</v>
      </c>
      <c r="AF351" t="s">
        <v>10</v>
      </c>
      <c r="AG351" t="s">
        <v>11</v>
      </c>
      <c r="AH351" t="s">
        <v>11</v>
      </c>
      <c r="AI351" t="s">
        <v>12</v>
      </c>
      <c r="AJ351" t="s">
        <v>110</v>
      </c>
      <c r="AK351">
        <v>1110166</v>
      </c>
      <c r="AL351" t="s">
        <v>111</v>
      </c>
      <c r="AM351" t="s">
        <v>14</v>
      </c>
      <c r="AN351">
        <v>6559</v>
      </c>
      <c r="AO351">
        <v>23211</v>
      </c>
      <c r="AP351">
        <v>4198</v>
      </c>
      <c r="AQ351">
        <v>42.04</v>
      </c>
      <c r="AR351">
        <v>4288.2700000000004</v>
      </c>
      <c r="AS351" t="s">
        <v>2397</v>
      </c>
      <c r="AT351" t="s">
        <v>2396</v>
      </c>
      <c r="AU351">
        <v>2</v>
      </c>
      <c r="AV351" t="s">
        <v>2398</v>
      </c>
      <c r="AW351" t="str" cm="1">
        <f t="array" ref="AW351">IF(Bank_Final_Fact[[#This Row],[Disbursement Date]]=MIN(_xlfn._xlws.FILTER(Bank_Final_Fact[Disbursement Date],Bank_Final_Fact[Client id]=Bank_Final_Fact[[#This Row],[Client id]])),"New","Old")</f>
        <v>Old</v>
      </c>
      <c r="AX351">
        <f t="shared" si="5"/>
        <v>3</v>
      </c>
    </row>
    <row r="352" spans="1:50">
      <c r="A352" t="s">
        <v>737</v>
      </c>
      <c r="B352">
        <v>594</v>
      </c>
      <c r="C352" t="s">
        <v>180</v>
      </c>
      <c r="D352" t="s">
        <v>343</v>
      </c>
      <c r="E352">
        <v>7901</v>
      </c>
      <c r="F352">
        <v>26421</v>
      </c>
      <c r="G352">
        <v>25304</v>
      </c>
      <c r="H352" s="1">
        <v>42905</v>
      </c>
      <c r="I352" t="s">
        <v>382</v>
      </c>
      <c r="J352" t="s">
        <v>383</v>
      </c>
      <c r="K352">
        <v>1320004</v>
      </c>
      <c r="L352" t="s">
        <v>182</v>
      </c>
      <c r="M352" t="s">
        <v>224</v>
      </c>
      <c r="N352" t="s">
        <v>225</v>
      </c>
      <c r="O352" t="s">
        <v>226</v>
      </c>
      <c r="P352">
        <v>37</v>
      </c>
      <c r="Q352" s="1">
        <v>30317</v>
      </c>
      <c r="R352" t="s">
        <v>239</v>
      </c>
      <c r="S352" t="s">
        <v>303</v>
      </c>
      <c r="T352" t="s">
        <v>229</v>
      </c>
      <c r="U352" t="s">
        <v>230</v>
      </c>
      <c r="V352" t="s">
        <v>246</v>
      </c>
      <c r="W352">
        <v>373</v>
      </c>
      <c r="X352" t="s">
        <v>344</v>
      </c>
      <c r="Y352" t="s">
        <v>345</v>
      </c>
      <c r="Z352" t="s">
        <v>346</v>
      </c>
      <c r="AA352">
        <v>0.1065</v>
      </c>
      <c r="AB352" t="s">
        <v>347</v>
      </c>
      <c r="AC352" t="s">
        <v>348</v>
      </c>
      <c r="AD352" t="s">
        <v>180</v>
      </c>
      <c r="AE352" t="s">
        <v>103</v>
      </c>
      <c r="AF352" t="s">
        <v>104</v>
      </c>
      <c r="AG352" t="s">
        <v>105</v>
      </c>
      <c r="AH352" t="s">
        <v>105</v>
      </c>
      <c r="AI352" t="s">
        <v>106</v>
      </c>
      <c r="AJ352" t="s">
        <v>104</v>
      </c>
      <c r="AK352">
        <v>1320004</v>
      </c>
      <c r="AL352" t="s">
        <v>181</v>
      </c>
      <c r="AM352" t="s">
        <v>14</v>
      </c>
      <c r="AN352">
        <v>8557</v>
      </c>
      <c r="AO352">
        <v>28015</v>
      </c>
      <c r="AP352">
        <v>7777</v>
      </c>
      <c r="AQ352">
        <v>38.39</v>
      </c>
      <c r="AR352">
        <v>1943.25</v>
      </c>
      <c r="AS352" t="s">
        <v>2396</v>
      </c>
      <c r="AT352" t="s">
        <v>2396</v>
      </c>
      <c r="AU352">
        <v>2</v>
      </c>
      <c r="AV352" t="s">
        <v>2400</v>
      </c>
      <c r="AW352" t="str" cm="1">
        <f t="array" ref="AW352">IF(Bank_Final_Fact[[#This Row],[Disbursement Date]]=MIN(_xlfn._xlws.FILTER(Bank_Final_Fact[Disbursement Date],Bank_Final_Fact[Client id]=Bank_Final_Fact[[#This Row],[Client id]])),"New","Old")</f>
        <v>New</v>
      </c>
      <c r="AX352">
        <f t="shared" si="5"/>
        <v>1</v>
      </c>
    </row>
    <row r="353" spans="1:50">
      <c r="A353" t="s">
        <v>738</v>
      </c>
      <c r="B353">
        <v>972</v>
      </c>
      <c r="C353" t="s">
        <v>25</v>
      </c>
      <c r="D353" t="s">
        <v>359</v>
      </c>
      <c r="E353">
        <v>45798</v>
      </c>
      <c r="F353">
        <v>27055</v>
      </c>
      <c r="G353">
        <v>2669</v>
      </c>
      <c r="H353" s="1">
        <v>42768</v>
      </c>
      <c r="I353" t="s">
        <v>387</v>
      </c>
      <c r="J353" t="s">
        <v>383</v>
      </c>
      <c r="K353">
        <v>10068</v>
      </c>
      <c r="L353" t="s">
        <v>74</v>
      </c>
      <c r="M353" t="s">
        <v>333</v>
      </c>
      <c r="N353" t="s">
        <v>225</v>
      </c>
      <c r="O353" t="s">
        <v>238</v>
      </c>
      <c r="P353">
        <v>47</v>
      </c>
      <c r="Q353" s="1">
        <v>26299</v>
      </c>
      <c r="R353" t="s">
        <v>281</v>
      </c>
      <c r="S353" t="s">
        <v>282</v>
      </c>
      <c r="T353" t="s">
        <v>229</v>
      </c>
      <c r="U353" t="s">
        <v>261</v>
      </c>
      <c r="V353" t="s">
        <v>246</v>
      </c>
      <c r="W353">
        <v>526</v>
      </c>
      <c r="X353" t="s">
        <v>344</v>
      </c>
      <c r="Y353" t="s">
        <v>360</v>
      </c>
      <c r="Z353" t="s">
        <v>346</v>
      </c>
      <c r="AA353">
        <v>9.9099999999999994E-2</v>
      </c>
      <c r="AB353" t="s">
        <v>347</v>
      </c>
      <c r="AC353" t="s">
        <v>361</v>
      </c>
      <c r="AD353" t="s">
        <v>25</v>
      </c>
      <c r="AE353" t="s">
        <v>24</v>
      </c>
      <c r="AF353" t="s">
        <v>25</v>
      </c>
      <c r="AG353" t="s">
        <v>26</v>
      </c>
      <c r="AH353" t="s">
        <v>26</v>
      </c>
      <c r="AI353" t="s">
        <v>27</v>
      </c>
      <c r="AJ353" t="s">
        <v>72</v>
      </c>
      <c r="AK353">
        <v>10068</v>
      </c>
      <c r="AL353" t="s">
        <v>73</v>
      </c>
      <c r="AM353" t="s">
        <v>16</v>
      </c>
      <c r="AN353">
        <v>47109</v>
      </c>
      <c r="AO353">
        <v>26587</v>
      </c>
      <c r="AP353">
        <v>45540</v>
      </c>
      <c r="AQ353">
        <v>13.14</v>
      </c>
      <c r="AR353">
        <v>594.15</v>
      </c>
      <c r="AS353" t="s">
        <v>2396</v>
      </c>
      <c r="AT353" t="s">
        <v>2396</v>
      </c>
      <c r="AU353">
        <v>1</v>
      </c>
      <c r="AV353" t="s">
        <v>2398</v>
      </c>
      <c r="AW353" t="str" cm="1">
        <f t="array" ref="AW353">IF(Bank_Final_Fact[[#This Row],[Disbursement Date]]=MIN(_xlfn._xlws.FILTER(Bank_Final_Fact[Disbursement Date],Bank_Final_Fact[Client id]=Bank_Final_Fact[[#This Row],[Client id]])),"New","Old")</f>
        <v>Old</v>
      </c>
      <c r="AX353">
        <f t="shared" si="5"/>
        <v>3</v>
      </c>
    </row>
    <row r="354" spans="1:50">
      <c r="A354" t="s">
        <v>739</v>
      </c>
      <c r="B354">
        <v>749</v>
      </c>
      <c r="C354" t="s">
        <v>113</v>
      </c>
      <c r="D354" t="s">
        <v>359</v>
      </c>
      <c r="E354">
        <v>14487</v>
      </c>
      <c r="F354">
        <v>9250</v>
      </c>
      <c r="G354">
        <v>21612</v>
      </c>
      <c r="H354" s="1">
        <v>43001</v>
      </c>
      <c r="I354" t="s">
        <v>382</v>
      </c>
      <c r="J354" t="s">
        <v>383</v>
      </c>
      <c r="K354">
        <v>730084</v>
      </c>
      <c r="L354" t="s">
        <v>115</v>
      </c>
      <c r="M354" t="s">
        <v>241</v>
      </c>
      <c r="N354" t="s">
        <v>225</v>
      </c>
      <c r="O354" t="s">
        <v>238</v>
      </c>
      <c r="P354">
        <v>54</v>
      </c>
      <c r="Q354" s="1">
        <v>24025</v>
      </c>
      <c r="R354" t="s">
        <v>266</v>
      </c>
      <c r="S354" t="s">
        <v>243</v>
      </c>
      <c r="T354" t="s">
        <v>259</v>
      </c>
      <c r="U354" t="s">
        <v>236</v>
      </c>
      <c r="V354" t="s">
        <v>240</v>
      </c>
      <c r="W354">
        <v>629</v>
      </c>
      <c r="X354" t="s">
        <v>344</v>
      </c>
      <c r="Y354" t="s">
        <v>360</v>
      </c>
      <c r="Z354" t="s">
        <v>346</v>
      </c>
      <c r="AA354">
        <v>9.9099999999999994E-2</v>
      </c>
      <c r="AB354" t="s">
        <v>347</v>
      </c>
      <c r="AC354" t="s">
        <v>361</v>
      </c>
      <c r="AD354" t="s">
        <v>113</v>
      </c>
      <c r="AE354" t="s">
        <v>51</v>
      </c>
      <c r="AF354" t="s">
        <v>52</v>
      </c>
      <c r="AG354" t="s">
        <v>53</v>
      </c>
      <c r="AH354" t="s">
        <v>53</v>
      </c>
      <c r="AI354" t="s">
        <v>54</v>
      </c>
      <c r="AJ354" t="s">
        <v>113</v>
      </c>
      <c r="AK354">
        <v>730084</v>
      </c>
      <c r="AL354" t="s">
        <v>114</v>
      </c>
      <c r="AM354" t="s">
        <v>14</v>
      </c>
      <c r="AN354">
        <v>14527</v>
      </c>
      <c r="AO354">
        <v>9108</v>
      </c>
      <c r="AP354">
        <v>14404</v>
      </c>
      <c r="AQ354">
        <v>25.69</v>
      </c>
      <c r="AR354">
        <v>2512.3200000000002</v>
      </c>
      <c r="AS354" t="s">
        <v>2396</v>
      </c>
      <c r="AT354" t="s">
        <v>2396</v>
      </c>
      <c r="AU354">
        <v>2</v>
      </c>
      <c r="AV354" t="s">
        <v>2399</v>
      </c>
      <c r="AW354" t="str" cm="1">
        <f t="array" ref="AW354">IF(Bank_Final_Fact[[#This Row],[Disbursement Date]]=MIN(_xlfn._xlws.FILTER(Bank_Final_Fact[Disbursement Date],Bank_Final_Fact[Client id]=Bank_Final_Fact[[#This Row],[Client id]])),"New","Old")</f>
        <v>New</v>
      </c>
      <c r="AX354">
        <f t="shared" si="5"/>
        <v>1</v>
      </c>
    </row>
    <row r="355" spans="1:50">
      <c r="A355" t="s">
        <v>740</v>
      </c>
      <c r="B355">
        <v>483</v>
      </c>
      <c r="C355" t="s">
        <v>109</v>
      </c>
      <c r="D355" t="s">
        <v>343</v>
      </c>
      <c r="E355">
        <v>17736</v>
      </c>
      <c r="F355">
        <v>5532</v>
      </c>
      <c r="G355">
        <v>28431</v>
      </c>
      <c r="H355" s="1">
        <v>45290</v>
      </c>
      <c r="I355" t="s">
        <v>382</v>
      </c>
      <c r="J355" t="s">
        <v>383</v>
      </c>
      <c r="K355">
        <v>1110166</v>
      </c>
      <c r="L355" t="s">
        <v>112</v>
      </c>
      <c r="M355" t="s">
        <v>289</v>
      </c>
      <c r="N355" t="s">
        <v>225</v>
      </c>
      <c r="O355" t="s">
        <v>238</v>
      </c>
      <c r="P355">
        <v>52</v>
      </c>
      <c r="Q355" s="1">
        <v>24838</v>
      </c>
      <c r="R355" t="s">
        <v>235</v>
      </c>
      <c r="S355" t="s">
        <v>243</v>
      </c>
      <c r="T355" t="s">
        <v>229</v>
      </c>
      <c r="U355" t="s">
        <v>230</v>
      </c>
      <c r="V355" t="s">
        <v>246</v>
      </c>
      <c r="W355">
        <v>584</v>
      </c>
      <c r="X355" t="s">
        <v>344</v>
      </c>
      <c r="Y355" t="s">
        <v>345</v>
      </c>
      <c r="Z355" t="s">
        <v>346</v>
      </c>
      <c r="AA355">
        <v>0.1065</v>
      </c>
      <c r="AB355" t="s">
        <v>347</v>
      </c>
      <c r="AC355" t="s">
        <v>348</v>
      </c>
      <c r="AD355" t="s">
        <v>109</v>
      </c>
      <c r="AE355" t="s">
        <v>9</v>
      </c>
      <c r="AF355" t="s">
        <v>10</v>
      </c>
      <c r="AG355" t="s">
        <v>11</v>
      </c>
      <c r="AH355" t="s">
        <v>11</v>
      </c>
      <c r="AI355" t="s">
        <v>12</v>
      </c>
      <c r="AJ355" t="s">
        <v>110</v>
      </c>
      <c r="AK355">
        <v>1110166</v>
      </c>
      <c r="AL355" t="s">
        <v>111</v>
      </c>
      <c r="AM355" t="s">
        <v>14</v>
      </c>
      <c r="AN355">
        <v>18428</v>
      </c>
      <c r="AO355">
        <v>6278</v>
      </c>
      <c r="AP355">
        <v>17312</v>
      </c>
      <c r="AQ355">
        <v>44.01</v>
      </c>
      <c r="AR355">
        <v>383.28</v>
      </c>
      <c r="AS355" t="s">
        <v>2396</v>
      </c>
      <c r="AT355" t="s">
        <v>2396</v>
      </c>
      <c r="AU355">
        <v>2</v>
      </c>
      <c r="AV355" t="s">
        <v>2398</v>
      </c>
      <c r="AW355" t="str" cm="1">
        <f t="array" ref="AW355">IF(Bank_Final_Fact[[#This Row],[Disbursement Date]]=MIN(_xlfn._xlws.FILTER(Bank_Final_Fact[Disbursement Date],Bank_Final_Fact[Client id]=Bank_Final_Fact[[#This Row],[Client id]])),"New","Old")</f>
        <v>Old</v>
      </c>
      <c r="AX355">
        <f t="shared" si="5"/>
        <v>3</v>
      </c>
    </row>
    <row r="356" spans="1:50">
      <c r="A356" t="s">
        <v>741</v>
      </c>
      <c r="B356">
        <v>553</v>
      </c>
      <c r="C356" t="s">
        <v>89</v>
      </c>
      <c r="D356" t="s">
        <v>343</v>
      </c>
      <c r="E356">
        <v>47075</v>
      </c>
      <c r="F356">
        <v>31535</v>
      </c>
      <c r="G356">
        <v>21791</v>
      </c>
      <c r="H356" s="1">
        <v>43516</v>
      </c>
      <c r="I356" t="s">
        <v>387</v>
      </c>
      <c r="J356" t="s">
        <v>383</v>
      </c>
      <c r="K356">
        <v>910020</v>
      </c>
      <c r="L356" t="s">
        <v>91</v>
      </c>
      <c r="M356" t="s">
        <v>297</v>
      </c>
      <c r="N356" t="s">
        <v>225</v>
      </c>
      <c r="O356" t="s">
        <v>238</v>
      </c>
      <c r="P356">
        <v>52</v>
      </c>
      <c r="Q356" s="1">
        <v>24473</v>
      </c>
      <c r="R356" t="s">
        <v>266</v>
      </c>
      <c r="S356" t="s">
        <v>282</v>
      </c>
      <c r="T356" t="s">
        <v>229</v>
      </c>
      <c r="U356" t="s">
        <v>261</v>
      </c>
      <c r="V356" t="s">
        <v>240</v>
      </c>
      <c r="W356">
        <v>390</v>
      </c>
      <c r="X356" t="s">
        <v>344</v>
      </c>
      <c r="Y356" t="s">
        <v>345</v>
      </c>
      <c r="Z356" t="s">
        <v>346</v>
      </c>
      <c r="AA356">
        <v>0.1065</v>
      </c>
      <c r="AB356" t="s">
        <v>347</v>
      </c>
      <c r="AC356" t="s">
        <v>348</v>
      </c>
      <c r="AD356" t="s">
        <v>89</v>
      </c>
      <c r="AE356" t="s">
        <v>24</v>
      </c>
      <c r="AF356" t="s">
        <v>25</v>
      </c>
      <c r="AG356" t="s">
        <v>26</v>
      </c>
      <c r="AH356" t="s">
        <v>26</v>
      </c>
      <c r="AI356" t="s">
        <v>27</v>
      </c>
      <c r="AJ356" t="s">
        <v>28</v>
      </c>
      <c r="AK356">
        <v>910020</v>
      </c>
      <c r="AL356" t="s">
        <v>90</v>
      </c>
      <c r="AM356" t="s">
        <v>16</v>
      </c>
      <c r="AN356">
        <v>46649</v>
      </c>
      <c r="AO356">
        <v>32446</v>
      </c>
      <c r="AP356">
        <v>47004</v>
      </c>
      <c r="AQ356">
        <v>30.33</v>
      </c>
      <c r="AR356">
        <v>3228.17</v>
      </c>
      <c r="AS356" t="s">
        <v>2396</v>
      </c>
      <c r="AT356" t="s">
        <v>2396</v>
      </c>
      <c r="AU356">
        <v>1</v>
      </c>
      <c r="AV356" t="s">
        <v>2398</v>
      </c>
      <c r="AW356" t="str" cm="1">
        <f t="array" ref="AW356">IF(Bank_Final_Fact[[#This Row],[Disbursement Date]]=MIN(_xlfn._xlws.FILTER(Bank_Final_Fact[Disbursement Date],Bank_Final_Fact[Client id]=Bank_Final_Fact[[#This Row],[Client id]])),"New","Old")</f>
        <v>New</v>
      </c>
      <c r="AX356">
        <f t="shared" si="5"/>
        <v>1</v>
      </c>
    </row>
    <row r="357" spans="1:50">
      <c r="A357" t="s">
        <v>742</v>
      </c>
      <c r="B357">
        <v>66</v>
      </c>
      <c r="C357" t="s">
        <v>142</v>
      </c>
      <c r="D357" t="s">
        <v>366</v>
      </c>
      <c r="E357">
        <v>5673</v>
      </c>
      <c r="F357">
        <v>39614</v>
      </c>
      <c r="G357">
        <v>36443</v>
      </c>
      <c r="H357" s="1">
        <v>45156</v>
      </c>
      <c r="I357" t="s">
        <v>382</v>
      </c>
      <c r="J357" t="s">
        <v>383</v>
      </c>
      <c r="K357">
        <v>570241</v>
      </c>
      <c r="L357" t="s">
        <v>148</v>
      </c>
      <c r="M357" t="s">
        <v>296</v>
      </c>
      <c r="N357" t="s">
        <v>225</v>
      </c>
      <c r="O357" t="s">
        <v>226</v>
      </c>
      <c r="P357">
        <v>42</v>
      </c>
      <c r="Q357" s="1">
        <v>28126</v>
      </c>
      <c r="R357" t="s">
        <v>235</v>
      </c>
      <c r="S357" t="s">
        <v>243</v>
      </c>
      <c r="T357" t="s">
        <v>229</v>
      </c>
      <c r="U357" t="s">
        <v>245</v>
      </c>
      <c r="V357" t="s">
        <v>231</v>
      </c>
      <c r="W357">
        <v>717</v>
      </c>
      <c r="X357" t="s">
        <v>344</v>
      </c>
      <c r="Y357" t="s">
        <v>360</v>
      </c>
      <c r="Z357" t="s">
        <v>363</v>
      </c>
      <c r="AA357">
        <v>0.17269999999999999</v>
      </c>
      <c r="AB357" t="s">
        <v>354</v>
      </c>
      <c r="AC357" t="s">
        <v>367</v>
      </c>
      <c r="AD357" t="s">
        <v>142</v>
      </c>
      <c r="AE357" t="s">
        <v>143</v>
      </c>
      <c r="AF357" t="s">
        <v>144</v>
      </c>
      <c r="AG357" t="s">
        <v>145</v>
      </c>
      <c r="AH357" t="s">
        <v>145</v>
      </c>
      <c r="AI357" t="s">
        <v>146</v>
      </c>
      <c r="AJ357" t="s">
        <v>142</v>
      </c>
      <c r="AK357">
        <v>570241</v>
      </c>
      <c r="AL357" t="s">
        <v>147</v>
      </c>
      <c r="AM357" t="s">
        <v>30</v>
      </c>
      <c r="AN357">
        <v>7394</v>
      </c>
      <c r="AO357">
        <v>39585</v>
      </c>
      <c r="AP357">
        <v>5548</v>
      </c>
      <c r="AQ357">
        <v>0.05</v>
      </c>
      <c r="AR357">
        <v>4918.5600000000004</v>
      </c>
      <c r="AS357" t="s">
        <v>2396</v>
      </c>
      <c r="AT357" t="s">
        <v>2396</v>
      </c>
      <c r="AU357">
        <v>0</v>
      </c>
      <c r="AV357" t="s">
        <v>2398</v>
      </c>
      <c r="AW357" t="str" cm="1">
        <f t="array" ref="AW357">IF(Bank_Final_Fact[[#This Row],[Disbursement Date]]=MIN(_xlfn._xlws.FILTER(Bank_Final_Fact[Disbursement Date],Bank_Final_Fact[Client id]=Bank_Final_Fact[[#This Row],[Client id]])),"New","Old")</f>
        <v>New</v>
      </c>
      <c r="AX357">
        <f t="shared" si="5"/>
        <v>1</v>
      </c>
    </row>
    <row r="358" spans="1:50">
      <c r="A358" t="s">
        <v>743</v>
      </c>
      <c r="B358">
        <v>983</v>
      </c>
      <c r="C358" t="s">
        <v>109</v>
      </c>
      <c r="D358" t="s">
        <v>343</v>
      </c>
      <c r="E358">
        <v>20610</v>
      </c>
      <c r="F358">
        <v>17322</v>
      </c>
      <c r="G358">
        <v>17196</v>
      </c>
      <c r="H358" s="1">
        <v>44289</v>
      </c>
      <c r="I358" t="s">
        <v>382</v>
      </c>
      <c r="J358" t="s">
        <v>383</v>
      </c>
      <c r="K358">
        <v>1110166</v>
      </c>
      <c r="L358" t="s">
        <v>112</v>
      </c>
      <c r="M358" t="s">
        <v>298</v>
      </c>
      <c r="N358" t="s">
        <v>225</v>
      </c>
      <c r="O358" t="s">
        <v>242</v>
      </c>
      <c r="P358">
        <v>22</v>
      </c>
      <c r="Q358" s="1">
        <v>35348</v>
      </c>
      <c r="R358" t="s">
        <v>239</v>
      </c>
      <c r="S358" t="s">
        <v>303</v>
      </c>
      <c r="T358" t="s">
        <v>259</v>
      </c>
      <c r="U358" t="s">
        <v>233</v>
      </c>
      <c r="V358" t="s">
        <v>246</v>
      </c>
      <c r="W358">
        <v>564</v>
      </c>
      <c r="X358" t="s">
        <v>344</v>
      </c>
      <c r="Y358" t="s">
        <v>345</v>
      </c>
      <c r="Z358" t="s">
        <v>346</v>
      </c>
      <c r="AA358">
        <v>0.1065</v>
      </c>
      <c r="AB358" t="s">
        <v>347</v>
      </c>
      <c r="AC358" t="s">
        <v>348</v>
      </c>
      <c r="AD358" t="s">
        <v>109</v>
      </c>
      <c r="AE358" t="s">
        <v>9</v>
      </c>
      <c r="AF358" t="s">
        <v>10</v>
      </c>
      <c r="AG358" t="s">
        <v>11</v>
      </c>
      <c r="AH358" t="s">
        <v>11</v>
      </c>
      <c r="AI358" t="s">
        <v>12</v>
      </c>
      <c r="AJ358" t="s">
        <v>110</v>
      </c>
      <c r="AK358">
        <v>1110166</v>
      </c>
      <c r="AL358" t="s">
        <v>111</v>
      </c>
      <c r="AM358" t="s">
        <v>14</v>
      </c>
      <c r="AN358">
        <v>20620</v>
      </c>
      <c r="AO358">
        <v>17709</v>
      </c>
      <c r="AP358">
        <v>20162</v>
      </c>
      <c r="AQ358">
        <v>23.71</v>
      </c>
      <c r="AR358">
        <v>2078.1</v>
      </c>
      <c r="AS358" t="s">
        <v>2396</v>
      </c>
      <c r="AT358" t="s">
        <v>2396</v>
      </c>
      <c r="AU358">
        <v>2</v>
      </c>
      <c r="AV358" t="s">
        <v>2398</v>
      </c>
      <c r="AW358" t="str" cm="1">
        <f t="array" ref="AW358">IF(Bank_Final_Fact[[#This Row],[Disbursement Date]]=MIN(_xlfn._xlws.FILTER(Bank_Final_Fact[Disbursement Date],Bank_Final_Fact[Client id]=Bank_Final_Fact[[#This Row],[Client id]])),"New","Old")</f>
        <v>Old</v>
      </c>
      <c r="AX358">
        <f t="shared" si="5"/>
        <v>6</v>
      </c>
    </row>
    <row r="359" spans="1:50">
      <c r="A359" t="s">
        <v>744</v>
      </c>
      <c r="B359">
        <v>717</v>
      </c>
      <c r="C359" t="s">
        <v>89</v>
      </c>
      <c r="D359" t="s">
        <v>359</v>
      </c>
      <c r="E359">
        <v>15189</v>
      </c>
      <c r="F359">
        <v>20426</v>
      </c>
      <c r="G359">
        <v>34738</v>
      </c>
      <c r="H359" s="1">
        <v>44286</v>
      </c>
      <c r="I359" t="s">
        <v>382</v>
      </c>
      <c r="J359" t="s">
        <v>383</v>
      </c>
      <c r="K359">
        <v>910020</v>
      </c>
      <c r="L359" t="s">
        <v>91</v>
      </c>
      <c r="M359" t="s">
        <v>276</v>
      </c>
      <c r="N359" t="s">
        <v>225</v>
      </c>
      <c r="O359" t="s">
        <v>226</v>
      </c>
      <c r="P359">
        <v>37</v>
      </c>
      <c r="Q359" s="1">
        <v>29221</v>
      </c>
      <c r="R359" t="s">
        <v>266</v>
      </c>
      <c r="S359" t="s">
        <v>243</v>
      </c>
      <c r="T359" t="s">
        <v>229</v>
      </c>
      <c r="U359" t="s">
        <v>261</v>
      </c>
      <c r="V359" t="s">
        <v>231</v>
      </c>
      <c r="W359">
        <v>479</v>
      </c>
      <c r="X359" t="s">
        <v>344</v>
      </c>
      <c r="Y359" t="s">
        <v>360</v>
      </c>
      <c r="Z359" t="s">
        <v>346</v>
      </c>
      <c r="AA359">
        <v>9.9099999999999994E-2</v>
      </c>
      <c r="AB359" t="s">
        <v>347</v>
      </c>
      <c r="AC359" t="s">
        <v>361</v>
      </c>
      <c r="AD359" t="s">
        <v>89</v>
      </c>
      <c r="AE359" t="s">
        <v>24</v>
      </c>
      <c r="AF359" t="s">
        <v>25</v>
      </c>
      <c r="AG359" t="s">
        <v>26</v>
      </c>
      <c r="AH359" t="s">
        <v>26</v>
      </c>
      <c r="AI359" t="s">
        <v>27</v>
      </c>
      <c r="AJ359" t="s">
        <v>28</v>
      </c>
      <c r="AK359">
        <v>910020</v>
      </c>
      <c r="AL359" t="s">
        <v>90</v>
      </c>
      <c r="AM359" t="s">
        <v>16</v>
      </c>
      <c r="AN359">
        <v>14935</v>
      </c>
      <c r="AO359">
        <v>22353</v>
      </c>
      <c r="AP359">
        <v>14970</v>
      </c>
      <c r="AQ359">
        <v>11.43</v>
      </c>
      <c r="AR359">
        <v>1102.94</v>
      </c>
      <c r="AS359" t="s">
        <v>2396</v>
      </c>
      <c r="AT359" t="s">
        <v>2396</v>
      </c>
      <c r="AU359">
        <v>0</v>
      </c>
      <c r="AV359" t="s">
        <v>2398</v>
      </c>
      <c r="AW359" t="str" cm="1">
        <f t="array" ref="AW359">IF(Bank_Final_Fact[[#This Row],[Disbursement Date]]=MIN(_xlfn._xlws.FILTER(Bank_Final_Fact[Disbursement Date],Bank_Final_Fact[Client id]=Bank_Final_Fact[[#This Row],[Client id]])),"New","Old")</f>
        <v>Old</v>
      </c>
      <c r="AX359">
        <f t="shared" si="5"/>
        <v>4</v>
      </c>
    </row>
    <row r="360" spans="1:50">
      <c r="A360" t="s">
        <v>745</v>
      </c>
      <c r="B360">
        <v>135</v>
      </c>
      <c r="C360" t="s">
        <v>171</v>
      </c>
      <c r="D360" t="s">
        <v>362</v>
      </c>
      <c r="E360">
        <v>3155</v>
      </c>
      <c r="F360">
        <v>35403</v>
      </c>
      <c r="G360">
        <v>43146</v>
      </c>
      <c r="H360" s="1">
        <v>44760</v>
      </c>
      <c r="I360" t="s">
        <v>394</v>
      </c>
      <c r="J360" t="s">
        <v>383</v>
      </c>
      <c r="K360">
        <v>380112</v>
      </c>
      <c r="L360" t="s">
        <v>173</v>
      </c>
      <c r="M360" t="s">
        <v>258</v>
      </c>
      <c r="N360" t="s">
        <v>225</v>
      </c>
      <c r="O360" t="s">
        <v>251</v>
      </c>
      <c r="P360">
        <v>34</v>
      </c>
      <c r="Q360" s="1">
        <v>30682</v>
      </c>
      <c r="R360" t="s">
        <v>239</v>
      </c>
      <c r="S360" t="s">
        <v>303</v>
      </c>
      <c r="T360" t="s">
        <v>229</v>
      </c>
      <c r="U360" t="s">
        <v>233</v>
      </c>
      <c r="V360" t="s">
        <v>231</v>
      </c>
      <c r="W360">
        <v>464</v>
      </c>
      <c r="X360" t="s">
        <v>344</v>
      </c>
      <c r="Y360" t="s">
        <v>357</v>
      </c>
      <c r="Z360" t="s">
        <v>363</v>
      </c>
      <c r="AA360">
        <v>0.1991</v>
      </c>
      <c r="AB360" t="s">
        <v>364</v>
      </c>
      <c r="AC360" t="s">
        <v>365</v>
      </c>
      <c r="AD360" t="s">
        <v>171</v>
      </c>
      <c r="AE360" t="s">
        <v>76</v>
      </c>
      <c r="AF360" t="s">
        <v>77</v>
      </c>
      <c r="AG360" t="s">
        <v>78</v>
      </c>
      <c r="AH360" t="s">
        <v>78</v>
      </c>
      <c r="AI360" t="s">
        <v>79</v>
      </c>
      <c r="AJ360" t="s">
        <v>171</v>
      </c>
      <c r="AK360">
        <v>380112</v>
      </c>
      <c r="AL360" t="s">
        <v>172</v>
      </c>
      <c r="AM360" t="s">
        <v>16</v>
      </c>
      <c r="AN360">
        <v>4438</v>
      </c>
      <c r="AO360">
        <v>36039</v>
      </c>
      <c r="AP360">
        <v>2728</v>
      </c>
      <c r="AQ360">
        <v>46.31</v>
      </c>
      <c r="AR360">
        <v>2042.82</v>
      </c>
      <c r="AS360" t="s">
        <v>2396</v>
      </c>
      <c r="AT360" t="s">
        <v>2396</v>
      </c>
      <c r="AU360">
        <v>0</v>
      </c>
      <c r="AV360" t="s">
        <v>2399</v>
      </c>
      <c r="AW360" t="str" cm="1">
        <f t="array" ref="AW360">IF(Bank_Final_Fact[[#This Row],[Disbursement Date]]=MIN(_xlfn._xlws.FILTER(Bank_Final_Fact[Disbursement Date],Bank_Final_Fact[Client id]=Bank_Final_Fact[[#This Row],[Client id]])),"New","Old")</f>
        <v>Old</v>
      </c>
      <c r="AX360">
        <f t="shared" si="5"/>
        <v>5</v>
      </c>
    </row>
    <row r="361" spans="1:50">
      <c r="A361" t="s">
        <v>746</v>
      </c>
      <c r="B361">
        <v>383</v>
      </c>
      <c r="C361" t="s">
        <v>75</v>
      </c>
      <c r="D361" t="s">
        <v>343</v>
      </c>
      <c r="E361">
        <v>36473</v>
      </c>
      <c r="F361">
        <v>45819</v>
      </c>
      <c r="G361">
        <v>43483</v>
      </c>
      <c r="H361" s="1">
        <v>44727</v>
      </c>
      <c r="I361" t="s">
        <v>387</v>
      </c>
      <c r="J361" t="s">
        <v>383</v>
      </c>
      <c r="K361">
        <v>710002</v>
      </c>
      <c r="L361" t="s">
        <v>80</v>
      </c>
      <c r="M361" t="s">
        <v>241</v>
      </c>
      <c r="N361" t="s">
        <v>225</v>
      </c>
      <c r="O361" t="s">
        <v>226</v>
      </c>
      <c r="P361">
        <v>39</v>
      </c>
      <c r="Q361" s="1">
        <v>28491</v>
      </c>
      <c r="R361" t="s">
        <v>227</v>
      </c>
      <c r="S361" t="s">
        <v>243</v>
      </c>
      <c r="T361" t="s">
        <v>249</v>
      </c>
      <c r="U361" t="s">
        <v>236</v>
      </c>
      <c r="V361" t="s">
        <v>231</v>
      </c>
      <c r="W361">
        <v>812</v>
      </c>
      <c r="X361" t="s">
        <v>344</v>
      </c>
      <c r="Y361" t="s">
        <v>345</v>
      </c>
      <c r="Z361" t="s">
        <v>346</v>
      </c>
      <c r="AA361">
        <v>0.1065</v>
      </c>
      <c r="AB361" t="s">
        <v>347</v>
      </c>
      <c r="AC361" t="s">
        <v>348</v>
      </c>
      <c r="AD361" t="s">
        <v>75</v>
      </c>
      <c r="AE361" t="s">
        <v>76</v>
      </c>
      <c r="AF361" t="s">
        <v>77</v>
      </c>
      <c r="AG361" t="s">
        <v>78</v>
      </c>
      <c r="AH361" t="s">
        <v>78</v>
      </c>
      <c r="AI361" t="s">
        <v>79</v>
      </c>
      <c r="AJ361" t="s">
        <v>75</v>
      </c>
      <c r="AK361">
        <v>710002</v>
      </c>
      <c r="AL361" t="s">
        <v>45</v>
      </c>
      <c r="AM361" t="s">
        <v>14</v>
      </c>
      <c r="AN361">
        <v>37590</v>
      </c>
      <c r="AO361">
        <v>46581</v>
      </c>
      <c r="AP361">
        <v>36197</v>
      </c>
      <c r="AQ361">
        <v>31.65</v>
      </c>
      <c r="AR361">
        <v>2778.5</v>
      </c>
      <c r="AS361" t="s">
        <v>2396</v>
      </c>
      <c r="AT361" t="s">
        <v>2396</v>
      </c>
      <c r="AU361">
        <v>1</v>
      </c>
      <c r="AV361" t="s">
        <v>2399</v>
      </c>
      <c r="AW361" t="str" cm="1">
        <f t="array" ref="AW361">IF(Bank_Final_Fact[[#This Row],[Disbursement Date]]=MIN(_xlfn._xlws.FILTER(Bank_Final_Fact[Disbursement Date],Bank_Final_Fact[Client id]=Bank_Final_Fact[[#This Row],[Client id]])),"New","Old")</f>
        <v>Old</v>
      </c>
      <c r="AX361">
        <f t="shared" si="5"/>
        <v>2</v>
      </c>
    </row>
    <row r="362" spans="1:50">
      <c r="A362" t="s">
        <v>747</v>
      </c>
      <c r="B362">
        <v>558</v>
      </c>
      <c r="C362" t="s">
        <v>168</v>
      </c>
      <c r="D362" t="s">
        <v>343</v>
      </c>
      <c r="E362">
        <v>29269</v>
      </c>
      <c r="F362">
        <v>14114</v>
      </c>
      <c r="G362">
        <v>4243</v>
      </c>
      <c r="H362" s="1">
        <v>44482</v>
      </c>
      <c r="I362" t="s">
        <v>394</v>
      </c>
      <c r="J362" t="s">
        <v>383</v>
      </c>
      <c r="K362">
        <v>610198</v>
      </c>
      <c r="L362" t="s">
        <v>170</v>
      </c>
      <c r="M362" t="s">
        <v>290</v>
      </c>
      <c r="N362" t="s">
        <v>225</v>
      </c>
      <c r="O362" t="s">
        <v>238</v>
      </c>
      <c r="P362">
        <v>46</v>
      </c>
      <c r="Q362" s="1">
        <v>27030</v>
      </c>
      <c r="R362" t="s">
        <v>281</v>
      </c>
      <c r="S362" t="s">
        <v>282</v>
      </c>
      <c r="T362" t="s">
        <v>229</v>
      </c>
      <c r="U362" t="s">
        <v>261</v>
      </c>
      <c r="V362" t="s">
        <v>240</v>
      </c>
      <c r="W362">
        <v>708</v>
      </c>
      <c r="X362" t="s">
        <v>344</v>
      </c>
      <c r="Y362" t="s">
        <v>345</v>
      </c>
      <c r="Z362" t="s">
        <v>346</v>
      </c>
      <c r="AA362">
        <v>0.1065</v>
      </c>
      <c r="AB362" t="s">
        <v>347</v>
      </c>
      <c r="AC362" t="s">
        <v>348</v>
      </c>
      <c r="AD362" t="s">
        <v>168</v>
      </c>
      <c r="AE362" t="s">
        <v>82</v>
      </c>
      <c r="AF362" t="s">
        <v>83</v>
      </c>
      <c r="AG362" t="s">
        <v>84</v>
      </c>
      <c r="AH362" t="s">
        <v>84</v>
      </c>
      <c r="AI362" t="s">
        <v>85</v>
      </c>
      <c r="AJ362" t="s">
        <v>169</v>
      </c>
      <c r="AK362">
        <v>610198</v>
      </c>
      <c r="AL362" t="s">
        <v>87</v>
      </c>
      <c r="AM362" t="s">
        <v>14</v>
      </c>
      <c r="AN362">
        <v>30553</v>
      </c>
      <c r="AO362">
        <v>15371</v>
      </c>
      <c r="AP362">
        <v>28904</v>
      </c>
      <c r="AQ362">
        <v>48.4</v>
      </c>
      <c r="AR362">
        <v>4671.68</v>
      </c>
      <c r="AS362" t="s">
        <v>2397</v>
      </c>
      <c r="AT362" t="s">
        <v>2396</v>
      </c>
      <c r="AU362">
        <v>1</v>
      </c>
      <c r="AV362" t="s">
        <v>2398</v>
      </c>
      <c r="AW362" t="str" cm="1">
        <f t="array" ref="AW362">IF(Bank_Final_Fact[[#This Row],[Disbursement Date]]=MIN(_xlfn._xlws.FILTER(Bank_Final_Fact[Disbursement Date],Bank_Final_Fact[Client id]=Bank_Final_Fact[[#This Row],[Client id]])),"New","Old")</f>
        <v>Old</v>
      </c>
      <c r="AX362">
        <f t="shared" si="5"/>
        <v>3</v>
      </c>
    </row>
    <row r="363" spans="1:50">
      <c r="A363" t="s">
        <v>748</v>
      </c>
      <c r="B363">
        <v>897</v>
      </c>
      <c r="C363" t="s">
        <v>50</v>
      </c>
      <c r="D363" t="s">
        <v>359</v>
      </c>
      <c r="E363">
        <v>30166</v>
      </c>
      <c r="F363">
        <v>24828</v>
      </c>
      <c r="G363">
        <v>7628</v>
      </c>
      <c r="H363" s="1">
        <v>42191</v>
      </c>
      <c r="I363" t="s">
        <v>382</v>
      </c>
      <c r="J363" t="s">
        <v>389</v>
      </c>
      <c r="K363">
        <v>20242</v>
      </c>
      <c r="L363" t="s">
        <v>56</v>
      </c>
      <c r="M363" t="s">
        <v>297</v>
      </c>
      <c r="N363" t="s">
        <v>225</v>
      </c>
      <c r="O363" t="s">
        <v>226</v>
      </c>
      <c r="P363">
        <v>45</v>
      </c>
      <c r="Q363" s="1">
        <v>26737</v>
      </c>
      <c r="R363" t="s">
        <v>266</v>
      </c>
      <c r="S363" t="s">
        <v>282</v>
      </c>
      <c r="T363" t="s">
        <v>249</v>
      </c>
      <c r="U363" t="s">
        <v>236</v>
      </c>
      <c r="V363" t="s">
        <v>240</v>
      </c>
      <c r="W363">
        <v>490</v>
      </c>
      <c r="X363" t="s">
        <v>344</v>
      </c>
      <c r="Y363" t="s">
        <v>360</v>
      </c>
      <c r="Z363" t="s">
        <v>346</v>
      </c>
      <c r="AA363">
        <v>9.9099999999999994E-2</v>
      </c>
      <c r="AB363" t="s">
        <v>347</v>
      </c>
      <c r="AC363" t="s">
        <v>361</v>
      </c>
      <c r="AD363" t="s">
        <v>50</v>
      </c>
      <c r="AE363" t="s">
        <v>51</v>
      </c>
      <c r="AF363" t="s">
        <v>52</v>
      </c>
      <c r="AG363" t="s">
        <v>53</v>
      </c>
      <c r="AH363" t="s">
        <v>53</v>
      </c>
      <c r="AI363" t="s">
        <v>54</v>
      </c>
      <c r="AJ363" t="s">
        <v>50</v>
      </c>
      <c r="AK363">
        <v>20242</v>
      </c>
      <c r="AL363" t="s">
        <v>55</v>
      </c>
      <c r="AM363" t="s">
        <v>14</v>
      </c>
      <c r="AN363">
        <v>29994</v>
      </c>
      <c r="AO363">
        <v>24496</v>
      </c>
      <c r="AP363">
        <v>29800</v>
      </c>
      <c r="AQ363">
        <v>9.09</v>
      </c>
      <c r="AR363">
        <v>1768.11</v>
      </c>
      <c r="AS363" t="s">
        <v>2396</v>
      </c>
      <c r="AT363" t="s">
        <v>2396</v>
      </c>
      <c r="AU363">
        <v>1</v>
      </c>
      <c r="AV363" t="s">
        <v>2398</v>
      </c>
      <c r="AW363" t="str" cm="1">
        <f t="array" ref="AW363">IF(Bank_Final_Fact[[#This Row],[Disbursement Date]]=MIN(_xlfn._xlws.FILTER(Bank_Final_Fact[Disbursement Date],Bank_Final_Fact[Client id]=Bank_Final_Fact[[#This Row],[Client id]])),"New","Old")</f>
        <v>New</v>
      </c>
      <c r="AX363">
        <f t="shared" si="5"/>
        <v>1</v>
      </c>
    </row>
    <row r="364" spans="1:50">
      <c r="A364" t="s">
        <v>749</v>
      </c>
      <c r="B364">
        <v>191</v>
      </c>
      <c r="C364" t="s">
        <v>69</v>
      </c>
      <c r="D364" t="s">
        <v>373</v>
      </c>
      <c r="E364">
        <v>11604</v>
      </c>
      <c r="F364">
        <v>27101</v>
      </c>
      <c r="G364">
        <v>31354</v>
      </c>
      <c r="H364" s="1">
        <v>44617</v>
      </c>
      <c r="I364" t="s">
        <v>382</v>
      </c>
      <c r="J364" t="s">
        <v>389</v>
      </c>
      <c r="K364">
        <v>140056</v>
      </c>
      <c r="L364" t="s">
        <v>71</v>
      </c>
      <c r="M364" t="s">
        <v>308</v>
      </c>
      <c r="N364" t="s">
        <v>225</v>
      </c>
      <c r="O364" t="s">
        <v>226</v>
      </c>
      <c r="P364">
        <v>40</v>
      </c>
      <c r="Q364" s="1">
        <v>28884</v>
      </c>
      <c r="R364" t="s">
        <v>281</v>
      </c>
      <c r="S364" t="s">
        <v>282</v>
      </c>
      <c r="T364" t="s">
        <v>229</v>
      </c>
      <c r="U364" t="s">
        <v>236</v>
      </c>
      <c r="V364" t="s">
        <v>246</v>
      </c>
      <c r="W364">
        <v>714</v>
      </c>
      <c r="X364" t="s">
        <v>344</v>
      </c>
      <c r="Y364" t="s">
        <v>350</v>
      </c>
      <c r="Z364" t="s">
        <v>346</v>
      </c>
      <c r="AA364">
        <v>6.6199999999999995E-2</v>
      </c>
      <c r="AB364" t="s">
        <v>351</v>
      </c>
      <c r="AC364" t="s">
        <v>358</v>
      </c>
      <c r="AD364" t="s">
        <v>69</v>
      </c>
      <c r="AE364" t="s">
        <v>24</v>
      </c>
      <c r="AF364" t="s">
        <v>25</v>
      </c>
      <c r="AG364" t="s">
        <v>26</v>
      </c>
      <c r="AH364" t="s">
        <v>26</v>
      </c>
      <c r="AI364" t="s">
        <v>27</v>
      </c>
      <c r="AJ364" t="s">
        <v>69</v>
      </c>
      <c r="AK364">
        <v>140056</v>
      </c>
      <c r="AL364" t="s">
        <v>70</v>
      </c>
      <c r="AM364" t="s">
        <v>14</v>
      </c>
      <c r="AN364">
        <v>12417</v>
      </c>
      <c r="AO364">
        <v>28372</v>
      </c>
      <c r="AP364">
        <v>11415</v>
      </c>
      <c r="AQ364">
        <v>49.29</v>
      </c>
      <c r="AR364">
        <v>419.16</v>
      </c>
      <c r="AS364" t="s">
        <v>2396</v>
      </c>
      <c r="AT364" t="s">
        <v>2396</v>
      </c>
      <c r="AU364">
        <v>2</v>
      </c>
      <c r="AV364" t="s">
        <v>2398</v>
      </c>
      <c r="AW364" t="str" cm="1">
        <f t="array" ref="AW364">IF(Bank_Final_Fact[[#This Row],[Disbursement Date]]=MIN(_xlfn._xlws.FILTER(Bank_Final_Fact[Disbursement Date],Bank_Final_Fact[Client id]=Bank_Final_Fact[[#This Row],[Client id]])),"New","Old")</f>
        <v>Old</v>
      </c>
      <c r="AX364">
        <f t="shared" si="5"/>
        <v>4</v>
      </c>
    </row>
    <row r="365" spans="1:50">
      <c r="A365" t="s">
        <v>750</v>
      </c>
      <c r="B365">
        <v>703</v>
      </c>
      <c r="C365" t="s">
        <v>92</v>
      </c>
      <c r="D365" t="s">
        <v>343</v>
      </c>
      <c r="E365">
        <v>34863</v>
      </c>
      <c r="F365">
        <v>25481</v>
      </c>
      <c r="G365">
        <v>25133</v>
      </c>
      <c r="H365" s="1">
        <v>44064</v>
      </c>
      <c r="I365" t="s">
        <v>382</v>
      </c>
      <c r="J365" t="s">
        <v>389</v>
      </c>
      <c r="K365">
        <v>700013</v>
      </c>
      <c r="L365" t="s">
        <v>93</v>
      </c>
      <c r="M365" t="s">
        <v>263</v>
      </c>
      <c r="N365" t="s">
        <v>225</v>
      </c>
      <c r="O365" t="s">
        <v>251</v>
      </c>
      <c r="P365">
        <v>28</v>
      </c>
      <c r="Q365" s="1">
        <v>32846</v>
      </c>
      <c r="R365" t="s">
        <v>235</v>
      </c>
      <c r="S365" t="s">
        <v>243</v>
      </c>
      <c r="T365" t="s">
        <v>229</v>
      </c>
      <c r="U365" t="s">
        <v>245</v>
      </c>
      <c r="V365" t="s">
        <v>240</v>
      </c>
      <c r="W365">
        <v>385</v>
      </c>
      <c r="X365" t="s">
        <v>344</v>
      </c>
      <c r="Y365" t="s">
        <v>345</v>
      </c>
      <c r="Z365" t="s">
        <v>346</v>
      </c>
      <c r="AA365">
        <v>0.1065</v>
      </c>
      <c r="AB365" t="s">
        <v>347</v>
      </c>
      <c r="AC365" t="s">
        <v>348</v>
      </c>
      <c r="AD365" t="s">
        <v>92</v>
      </c>
      <c r="AE365" t="s">
        <v>82</v>
      </c>
      <c r="AF365" t="s">
        <v>83</v>
      </c>
      <c r="AG365" t="s">
        <v>84</v>
      </c>
      <c r="AH365" t="s">
        <v>84</v>
      </c>
      <c r="AI365" t="s">
        <v>85</v>
      </c>
      <c r="AJ365" t="s">
        <v>86</v>
      </c>
      <c r="AK365">
        <v>700013</v>
      </c>
      <c r="AL365" t="s">
        <v>21</v>
      </c>
      <c r="AM365" t="s">
        <v>30</v>
      </c>
      <c r="AN365">
        <v>34476</v>
      </c>
      <c r="AO365">
        <v>27250</v>
      </c>
      <c r="AP365">
        <v>34703</v>
      </c>
      <c r="AQ365">
        <v>29.94</v>
      </c>
      <c r="AR365">
        <v>4948.79</v>
      </c>
      <c r="AS365" t="s">
        <v>2396</v>
      </c>
      <c r="AT365" t="s">
        <v>2396</v>
      </c>
      <c r="AU365">
        <v>0</v>
      </c>
      <c r="AV365" t="s">
        <v>2398</v>
      </c>
      <c r="AW365" t="str" cm="1">
        <f t="array" ref="AW365">IF(Bank_Final_Fact[[#This Row],[Disbursement Date]]=MIN(_xlfn._xlws.FILTER(Bank_Final_Fact[Disbursement Date],Bank_Final_Fact[Client id]=Bank_Final_Fact[[#This Row],[Client id]])),"New","Old")</f>
        <v>Old</v>
      </c>
      <c r="AX365">
        <f t="shared" si="5"/>
        <v>3</v>
      </c>
    </row>
    <row r="366" spans="1:50">
      <c r="A366" t="s">
        <v>751</v>
      </c>
      <c r="B366">
        <v>31</v>
      </c>
      <c r="C366" t="s">
        <v>127</v>
      </c>
      <c r="D366" t="s">
        <v>343</v>
      </c>
      <c r="E366">
        <v>3272</v>
      </c>
      <c r="F366">
        <v>5752</v>
      </c>
      <c r="G366">
        <v>4837</v>
      </c>
      <c r="H366" s="1">
        <v>42588</v>
      </c>
      <c r="I366" t="s">
        <v>385</v>
      </c>
      <c r="J366" t="s">
        <v>383</v>
      </c>
      <c r="K366">
        <v>120676</v>
      </c>
      <c r="L366" t="s">
        <v>128</v>
      </c>
      <c r="M366" t="s">
        <v>247</v>
      </c>
      <c r="N366" t="s">
        <v>225</v>
      </c>
      <c r="O366" t="s">
        <v>226</v>
      </c>
      <c r="P366">
        <v>45</v>
      </c>
      <c r="Q366" s="1">
        <v>26299</v>
      </c>
      <c r="R366" t="s">
        <v>266</v>
      </c>
      <c r="S366" t="s">
        <v>243</v>
      </c>
      <c r="T366" t="s">
        <v>229</v>
      </c>
      <c r="U366" t="s">
        <v>230</v>
      </c>
      <c r="V366" t="s">
        <v>231</v>
      </c>
      <c r="W366">
        <v>773</v>
      </c>
      <c r="X366" t="s">
        <v>344</v>
      </c>
      <c r="Y366" t="s">
        <v>345</v>
      </c>
      <c r="Z366" t="s">
        <v>346</v>
      </c>
      <c r="AA366">
        <v>0.1065</v>
      </c>
      <c r="AB366" t="s">
        <v>347</v>
      </c>
      <c r="AC366" t="s">
        <v>348</v>
      </c>
      <c r="AD366" t="s">
        <v>127</v>
      </c>
      <c r="AE366" t="s">
        <v>9</v>
      </c>
      <c r="AF366" t="s">
        <v>10</v>
      </c>
      <c r="AG366" t="s">
        <v>11</v>
      </c>
      <c r="AH366" t="s">
        <v>11</v>
      </c>
      <c r="AI366" t="s">
        <v>12</v>
      </c>
      <c r="AJ366" t="s">
        <v>127</v>
      </c>
      <c r="AK366">
        <v>120676</v>
      </c>
      <c r="AL366" t="s">
        <v>21</v>
      </c>
      <c r="AM366" t="s">
        <v>14</v>
      </c>
      <c r="AN366">
        <v>3333</v>
      </c>
      <c r="AO366">
        <v>5676</v>
      </c>
      <c r="AP366">
        <v>3050</v>
      </c>
      <c r="AQ366">
        <v>26.74</v>
      </c>
      <c r="AR366">
        <v>3271.32</v>
      </c>
      <c r="AS366" t="s">
        <v>2396</v>
      </c>
      <c r="AT366" t="s">
        <v>2397</v>
      </c>
      <c r="AU366">
        <v>2</v>
      </c>
      <c r="AV366" t="s">
        <v>2400</v>
      </c>
      <c r="AW366" t="str" cm="1">
        <f t="array" ref="AW366">IF(Bank_Final_Fact[[#This Row],[Disbursement Date]]=MIN(_xlfn._xlws.FILTER(Bank_Final_Fact[Disbursement Date],Bank_Final_Fact[Client id]=Bank_Final_Fact[[#This Row],[Client id]])),"New","Old")</f>
        <v>New</v>
      </c>
      <c r="AX366">
        <f t="shared" si="5"/>
        <v>2</v>
      </c>
    </row>
    <row r="367" spans="1:50">
      <c r="A367" t="s">
        <v>752</v>
      </c>
      <c r="B367">
        <v>912</v>
      </c>
      <c r="C367" t="s">
        <v>124</v>
      </c>
      <c r="D367" t="s">
        <v>343</v>
      </c>
      <c r="E367">
        <v>24020</v>
      </c>
      <c r="F367">
        <v>42071</v>
      </c>
      <c r="G367">
        <v>10366</v>
      </c>
      <c r="H367" s="1">
        <v>42123</v>
      </c>
      <c r="I367" t="s">
        <v>394</v>
      </c>
      <c r="J367" t="s">
        <v>383</v>
      </c>
      <c r="K367">
        <v>1030063</v>
      </c>
      <c r="L367" t="s">
        <v>126</v>
      </c>
      <c r="M367" t="s">
        <v>262</v>
      </c>
      <c r="N367" t="s">
        <v>225</v>
      </c>
      <c r="O367" t="s">
        <v>251</v>
      </c>
      <c r="P367">
        <v>34</v>
      </c>
      <c r="Q367" s="1">
        <v>30317</v>
      </c>
      <c r="R367" t="s">
        <v>235</v>
      </c>
      <c r="S367" t="s">
        <v>243</v>
      </c>
      <c r="T367" t="s">
        <v>229</v>
      </c>
      <c r="U367" t="s">
        <v>230</v>
      </c>
      <c r="V367" t="s">
        <v>246</v>
      </c>
      <c r="W367">
        <v>734</v>
      </c>
      <c r="X367" t="s">
        <v>344</v>
      </c>
      <c r="Y367" t="s">
        <v>345</v>
      </c>
      <c r="Z367" t="s">
        <v>346</v>
      </c>
      <c r="AA367">
        <v>0.1065</v>
      </c>
      <c r="AB367" t="s">
        <v>347</v>
      </c>
      <c r="AC367" t="s">
        <v>348</v>
      </c>
      <c r="AD367" t="s">
        <v>124</v>
      </c>
      <c r="AE367" t="s">
        <v>9</v>
      </c>
      <c r="AF367" t="s">
        <v>10</v>
      </c>
      <c r="AG367" t="s">
        <v>11</v>
      </c>
      <c r="AH367" t="s">
        <v>11</v>
      </c>
      <c r="AI367" t="s">
        <v>12</v>
      </c>
      <c r="AJ367" t="s">
        <v>20</v>
      </c>
      <c r="AK367">
        <v>1030063</v>
      </c>
      <c r="AL367" t="s">
        <v>125</v>
      </c>
      <c r="AM367" t="s">
        <v>30</v>
      </c>
      <c r="AN367">
        <v>24713</v>
      </c>
      <c r="AO367">
        <v>42149</v>
      </c>
      <c r="AP367">
        <v>23625</v>
      </c>
      <c r="AQ367">
        <v>47.87</v>
      </c>
      <c r="AR367">
        <v>4553.75</v>
      </c>
      <c r="AS367" t="s">
        <v>2397</v>
      </c>
      <c r="AT367" t="s">
        <v>2396</v>
      </c>
      <c r="AU367">
        <v>1</v>
      </c>
      <c r="AV367" t="s">
        <v>2398</v>
      </c>
      <c r="AW367" t="str" cm="1">
        <f t="array" ref="AW367">IF(Bank_Final_Fact[[#This Row],[Disbursement Date]]=MIN(_xlfn._xlws.FILTER(Bank_Final_Fact[Disbursement Date],Bank_Final_Fact[Client id]=Bank_Final_Fact[[#This Row],[Client id]])),"New","Old")</f>
        <v>New</v>
      </c>
      <c r="AX367">
        <f t="shared" si="5"/>
        <v>2</v>
      </c>
    </row>
    <row r="368" spans="1:50">
      <c r="A368" t="s">
        <v>753</v>
      </c>
      <c r="B368">
        <v>166</v>
      </c>
      <c r="C368" t="s">
        <v>109</v>
      </c>
      <c r="D368" t="s">
        <v>343</v>
      </c>
      <c r="E368">
        <v>21584</v>
      </c>
      <c r="F368">
        <v>40464</v>
      </c>
      <c r="G368">
        <v>12114</v>
      </c>
      <c r="H368" s="1">
        <v>42591</v>
      </c>
      <c r="I368" t="s">
        <v>382</v>
      </c>
      <c r="J368" t="s">
        <v>383</v>
      </c>
      <c r="K368">
        <v>1110166</v>
      </c>
      <c r="L368" t="s">
        <v>112</v>
      </c>
      <c r="M368" t="s">
        <v>280</v>
      </c>
      <c r="N368" t="s">
        <v>225</v>
      </c>
      <c r="O368" t="s">
        <v>251</v>
      </c>
      <c r="P368">
        <v>29</v>
      </c>
      <c r="Q368" s="1">
        <v>32509</v>
      </c>
      <c r="R368" t="s">
        <v>266</v>
      </c>
      <c r="S368" t="s">
        <v>282</v>
      </c>
      <c r="T368" t="s">
        <v>229</v>
      </c>
      <c r="U368" t="s">
        <v>236</v>
      </c>
      <c r="V368" t="s">
        <v>240</v>
      </c>
      <c r="W368">
        <v>647</v>
      </c>
      <c r="X368" t="s">
        <v>344</v>
      </c>
      <c r="Y368" t="s">
        <v>345</v>
      </c>
      <c r="Z368" t="s">
        <v>346</v>
      </c>
      <c r="AA368">
        <v>0.1065</v>
      </c>
      <c r="AB368" t="s">
        <v>347</v>
      </c>
      <c r="AC368" t="s">
        <v>348</v>
      </c>
      <c r="AD368" t="s">
        <v>109</v>
      </c>
      <c r="AE368" t="s">
        <v>9</v>
      </c>
      <c r="AF368" t="s">
        <v>10</v>
      </c>
      <c r="AG368" t="s">
        <v>11</v>
      </c>
      <c r="AH368" t="s">
        <v>11</v>
      </c>
      <c r="AI368" t="s">
        <v>12</v>
      </c>
      <c r="AJ368" t="s">
        <v>110</v>
      </c>
      <c r="AK368">
        <v>1110166</v>
      </c>
      <c r="AL368" t="s">
        <v>111</v>
      </c>
      <c r="AM368" t="s">
        <v>14</v>
      </c>
      <c r="AN368">
        <v>21255</v>
      </c>
      <c r="AO368">
        <v>40105</v>
      </c>
      <c r="AP368">
        <v>21382</v>
      </c>
      <c r="AQ368">
        <v>30.98</v>
      </c>
      <c r="AR368">
        <v>4070.66</v>
      </c>
      <c r="AS368" t="s">
        <v>2396</v>
      </c>
      <c r="AT368" t="s">
        <v>2396</v>
      </c>
      <c r="AU368">
        <v>1</v>
      </c>
      <c r="AV368" t="s">
        <v>2399</v>
      </c>
      <c r="AW368" t="str" cm="1">
        <f t="array" ref="AW368">IF(Bank_Final_Fact[[#This Row],[Disbursement Date]]=MIN(_xlfn._xlws.FILTER(Bank_Final_Fact[Disbursement Date],Bank_Final_Fact[Client id]=Bank_Final_Fact[[#This Row],[Client id]])),"New","Old")</f>
        <v>New</v>
      </c>
      <c r="AX368">
        <f t="shared" si="5"/>
        <v>3</v>
      </c>
    </row>
    <row r="369" spans="1:50">
      <c r="A369" t="s">
        <v>754</v>
      </c>
      <c r="B369">
        <v>416</v>
      </c>
      <c r="C369" t="s">
        <v>124</v>
      </c>
      <c r="D369" t="s">
        <v>359</v>
      </c>
      <c r="E369">
        <v>17031</v>
      </c>
      <c r="F369">
        <v>8044</v>
      </c>
      <c r="G369">
        <v>17040</v>
      </c>
      <c r="H369" s="1">
        <v>43818</v>
      </c>
      <c r="I369" t="s">
        <v>394</v>
      </c>
      <c r="J369" t="s">
        <v>389</v>
      </c>
      <c r="K369">
        <v>1030063</v>
      </c>
      <c r="L369" t="s">
        <v>126</v>
      </c>
      <c r="M369" t="s">
        <v>289</v>
      </c>
      <c r="N369" t="s">
        <v>225</v>
      </c>
      <c r="O369" t="s">
        <v>238</v>
      </c>
      <c r="P369">
        <v>52</v>
      </c>
      <c r="Q369" s="1">
        <v>24838</v>
      </c>
      <c r="R369" t="s">
        <v>235</v>
      </c>
      <c r="S369" t="s">
        <v>243</v>
      </c>
      <c r="T369" t="s">
        <v>229</v>
      </c>
      <c r="U369" t="s">
        <v>230</v>
      </c>
      <c r="V369" t="s">
        <v>246</v>
      </c>
      <c r="W369">
        <v>584</v>
      </c>
      <c r="X369" t="s">
        <v>344</v>
      </c>
      <c r="Y369" t="s">
        <v>360</v>
      </c>
      <c r="Z369" t="s">
        <v>346</v>
      </c>
      <c r="AA369">
        <v>9.9099999999999994E-2</v>
      </c>
      <c r="AB369" t="s">
        <v>347</v>
      </c>
      <c r="AC369" t="s">
        <v>361</v>
      </c>
      <c r="AD369" t="s">
        <v>124</v>
      </c>
      <c r="AE369" t="s">
        <v>9</v>
      </c>
      <c r="AF369" t="s">
        <v>10</v>
      </c>
      <c r="AG369" t="s">
        <v>11</v>
      </c>
      <c r="AH369" t="s">
        <v>11</v>
      </c>
      <c r="AI369" t="s">
        <v>12</v>
      </c>
      <c r="AJ369" t="s">
        <v>20</v>
      </c>
      <c r="AK369">
        <v>1030063</v>
      </c>
      <c r="AL369" t="s">
        <v>125</v>
      </c>
      <c r="AM369" t="s">
        <v>30</v>
      </c>
      <c r="AN369">
        <v>17017</v>
      </c>
      <c r="AO369">
        <v>8645</v>
      </c>
      <c r="AP369">
        <v>16562</v>
      </c>
      <c r="AQ369">
        <v>10.49</v>
      </c>
      <c r="AR369">
        <v>869.19</v>
      </c>
      <c r="AS369" t="s">
        <v>2396</v>
      </c>
      <c r="AT369" t="s">
        <v>2396</v>
      </c>
      <c r="AU369">
        <v>2</v>
      </c>
      <c r="AV369" t="s">
        <v>2398</v>
      </c>
      <c r="AW369" t="str" cm="1">
        <f t="array" ref="AW369">IF(Bank_Final_Fact[[#This Row],[Disbursement Date]]=MIN(_xlfn._xlws.FILTER(Bank_Final_Fact[Disbursement Date],Bank_Final_Fact[Client id]=Bank_Final_Fact[[#This Row],[Client id]])),"New","Old")</f>
        <v>Old</v>
      </c>
      <c r="AX369">
        <f t="shared" si="5"/>
        <v>4</v>
      </c>
    </row>
    <row r="370" spans="1:50">
      <c r="A370" t="s">
        <v>755</v>
      </c>
      <c r="B370">
        <v>765</v>
      </c>
      <c r="C370" t="s">
        <v>124</v>
      </c>
      <c r="D370" t="s">
        <v>343</v>
      </c>
      <c r="E370">
        <v>8322</v>
      </c>
      <c r="F370">
        <v>4757</v>
      </c>
      <c r="G370">
        <v>33167</v>
      </c>
      <c r="H370" s="1">
        <v>43002</v>
      </c>
      <c r="I370" t="s">
        <v>385</v>
      </c>
      <c r="J370" t="s">
        <v>389</v>
      </c>
      <c r="K370">
        <v>1030063</v>
      </c>
      <c r="L370" t="s">
        <v>126</v>
      </c>
      <c r="M370" t="s">
        <v>252</v>
      </c>
      <c r="N370" t="s">
        <v>225</v>
      </c>
      <c r="O370" t="s">
        <v>226</v>
      </c>
      <c r="P370">
        <v>45</v>
      </c>
      <c r="Q370" s="1">
        <v>26299</v>
      </c>
      <c r="R370" t="s">
        <v>227</v>
      </c>
      <c r="S370" t="s">
        <v>243</v>
      </c>
      <c r="T370" t="s">
        <v>249</v>
      </c>
      <c r="U370" t="s">
        <v>230</v>
      </c>
      <c r="V370" t="s">
        <v>240</v>
      </c>
      <c r="W370">
        <v>417</v>
      </c>
      <c r="X370" t="s">
        <v>344</v>
      </c>
      <c r="Y370" t="s">
        <v>345</v>
      </c>
      <c r="Z370" t="s">
        <v>346</v>
      </c>
      <c r="AA370">
        <v>0.1065</v>
      </c>
      <c r="AB370" t="s">
        <v>347</v>
      </c>
      <c r="AC370" t="s">
        <v>348</v>
      </c>
      <c r="AD370" t="s">
        <v>124</v>
      </c>
      <c r="AE370" t="s">
        <v>9</v>
      </c>
      <c r="AF370" t="s">
        <v>10</v>
      </c>
      <c r="AG370" t="s">
        <v>11</v>
      </c>
      <c r="AH370" t="s">
        <v>11</v>
      </c>
      <c r="AI370" t="s">
        <v>12</v>
      </c>
      <c r="AJ370" t="s">
        <v>20</v>
      </c>
      <c r="AK370">
        <v>1030063</v>
      </c>
      <c r="AL370" t="s">
        <v>125</v>
      </c>
      <c r="AM370" t="s">
        <v>30</v>
      </c>
      <c r="AN370">
        <v>8884</v>
      </c>
      <c r="AO370">
        <v>5239</v>
      </c>
      <c r="AP370">
        <v>8300</v>
      </c>
      <c r="AQ370">
        <v>29.2</v>
      </c>
      <c r="AR370">
        <v>1763</v>
      </c>
      <c r="AS370" t="s">
        <v>2396</v>
      </c>
      <c r="AT370" t="s">
        <v>2396</v>
      </c>
      <c r="AU370">
        <v>1</v>
      </c>
      <c r="AV370" t="s">
        <v>2400</v>
      </c>
      <c r="AW370" t="str" cm="1">
        <f t="array" ref="AW370">IF(Bank_Final_Fact[[#This Row],[Disbursement Date]]=MIN(_xlfn._xlws.FILTER(Bank_Final_Fact[Disbursement Date],Bank_Final_Fact[Client id]=Bank_Final_Fact[[#This Row],[Client id]])),"New","Old")</f>
        <v>New</v>
      </c>
      <c r="AX370">
        <f t="shared" si="5"/>
        <v>3</v>
      </c>
    </row>
    <row r="371" spans="1:50">
      <c r="A371" t="s">
        <v>756</v>
      </c>
      <c r="B371">
        <v>14</v>
      </c>
      <c r="C371" t="s">
        <v>127</v>
      </c>
      <c r="D371" t="s">
        <v>373</v>
      </c>
      <c r="E371">
        <v>25001</v>
      </c>
      <c r="F371">
        <v>19470</v>
      </c>
      <c r="G371">
        <v>9497</v>
      </c>
      <c r="H371" s="1">
        <v>45064</v>
      </c>
      <c r="I371" t="s">
        <v>394</v>
      </c>
      <c r="J371" t="s">
        <v>389</v>
      </c>
      <c r="K371">
        <v>120676</v>
      </c>
      <c r="L371" t="s">
        <v>128</v>
      </c>
      <c r="M371" t="s">
        <v>254</v>
      </c>
      <c r="N371" t="s">
        <v>225</v>
      </c>
      <c r="O371" t="s">
        <v>251</v>
      </c>
      <c r="P371">
        <v>28</v>
      </c>
      <c r="Q371" s="1">
        <v>32509</v>
      </c>
      <c r="R371" t="s">
        <v>235</v>
      </c>
      <c r="S371" t="s">
        <v>243</v>
      </c>
      <c r="T371" t="s">
        <v>229</v>
      </c>
      <c r="U371" t="s">
        <v>233</v>
      </c>
      <c r="V371" t="s">
        <v>240</v>
      </c>
      <c r="W371">
        <v>536</v>
      </c>
      <c r="X371" t="s">
        <v>344</v>
      </c>
      <c r="Y371" t="s">
        <v>350</v>
      </c>
      <c r="Z371" t="s">
        <v>346</v>
      </c>
      <c r="AA371">
        <v>6.6199999999999995E-2</v>
      </c>
      <c r="AB371" t="s">
        <v>351</v>
      </c>
      <c r="AC371" t="s">
        <v>358</v>
      </c>
      <c r="AD371" t="s">
        <v>127</v>
      </c>
      <c r="AE371" t="s">
        <v>9</v>
      </c>
      <c r="AF371" t="s">
        <v>10</v>
      </c>
      <c r="AG371" t="s">
        <v>11</v>
      </c>
      <c r="AH371" t="s">
        <v>11</v>
      </c>
      <c r="AI371" t="s">
        <v>12</v>
      </c>
      <c r="AJ371" t="s">
        <v>127</v>
      </c>
      <c r="AK371">
        <v>120676</v>
      </c>
      <c r="AL371" t="s">
        <v>21</v>
      </c>
      <c r="AM371" t="s">
        <v>14</v>
      </c>
      <c r="AN371">
        <v>25021</v>
      </c>
      <c r="AO371">
        <v>20780</v>
      </c>
      <c r="AP371">
        <v>24506</v>
      </c>
      <c r="AQ371">
        <v>18.36</v>
      </c>
      <c r="AR371">
        <v>4541.8500000000004</v>
      </c>
      <c r="AS371" t="s">
        <v>2396</v>
      </c>
      <c r="AT371" t="s">
        <v>2396</v>
      </c>
      <c r="AU371">
        <v>1</v>
      </c>
      <c r="AV371" t="s">
        <v>2399</v>
      </c>
      <c r="AW371" t="str" cm="1">
        <f t="array" ref="AW371">IF(Bank_Final_Fact[[#This Row],[Disbursement Date]]=MIN(_xlfn._xlws.FILTER(Bank_Final_Fact[Disbursement Date],Bank_Final_Fact[Client id]=Bank_Final_Fact[[#This Row],[Client id]])),"New","Old")</f>
        <v>New</v>
      </c>
      <c r="AX371">
        <f t="shared" si="5"/>
        <v>1</v>
      </c>
    </row>
    <row r="372" spans="1:50">
      <c r="A372" t="s">
        <v>757</v>
      </c>
      <c r="B372">
        <v>372</v>
      </c>
      <c r="C372" t="s">
        <v>39</v>
      </c>
      <c r="D372" t="s">
        <v>343</v>
      </c>
      <c r="E372">
        <v>27948</v>
      </c>
      <c r="F372">
        <v>33924</v>
      </c>
      <c r="G372">
        <v>20088</v>
      </c>
      <c r="H372" s="1">
        <v>45130</v>
      </c>
      <c r="I372" t="s">
        <v>394</v>
      </c>
      <c r="J372" t="s">
        <v>383</v>
      </c>
      <c r="K372">
        <v>30179</v>
      </c>
      <c r="L372" t="s">
        <v>46</v>
      </c>
      <c r="M372" t="s">
        <v>313</v>
      </c>
      <c r="N372" t="s">
        <v>225</v>
      </c>
      <c r="O372" t="s">
        <v>251</v>
      </c>
      <c r="P372">
        <v>30</v>
      </c>
      <c r="Q372" s="1">
        <v>32143</v>
      </c>
      <c r="R372" t="s">
        <v>239</v>
      </c>
      <c r="S372" t="s">
        <v>303</v>
      </c>
      <c r="T372" t="s">
        <v>229</v>
      </c>
      <c r="U372" t="s">
        <v>230</v>
      </c>
      <c r="V372" t="s">
        <v>240</v>
      </c>
      <c r="W372">
        <v>783</v>
      </c>
      <c r="X372" t="s">
        <v>344</v>
      </c>
      <c r="Y372" t="s">
        <v>345</v>
      </c>
      <c r="Z372" t="s">
        <v>346</v>
      </c>
      <c r="AA372">
        <v>0.1065</v>
      </c>
      <c r="AB372" t="s">
        <v>347</v>
      </c>
      <c r="AC372" t="s">
        <v>348</v>
      </c>
      <c r="AD372" t="s">
        <v>39</v>
      </c>
      <c r="AE372" t="s">
        <v>40</v>
      </c>
      <c r="AF372" t="s">
        <v>41</v>
      </c>
      <c r="AG372" t="s">
        <v>42</v>
      </c>
      <c r="AH372" t="s">
        <v>42</v>
      </c>
      <c r="AI372" t="s">
        <v>43</v>
      </c>
      <c r="AJ372" t="s">
        <v>44</v>
      </c>
      <c r="AK372">
        <v>30179</v>
      </c>
      <c r="AL372" t="s">
        <v>45</v>
      </c>
      <c r="AM372" t="s">
        <v>30</v>
      </c>
      <c r="AN372">
        <v>29471</v>
      </c>
      <c r="AO372">
        <v>34587</v>
      </c>
      <c r="AP372">
        <v>27897</v>
      </c>
      <c r="AQ372">
        <v>42.62</v>
      </c>
      <c r="AR372">
        <v>4251.5</v>
      </c>
      <c r="AS372" t="s">
        <v>2396</v>
      </c>
      <c r="AT372" t="s">
        <v>2396</v>
      </c>
      <c r="AU372">
        <v>0</v>
      </c>
      <c r="AV372" t="s">
        <v>2398</v>
      </c>
      <c r="AW372" t="str" cm="1">
        <f t="array" ref="AW372">IF(Bank_Final_Fact[[#This Row],[Disbursement Date]]=MIN(_xlfn._xlws.FILTER(Bank_Final_Fact[Disbursement Date],Bank_Final_Fact[Client id]=Bank_Final_Fact[[#This Row],[Client id]])),"New","Old")</f>
        <v>Old</v>
      </c>
      <c r="AX372">
        <f t="shared" si="5"/>
        <v>4</v>
      </c>
    </row>
    <row r="373" spans="1:50">
      <c r="A373" t="s">
        <v>758</v>
      </c>
      <c r="B373">
        <v>877</v>
      </c>
      <c r="C373" t="s">
        <v>171</v>
      </c>
      <c r="D373" t="s">
        <v>343</v>
      </c>
      <c r="E373">
        <v>41563</v>
      </c>
      <c r="F373">
        <v>17960</v>
      </c>
      <c r="G373">
        <v>10254</v>
      </c>
      <c r="H373" s="1">
        <v>44789</v>
      </c>
      <c r="I373" t="s">
        <v>382</v>
      </c>
      <c r="J373" t="s">
        <v>389</v>
      </c>
      <c r="K373">
        <v>380112</v>
      </c>
      <c r="L373" t="s">
        <v>173</v>
      </c>
      <c r="M373" t="s">
        <v>302</v>
      </c>
      <c r="N373" t="s">
        <v>225</v>
      </c>
      <c r="O373" t="s">
        <v>251</v>
      </c>
      <c r="P373">
        <v>29</v>
      </c>
      <c r="Q373" s="1">
        <v>32874</v>
      </c>
      <c r="R373" t="s">
        <v>281</v>
      </c>
      <c r="S373" t="s">
        <v>243</v>
      </c>
      <c r="T373" t="s">
        <v>259</v>
      </c>
      <c r="U373" t="s">
        <v>230</v>
      </c>
      <c r="V373" t="s">
        <v>240</v>
      </c>
      <c r="W373">
        <v>395</v>
      </c>
      <c r="X373" t="s">
        <v>344</v>
      </c>
      <c r="Y373" t="s">
        <v>345</v>
      </c>
      <c r="Z373" t="s">
        <v>346</v>
      </c>
      <c r="AA373">
        <v>0.1065</v>
      </c>
      <c r="AB373" t="s">
        <v>347</v>
      </c>
      <c r="AC373" t="s">
        <v>348</v>
      </c>
      <c r="AD373" t="s">
        <v>171</v>
      </c>
      <c r="AE373" t="s">
        <v>76</v>
      </c>
      <c r="AF373" t="s">
        <v>77</v>
      </c>
      <c r="AG373" t="s">
        <v>78</v>
      </c>
      <c r="AH373" t="s">
        <v>78</v>
      </c>
      <c r="AI373" t="s">
        <v>79</v>
      </c>
      <c r="AJ373" t="s">
        <v>171</v>
      </c>
      <c r="AK373">
        <v>380112</v>
      </c>
      <c r="AL373" t="s">
        <v>172</v>
      </c>
      <c r="AM373" t="s">
        <v>16</v>
      </c>
      <c r="AN373">
        <v>41281</v>
      </c>
      <c r="AO373">
        <v>18107</v>
      </c>
      <c r="AP373">
        <v>41088</v>
      </c>
      <c r="AQ373">
        <v>9.32</v>
      </c>
      <c r="AR373">
        <v>1420.31</v>
      </c>
      <c r="AS373" t="s">
        <v>2396</v>
      </c>
      <c r="AT373" t="s">
        <v>2396</v>
      </c>
      <c r="AU373">
        <v>0</v>
      </c>
      <c r="AV373" t="s">
        <v>2398</v>
      </c>
      <c r="AW373" t="str" cm="1">
        <f t="array" ref="AW373">IF(Bank_Final_Fact[[#This Row],[Disbursement Date]]=MIN(_xlfn._xlws.FILTER(Bank_Final_Fact[Disbursement Date],Bank_Final_Fact[Client id]=Bank_Final_Fact[[#This Row],[Client id]])),"New","Old")</f>
        <v>Old</v>
      </c>
      <c r="AX373">
        <f t="shared" si="5"/>
        <v>4</v>
      </c>
    </row>
    <row r="374" spans="1:50">
      <c r="A374" t="s">
        <v>759</v>
      </c>
      <c r="B374">
        <v>449</v>
      </c>
      <c r="C374" t="s">
        <v>69</v>
      </c>
      <c r="D374" t="s">
        <v>343</v>
      </c>
      <c r="E374">
        <v>11430</v>
      </c>
      <c r="F374">
        <v>20238</v>
      </c>
      <c r="G374">
        <v>34609</v>
      </c>
      <c r="H374" s="1">
        <v>43041</v>
      </c>
      <c r="I374" t="s">
        <v>382</v>
      </c>
      <c r="J374" t="s">
        <v>389</v>
      </c>
      <c r="K374">
        <v>140056</v>
      </c>
      <c r="L374" t="s">
        <v>71</v>
      </c>
      <c r="M374" t="s">
        <v>250</v>
      </c>
      <c r="N374" t="s">
        <v>225</v>
      </c>
      <c r="O374" t="s">
        <v>238</v>
      </c>
      <c r="P374">
        <v>51</v>
      </c>
      <c r="Q374" s="1">
        <v>24108</v>
      </c>
      <c r="R374" t="s">
        <v>235</v>
      </c>
      <c r="S374" t="s">
        <v>243</v>
      </c>
      <c r="T374" t="s">
        <v>259</v>
      </c>
      <c r="U374" t="s">
        <v>233</v>
      </c>
      <c r="V374" t="s">
        <v>240</v>
      </c>
      <c r="W374">
        <v>375</v>
      </c>
      <c r="X374" t="s">
        <v>344</v>
      </c>
      <c r="Y374" t="s">
        <v>345</v>
      </c>
      <c r="Z374" t="s">
        <v>346</v>
      </c>
      <c r="AA374">
        <v>0.1065</v>
      </c>
      <c r="AB374" t="s">
        <v>347</v>
      </c>
      <c r="AC374" t="s">
        <v>348</v>
      </c>
      <c r="AD374" t="s">
        <v>69</v>
      </c>
      <c r="AE374" t="s">
        <v>24</v>
      </c>
      <c r="AF374" t="s">
        <v>25</v>
      </c>
      <c r="AG374" t="s">
        <v>26</v>
      </c>
      <c r="AH374" t="s">
        <v>26</v>
      </c>
      <c r="AI374" t="s">
        <v>27</v>
      </c>
      <c r="AJ374" t="s">
        <v>69</v>
      </c>
      <c r="AK374">
        <v>140056</v>
      </c>
      <c r="AL374" t="s">
        <v>70</v>
      </c>
      <c r="AM374" t="s">
        <v>14</v>
      </c>
      <c r="AN374">
        <v>12300</v>
      </c>
      <c r="AO374">
        <v>20177</v>
      </c>
      <c r="AP374">
        <v>11402</v>
      </c>
      <c r="AQ374">
        <v>27.18</v>
      </c>
      <c r="AR374">
        <v>137.13</v>
      </c>
      <c r="AS374" t="s">
        <v>2396</v>
      </c>
      <c r="AT374" t="s">
        <v>2396</v>
      </c>
      <c r="AU374">
        <v>0</v>
      </c>
      <c r="AV374" t="s">
        <v>2398</v>
      </c>
      <c r="AW374" t="str" cm="1">
        <f t="array" ref="AW374">IF(Bank_Final_Fact[[#This Row],[Disbursement Date]]=MIN(_xlfn._xlws.FILTER(Bank_Final_Fact[Disbursement Date],Bank_Final_Fact[Client id]=Bank_Final_Fact[[#This Row],[Client id]])),"New","Old")</f>
        <v>Old</v>
      </c>
      <c r="AX374">
        <f t="shared" si="5"/>
        <v>3</v>
      </c>
    </row>
    <row r="375" spans="1:50">
      <c r="A375" t="s">
        <v>760</v>
      </c>
      <c r="B375">
        <v>195</v>
      </c>
      <c r="C375" t="s">
        <v>186</v>
      </c>
      <c r="D375" t="s">
        <v>359</v>
      </c>
      <c r="E375">
        <v>17296</v>
      </c>
      <c r="F375">
        <v>32285</v>
      </c>
      <c r="G375">
        <v>14152</v>
      </c>
      <c r="H375" s="1">
        <v>44402</v>
      </c>
      <c r="I375" t="s">
        <v>385</v>
      </c>
      <c r="J375" t="s">
        <v>383</v>
      </c>
      <c r="K375">
        <v>800018</v>
      </c>
      <c r="L375" t="s">
        <v>189</v>
      </c>
      <c r="M375" t="s">
        <v>335</v>
      </c>
      <c r="N375" t="s">
        <v>225</v>
      </c>
      <c r="O375" t="s">
        <v>238</v>
      </c>
      <c r="P375">
        <v>51</v>
      </c>
      <c r="Q375" s="1">
        <v>24624</v>
      </c>
      <c r="R375" t="s">
        <v>227</v>
      </c>
      <c r="S375" t="s">
        <v>243</v>
      </c>
      <c r="T375" t="s">
        <v>259</v>
      </c>
      <c r="U375" t="s">
        <v>245</v>
      </c>
      <c r="V375" t="s">
        <v>231</v>
      </c>
      <c r="W375">
        <v>770</v>
      </c>
      <c r="X375" t="s">
        <v>344</v>
      </c>
      <c r="Y375" t="s">
        <v>360</v>
      </c>
      <c r="Z375" t="s">
        <v>346</v>
      </c>
      <c r="AA375">
        <v>9.9099999999999994E-2</v>
      </c>
      <c r="AB375" t="s">
        <v>347</v>
      </c>
      <c r="AC375" t="s">
        <v>361</v>
      </c>
      <c r="AD375" t="s">
        <v>186</v>
      </c>
      <c r="AE375" t="s">
        <v>24</v>
      </c>
      <c r="AF375" t="s">
        <v>25</v>
      </c>
      <c r="AG375" t="s">
        <v>26</v>
      </c>
      <c r="AH375" t="s">
        <v>26</v>
      </c>
      <c r="AI375" t="s">
        <v>27</v>
      </c>
      <c r="AJ375" t="s">
        <v>187</v>
      </c>
      <c r="AK375">
        <v>800018</v>
      </c>
      <c r="AL375" t="s">
        <v>188</v>
      </c>
      <c r="AM375" t="s">
        <v>14</v>
      </c>
      <c r="AN375">
        <v>17198</v>
      </c>
      <c r="AO375">
        <v>32136</v>
      </c>
      <c r="AP375">
        <v>16886</v>
      </c>
      <c r="AQ375">
        <v>49.84</v>
      </c>
      <c r="AR375">
        <v>2655.61</v>
      </c>
      <c r="AS375" t="s">
        <v>2396</v>
      </c>
      <c r="AT375" t="s">
        <v>2396</v>
      </c>
      <c r="AU375">
        <v>1</v>
      </c>
      <c r="AV375" t="s">
        <v>2400</v>
      </c>
      <c r="AW375" t="str" cm="1">
        <f t="array" ref="AW375">IF(Bank_Final_Fact[[#This Row],[Disbursement Date]]=MIN(_xlfn._xlws.FILTER(Bank_Final_Fact[Disbursement Date],Bank_Final_Fact[Client id]=Bank_Final_Fact[[#This Row],[Client id]])),"New","Old")</f>
        <v>Old</v>
      </c>
      <c r="AX375">
        <f t="shared" si="5"/>
        <v>3</v>
      </c>
    </row>
    <row r="376" spans="1:50">
      <c r="A376" t="s">
        <v>761</v>
      </c>
      <c r="B376">
        <v>687</v>
      </c>
      <c r="C376" t="s">
        <v>171</v>
      </c>
      <c r="D376" t="s">
        <v>359</v>
      </c>
      <c r="E376">
        <v>28765</v>
      </c>
      <c r="F376">
        <v>25339</v>
      </c>
      <c r="G376">
        <v>6004</v>
      </c>
      <c r="H376" s="1">
        <v>44515</v>
      </c>
      <c r="I376" t="s">
        <v>382</v>
      </c>
      <c r="J376" t="s">
        <v>389</v>
      </c>
      <c r="K376">
        <v>380112</v>
      </c>
      <c r="L376" t="s">
        <v>173</v>
      </c>
      <c r="M376" t="s">
        <v>268</v>
      </c>
      <c r="N376" t="s">
        <v>225</v>
      </c>
      <c r="O376" t="s">
        <v>251</v>
      </c>
      <c r="P376">
        <v>26</v>
      </c>
      <c r="Q376" s="1">
        <v>33970</v>
      </c>
      <c r="R376" t="s">
        <v>235</v>
      </c>
      <c r="S376" t="s">
        <v>243</v>
      </c>
      <c r="T376" t="s">
        <v>229</v>
      </c>
      <c r="U376" t="s">
        <v>230</v>
      </c>
      <c r="V376" t="s">
        <v>240</v>
      </c>
      <c r="W376">
        <v>398</v>
      </c>
      <c r="X376" t="s">
        <v>344</v>
      </c>
      <c r="Y376" t="s">
        <v>360</v>
      </c>
      <c r="Z376" t="s">
        <v>346</v>
      </c>
      <c r="AA376">
        <v>9.9099999999999994E-2</v>
      </c>
      <c r="AB376" t="s">
        <v>347</v>
      </c>
      <c r="AC376" t="s">
        <v>361</v>
      </c>
      <c r="AD376" t="s">
        <v>171</v>
      </c>
      <c r="AE376" t="s">
        <v>76</v>
      </c>
      <c r="AF376" t="s">
        <v>77</v>
      </c>
      <c r="AG376" t="s">
        <v>78</v>
      </c>
      <c r="AH376" t="s">
        <v>78</v>
      </c>
      <c r="AI376" t="s">
        <v>79</v>
      </c>
      <c r="AJ376" t="s">
        <v>171</v>
      </c>
      <c r="AK376">
        <v>380112</v>
      </c>
      <c r="AL376" t="s">
        <v>172</v>
      </c>
      <c r="AM376" t="s">
        <v>16</v>
      </c>
      <c r="AN376">
        <v>29047</v>
      </c>
      <c r="AO376">
        <v>25614</v>
      </c>
      <c r="AP376">
        <v>28468</v>
      </c>
      <c r="AQ376">
        <v>46.66</v>
      </c>
      <c r="AR376">
        <v>2671.18</v>
      </c>
      <c r="AS376" t="s">
        <v>2396</v>
      </c>
      <c r="AT376" t="s">
        <v>2396</v>
      </c>
      <c r="AU376">
        <v>0</v>
      </c>
      <c r="AV376" t="s">
        <v>2398</v>
      </c>
      <c r="AW376" t="str" cm="1">
        <f t="array" ref="AW376">IF(Bank_Final_Fact[[#This Row],[Disbursement Date]]=MIN(_xlfn._xlws.FILTER(Bank_Final_Fact[Disbursement Date],Bank_Final_Fact[Client id]=Bank_Final_Fact[[#This Row],[Client id]])),"New","Old")</f>
        <v>New</v>
      </c>
      <c r="AX376">
        <f t="shared" si="5"/>
        <v>1</v>
      </c>
    </row>
    <row r="377" spans="1:50">
      <c r="A377" t="s">
        <v>762</v>
      </c>
      <c r="B377">
        <v>731</v>
      </c>
      <c r="C377" t="s">
        <v>92</v>
      </c>
      <c r="D377" t="s">
        <v>343</v>
      </c>
      <c r="E377">
        <v>32760</v>
      </c>
      <c r="F377">
        <v>7972</v>
      </c>
      <c r="G377">
        <v>34411</v>
      </c>
      <c r="H377" s="1">
        <v>44573</v>
      </c>
      <c r="I377" t="s">
        <v>385</v>
      </c>
      <c r="J377" t="s">
        <v>383</v>
      </c>
      <c r="K377">
        <v>700013</v>
      </c>
      <c r="L377" t="s">
        <v>93</v>
      </c>
      <c r="M377" t="s">
        <v>306</v>
      </c>
      <c r="N377" t="s">
        <v>225</v>
      </c>
      <c r="O377" t="s">
        <v>242</v>
      </c>
      <c r="P377">
        <v>22</v>
      </c>
      <c r="Q377" s="1">
        <v>35730</v>
      </c>
      <c r="R377" t="s">
        <v>266</v>
      </c>
      <c r="S377" t="s">
        <v>243</v>
      </c>
      <c r="T377" t="s">
        <v>229</v>
      </c>
      <c r="U377" t="s">
        <v>261</v>
      </c>
      <c r="V377" t="s">
        <v>246</v>
      </c>
      <c r="W377">
        <v>516</v>
      </c>
      <c r="X377" t="s">
        <v>344</v>
      </c>
      <c r="Y377" t="s">
        <v>345</v>
      </c>
      <c r="Z377" t="s">
        <v>346</v>
      </c>
      <c r="AA377">
        <v>0.1065</v>
      </c>
      <c r="AB377" t="s">
        <v>347</v>
      </c>
      <c r="AC377" t="s">
        <v>348</v>
      </c>
      <c r="AD377" t="s">
        <v>92</v>
      </c>
      <c r="AE377" t="s">
        <v>82</v>
      </c>
      <c r="AF377" t="s">
        <v>83</v>
      </c>
      <c r="AG377" t="s">
        <v>84</v>
      </c>
      <c r="AH377" t="s">
        <v>84</v>
      </c>
      <c r="AI377" t="s">
        <v>85</v>
      </c>
      <c r="AJ377" t="s">
        <v>86</v>
      </c>
      <c r="AK377">
        <v>700013</v>
      </c>
      <c r="AL377" t="s">
        <v>21</v>
      </c>
      <c r="AM377" t="s">
        <v>30</v>
      </c>
      <c r="AN377">
        <v>32700</v>
      </c>
      <c r="AO377">
        <v>9149</v>
      </c>
      <c r="AP377">
        <v>32577</v>
      </c>
      <c r="AQ377">
        <v>42.24</v>
      </c>
      <c r="AR377">
        <v>2816.84</v>
      </c>
      <c r="AS377" t="s">
        <v>2396</v>
      </c>
      <c r="AT377" t="s">
        <v>2396</v>
      </c>
      <c r="AU377">
        <v>1</v>
      </c>
      <c r="AV377" t="s">
        <v>2399</v>
      </c>
      <c r="AW377" t="str" cm="1">
        <f t="array" ref="AW377">IF(Bank_Final_Fact[[#This Row],[Disbursement Date]]=MIN(_xlfn._xlws.FILTER(Bank_Final_Fact[Disbursement Date],Bank_Final_Fact[Client id]=Bank_Final_Fact[[#This Row],[Client id]])),"New","Old")</f>
        <v>Old</v>
      </c>
      <c r="AX377">
        <f t="shared" si="5"/>
        <v>5</v>
      </c>
    </row>
    <row r="378" spans="1:50">
      <c r="A378" t="s">
        <v>763</v>
      </c>
      <c r="B378">
        <v>375</v>
      </c>
      <c r="C378" t="s">
        <v>17</v>
      </c>
      <c r="D378" t="s">
        <v>353</v>
      </c>
      <c r="E378">
        <v>15414</v>
      </c>
      <c r="F378">
        <v>18724</v>
      </c>
      <c r="G378">
        <v>8544</v>
      </c>
      <c r="H378" s="1">
        <v>45155</v>
      </c>
      <c r="I378" t="s">
        <v>387</v>
      </c>
      <c r="J378" t="s">
        <v>389</v>
      </c>
      <c r="K378">
        <v>160051</v>
      </c>
      <c r="L378" t="s">
        <v>19</v>
      </c>
      <c r="M378" t="s">
        <v>287</v>
      </c>
      <c r="N378" t="s">
        <v>225</v>
      </c>
      <c r="O378" t="s">
        <v>251</v>
      </c>
      <c r="P378">
        <v>35</v>
      </c>
      <c r="Q378" s="1">
        <v>30761</v>
      </c>
      <c r="R378" t="s">
        <v>235</v>
      </c>
      <c r="S378" t="s">
        <v>243</v>
      </c>
      <c r="T378" t="s">
        <v>229</v>
      </c>
      <c r="U378" t="s">
        <v>230</v>
      </c>
      <c r="V378" t="s">
        <v>231</v>
      </c>
      <c r="W378">
        <v>567</v>
      </c>
      <c r="X378" t="s">
        <v>344</v>
      </c>
      <c r="Y378" t="s">
        <v>357</v>
      </c>
      <c r="Z378" t="s">
        <v>346</v>
      </c>
      <c r="AA378">
        <v>0.1825</v>
      </c>
      <c r="AB378" t="s">
        <v>354</v>
      </c>
      <c r="AC378" t="s">
        <v>355</v>
      </c>
      <c r="AD378" t="s">
        <v>17</v>
      </c>
      <c r="AE378" t="s">
        <v>9</v>
      </c>
      <c r="AF378" t="s">
        <v>10</v>
      </c>
      <c r="AG378" t="s">
        <v>11</v>
      </c>
      <c r="AH378" t="s">
        <v>11</v>
      </c>
      <c r="AI378" t="s">
        <v>12</v>
      </c>
      <c r="AJ378" t="s">
        <v>17</v>
      </c>
      <c r="AK378">
        <v>160051</v>
      </c>
      <c r="AL378" t="s">
        <v>18</v>
      </c>
      <c r="AM378" t="s">
        <v>30</v>
      </c>
      <c r="AN378">
        <v>15210</v>
      </c>
      <c r="AO378">
        <v>20467</v>
      </c>
      <c r="AP378">
        <v>15206</v>
      </c>
      <c r="AQ378">
        <v>7.29</v>
      </c>
      <c r="AR378">
        <v>1644.18</v>
      </c>
      <c r="AS378" t="s">
        <v>2396</v>
      </c>
      <c r="AT378" t="s">
        <v>2396</v>
      </c>
      <c r="AU378">
        <v>2</v>
      </c>
      <c r="AV378" t="s">
        <v>2398</v>
      </c>
      <c r="AW378" t="str" cm="1">
        <f t="array" ref="AW378">IF(Bank_Final_Fact[[#This Row],[Disbursement Date]]=MIN(_xlfn._xlws.FILTER(Bank_Final_Fact[Disbursement Date],Bank_Final_Fact[Client id]=Bank_Final_Fact[[#This Row],[Client id]])),"New","Old")</f>
        <v>Old</v>
      </c>
      <c r="AX378">
        <f t="shared" si="5"/>
        <v>3</v>
      </c>
    </row>
    <row r="379" spans="1:50">
      <c r="A379" t="s">
        <v>764</v>
      </c>
      <c r="B379">
        <v>191</v>
      </c>
      <c r="C379" t="s">
        <v>127</v>
      </c>
      <c r="D379" t="s">
        <v>343</v>
      </c>
      <c r="E379">
        <v>15971</v>
      </c>
      <c r="F379">
        <v>9537</v>
      </c>
      <c r="G379">
        <v>40671</v>
      </c>
      <c r="H379" s="1">
        <v>43564</v>
      </c>
      <c r="I379" t="s">
        <v>394</v>
      </c>
      <c r="J379" t="s">
        <v>389</v>
      </c>
      <c r="K379">
        <v>120676</v>
      </c>
      <c r="L379" t="s">
        <v>128</v>
      </c>
      <c r="M379" t="s">
        <v>308</v>
      </c>
      <c r="N379" t="s">
        <v>225</v>
      </c>
      <c r="O379" t="s">
        <v>226</v>
      </c>
      <c r="P379">
        <v>40</v>
      </c>
      <c r="Q379" s="1">
        <v>28884</v>
      </c>
      <c r="R379" t="s">
        <v>281</v>
      </c>
      <c r="S379" t="s">
        <v>282</v>
      </c>
      <c r="T379" t="s">
        <v>229</v>
      </c>
      <c r="U379" t="s">
        <v>236</v>
      </c>
      <c r="V379" t="s">
        <v>246</v>
      </c>
      <c r="W379">
        <v>714</v>
      </c>
      <c r="X379" t="s">
        <v>344</v>
      </c>
      <c r="Y379" t="s">
        <v>345</v>
      </c>
      <c r="Z379" t="s">
        <v>346</v>
      </c>
      <c r="AA379">
        <v>0.1065</v>
      </c>
      <c r="AB379" t="s">
        <v>347</v>
      </c>
      <c r="AC379" t="s">
        <v>348</v>
      </c>
      <c r="AD379" t="s">
        <v>127</v>
      </c>
      <c r="AE379" t="s">
        <v>9</v>
      </c>
      <c r="AF379" t="s">
        <v>10</v>
      </c>
      <c r="AG379" t="s">
        <v>11</v>
      </c>
      <c r="AH379" t="s">
        <v>11</v>
      </c>
      <c r="AI379" t="s">
        <v>12</v>
      </c>
      <c r="AJ379" t="s">
        <v>127</v>
      </c>
      <c r="AK379">
        <v>120676</v>
      </c>
      <c r="AL379" t="s">
        <v>21</v>
      </c>
      <c r="AM379" t="s">
        <v>14</v>
      </c>
      <c r="AN379">
        <v>15826</v>
      </c>
      <c r="AO379">
        <v>10288</v>
      </c>
      <c r="AP379">
        <v>15743</v>
      </c>
      <c r="AQ379">
        <v>33.79</v>
      </c>
      <c r="AR379">
        <v>1064.03</v>
      </c>
      <c r="AS379" t="s">
        <v>2396</v>
      </c>
      <c r="AT379" t="s">
        <v>2396</v>
      </c>
      <c r="AU379">
        <v>1</v>
      </c>
      <c r="AV379" t="s">
        <v>2398</v>
      </c>
      <c r="AW379" t="str" cm="1">
        <f t="array" ref="AW379">IF(Bank_Final_Fact[[#This Row],[Disbursement Date]]=MIN(_xlfn._xlws.FILTER(Bank_Final_Fact[Disbursement Date],Bank_Final_Fact[Client id]=Bank_Final_Fact[[#This Row],[Client id]])),"New","Old")</f>
        <v>Old</v>
      </c>
      <c r="AX379">
        <f t="shared" si="5"/>
        <v>4</v>
      </c>
    </row>
    <row r="380" spans="1:50">
      <c r="A380" t="s">
        <v>765</v>
      </c>
      <c r="B380">
        <v>497</v>
      </c>
      <c r="C380" t="s">
        <v>69</v>
      </c>
      <c r="D380" t="s">
        <v>343</v>
      </c>
      <c r="E380">
        <v>29306</v>
      </c>
      <c r="F380">
        <v>20111</v>
      </c>
      <c r="G380">
        <v>24874</v>
      </c>
      <c r="H380" s="1">
        <v>42700</v>
      </c>
      <c r="I380" t="s">
        <v>385</v>
      </c>
      <c r="J380" t="s">
        <v>383</v>
      </c>
      <c r="K380">
        <v>140056</v>
      </c>
      <c r="L380" t="s">
        <v>71</v>
      </c>
      <c r="M380" t="s">
        <v>271</v>
      </c>
      <c r="N380" t="s">
        <v>225</v>
      </c>
      <c r="O380" t="s">
        <v>238</v>
      </c>
      <c r="P380">
        <v>46</v>
      </c>
      <c r="Q380" s="1">
        <v>26665</v>
      </c>
      <c r="R380" t="s">
        <v>239</v>
      </c>
      <c r="S380" t="s">
        <v>303</v>
      </c>
      <c r="T380" t="s">
        <v>249</v>
      </c>
      <c r="U380" t="s">
        <v>230</v>
      </c>
      <c r="V380" t="s">
        <v>240</v>
      </c>
      <c r="W380">
        <v>481</v>
      </c>
      <c r="X380" t="s">
        <v>344</v>
      </c>
      <c r="Y380" t="s">
        <v>345</v>
      </c>
      <c r="Z380" t="s">
        <v>346</v>
      </c>
      <c r="AA380">
        <v>0.1065</v>
      </c>
      <c r="AB380" t="s">
        <v>347</v>
      </c>
      <c r="AC380" t="s">
        <v>348</v>
      </c>
      <c r="AD380" t="s">
        <v>69</v>
      </c>
      <c r="AE380" t="s">
        <v>24</v>
      </c>
      <c r="AF380" t="s">
        <v>25</v>
      </c>
      <c r="AG380" t="s">
        <v>26</v>
      </c>
      <c r="AH380" t="s">
        <v>26</v>
      </c>
      <c r="AI380" t="s">
        <v>27</v>
      </c>
      <c r="AJ380" t="s">
        <v>69</v>
      </c>
      <c r="AK380">
        <v>140056</v>
      </c>
      <c r="AL380" t="s">
        <v>70</v>
      </c>
      <c r="AM380" t="s">
        <v>14</v>
      </c>
      <c r="AN380">
        <v>30670</v>
      </c>
      <c r="AO380">
        <v>20254</v>
      </c>
      <c r="AP380">
        <v>29113</v>
      </c>
      <c r="AQ380">
        <v>14.08</v>
      </c>
      <c r="AR380">
        <v>4501.83</v>
      </c>
      <c r="AS380" t="s">
        <v>2396</v>
      </c>
      <c r="AT380" t="s">
        <v>2396</v>
      </c>
      <c r="AU380">
        <v>1</v>
      </c>
      <c r="AV380" t="s">
        <v>2399</v>
      </c>
      <c r="AW380" t="str" cm="1">
        <f t="array" ref="AW380">IF(Bank_Final_Fact[[#This Row],[Disbursement Date]]=MIN(_xlfn._xlws.FILTER(Bank_Final_Fact[Disbursement Date],Bank_Final_Fact[Client id]=Bank_Final_Fact[[#This Row],[Client id]])),"New","Old")</f>
        <v>New</v>
      </c>
      <c r="AX380">
        <f t="shared" si="5"/>
        <v>5</v>
      </c>
    </row>
    <row r="381" spans="1:50">
      <c r="A381" t="s">
        <v>766</v>
      </c>
      <c r="B381">
        <v>629</v>
      </c>
      <c r="C381" t="s">
        <v>17</v>
      </c>
      <c r="D381" t="s">
        <v>343</v>
      </c>
      <c r="E381">
        <v>41588</v>
      </c>
      <c r="F381">
        <v>30252</v>
      </c>
      <c r="G381">
        <v>25596</v>
      </c>
      <c r="H381" s="1">
        <v>44420</v>
      </c>
      <c r="I381" t="s">
        <v>382</v>
      </c>
      <c r="J381" t="s">
        <v>383</v>
      </c>
      <c r="K381">
        <v>160051</v>
      </c>
      <c r="L381" t="s">
        <v>19</v>
      </c>
      <c r="M381" t="s">
        <v>274</v>
      </c>
      <c r="N381" t="s">
        <v>225</v>
      </c>
      <c r="O381" t="s">
        <v>238</v>
      </c>
      <c r="P381">
        <v>49</v>
      </c>
      <c r="Q381" s="1">
        <v>25882</v>
      </c>
      <c r="R381" t="s">
        <v>235</v>
      </c>
      <c r="S381" t="s">
        <v>243</v>
      </c>
      <c r="T381" t="s">
        <v>229</v>
      </c>
      <c r="U381" t="s">
        <v>230</v>
      </c>
      <c r="V381" t="s">
        <v>240</v>
      </c>
      <c r="W381">
        <v>641</v>
      </c>
      <c r="X381" t="s">
        <v>344</v>
      </c>
      <c r="Y381" t="s">
        <v>345</v>
      </c>
      <c r="Z381" t="s">
        <v>346</v>
      </c>
      <c r="AA381">
        <v>0.1065</v>
      </c>
      <c r="AB381" t="s">
        <v>347</v>
      </c>
      <c r="AC381" t="s">
        <v>348</v>
      </c>
      <c r="AD381" t="s">
        <v>17</v>
      </c>
      <c r="AE381" t="s">
        <v>9</v>
      </c>
      <c r="AF381" t="s">
        <v>10</v>
      </c>
      <c r="AG381" t="s">
        <v>11</v>
      </c>
      <c r="AH381" t="s">
        <v>11</v>
      </c>
      <c r="AI381" t="s">
        <v>12</v>
      </c>
      <c r="AJ381" t="s">
        <v>17</v>
      </c>
      <c r="AK381">
        <v>160051</v>
      </c>
      <c r="AL381" t="s">
        <v>18</v>
      </c>
      <c r="AM381" t="s">
        <v>30</v>
      </c>
      <c r="AN381">
        <v>41576</v>
      </c>
      <c r="AO381">
        <v>31917</v>
      </c>
      <c r="AP381">
        <v>41422</v>
      </c>
      <c r="AQ381">
        <v>31.73</v>
      </c>
      <c r="AR381">
        <v>1975.7</v>
      </c>
      <c r="AS381" t="s">
        <v>2396</v>
      </c>
      <c r="AT381" t="s">
        <v>2396</v>
      </c>
      <c r="AU381">
        <v>2</v>
      </c>
      <c r="AV381" t="s">
        <v>2398</v>
      </c>
      <c r="AW381" t="str" cm="1">
        <f t="array" ref="AW381">IF(Bank_Final_Fact[[#This Row],[Disbursement Date]]=MIN(_xlfn._xlws.FILTER(Bank_Final_Fact[Disbursement Date],Bank_Final_Fact[Client id]=Bank_Final_Fact[[#This Row],[Client id]])),"New","Old")</f>
        <v>Old</v>
      </c>
      <c r="AX381">
        <f t="shared" si="5"/>
        <v>4</v>
      </c>
    </row>
    <row r="382" spans="1:50">
      <c r="A382" t="s">
        <v>767</v>
      </c>
      <c r="B382">
        <v>303</v>
      </c>
      <c r="C382" t="s">
        <v>116</v>
      </c>
      <c r="D382" t="s">
        <v>356</v>
      </c>
      <c r="E382">
        <v>33975</v>
      </c>
      <c r="F382">
        <v>21685</v>
      </c>
      <c r="G382">
        <v>43903</v>
      </c>
      <c r="H382" s="1">
        <v>45126</v>
      </c>
      <c r="I382" t="s">
        <v>382</v>
      </c>
      <c r="J382" t="s">
        <v>383</v>
      </c>
      <c r="K382">
        <v>1140044</v>
      </c>
      <c r="L382" t="s">
        <v>118</v>
      </c>
      <c r="M382" t="s">
        <v>255</v>
      </c>
      <c r="N382" t="s">
        <v>225</v>
      </c>
      <c r="O382" t="s">
        <v>242</v>
      </c>
      <c r="Q382" s="1"/>
      <c r="R382" t="s">
        <v>266</v>
      </c>
      <c r="S382" t="s">
        <v>282</v>
      </c>
      <c r="T382" t="s">
        <v>259</v>
      </c>
      <c r="U382" t="s">
        <v>261</v>
      </c>
      <c r="V382" t="s">
        <v>231</v>
      </c>
      <c r="W382">
        <v>660</v>
      </c>
      <c r="X382" t="s">
        <v>344</v>
      </c>
      <c r="Y382" t="s">
        <v>357</v>
      </c>
      <c r="Z382" t="s">
        <v>346</v>
      </c>
      <c r="AA382">
        <v>6.6199999999999995E-2</v>
      </c>
      <c r="AB382" t="s">
        <v>351</v>
      </c>
      <c r="AC382" t="s">
        <v>358</v>
      </c>
      <c r="AD382" t="s">
        <v>116</v>
      </c>
      <c r="AE382" t="s">
        <v>76</v>
      </c>
      <c r="AF382" t="s">
        <v>77</v>
      </c>
      <c r="AG382" t="s">
        <v>78</v>
      </c>
      <c r="AH382" t="s">
        <v>78</v>
      </c>
      <c r="AI382" t="s">
        <v>79</v>
      </c>
      <c r="AJ382" t="s">
        <v>116</v>
      </c>
      <c r="AK382">
        <v>1140044</v>
      </c>
      <c r="AL382" t="s">
        <v>117</v>
      </c>
      <c r="AM382" t="s">
        <v>14</v>
      </c>
      <c r="AN382">
        <v>33993</v>
      </c>
      <c r="AO382">
        <v>22005</v>
      </c>
      <c r="AP382">
        <v>33902</v>
      </c>
      <c r="AQ382">
        <v>0.11</v>
      </c>
      <c r="AR382">
        <v>3915.63</v>
      </c>
      <c r="AS382" t="s">
        <v>2396</v>
      </c>
      <c r="AT382" t="s">
        <v>2396</v>
      </c>
      <c r="AU382">
        <v>2</v>
      </c>
      <c r="AV382" t="s">
        <v>2399</v>
      </c>
      <c r="AW382" t="str" cm="1">
        <f t="array" ref="AW382">IF(Bank_Final_Fact[[#This Row],[Disbursement Date]]=MIN(_xlfn._xlws.FILTER(Bank_Final_Fact[Disbursement Date],Bank_Final_Fact[Client id]=Bank_Final_Fact[[#This Row],[Client id]])),"New","Old")</f>
        <v>Old</v>
      </c>
      <c r="AX382">
        <f t="shared" si="5"/>
        <v>3</v>
      </c>
    </row>
    <row r="383" spans="1:50">
      <c r="A383" t="s">
        <v>768</v>
      </c>
      <c r="B383">
        <v>691</v>
      </c>
      <c r="C383" t="s">
        <v>209</v>
      </c>
      <c r="D383" t="s">
        <v>359</v>
      </c>
      <c r="E383">
        <v>36154</v>
      </c>
      <c r="F383">
        <v>9632</v>
      </c>
      <c r="G383">
        <v>35058</v>
      </c>
      <c r="H383" s="1">
        <v>43958</v>
      </c>
      <c r="I383" t="s">
        <v>382</v>
      </c>
      <c r="J383" t="s">
        <v>383</v>
      </c>
      <c r="K383">
        <v>1440051</v>
      </c>
      <c r="L383" t="s">
        <v>211</v>
      </c>
      <c r="M383" t="s">
        <v>278</v>
      </c>
      <c r="N383" t="s">
        <v>225</v>
      </c>
      <c r="O383" t="s">
        <v>226</v>
      </c>
      <c r="P383">
        <v>44</v>
      </c>
      <c r="Q383" s="1">
        <v>27395</v>
      </c>
      <c r="R383" t="s">
        <v>235</v>
      </c>
      <c r="S383" t="s">
        <v>243</v>
      </c>
      <c r="T383" t="s">
        <v>259</v>
      </c>
      <c r="U383" t="s">
        <v>261</v>
      </c>
      <c r="V383" t="s">
        <v>231</v>
      </c>
      <c r="W383">
        <v>361</v>
      </c>
      <c r="X383" t="s">
        <v>344</v>
      </c>
      <c r="Y383" t="s">
        <v>360</v>
      </c>
      <c r="Z383" t="s">
        <v>346</v>
      </c>
      <c r="AA383">
        <v>9.9099999999999994E-2</v>
      </c>
      <c r="AB383" t="s">
        <v>347</v>
      </c>
      <c r="AC383" t="s">
        <v>361</v>
      </c>
      <c r="AD383" t="s">
        <v>209</v>
      </c>
      <c r="AE383" t="s">
        <v>103</v>
      </c>
      <c r="AF383" t="s">
        <v>104</v>
      </c>
      <c r="AG383" t="s">
        <v>105</v>
      </c>
      <c r="AH383" t="s">
        <v>105</v>
      </c>
      <c r="AI383" t="s">
        <v>106</v>
      </c>
      <c r="AJ383" t="s">
        <v>209</v>
      </c>
      <c r="AK383">
        <v>1440051</v>
      </c>
      <c r="AL383" t="s">
        <v>210</v>
      </c>
      <c r="AM383" t="s">
        <v>16</v>
      </c>
      <c r="AN383">
        <v>35677</v>
      </c>
      <c r="AO383">
        <v>10142</v>
      </c>
      <c r="AP383">
        <v>36015</v>
      </c>
      <c r="AQ383">
        <v>43.5</v>
      </c>
      <c r="AR383">
        <v>4627.1099999999997</v>
      </c>
      <c r="AS383" t="s">
        <v>2396</v>
      </c>
      <c r="AT383" t="s">
        <v>2396</v>
      </c>
      <c r="AU383">
        <v>0</v>
      </c>
      <c r="AV383" t="s">
        <v>2398</v>
      </c>
      <c r="AW383" t="str" cm="1">
        <f t="array" ref="AW383">IF(Bank_Final_Fact[[#This Row],[Disbursement Date]]=MIN(_xlfn._xlws.FILTER(Bank_Final_Fact[Disbursement Date],Bank_Final_Fact[Client id]=Bank_Final_Fact[[#This Row],[Client id]])),"New","Old")</f>
        <v>New</v>
      </c>
      <c r="AX383">
        <f t="shared" si="5"/>
        <v>1</v>
      </c>
    </row>
    <row r="384" spans="1:50">
      <c r="A384" t="s">
        <v>769</v>
      </c>
      <c r="B384">
        <v>615</v>
      </c>
      <c r="C384" t="s">
        <v>124</v>
      </c>
      <c r="D384" t="s">
        <v>359</v>
      </c>
      <c r="E384">
        <v>18712</v>
      </c>
      <c r="F384">
        <v>5973</v>
      </c>
      <c r="G384">
        <v>42717</v>
      </c>
      <c r="H384" s="1">
        <v>43859</v>
      </c>
      <c r="I384" t="s">
        <v>394</v>
      </c>
      <c r="J384" t="s">
        <v>389</v>
      </c>
      <c r="K384">
        <v>1030063</v>
      </c>
      <c r="L384" t="s">
        <v>126</v>
      </c>
      <c r="M384" t="s">
        <v>250</v>
      </c>
      <c r="N384" t="s">
        <v>225</v>
      </c>
      <c r="O384" t="s">
        <v>238</v>
      </c>
      <c r="P384">
        <v>55</v>
      </c>
      <c r="Q384" s="1">
        <v>23377</v>
      </c>
      <c r="R384" t="s">
        <v>266</v>
      </c>
      <c r="S384" t="s">
        <v>282</v>
      </c>
      <c r="T384" t="s">
        <v>259</v>
      </c>
      <c r="U384" t="s">
        <v>245</v>
      </c>
      <c r="V384" t="s">
        <v>231</v>
      </c>
      <c r="W384">
        <v>489</v>
      </c>
      <c r="X384" t="s">
        <v>344</v>
      </c>
      <c r="Y384" t="s">
        <v>360</v>
      </c>
      <c r="Z384" t="s">
        <v>346</v>
      </c>
      <c r="AA384">
        <v>9.9099999999999994E-2</v>
      </c>
      <c r="AB384" t="s">
        <v>347</v>
      </c>
      <c r="AC384" t="s">
        <v>361</v>
      </c>
      <c r="AD384" t="s">
        <v>124</v>
      </c>
      <c r="AE384" t="s">
        <v>9</v>
      </c>
      <c r="AF384" t="s">
        <v>10</v>
      </c>
      <c r="AG384" t="s">
        <v>11</v>
      </c>
      <c r="AH384" t="s">
        <v>11</v>
      </c>
      <c r="AI384" t="s">
        <v>12</v>
      </c>
      <c r="AJ384" t="s">
        <v>20</v>
      </c>
      <c r="AK384">
        <v>1030063</v>
      </c>
      <c r="AL384" t="s">
        <v>125</v>
      </c>
      <c r="AM384" t="s">
        <v>30</v>
      </c>
      <c r="AN384">
        <v>18786</v>
      </c>
      <c r="AO384">
        <v>5890</v>
      </c>
      <c r="AP384">
        <v>18547</v>
      </c>
      <c r="AQ384">
        <v>31.29</v>
      </c>
      <c r="AR384">
        <v>111.46</v>
      </c>
      <c r="AS384" t="s">
        <v>2396</v>
      </c>
      <c r="AT384" t="s">
        <v>2396</v>
      </c>
      <c r="AU384">
        <v>0</v>
      </c>
      <c r="AV384" t="s">
        <v>2398</v>
      </c>
      <c r="AW384" t="str" cm="1">
        <f t="array" ref="AW384">IF(Bank_Final_Fact[[#This Row],[Disbursement Date]]=MIN(_xlfn._xlws.FILTER(Bank_Final_Fact[Disbursement Date],Bank_Final_Fact[Client id]=Bank_Final_Fact[[#This Row],[Client id]])),"New","Old")</f>
        <v>Old</v>
      </c>
      <c r="AX384">
        <f t="shared" si="5"/>
        <v>5</v>
      </c>
    </row>
    <row r="385" spans="1:50">
      <c r="A385" t="s">
        <v>770</v>
      </c>
      <c r="B385">
        <v>87</v>
      </c>
      <c r="C385" t="s">
        <v>124</v>
      </c>
      <c r="D385" t="s">
        <v>343</v>
      </c>
      <c r="E385">
        <v>32773</v>
      </c>
      <c r="F385">
        <v>10619</v>
      </c>
      <c r="G385">
        <v>10736</v>
      </c>
      <c r="H385" s="1">
        <v>42046</v>
      </c>
      <c r="I385" t="s">
        <v>394</v>
      </c>
      <c r="J385" t="s">
        <v>383</v>
      </c>
      <c r="K385">
        <v>1030063</v>
      </c>
      <c r="L385" t="s">
        <v>126</v>
      </c>
      <c r="M385" t="s">
        <v>306</v>
      </c>
      <c r="N385" t="s">
        <v>225</v>
      </c>
      <c r="O385" t="s">
        <v>242</v>
      </c>
      <c r="P385">
        <v>22</v>
      </c>
      <c r="Q385" s="1">
        <v>35730</v>
      </c>
      <c r="R385" t="s">
        <v>266</v>
      </c>
      <c r="S385" t="s">
        <v>243</v>
      </c>
      <c r="T385" t="s">
        <v>229</v>
      </c>
      <c r="U385" t="s">
        <v>261</v>
      </c>
      <c r="V385" t="s">
        <v>246</v>
      </c>
      <c r="W385">
        <v>516</v>
      </c>
      <c r="X385" t="s">
        <v>344</v>
      </c>
      <c r="Y385" t="s">
        <v>345</v>
      </c>
      <c r="Z385" t="s">
        <v>346</v>
      </c>
      <c r="AA385">
        <v>0.1065</v>
      </c>
      <c r="AB385" t="s">
        <v>347</v>
      </c>
      <c r="AC385" t="s">
        <v>348</v>
      </c>
      <c r="AD385" t="s">
        <v>124</v>
      </c>
      <c r="AE385" t="s">
        <v>9</v>
      </c>
      <c r="AF385" t="s">
        <v>10</v>
      </c>
      <c r="AG385" t="s">
        <v>11</v>
      </c>
      <c r="AH385" t="s">
        <v>11</v>
      </c>
      <c r="AI385" t="s">
        <v>12</v>
      </c>
      <c r="AJ385" t="s">
        <v>20</v>
      </c>
      <c r="AK385">
        <v>1030063</v>
      </c>
      <c r="AL385" t="s">
        <v>125</v>
      </c>
      <c r="AM385" t="s">
        <v>30</v>
      </c>
      <c r="AN385">
        <v>32402</v>
      </c>
      <c r="AO385">
        <v>12384</v>
      </c>
      <c r="AP385">
        <v>32390</v>
      </c>
      <c r="AQ385">
        <v>0.14000000000000001</v>
      </c>
      <c r="AR385">
        <v>3089.52</v>
      </c>
      <c r="AS385" t="s">
        <v>2396</v>
      </c>
      <c r="AT385" t="s">
        <v>2396</v>
      </c>
      <c r="AU385">
        <v>0</v>
      </c>
      <c r="AV385" t="s">
        <v>2398</v>
      </c>
      <c r="AW385" t="str" cm="1">
        <f t="array" ref="AW385">IF(Bank_Final_Fact[[#This Row],[Disbursement Date]]=MIN(_xlfn._xlws.FILTER(Bank_Final_Fact[Disbursement Date],Bank_Final_Fact[Client id]=Bank_Final_Fact[[#This Row],[Client id]])),"New","Old")</f>
        <v>New</v>
      </c>
      <c r="AX385">
        <f t="shared" si="5"/>
        <v>3</v>
      </c>
    </row>
    <row r="386" spans="1:50">
      <c r="A386" t="s">
        <v>771</v>
      </c>
      <c r="B386">
        <v>612</v>
      </c>
      <c r="C386" t="s">
        <v>124</v>
      </c>
      <c r="D386" t="s">
        <v>343</v>
      </c>
      <c r="E386">
        <v>35731</v>
      </c>
      <c r="F386">
        <v>34882</v>
      </c>
      <c r="G386">
        <v>37200</v>
      </c>
      <c r="H386" s="1">
        <v>44815</v>
      </c>
      <c r="I386" t="s">
        <v>382</v>
      </c>
      <c r="J386" t="s">
        <v>383</v>
      </c>
      <c r="K386">
        <v>1030063</v>
      </c>
      <c r="L386" t="s">
        <v>126</v>
      </c>
      <c r="M386" t="s">
        <v>258</v>
      </c>
      <c r="N386" t="s">
        <v>225</v>
      </c>
      <c r="O386" t="s">
        <v>251</v>
      </c>
      <c r="P386">
        <v>34</v>
      </c>
      <c r="Q386" s="1">
        <v>30682</v>
      </c>
      <c r="R386" t="s">
        <v>239</v>
      </c>
      <c r="S386" t="s">
        <v>303</v>
      </c>
      <c r="T386" t="s">
        <v>229</v>
      </c>
      <c r="U386" t="s">
        <v>233</v>
      </c>
      <c r="V386" t="s">
        <v>231</v>
      </c>
      <c r="W386">
        <v>464</v>
      </c>
      <c r="X386" t="s">
        <v>344</v>
      </c>
      <c r="Y386" t="s">
        <v>345</v>
      </c>
      <c r="Z386" t="s">
        <v>346</v>
      </c>
      <c r="AA386">
        <v>0.1065</v>
      </c>
      <c r="AB386" t="s">
        <v>347</v>
      </c>
      <c r="AC386" t="s">
        <v>348</v>
      </c>
      <c r="AD386" t="s">
        <v>124</v>
      </c>
      <c r="AE386" t="s">
        <v>9</v>
      </c>
      <c r="AF386" t="s">
        <v>10</v>
      </c>
      <c r="AG386" t="s">
        <v>11</v>
      </c>
      <c r="AH386" t="s">
        <v>11</v>
      </c>
      <c r="AI386" t="s">
        <v>12</v>
      </c>
      <c r="AJ386" t="s">
        <v>20</v>
      </c>
      <c r="AK386">
        <v>1030063</v>
      </c>
      <c r="AL386" t="s">
        <v>125</v>
      </c>
      <c r="AM386" t="s">
        <v>30</v>
      </c>
      <c r="AN386">
        <v>36891</v>
      </c>
      <c r="AO386">
        <v>34472</v>
      </c>
      <c r="AP386">
        <v>35494</v>
      </c>
      <c r="AQ386">
        <v>44.45</v>
      </c>
      <c r="AR386">
        <v>692.15</v>
      </c>
      <c r="AS386" t="s">
        <v>2396</v>
      </c>
      <c r="AT386" t="s">
        <v>2397</v>
      </c>
      <c r="AU386">
        <v>1</v>
      </c>
      <c r="AV386" t="s">
        <v>2400</v>
      </c>
      <c r="AW386" t="str" cm="1">
        <f t="array" ref="AW386">IF(Bank_Final_Fact[[#This Row],[Disbursement Date]]=MIN(_xlfn._xlws.FILTER(Bank_Final_Fact[Disbursement Date],Bank_Final_Fact[Client id]=Bank_Final_Fact[[#This Row],[Client id]])),"New","Old")</f>
        <v>Old</v>
      </c>
      <c r="AX386">
        <f t="shared" ref="AX386:AX449" si="6">COUNTIF($B:$B,B386)</f>
        <v>2</v>
      </c>
    </row>
    <row r="387" spans="1:50">
      <c r="A387" t="s">
        <v>772</v>
      </c>
      <c r="B387">
        <v>456</v>
      </c>
      <c r="C387" t="s">
        <v>94</v>
      </c>
      <c r="D387" t="s">
        <v>343</v>
      </c>
      <c r="E387">
        <v>38936</v>
      </c>
      <c r="F387">
        <v>13103</v>
      </c>
      <c r="G387">
        <v>26139</v>
      </c>
      <c r="H387" s="1">
        <v>43285</v>
      </c>
      <c r="I387" t="s">
        <v>394</v>
      </c>
      <c r="J387" t="s">
        <v>383</v>
      </c>
      <c r="K387">
        <v>70364</v>
      </c>
      <c r="L387" t="s">
        <v>96</v>
      </c>
      <c r="M387" t="s">
        <v>288</v>
      </c>
      <c r="N387" t="s">
        <v>225</v>
      </c>
      <c r="O387" t="s">
        <v>226</v>
      </c>
      <c r="P387">
        <v>41</v>
      </c>
      <c r="Q387" s="1">
        <v>28491</v>
      </c>
      <c r="R387" t="s">
        <v>227</v>
      </c>
      <c r="S387" t="s">
        <v>243</v>
      </c>
      <c r="T387" t="s">
        <v>229</v>
      </c>
      <c r="U387" t="s">
        <v>245</v>
      </c>
      <c r="V387" t="s">
        <v>246</v>
      </c>
      <c r="W387">
        <v>495</v>
      </c>
      <c r="X387" t="s">
        <v>344</v>
      </c>
      <c r="Y387" t="s">
        <v>345</v>
      </c>
      <c r="Z387" t="s">
        <v>346</v>
      </c>
      <c r="AA387">
        <v>0.1065</v>
      </c>
      <c r="AB387" t="s">
        <v>347</v>
      </c>
      <c r="AC387" t="s">
        <v>348</v>
      </c>
      <c r="AD387" t="s">
        <v>94</v>
      </c>
      <c r="AE387" t="s">
        <v>51</v>
      </c>
      <c r="AF387" t="s">
        <v>52</v>
      </c>
      <c r="AG387" t="s">
        <v>53</v>
      </c>
      <c r="AH387" t="s">
        <v>53</v>
      </c>
      <c r="AI387" t="s">
        <v>54</v>
      </c>
      <c r="AJ387" t="s">
        <v>94</v>
      </c>
      <c r="AK387">
        <v>70364</v>
      </c>
      <c r="AL387" t="s">
        <v>95</v>
      </c>
      <c r="AM387" t="s">
        <v>14</v>
      </c>
      <c r="AN387">
        <v>38533</v>
      </c>
      <c r="AO387">
        <v>13730</v>
      </c>
      <c r="AP387">
        <v>38722</v>
      </c>
      <c r="AQ387">
        <v>30.73</v>
      </c>
      <c r="AR387">
        <v>558.55999999999995</v>
      </c>
      <c r="AS387" t="s">
        <v>2396</v>
      </c>
      <c r="AT387" t="s">
        <v>2396</v>
      </c>
      <c r="AU387">
        <v>0</v>
      </c>
      <c r="AV387" t="s">
        <v>2398</v>
      </c>
      <c r="AW387" t="str" cm="1">
        <f t="array" ref="AW387">IF(Bank_Final_Fact[[#This Row],[Disbursement Date]]=MIN(_xlfn._xlws.FILTER(Bank_Final_Fact[Disbursement Date],Bank_Final_Fact[Client id]=Bank_Final_Fact[[#This Row],[Client id]])),"New","Old")</f>
        <v>Old</v>
      </c>
      <c r="AX387">
        <f t="shared" si="6"/>
        <v>3</v>
      </c>
    </row>
    <row r="388" spans="1:50">
      <c r="A388" t="s">
        <v>773</v>
      </c>
      <c r="B388">
        <v>20</v>
      </c>
      <c r="C388" t="s">
        <v>142</v>
      </c>
      <c r="D388" t="s">
        <v>343</v>
      </c>
      <c r="E388">
        <v>26694</v>
      </c>
      <c r="F388">
        <v>18212</v>
      </c>
      <c r="G388">
        <v>36594</v>
      </c>
      <c r="H388" s="1">
        <v>42046</v>
      </c>
      <c r="I388" t="s">
        <v>382</v>
      </c>
      <c r="J388" t="s">
        <v>389</v>
      </c>
      <c r="K388">
        <v>570241</v>
      </c>
      <c r="L388" t="s">
        <v>148</v>
      </c>
      <c r="M388" t="s">
        <v>260</v>
      </c>
      <c r="N388" t="s">
        <v>225</v>
      </c>
      <c r="O388" t="s">
        <v>226</v>
      </c>
      <c r="P388">
        <v>43</v>
      </c>
      <c r="Q388" s="1">
        <v>27030</v>
      </c>
      <c r="R388" t="s">
        <v>235</v>
      </c>
      <c r="S388" t="s">
        <v>243</v>
      </c>
      <c r="T388" t="s">
        <v>259</v>
      </c>
      <c r="U388" t="s">
        <v>261</v>
      </c>
      <c r="V388" t="s">
        <v>246</v>
      </c>
      <c r="W388">
        <v>453</v>
      </c>
      <c r="X388" t="s">
        <v>344</v>
      </c>
      <c r="Y388" t="s">
        <v>345</v>
      </c>
      <c r="Z388" t="s">
        <v>346</v>
      </c>
      <c r="AA388">
        <v>0.1065</v>
      </c>
      <c r="AB388" t="s">
        <v>347</v>
      </c>
      <c r="AC388" t="s">
        <v>348</v>
      </c>
      <c r="AD388" t="s">
        <v>142</v>
      </c>
      <c r="AE388" t="s">
        <v>143</v>
      </c>
      <c r="AF388" t="s">
        <v>144</v>
      </c>
      <c r="AG388" t="s">
        <v>145</v>
      </c>
      <c r="AH388" t="s">
        <v>145</v>
      </c>
      <c r="AI388" t="s">
        <v>146</v>
      </c>
      <c r="AJ388" t="s">
        <v>142</v>
      </c>
      <c r="AK388">
        <v>570241</v>
      </c>
      <c r="AL388" t="s">
        <v>147</v>
      </c>
      <c r="AM388" t="s">
        <v>30</v>
      </c>
      <c r="AN388">
        <v>28026</v>
      </c>
      <c r="AO388">
        <v>18498</v>
      </c>
      <c r="AP388">
        <v>26226</v>
      </c>
      <c r="AQ388">
        <v>32.619999999999997</v>
      </c>
      <c r="AR388">
        <v>4892.82</v>
      </c>
      <c r="AS388" t="s">
        <v>2396</v>
      </c>
      <c r="AT388" t="s">
        <v>2396</v>
      </c>
      <c r="AU388">
        <v>1</v>
      </c>
      <c r="AV388" t="s">
        <v>2398</v>
      </c>
      <c r="AW388" t="str" cm="1">
        <f t="array" ref="AW388">IF(Bank_Final_Fact[[#This Row],[Disbursement Date]]=MIN(_xlfn._xlws.FILTER(Bank_Final_Fact[Disbursement Date],Bank_Final_Fact[Client id]=Bank_Final_Fact[[#This Row],[Client id]])),"New","Old")</f>
        <v>New</v>
      </c>
      <c r="AX388">
        <f t="shared" si="6"/>
        <v>2</v>
      </c>
    </row>
    <row r="389" spans="1:50">
      <c r="A389" t="s">
        <v>774</v>
      </c>
      <c r="B389">
        <v>851</v>
      </c>
      <c r="C389" t="s">
        <v>124</v>
      </c>
      <c r="D389" t="s">
        <v>359</v>
      </c>
      <c r="E389">
        <v>43819</v>
      </c>
      <c r="F389">
        <v>9062</v>
      </c>
      <c r="G389">
        <v>27299</v>
      </c>
      <c r="H389" s="1">
        <v>44389</v>
      </c>
      <c r="I389" t="s">
        <v>382</v>
      </c>
      <c r="J389" t="s">
        <v>383</v>
      </c>
      <c r="K389">
        <v>1030063</v>
      </c>
      <c r="L389" t="s">
        <v>126</v>
      </c>
      <c r="M389" t="s">
        <v>248</v>
      </c>
      <c r="N389" t="s">
        <v>225</v>
      </c>
      <c r="O389" t="s">
        <v>238</v>
      </c>
      <c r="P389">
        <v>54</v>
      </c>
      <c r="Q389" s="1">
        <v>23012</v>
      </c>
      <c r="R389" t="s">
        <v>227</v>
      </c>
      <c r="S389" t="s">
        <v>243</v>
      </c>
      <c r="T389" t="s">
        <v>229</v>
      </c>
      <c r="U389" t="s">
        <v>236</v>
      </c>
      <c r="V389" t="s">
        <v>240</v>
      </c>
      <c r="W389">
        <v>357</v>
      </c>
      <c r="X389" t="s">
        <v>344</v>
      </c>
      <c r="Y389" t="s">
        <v>360</v>
      </c>
      <c r="Z389" t="s">
        <v>346</v>
      </c>
      <c r="AA389">
        <v>9.9099999999999994E-2</v>
      </c>
      <c r="AB389" t="s">
        <v>347</v>
      </c>
      <c r="AC389" t="s">
        <v>361</v>
      </c>
      <c r="AD389" t="s">
        <v>124</v>
      </c>
      <c r="AE389" t="s">
        <v>9</v>
      </c>
      <c r="AF389" t="s">
        <v>10</v>
      </c>
      <c r="AG389" t="s">
        <v>11</v>
      </c>
      <c r="AH389" t="s">
        <v>11</v>
      </c>
      <c r="AI389" t="s">
        <v>12</v>
      </c>
      <c r="AJ389" t="s">
        <v>20</v>
      </c>
      <c r="AK389">
        <v>1030063</v>
      </c>
      <c r="AL389" t="s">
        <v>125</v>
      </c>
      <c r="AM389" t="s">
        <v>30</v>
      </c>
      <c r="AN389">
        <v>44509</v>
      </c>
      <c r="AO389">
        <v>9292</v>
      </c>
      <c r="AP389">
        <v>43574</v>
      </c>
      <c r="AQ389">
        <v>11.52</v>
      </c>
      <c r="AR389">
        <v>4219.54</v>
      </c>
      <c r="AS389" t="s">
        <v>2396</v>
      </c>
      <c r="AT389" t="s">
        <v>2396</v>
      </c>
      <c r="AU389">
        <v>0</v>
      </c>
      <c r="AV389" t="s">
        <v>2398</v>
      </c>
      <c r="AW389" t="str" cm="1">
        <f t="array" ref="AW389">IF(Bank_Final_Fact[[#This Row],[Disbursement Date]]=MIN(_xlfn._xlws.FILTER(Bank_Final_Fact[Disbursement Date],Bank_Final_Fact[Client id]=Bank_Final_Fact[[#This Row],[Client id]])),"New","Old")</f>
        <v>Old</v>
      </c>
      <c r="AX389">
        <f t="shared" si="6"/>
        <v>2</v>
      </c>
    </row>
    <row r="390" spans="1:50">
      <c r="A390" t="s">
        <v>775</v>
      </c>
      <c r="B390">
        <v>659</v>
      </c>
      <c r="C390" t="s">
        <v>39</v>
      </c>
      <c r="D390" t="s">
        <v>343</v>
      </c>
      <c r="E390">
        <v>23094</v>
      </c>
      <c r="F390">
        <v>17388</v>
      </c>
      <c r="G390">
        <v>31454</v>
      </c>
      <c r="H390" s="1">
        <v>42861</v>
      </c>
      <c r="I390" t="s">
        <v>387</v>
      </c>
      <c r="J390" t="s">
        <v>383</v>
      </c>
      <c r="K390">
        <v>30179</v>
      </c>
      <c r="L390" t="s">
        <v>46</v>
      </c>
      <c r="M390" t="s">
        <v>247</v>
      </c>
      <c r="N390" t="s">
        <v>225</v>
      </c>
      <c r="O390" t="s">
        <v>226</v>
      </c>
      <c r="P390">
        <v>39</v>
      </c>
      <c r="Q390" s="1">
        <v>28491</v>
      </c>
      <c r="R390" t="s">
        <v>227</v>
      </c>
      <c r="S390" t="s">
        <v>243</v>
      </c>
      <c r="T390" t="s">
        <v>229</v>
      </c>
      <c r="U390" t="s">
        <v>236</v>
      </c>
      <c r="V390" t="s">
        <v>246</v>
      </c>
      <c r="W390">
        <v>692</v>
      </c>
      <c r="X390" t="s">
        <v>344</v>
      </c>
      <c r="Y390" t="s">
        <v>345</v>
      </c>
      <c r="Z390" t="s">
        <v>346</v>
      </c>
      <c r="AA390">
        <v>0.1065</v>
      </c>
      <c r="AB390" t="s">
        <v>347</v>
      </c>
      <c r="AC390" t="s">
        <v>348</v>
      </c>
      <c r="AD390" t="s">
        <v>39</v>
      </c>
      <c r="AE390" t="s">
        <v>40</v>
      </c>
      <c r="AF390" t="s">
        <v>41</v>
      </c>
      <c r="AG390" t="s">
        <v>42</v>
      </c>
      <c r="AH390" t="s">
        <v>42</v>
      </c>
      <c r="AI390" t="s">
        <v>43</v>
      </c>
      <c r="AJ390" t="s">
        <v>44</v>
      </c>
      <c r="AK390">
        <v>30179</v>
      </c>
      <c r="AL390" t="s">
        <v>45</v>
      </c>
      <c r="AM390" t="s">
        <v>30</v>
      </c>
      <c r="AN390">
        <v>24819</v>
      </c>
      <c r="AO390">
        <v>17272</v>
      </c>
      <c r="AP390">
        <v>22722</v>
      </c>
      <c r="AQ390">
        <v>42.9</v>
      </c>
      <c r="AR390">
        <v>2239.19</v>
      </c>
      <c r="AS390" t="s">
        <v>2396</v>
      </c>
      <c r="AT390" t="s">
        <v>2396</v>
      </c>
      <c r="AU390">
        <v>1</v>
      </c>
      <c r="AV390" t="s">
        <v>2398</v>
      </c>
      <c r="AW390" t="str" cm="1">
        <f t="array" ref="AW390">IF(Bank_Final_Fact[[#This Row],[Disbursement Date]]=MIN(_xlfn._xlws.FILTER(Bank_Final_Fact[Disbursement Date],Bank_Final_Fact[Client id]=Bank_Final_Fact[[#This Row],[Client id]])),"New","Old")</f>
        <v>New</v>
      </c>
      <c r="AX390">
        <f t="shared" si="6"/>
        <v>4</v>
      </c>
    </row>
    <row r="391" spans="1:50">
      <c r="A391" t="s">
        <v>776</v>
      </c>
      <c r="B391">
        <v>638</v>
      </c>
      <c r="C391" t="s">
        <v>39</v>
      </c>
      <c r="D391" t="s">
        <v>343</v>
      </c>
      <c r="E391">
        <v>10116</v>
      </c>
      <c r="F391">
        <v>13499</v>
      </c>
      <c r="G391">
        <v>38276</v>
      </c>
      <c r="H391" s="1">
        <v>43259</v>
      </c>
      <c r="I391" t="s">
        <v>387</v>
      </c>
      <c r="J391" t="s">
        <v>383</v>
      </c>
      <c r="K391">
        <v>30179</v>
      </c>
      <c r="L391" t="s">
        <v>46</v>
      </c>
      <c r="M391" t="s">
        <v>271</v>
      </c>
      <c r="N391" t="s">
        <v>225</v>
      </c>
      <c r="O391" t="s">
        <v>328</v>
      </c>
      <c r="P391">
        <v>57</v>
      </c>
      <c r="Q391" s="1">
        <v>22869</v>
      </c>
      <c r="R391" t="s">
        <v>266</v>
      </c>
      <c r="S391" t="s">
        <v>282</v>
      </c>
      <c r="T391" t="s">
        <v>229</v>
      </c>
      <c r="U391" t="s">
        <v>230</v>
      </c>
      <c r="V391" t="s">
        <v>240</v>
      </c>
      <c r="W391">
        <v>472</v>
      </c>
      <c r="X391" t="s">
        <v>344</v>
      </c>
      <c r="Y391" t="s">
        <v>345</v>
      </c>
      <c r="Z391" t="s">
        <v>346</v>
      </c>
      <c r="AA391">
        <v>0.1065</v>
      </c>
      <c r="AB391" t="s">
        <v>347</v>
      </c>
      <c r="AC391" t="s">
        <v>348</v>
      </c>
      <c r="AD391" t="s">
        <v>39</v>
      </c>
      <c r="AE391" t="s">
        <v>40</v>
      </c>
      <c r="AF391" t="s">
        <v>41</v>
      </c>
      <c r="AG391" t="s">
        <v>42</v>
      </c>
      <c r="AH391" t="s">
        <v>42</v>
      </c>
      <c r="AI391" t="s">
        <v>43</v>
      </c>
      <c r="AJ391" t="s">
        <v>44</v>
      </c>
      <c r="AK391">
        <v>30179</v>
      </c>
      <c r="AL391" t="s">
        <v>45</v>
      </c>
      <c r="AM391" t="s">
        <v>30</v>
      </c>
      <c r="AN391">
        <v>10857</v>
      </c>
      <c r="AO391">
        <v>15441</v>
      </c>
      <c r="AP391">
        <v>9916</v>
      </c>
      <c r="AQ391">
        <v>14.4</v>
      </c>
      <c r="AR391">
        <v>3956.02</v>
      </c>
      <c r="AS391" t="s">
        <v>2396</v>
      </c>
      <c r="AT391" t="s">
        <v>2396</v>
      </c>
      <c r="AU391">
        <v>0</v>
      </c>
      <c r="AV391" t="s">
        <v>2398</v>
      </c>
      <c r="AW391" t="str" cm="1">
        <f t="array" ref="AW391">IF(Bank_Final_Fact[[#This Row],[Disbursement Date]]=MIN(_xlfn._xlws.FILTER(Bank_Final_Fact[Disbursement Date],Bank_Final_Fact[Client id]=Bank_Final_Fact[[#This Row],[Client id]])),"New","Old")</f>
        <v>Old</v>
      </c>
      <c r="AX391">
        <f t="shared" si="6"/>
        <v>4</v>
      </c>
    </row>
    <row r="392" spans="1:50">
      <c r="A392" t="s">
        <v>777</v>
      </c>
      <c r="B392">
        <v>730</v>
      </c>
      <c r="C392" t="s">
        <v>109</v>
      </c>
      <c r="D392" t="s">
        <v>343</v>
      </c>
      <c r="E392">
        <v>47506</v>
      </c>
      <c r="F392">
        <v>30934</v>
      </c>
      <c r="G392">
        <v>22397</v>
      </c>
      <c r="H392" s="1">
        <v>43646</v>
      </c>
      <c r="I392" t="s">
        <v>394</v>
      </c>
      <c r="J392" t="s">
        <v>383</v>
      </c>
      <c r="K392">
        <v>1110166</v>
      </c>
      <c r="L392" t="s">
        <v>112</v>
      </c>
      <c r="M392" t="s">
        <v>311</v>
      </c>
      <c r="N392" t="s">
        <v>225</v>
      </c>
      <c r="O392" t="s">
        <v>251</v>
      </c>
      <c r="P392">
        <v>33</v>
      </c>
      <c r="Q392" s="1">
        <v>31200</v>
      </c>
      <c r="R392" t="s">
        <v>239</v>
      </c>
      <c r="S392" t="s">
        <v>303</v>
      </c>
      <c r="T392" t="s">
        <v>259</v>
      </c>
      <c r="U392" t="s">
        <v>245</v>
      </c>
      <c r="V392" t="s">
        <v>246</v>
      </c>
      <c r="W392">
        <v>754</v>
      </c>
      <c r="X392" t="s">
        <v>344</v>
      </c>
      <c r="Y392" t="s">
        <v>345</v>
      </c>
      <c r="Z392" t="s">
        <v>346</v>
      </c>
      <c r="AA392">
        <v>0.1065</v>
      </c>
      <c r="AB392" t="s">
        <v>347</v>
      </c>
      <c r="AC392" t="s">
        <v>348</v>
      </c>
      <c r="AD392" t="s">
        <v>109</v>
      </c>
      <c r="AE392" t="s">
        <v>9</v>
      </c>
      <c r="AF392" t="s">
        <v>10</v>
      </c>
      <c r="AG392" t="s">
        <v>11</v>
      </c>
      <c r="AH392" t="s">
        <v>11</v>
      </c>
      <c r="AI392" t="s">
        <v>12</v>
      </c>
      <c r="AJ392" t="s">
        <v>110</v>
      </c>
      <c r="AK392">
        <v>1110166</v>
      </c>
      <c r="AL392" t="s">
        <v>111</v>
      </c>
      <c r="AM392" t="s">
        <v>14</v>
      </c>
      <c r="AN392">
        <v>48251</v>
      </c>
      <c r="AO392">
        <v>32788</v>
      </c>
      <c r="AP392">
        <v>47243</v>
      </c>
      <c r="AQ392">
        <v>31.84</v>
      </c>
      <c r="AR392">
        <v>599.36</v>
      </c>
      <c r="AS392" t="s">
        <v>2397</v>
      </c>
      <c r="AT392" t="s">
        <v>2396</v>
      </c>
      <c r="AU392">
        <v>2</v>
      </c>
      <c r="AV392" t="s">
        <v>2400</v>
      </c>
      <c r="AW392" t="str" cm="1">
        <f t="array" ref="AW392">IF(Bank_Final_Fact[[#This Row],[Disbursement Date]]=MIN(_xlfn._xlws.FILTER(Bank_Final_Fact[Disbursement Date],Bank_Final_Fact[Client id]=Bank_Final_Fact[[#This Row],[Client id]])),"New","Old")</f>
        <v>Old</v>
      </c>
      <c r="AX392">
        <f t="shared" si="6"/>
        <v>6</v>
      </c>
    </row>
    <row r="393" spans="1:50">
      <c r="A393" t="s">
        <v>778</v>
      </c>
      <c r="B393">
        <v>398</v>
      </c>
      <c r="C393" t="s">
        <v>17</v>
      </c>
      <c r="D393" t="s">
        <v>359</v>
      </c>
      <c r="E393">
        <v>27541</v>
      </c>
      <c r="F393">
        <v>47063</v>
      </c>
      <c r="G393">
        <v>17338</v>
      </c>
      <c r="H393" s="1">
        <v>44076</v>
      </c>
      <c r="I393" t="s">
        <v>382</v>
      </c>
      <c r="J393" t="s">
        <v>383</v>
      </c>
      <c r="K393">
        <v>160051</v>
      </c>
      <c r="L393" t="s">
        <v>19</v>
      </c>
      <c r="M393" t="s">
        <v>314</v>
      </c>
      <c r="N393" t="s">
        <v>225</v>
      </c>
      <c r="O393" t="s">
        <v>251</v>
      </c>
      <c r="P393">
        <v>29</v>
      </c>
      <c r="Q393" s="1">
        <v>32509</v>
      </c>
      <c r="R393" t="s">
        <v>239</v>
      </c>
      <c r="S393" t="s">
        <v>303</v>
      </c>
      <c r="T393" t="s">
        <v>259</v>
      </c>
      <c r="U393" t="s">
        <v>261</v>
      </c>
      <c r="V393" t="s">
        <v>231</v>
      </c>
      <c r="W393">
        <v>695</v>
      </c>
      <c r="X393" t="s">
        <v>344</v>
      </c>
      <c r="Y393" t="s">
        <v>360</v>
      </c>
      <c r="Z393" t="s">
        <v>346</v>
      </c>
      <c r="AA393">
        <v>9.9099999999999994E-2</v>
      </c>
      <c r="AB393" t="s">
        <v>347</v>
      </c>
      <c r="AC393" t="s">
        <v>361</v>
      </c>
      <c r="AD393" t="s">
        <v>17</v>
      </c>
      <c r="AE393" t="s">
        <v>9</v>
      </c>
      <c r="AF393" t="s">
        <v>10</v>
      </c>
      <c r="AG393" t="s">
        <v>11</v>
      </c>
      <c r="AH393" t="s">
        <v>11</v>
      </c>
      <c r="AI393" t="s">
        <v>12</v>
      </c>
      <c r="AJ393" t="s">
        <v>17</v>
      </c>
      <c r="AK393">
        <v>160051</v>
      </c>
      <c r="AL393" t="s">
        <v>18</v>
      </c>
      <c r="AM393" t="s">
        <v>30</v>
      </c>
      <c r="AN393">
        <v>28366</v>
      </c>
      <c r="AO393">
        <v>46921</v>
      </c>
      <c r="AP393">
        <v>27164</v>
      </c>
      <c r="AQ393">
        <v>0.66</v>
      </c>
      <c r="AR393">
        <v>2055.48</v>
      </c>
      <c r="AS393" t="s">
        <v>2396</v>
      </c>
      <c r="AT393" t="s">
        <v>2396</v>
      </c>
      <c r="AU393">
        <v>1</v>
      </c>
      <c r="AV393" t="s">
        <v>2398</v>
      </c>
      <c r="AW393" t="str" cm="1">
        <f t="array" ref="AW393">IF(Bank_Final_Fact[[#This Row],[Disbursement Date]]=MIN(_xlfn._xlws.FILTER(Bank_Final_Fact[Disbursement Date],Bank_Final_Fact[Client id]=Bank_Final_Fact[[#This Row],[Client id]])),"New","Old")</f>
        <v>Old</v>
      </c>
      <c r="AX393">
        <f t="shared" si="6"/>
        <v>3</v>
      </c>
    </row>
    <row r="394" spans="1:50">
      <c r="A394" t="s">
        <v>779</v>
      </c>
      <c r="B394">
        <v>365</v>
      </c>
      <c r="C394" t="s">
        <v>39</v>
      </c>
      <c r="D394" t="s">
        <v>359</v>
      </c>
      <c r="E394">
        <v>15303</v>
      </c>
      <c r="F394">
        <v>11592</v>
      </c>
      <c r="G394">
        <v>18036</v>
      </c>
      <c r="H394" s="1">
        <v>42625</v>
      </c>
      <c r="I394" t="s">
        <v>394</v>
      </c>
      <c r="J394" t="s">
        <v>389</v>
      </c>
      <c r="K394">
        <v>30179</v>
      </c>
      <c r="L394" t="s">
        <v>46</v>
      </c>
      <c r="M394" t="s">
        <v>255</v>
      </c>
      <c r="N394" t="s">
        <v>225</v>
      </c>
      <c r="O394" t="s">
        <v>251</v>
      </c>
      <c r="P394">
        <v>29</v>
      </c>
      <c r="Q394" s="1">
        <v>32509</v>
      </c>
      <c r="R394" t="s">
        <v>239</v>
      </c>
      <c r="S394" t="s">
        <v>303</v>
      </c>
      <c r="T394" t="s">
        <v>229</v>
      </c>
      <c r="U394" t="s">
        <v>233</v>
      </c>
      <c r="V394" t="s">
        <v>246</v>
      </c>
      <c r="W394">
        <v>324</v>
      </c>
      <c r="X394" t="s">
        <v>344</v>
      </c>
      <c r="Y394" t="s">
        <v>360</v>
      </c>
      <c r="Z394" t="s">
        <v>346</v>
      </c>
      <c r="AA394">
        <v>9.9099999999999994E-2</v>
      </c>
      <c r="AB394" t="s">
        <v>347</v>
      </c>
      <c r="AC394" t="s">
        <v>361</v>
      </c>
      <c r="AD394" t="s">
        <v>39</v>
      </c>
      <c r="AE394" t="s">
        <v>40</v>
      </c>
      <c r="AF394" t="s">
        <v>41</v>
      </c>
      <c r="AG394" t="s">
        <v>42</v>
      </c>
      <c r="AH394" t="s">
        <v>42</v>
      </c>
      <c r="AI394" t="s">
        <v>43</v>
      </c>
      <c r="AJ394" t="s">
        <v>44</v>
      </c>
      <c r="AK394">
        <v>30179</v>
      </c>
      <c r="AL394" t="s">
        <v>45</v>
      </c>
      <c r="AM394" t="s">
        <v>30</v>
      </c>
      <c r="AN394">
        <v>16443</v>
      </c>
      <c r="AO394">
        <v>12671</v>
      </c>
      <c r="AP394">
        <v>15235</v>
      </c>
      <c r="AQ394">
        <v>14.07</v>
      </c>
      <c r="AR394">
        <v>189.93</v>
      </c>
      <c r="AS394" t="s">
        <v>2396</v>
      </c>
      <c r="AT394" t="s">
        <v>2396</v>
      </c>
      <c r="AU394">
        <v>1</v>
      </c>
      <c r="AV394" t="s">
        <v>2398</v>
      </c>
      <c r="AW394" t="str" cm="1">
        <f t="array" ref="AW394">IF(Bank_Final_Fact[[#This Row],[Disbursement Date]]=MIN(_xlfn._xlws.FILTER(Bank_Final_Fact[Disbursement Date],Bank_Final_Fact[Client id]=Bank_Final_Fact[[#This Row],[Client id]])),"New","Old")</f>
        <v>New</v>
      </c>
      <c r="AX394">
        <f t="shared" si="6"/>
        <v>2</v>
      </c>
    </row>
    <row r="395" spans="1:50">
      <c r="A395" t="s">
        <v>780</v>
      </c>
      <c r="B395">
        <v>98</v>
      </c>
      <c r="C395" t="s">
        <v>109</v>
      </c>
      <c r="D395" t="s">
        <v>343</v>
      </c>
      <c r="E395">
        <v>22304</v>
      </c>
      <c r="F395">
        <v>42172</v>
      </c>
      <c r="G395">
        <v>41992</v>
      </c>
      <c r="H395" s="1">
        <v>43073</v>
      </c>
      <c r="I395" t="s">
        <v>385</v>
      </c>
      <c r="J395" t="s">
        <v>389</v>
      </c>
      <c r="K395">
        <v>1110166</v>
      </c>
      <c r="L395" t="s">
        <v>112</v>
      </c>
      <c r="M395" t="s">
        <v>298</v>
      </c>
      <c r="N395" t="s">
        <v>225</v>
      </c>
      <c r="O395" t="s">
        <v>242</v>
      </c>
      <c r="P395">
        <v>22</v>
      </c>
      <c r="Q395" s="1">
        <v>35348</v>
      </c>
      <c r="R395" t="s">
        <v>239</v>
      </c>
      <c r="S395" t="s">
        <v>303</v>
      </c>
      <c r="T395" t="s">
        <v>259</v>
      </c>
      <c r="U395" t="s">
        <v>233</v>
      </c>
      <c r="V395" t="s">
        <v>246</v>
      </c>
      <c r="W395">
        <v>564</v>
      </c>
      <c r="X395" t="s">
        <v>344</v>
      </c>
      <c r="Y395" t="s">
        <v>345</v>
      </c>
      <c r="Z395" t="s">
        <v>346</v>
      </c>
      <c r="AA395">
        <v>0.1065</v>
      </c>
      <c r="AB395" t="s">
        <v>347</v>
      </c>
      <c r="AC395" t="s">
        <v>348</v>
      </c>
      <c r="AD395" t="s">
        <v>109</v>
      </c>
      <c r="AE395" t="s">
        <v>9</v>
      </c>
      <c r="AF395" t="s">
        <v>10</v>
      </c>
      <c r="AG395" t="s">
        <v>11</v>
      </c>
      <c r="AH395" t="s">
        <v>11</v>
      </c>
      <c r="AI395" t="s">
        <v>12</v>
      </c>
      <c r="AJ395" t="s">
        <v>110</v>
      </c>
      <c r="AK395">
        <v>1110166</v>
      </c>
      <c r="AL395" t="s">
        <v>111</v>
      </c>
      <c r="AM395" t="s">
        <v>14</v>
      </c>
      <c r="AN395">
        <v>24198</v>
      </c>
      <c r="AO395">
        <v>41747</v>
      </c>
      <c r="AP395">
        <v>22112</v>
      </c>
      <c r="AQ395">
        <v>5.86</v>
      </c>
      <c r="AR395">
        <v>3773.95</v>
      </c>
      <c r="AS395" t="s">
        <v>2396</v>
      </c>
      <c r="AT395" t="s">
        <v>2396</v>
      </c>
      <c r="AU395">
        <v>0</v>
      </c>
      <c r="AV395" t="s">
        <v>2398</v>
      </c>
      <c r="AW395" t="str" cm="1">
        <f t="array" ref="AW395">IF(Bank_Final_Fact[[#This Row],[Disbursement Date]]=MIN(_xlfn._xlws.FILTER(Bank_Final_Fact[Disbursement Date],Bank_Final_Fact[Client id]=Bank_Final_Fact[[#This Row],[Client id]])),"New","Old")</f>
        <v>New</v>
      </c>
      <c r="AX395">
        <f t="shared" si="6"/>
        <v>1</v>
      </c>
    </row>
    <row r="396" spans="1:50">
      <c r="A396" t="s">
        <v>781</v>
      </c>
      <c r="B396">
        <v>316</v>
      </c>
      <c r="C396" t="s">
        <v>94</v>
      </c>
      <c r="D396" t="s">
        <v>343</v>
      </c>
      <c r="E396">
        <v>39528</v>
      </c>
      <c r="F396">
        <v>41382</v>
      </c>
      <c r="G396">
        <v>13212</v>
      </c>
      <c r="H396" s="1">
        <v>43841</v>
      </c>
      <c r="I396" t="s">
        <v>394</v>
      </c>
      <c r="J396" t="s">
        <v>389</v>
      </c>
      <c r="K396">
        <v>70364</v>
      </c>
      <c r="L396" t="s">
        <v>96</v>
      </c>
      <c r="M396" t="s">
        <v>285</v>
      </c>
      <c r="N396" t="s">
        <v>225</v>
      </c>
      <c r="O396" t="s">
        <v>242</v>
      </c>
      <c r="P396">
        <v>22</v>
      </c>
      <c r="Q396" s="1">
        <v>35431</v>
      </c>
      <c r="R396" t="s">
        <v>227</v>
      </c>
      <c r="S396" t="s">
        <v>243</v>
      </c>
      <c r="T396" t="s">
        <v>229</v>
      </c>
      <c r="U396" t="s">
        <v>230</v>
      </c>
      <c r="V396" t="s">
        <v>246</v>
      </c>
      <c r="W396">
        <v>679</v>
      </c>
      <c r="X396" t="s">
        <v>344</v>
      </c>
      <c r="Y396" t="s">
        <v>345</v>
      </c>
      <c r="Z396" t="s">
        <v>346</v>
      </c>
      <c r="AA396">
        <v>0.1065</v>
      </c>
      <c r="AB396" t="s">
        <v>347</v>
      </c>
      <c r="AC396" t="s">
        <v>348</v>
      </c>
      <c r="AD396" t="s">
        <v>94</v>
      </c>
      <c r="AE396" t="s">
        <v>51</v>
      </c>
      <c r="AF396" t="s">
        <v>52</v>
      </c>
      <c r="AG396" t="s">
        <v>53</v>
      </c>
      <c r="AH396" t="s">
        <v>53</v>
      </c>
      <c r="AI396" t="s">
        <v>54</v>
      </c>
      <c r="AJ396" t="s">
        <v>94</v>
      </c>
      <c r="AK396">
        <v>70364</v>
      </c>
      <c r="AL396" t="s">
        <v>95</v>
      </c>
      <c r="AM396" t="s">
        <v>14</v>
      </c>
      <c r="AN396">
        <v>40644</v>
      </c>
      <c r="AO396">
        <v>42810</v>
      </c>
      <c r="AP396">
        <v>39303</v>
      </c>
      <c r="AQ396">
        <v>40.96</v>
      </c>
      <c r="AR396">
        <v>263.39999999999998</v>
      </c>
      <c r="AS396" t="s">
        <v>2396</v>
      </c>
      <c r="AT396" t="s">
        <v>2396</v>
      </c>
      <c r="AU396">
        <v>2</v>
      </c>
      <c r="AV396" t="s">
        <v>2400</v>
      </c>
      <c r="AW396" t="str" cm="1">
        <f t="array" ref="AW396">IF(Bank_Final_Fact[[#This Row],[Disbursement Date]]=MIN(_xlfn._xlws.FILTER(Bank_Final_Fact[Disbursement Date],Bank_Final_Fact[Client id]=Bank_Final_Fact[[#This Row],[Client id]])),"New","Old")</f>
        <v>Old</v>
      </c>
      <c r="AX396">
        <f t="shared" si="6"/>
        <v>5</v>
      </c>
    </row>
    <row r="397" spans="1:50">
      <c r="A397" t="s">
        <v>782</v>
      </c>
      <c r="B397">
        <v>935</v>
      </c>
      <c r="C397" t="s">
        <v>92</v>
      </c>
      <c r="D397" t="s">
        <v>343</v>
      </c>
      <c r="E397">
        <v>19042</v>
      </c>
      <c r="F397">
        <v>8797</v>
      </c>
      <c r="G397">
        <v>37947</v>
      </c>
      <c r="H397" s="1">
        <v>44756</v>
      </c>
      <c r="I397" t="s">
        <v>382</v>
      </c>
      <c r="J397" t="s">
        <v>383</v>
      </c>
      <c r="K397">
        <v>700013</v>
      </c>
      <c r="L397" t="s">
        <v>93</v>
      </c>
      <c r="M397" t="s">
        <v>274</v>
      </c>
      <c r="N397" t="s">
        <v>225</v>
      </c>
      <c r="O397" t="s">
        <v>238</v>
      </c>
      <c r="P397">
        <v>49</v>
      </c>
      <c r="Q397" s="1">
        <v>25882</v>
      </c>
      <c r="R397" t="s">
        <v>235</v>
      </c>
      <c r="S397" t="s">
        <v>243</v>
      </c>
      <c r="T397" t="s">
        <v>229</v>
      </c>
      <c r="U397" t="s">
        <v>230</v>
      </c>
      <c r="V397" t="s">
        <v>240</v>
      </c>
      <c r="W397">
        <v>641</v>
      </c>
      <c r="X397" t="s">
        <v>344</v>
      </c>
      <c r="Y397" t="s">
        <v>345</v>
      </c>
      <c r="Z397" t="s">
        <v>346</v>
      </c>
      <c r="AA397">
        <v>0.1065</v>
      </c>
      <c r="AB397" t="s">
        <v>347</v>
      </c>
      <c r="AC397" t="s">
        <v>348</v>
      </c>
      <c r="AD397" t="s">
        <v>92</v>
      </c>
      <c r="AE397" t="s">
        <v>82</v>
      </c>
      <c r="AF397" t="s">
        <v>83</v>
      </c>
      <c r="AG397" t="s">
        <v>84</v>
      </c>
      <c r="AH397" t="s">
        <v>84</v>
      </c>
      <c r="AI397" t="s">
        <v>85</v>
      </c>
      <c r="AJ397" t="s">
        <v>86</v>
      </c>
      <c r="AK397">
        <v>700013</v>
      </c>
      <c r="AL397" t="s">
        <v>21</v>
      </c>
      <c r="AM397" t="s">
        <v>30</v>
      </c>
      <c r="AN397">
        <v>19868</v>
      </c>
      <c r="AO397">
        <v>8781</v>
      </c>
      <c r="AP397">
        <v>19039</v>
      </c>
      <c r="AQ397">
        <v>41.86</v>
      </c>
      <c r="AR397">
        <v>3081.28</v>
      </c>
      <c r="AS397" t="s">
        <v>2396</v>
      </c>
      <c r="AT397" t="s">
        <v>2396</v>
      </c>
      <c r="AU397">
        <v>0</v>
      </c>
      <c r="AV397" t="s">
        <v>2398</v>
      </c>
      <c r="AW397" t="str" cm="1">
        <f t="array" ref="AW397">IF(Bank_Final_Fact[[#This Row],[Disbursement Date]]=MIN(_xlfn._xlws.FILTER(Bank_Final_Fact[Disbursement Date],Bank_Final_Fact[Client id]=Bank_Final_Fact[[#This Row],[Client id]])),"New","Old")</f>
        <v>Old</v>
      </c>
      <c r="AX397">
        <f t="shared" si="6"/>
        <v>5</v>
      </c>
    </row>
    <row r="398" spans="1:50">
      <c r="A398" t="s">
        <v>783</v>
      </c>
      <c r="B398">
        <v>539</v>
      </c>
      <c r="C398" t="s">
        <v>149</v>
      </c>
      <c r="D398" t="s">
        <v>343</v>
      </c>
      <c r="E398">
        <v>34198</v>
      </c>
      <c r="F398">
        <v>10184</v>
      </c>
      <c r="G398">
        <v>32167</v>
      </c>
      <c r="H398" s="1">
        <v>42896</v>
      </c>
      <c r="I398" t="s">
        <v>382</v>
      </c>
      <c r="J398" t="s">
        <v>383</v>
      </c>
      <c r="K398">
        <v>1050013</v>
      </c>
      <c r="L398" t="s">
        <v>150</v>
      </c>
      <c r="M398" t="s">
        <v>252</v>
      </c>
      <c r="N398" t="s">
        <v>225</v>
      </c>
      <c r="O398" t="s">
        <v>226</v>
      </c>
      <c r="P398">
        <v>43</v>
      </c>
      <c r="Q398" s="1">
        <v>27760</v>
      </c>
      <c r="R398" t="s">
        <v>281</v>
      </c>
      <c r="S398" t="s">
        <v>282</v>
      </c>
      <c r="T398" t="s">
        <v>229</v>
      </c>
      <c r="U398" t="s">
        <v>233</v>
      </c>
      <c r="V398" t="s">
        <v>231</v>
      </c>
      <c r="W398">
        <v>672</v>
      </c>
      <c r="X398" t="s">
        <v>344</v>
      </c>
      <c r="Y398" t="s">
        <v>345</v>
      </c>
      <c r="Z398" t="s">
        <v>346</v>
      </c>
      <c r="AA398">
        <v>0.1065</v>
      </c>
      <c r="AB398" t="s">
        <v>347</v>
      </c>
      <c r="AC398" t="s">
        <v>348</v>
      </c>
      <c r="AD398" t="s">
        <v>149</v>
      </c>
      <c r="AE398" t="s">
        <v>143</v>
      </c>
      <c r="AF398" t="s">
        <v>144</v>
      </c>
      <c r="AG398" t="s">
        <v>145</v>
      </c>
      <c r="AH398" t="s">
        <v>145</v>
      </c>
      <c r="AI398" t="s">
        <v>146</v>
      </c>
      <c r="AJ398" t="s">
        <v>149</v>
      </c>
      <c r="AK398">
        <v>1050013</v>
      </c>
      <c r="AL398" t="s">
        <v>147</v>
      </c>
      <c r="AM398" t="s">
        <v>30</v>
      </c>
      <c r="AN398">
        <v>34664</v>
      </c>
      <c r="AO398">
        <v>10877</v>
      </c>
      <c r="AP398">
        <v>33796</v>
      </c>
      <c r="AQ398">
        <v>41.29</v>
      </c>
      <c r="AR398">
        <v>2115.61</v>
      </c>
      <c r="AS398" t="s">
        <v>2397</v>
      </c>
      <c r="AT398" t="s">
        <v>2396</v>
      </c>
      <c r="AU398">
        <v>2</v>
      </c>
      <c r="AV398" t="s">
        <v>2399</v>
      </c>
      <c r="AW398" t="str" cm="1">
        <f t="array" ref="AW398">IF(Bank_Final_Fact[[#This Row],[Disbursement Date]]=MIN(_xlfn._xlws.FILTER(Bank_Final_Fact[Disbursement Date],Bank_Final_Fact[Client id]=Bank_Final_Fact[[#This Row],[Client id]])),"New","Old")</f>
        <v>New</v>
      </c>
      <c r="AX398">
        <f t="shared" si="6"/>
        <v>1</v>
      </c>
    </row>
    <row r="399" spans="1:50">
      <c r="A399" t="s">
        <v>784</v>
      </c>
      <c r="B399">
        <v>928</v>
      </c>
      <c r="C399" t="s">
        <v>69</v>
      </c>
      <c r="D399" t="s">
        <v>343</v>
      </c>
      <c r="E399">
        <v>44790</v>
      </c>
      <c r="F399">
        <v>40153</v>
      </c>
      <c r="G399">
        <v>11427</v>
      </c>
      <c r="H399" s="1">
        <v>45005</v>
      </c>
      <c r="I399" t="s">
        <v>387</v>
      </c>
      <c r="J399" t="s">
        <v>389</v>
      </c>
      <c r="K399">
        <v>140056</v>
      </c>
      <c r="L399" t="s">
        <v>71</v>
      </c>
      <c r="M399" t="s">
        <v>298</v>
      </c>
      <c r="N399" t="s">
        <v>225</v>
      </c>
      <c r="O399" t="s">
        <v>251</v>
      </c>
      <c r="P399">
        <v>35</v>
      </c>
      <c r="Q399" s="1">
        <v>30682</v>
      </c>
      <c r="R399" t="s">
        <v>235</v>
      </c>
      <c r="S399" t="s">
        <v>243</v>
      </c>
      <c r="T399" t="s">
        <v>229</v>
      </c>
      <c r="U399" t="s">
        <v>230</v>
      </c>
      <c r="V399" t="s">
        <v>246</v>
      </c>
      <c r="W399">
        <v>792</v>
      </c>
      <c r="X399" t="s">
        <v>344</v>
      </c>
      <c r="Y399" t="s">
        <v>345</v>
      </c>
      <c r="Z399" t="s">
        <v>346</v>
      </c>
      <c r="AA399">
        <v>0.1065</v>
      </c>
      <c r="AB399" t="s">
        <v>347</v>
      </c>
      <c r="AC399" t="s">
        <v>348</v>
      </c>
      <c r="AD399" t="s">
        <v>69</v>
      </c>
      <c r="AE399" t="s">
        <v>24</v>
      </c>
      <c r="AF399" t="s">
        <v>25</v>
      </c>
      <c r="AG399" t="s">
        <v>26</v>
      </c>
      <c r="AH399" t="s">
        <v>26</v>
      </c>
      <c r="AI399" t="s">
        <v>27</v>
      </c>
      <c r="AJ399" t="s">
        <v>69</v>
      </c>
      <c r="AK399">
        <v>140056</v>
      </c>
      <c r="AL399" t="s">
        <v>70</v>
      </c>
      <c r="AM399" t="s">
        <v>14</v>
      </c>
      <c r="AN399">
        <v>46261</v>
      </c>
      <c r="AO399">
        <v>41494</v>
      </c>
      <c r="AP399">
        <v>44582</v>
      </c>
      <c r="AQ399">
        <v>24.65</v>
      </c>
      <c r="AR399">
        <v>3177.74</v>
      </c>
      <c r="AS399" t="s">
        <v>2396</v>
      </c>
      <c r="AT399" t="s">
        <v>2396</v>
      </c>
      <c r="AU399">
        <v>1</v>
      </c>
      <c r="AV399" t="s">
        <v>2399</v>
      </c>
      <c r="AW399" t="str" cm="1">
        <f t="array" ref="AW399">IF(Bank_Final_Fact[[#This Row],[Disbursement Date]]=MIN(_xlfn._xlws.FILTER(Bank_Final_Fact[Disbursement Date],Bank_Final_Fact[Client id]=Bank_Final_Fact[[#This Row],[Client id]])),"New","Old")</f>
        <v>Old</v>
      </c>
      <c r="AX399">
        <f t="shared" si="6"/>
        <v>4</v>
      </c>
    </row>
    <row r="400" spans="1:50">
      <c r="A400" t="s">
        <v>785</v>
      </c>
      <c r="B400">
        <v>384</v>
      </c>
      <c r="C400" t="s">
        <v>25</v>
      </c>
      <c r="D400" t="s">
        <v>359</v>
      </c>
      <c r="E400">
        <v>41148</v>
      </c>
      <c r="F400">
        <v>47488</v>
      </c>
      <c r="G400">
        <v>10658</v>
      </c>
      <c r="H400" s="1">
        <v>42493</v>
      </c>
      <c r="I400" t="s">
        <v>382</v>
      </c>
      <c r="J400" t="s">
        <v>389</v>
      </c>
      <c r="K400">
        <v>10068</v>
      </c>
      <c r="L400" t="s">
        <v>74</v>
      </c>
      <c r="M400" t="s">
        <v>307</v>
      </c>
      <c r="N400" t="s">
        <v>225</v>
      </c>
      <c r="O400" t="s">
        <v>226</v>
      </c>
      <c r="P400">
        <v>40</v>
      </c>
      <c r="Q400" s="1">
        <v>28856</v>
      </c>
      <c r="R400" t="s">
        <v>239</v>
      </c>
      <c r="S400" t="s">
        <v>303</v>
      </c>
      <c r="T400" t="s">
        <v>229</v>
      </c>
      <c r="U400" t="s">
        <v>236</v>
      </c>
      <c r="V400" t="s">
        <v>231</v>
      </c>
      <c r="W400">
        <v>318</v>
      </c>
      <c r="X400" t="s">
        <v>344</v>
      </c>
      <c r="Y400" t="s">
        <v>360</v>
      </c>
      <c r="Z400" t="s">
        <v>346</v>
      </c>
      <c r="AA400">
        <v>9.9099999999999994E-2</v>
      </c>
      <c r="AB400" t="s">
        <v>347</v>
      </c>
      <c r="AC400" t="s">
        <v>361</v>
      </c>
      <c r="AD400" t="s">
        <v>25</v>
      </c>
      <c r="AE400" t="s">
        <v>24</v>
      </c>
      <c r="AF400" t="s">
        <v>25</v>
      </c>
      <c r="AG400" t="s">
        <v>26</v>
      </c>
      <c r="AH400" t="s">
        <v>26</v>
      </c>
      <c r="AI400" t="s">
        <v>27</v>
      </c>
      <c r="AJ400" t="s">
        <v>72</v>
      </c>
      <c r="AK400">
        <v>10068</v>
      </c>
      <c r="AL400" t="s">
        <v>73</v>
      </c>
      <c r="AM400" t="s">
        <v>16</v>
      </c>
      <c r="AN400">
        <v>40979</v>
      </c>
      <c r="AO400">
        <v>47811</v>
      </c>
      <c r="AP400">
        <v>40657</v>
      </c>
      <c r="AQ400">
        <v>23.79</v>
      </c>
      <c r="AR400">
        <v>244.85</v>
      </c>
      <c r="AS400" t="s">
        <v>2396</v>
      </c>
      <c r="AT400" t="s">
        <v>2396</v>
      </c>
      <c r="AU400">
        <v>0</v>
      </c>
      <c r="AV400" t="s">
        <v>2398</v>
      </c>
      <c r="AW400" t="str" cm="1">
        <f t="array" ref="AW400">IF(Bank_Final_Fact[[#This Row],[Disbursement Date]]=MIN(_xlfn._xlws.FILTER(Bank_Final_Fact[Disbursement Date],Bank_Final_Fact[Client id]=Bank_Final_Fact[[#This Row],[Client id]])),"New","Old")</f>
        <v>Old</v>
      </c>
      <c r="AX400">
        <f t="shared" si="6"/>
        <v>5</v>
      </c>
    </row>
    <row r="401" spans="1:50">
      <c r="A401" t="s">
        <v>786</v>
      </c>
      <c r="B401">
        <v>646</v>
      </c>
      <c r="C401" t="s">
        <v>113</v>
      </c>
      <c r="D401" t="s">
        <v>359</v>
      </c>
      <c r="E401">
        <v>44248</v>
      </c>
      <c r="F401">
        <v>15959</v>
      </c>
      <c r="G401">
        <v>39925</v>
      </c>
      <c r="H401" s="1">
        <v>45160</v>
      </c>
      <c r="I401" t="s">
        <v>382</v>
      </c>
      <c r="J401" t="s">
        <v>383</v>
      </c>
      <c r="K401">
        <v>730084</v>
      </c>
      <c r="L401" t="s">
        <v>115</v>
      </c>
      <c r="M401" t="s">
        <v>276</v>
      </c>
      <c r="N401" t="s">
        <v>225</v>
      </c>
      <c r="O401" t="s">
        <v>226</v>
      </c>
      <c r="P401">
        <v>37</v>
      </c>
      <c r="Q401" s="1">
        <v>29221</v>
      </c>
      <c r="R401" t="s">
        <v>266</v>
      </c>
      <c r="S401" t="s">
        <v>243</v>
      </c>
      <c r="T401" t="s">
        <v>229</v>
      </c>
      <c r="U401" t="s">
        <v>261</v>
      </c>
      <c r="V401" t="s">
        <v>231</v>
      </c>
      <c r="W401">
        <v>479</v>
      </c>
      <c r="X401" t="s">
        <v>344</v>
      </c>
      <c r="Y401" t="s">
        <v>360</v>
      </c>
      <c r="Z401" t="s">
        <v>346</v>
      </c>
      <c r="AA401">
        <v>9.9099999999999994E-2</v>
      </c>
      <c r="AB401" t="s">
        <v>347</v>
      </c>
      <c r="AC401" t="s">
        <v>361</v>
      </c>
      <c r="AD401" t="s">
        <v>113</v>
      </c>
      <c r="AE401" t="s">
        <v>51</v>
      </c>
      <c r="AF401" t="s">
        <v>52</v>
      </c>
      <c r="AG401" t="s">
        <v>53</v>
      </c>
      <c r="AH401" t="s">
        <v>53</v>
      </c>
      <c r="AI401" t="s">
        <v>54</v>
      </c>
      <c r="AJ401" t="s">
        <v>113</v>
      </c>
      <c r="AK401">
        <v>730084</v>
      </c>
      <c r="AL401" t="s">
        <v>114</v>
      </c>
      <c r="AM401" t="s">
        <v>14</v>
      </c>
      <c r="AN401">
        <v>45831</v>
      </c>
      <c r="AO401">
        <v>17052</v>
      </c>
      <c r="AP401">
        <v>43990</v>
      </c>
      <c r="AQ401">
        <v>16.600000000000001</v>
      </c>
      <c r="AR401">
        <v>4819.1000000000004</v>
      </c>
      <c r="AS401" t="s">
        <v>2397</v>
      </c>
      <c r="AT401" t="s">
        <v>2396</v>
      </c>
      <c r="AU401">
        <v>2</v>
      </c>
      <c r="AV401" t="s">
        <v>2399</v>
      </c>
      <c r="AW401" t="str" cm="1">
        <f t="array" ref="AW401">IF(Bank_Final_Fact[[#This Row],[Disbursement Date]]=MIN(_xlfn._xlws.FILTER(Bank_Final_Fact[Disbursement Date],Bank_Final_Fact[Client id]=Bank_Final_Fact[[#This Row],[Client id]])),"New","Old")</f>
        <v>Old</v>
      </c>
      <c r="AX401">
        <f t="shared" si="6"/>
        <v>4</v>
      </c>
    </row>
    <row r="402" spans="1:50">
      <c r="A402" t="s">
        <v>787</v>
      </c>
      <c r="B402">
        <v>477</v>
      </c>
      <c r="C402" t="s">
        <v>183</v>
      </c>
      <c r="D402" t="s">
        <v>343</v>
      </c>
      <c r="E402">
        <v>21795</v>
      </c>
      <c r="F402">
        <v>5730</v>
      </c>
      <c r="G402">
        <v>8750</v>
      </c>
      <c r="H402" s="1">
        <v>43856</v>
      </c>
      <c r="I402" t="s">
        <v>385</v>
      </c>
      <c r="J402" t="s">
        <v>383</v>
      </c>
      <c r="K402">
        <v>1550006</v>
      </c>
      <c r="L402" t="s">
        <v>185</v>
      </c>
      <c r="M402" t="s">
        <v>298</v>
      </c>
      <c r="N402" t="s">
        <v>225</v>
      </c>
      <c r="O402" t="s">
        <v>251</v>
      </c>
      <c r="P402">
        <v>35</v>
      </c>
      <c r="Q402" s="1">
        <v>30682</v>
      </c>
      <c r="R402" t="s">
        <v>235</v>
      </c>
      <c r="S402" t="s">
        <v>243</v>
      </c>
      <c r="T402" t="s">
        <v>229</v>
      </c>
      <c r="U402" t="s">
        <v>230</v>
      </c>
      <c r="V402" t="s">
        <v>246</v>
      </c>
      <c r="W402">
        <v>792</v>
      </c>
      <c r="X402" t="s">
        <v>344</v>
      </c>
      <c r="Y402" t="s">
        <v>345</v>
      </c>
      <c r="Z402" t="s">
        <v>346</v>
      </c>
      <c r="AA402">
        <v>0.1065</v>
      </c>
      <c r="AB402" t="s">
        <v>347</v>
      </c>
      <c r="AC402" t="s">
        <v>348</v>
      </c>
      <c r="AD402" t="s">
        <v>183</v>
      </c>
      <c r="AE402" t="s">
        <v>103</v>
      </c>
      <c r="AF402" t="s">
        <v>104</v>
      </c>
      <c r="AG402" t="s">
        <v>105</v>
      </c>
      <c r="AH402" t="s">
        <v>105</v>
      </c>
      <c r="AI402" t="s">
        <v>106</v>
      </c>
      <c r="AJ402" t="s">
        <v>183</v>
      </c>
      <c r="AK402">
        <v>1550006</v>
      </c>
      <c r="AL402" t="s">
        <v>184</v>
      </c>
      <c r="AM402" t="s">
        <v>14</v>
      </c>
      <c r="AN402">
        <v>21305</v>
      </c>
      <c r="AO402">
        <v>6647</v>
      </c>
      <c r="AP402">
        <v>21301</v>
      </c>
      <c r="AQ402">
        <v>27.38</v>
      </c>
      <c r="AR402">
        <v>195.37</v>
      </c>
      <c r="AS402" t="s">
        <v>2396</v>
      </c>
      <c r="AT402" t="s">
        <v>2396</v>
      </c>
      <c r="AU402">
        <v>0</v>
      </c>
      <c r="AV402" t="s">
        <v>2399</v>
      </c>
      <c r="AW402" t="str" cm="1">
        <f t="array" ref="AW402">IF(Bank_Final_Fact[[#This Row],[Disbursement Date]]=MIN(_xlfn._xlws.FILTER(Bank_Final_Fact[Disbursement Date],Bank_Final_Fact[Client id]=Bank_Final_Fact[[#This Row],[Client id]])),"New","Old")</f>
        <v>Old</v>
      </c>
      <c r="AX402">
        <f t="shared" si="6"/>
        <v>2</v>
      </c>
    </row>
    <row r="403" spans="1:50">
      <c r="A403" t="s">
        <v>788</v>
      </c>
      <c r="B403">
        <v>83</v>
      </c>
      <c r="C403" t="s">
        <v>23</v>
      </c>
      <c r="D403" t="s">
        <v>343</v>
      </c>
      <c r="E403">
        <v>12400</v>
      </c>
      <c r="F403">
        <v>9942</v>
      </c>
      <c r="G403">
        <v>5942</v>
      </c>
      <c r="H403" s="1">
        <v>44067</v>
      </c>
      <c r="I403" t="s">
        <v>394</v>
      </c>
      <c r="J403" t="s">
        <v>389</v>
      </c>
      <c r="K403">
        <v>910182</v>
      </c>
      <c r="L403" t="s">
        <v>31</v>
      </c>
      <c r="M403" t="s">
        <v>304</v>
      </c>
      <c r="N403" t="s">
        <v>225</v>
      </c>
      <c r="O403" t="s">
        <v>251</v>
      </c>
      <c r="P403">
        <v>33</v>
      </c>
      <c r="Q403" s="1">
        <v>31451</v>
      </c>
      <c r="R403" t="s">
        <v>266</v>
      </c>
      <c r="S403" t="s">
        <v>282</v>
      </c>
      <c r="T403" t="s">
        <v>229</v>
      </c>
      <c r="U403" t="s">
        <v>261</v>
      </c>
      <c r="V403" t="s">
        <v>231</v>
      </c>
      <c r="W403">
        <v>336</v>
      </c>
      <c r="X403" t="s">
        <v>344</v>
      </c>
      <c r="Y403" t="s">
        <v>345</v>
      </c>
      <c r="Z403" t="s">
        <v>346</v>
      </c>
      <c r="AA403">
        <v>0.1065</v>
      </c>
      <c r="AB403" t="s">
        <v>347</v>
      </c>
      <c r="AC403" t="s">
        <v>348</v>
      </c>
      <c r="AD403" t="s">
        <v>23</v>
      </c>
      <c r="AE403" t="s">
        <v>24</v>
      </c>
      <c r="AF403" t="s">
        <v>25</v>
      </c>
      <c r="AG403" t="s">
        <v>26</v>
      </c>
      <c r="AH403" t="s">
        <v>26</v>
      </c>
      <c r="AI403" t="s">
        <v>27</v>
      </c>
      <c r="AJ403" t="s">
        <v>28</v>
      </c>
      <c r="AK403">
        <v>910182</v>
      </c>
      <c r="AL403" t="s">
        <v>29</v>
      </c>
      <c r="AM403" t="s">
        <v>16</v>
      </c>
      <c r="AN403">
        <v>12650</v>
      </c>
      <c r="AO403">
        <v>11392</v>
      </c>
      <c r="AP403">
        <v>12064</v>
      </c>
      <c r="AQ403">
        <v>41.33</v>
      </c>
      <c r="AR403">
        <v>4508.6499999999996</v>
      </c>
      <c r="AS403" t="s">
        <v>2396</v>
      </c>
      <c r="AT403" t="s">
        <v>2396</v>
      </c>
      <c r="AU403">
        <v>0</v>
      </c>
      <c r="AV403" t="s">
        <v>2398</v>
      </c>
      <c r="AW403" t="str" cm="1">
        <f t="array" ref="AW403">IF(Bank_Final_Fact[[#This Row],[Disbursement Date]]=MIN(_xlfn._xlws.FILTER(Bank_Final_Fact[Disbursement Date],Bank_Final_Fact[Client id]=Bank_Final_Fact[[#This Row],[Client id]])),"New","Old")</f>
        <v>Old</v>
      </c>
      <c r="AX403">
        <f t="shared" si="6"/>
        <v>4</v>
      </c>
    </row>
    <row r="404" spans="1:50">
      <c r="A404" t="s">
        <v>789</v>
      </c>
      <c r="B404">
        <v>543</v>
      </c>
      <c r="C404" t="s">
        <v>109</v>
      </c>
      <c r="D404" t="s">
        <v>371</v>
      </c>
      <c r="E404">
        <v>19178</v>
      </c>
      <c r="F404">
        <v>20254</v>
      </c>
      <c r="G404">
        <v>32656</v>
      </c>
      <c r="H404" s="1">
        <v>44965</v>
      </c>
      <c r="I404" t="s">
        <v>394</v>
      </c>
      <c r="J404" t="s">
        <v>389</v>
      </c>
      <c r="K404">
        <v>1110166</v>
      </c>
      <c r="L404" t="s">
        <v>112</v>
      </c>
      <c r="M404" t="s">
        <v>307</v>
      </c>
      <c r="N404" t="s">
        <v>225</v>
      </c>
      <c r="O404" t="s">
        <v>226</v>
      </c>
      <c r="P404">
        <v>44</v>
      </c>
      <c r="Q404" s="1">
        <v>27395</v>
      </c>
      <c r="R404" t="s">
        <v>266</v>
      </c>
      <c r="S404" t="s">
        <v>282</v>
      </c>
      <c r="T404" t="s">
        <v>259</v>
      </c>
      <c r="U404" t="s">
        <v>261</v>
      </c>
      <c r="V404" t="s">
        <v>240</v>
      </c>
      <c r="W404">
        <v>686</v>
      </c>
      <c r="X404" t="s">
        <v>344</v>
      </c>
      <c r="Y404" t="s">
        <v>345</v>
      </c>
      <c r="Z404" t="s">
        <v>346</v>
      </c>
      <c r="AA404">
        <v>0.14649999999999999</v>
      </c>
      <c r="AB404" t="s">
        <v>369</v>
      </c>
      <c r="AC404" t="s">
        <v>370</v>
      </c>
      <c r="AD404" t="s">
        <v>109</v>
      </c>
      <c r="AE404" t="s">
        <v>9</v>
      </c>
      <c r="AF404" t="s">
        <v>10</v>
      </c>
      <c r="AG404" t="s">
        <v>11</v>
      </c>
      <c r="AH404" t="s">
        <v>11</v>
      </c>
      <c r="AI404" t="s">
        <v>12</v>
      </c>
      <c r="AJ404" t="s">
        <v>110</v>
      </c>
      <c r="AK404">
        <v>1110166</v>
      </c>
      <c r="AL404" t="s">
        <v>111</v>
      </c>
      <c r="AM404" t="s">
        <v>14</v>
      </c>
      <c r="AN404">
        <v>20204</v>
      </c>
      <c r="AO404">
        <v>21116</v>
      </c>
      <c r="AP404">
        <v>19140</v>
      </c>
      <c r="AQ404">
        <v>21.55</v>
      </c>
      <c r="AR404">
        <v>4244</v>
      </c>
      <c r="AS404" t="s">
        <v>2396</v>
      </c>
      <c r="AT404" t="s">
        <v>2396</v>
      </c>
      <c r="AU404">
        <v>1</v>
      </c>
      <c r="AV404" t="s">
        <v>2400</v>
      </c>
      <c r="AW404" t="str" cm="1">
        <f t="array" ref="AW404">IF(Bank_Final_Fact[[#This Row],[Disbursement Date]]=MIN(_xlfn._xlws.FILTER(Bank_Final_Fact[Disbursement Date],Bank_Final_Fact[Client id]=Bank_Final_Fact[[#This Row],[Client id]])),"New","Old")</f>
        <v>New</v>
      </c>
      <c r="AX404">
        <f t="shared" si="6"/>
        <v>1</v>
      </c>
    </row>
    <row r="405" spans="1:50">
      <c r="A405" t="s">
        <v>790</v>
      </c>
      <c r="B405">
        <v>816</v>
      </c>
      <c r="C405" t="s">
        <v>47</v>
      </c>
      <c r="D405" t="s">
        <v>343</v>
      </c>
      <c r="E405">
        <v>42474</v>
      </c>
      <c r="F405">
        <v>4763</v>
      </c>
      <c r="G405">
        <v>3220</v>
      </c>
      <c r="H405" s="1">
        <v>42689</v>
      </c>
      <c r="I405" t="s">
        <v>385</v>
      </c>
      <c r="J405" t="s">
        <v>383</v>
      </c>
      <c r="K405">
        <v>80001</v>
      </c>
      <c r="L405" t="s">
        <v>49</v>
      </c>
      <c r="M405" t="s">
        <v>322</v>
      </c>
      <c r="N405" t="s">
        <v>225</v>
      </c>
      <c r="O405" t="s">
        <v>226</v>
      </c>
      <c r="P405">
        <v>44</v>
      </c>
      <c r="Q405" s="1">
        <v>27395</v>
      </c>
      <c r="R405" t="s">
        <v>239</v>
      </c>
      <c r="S405" t="s">
        <v>303</v>
      </c>
      <c r="T405" t="s">
        <v>229</v>
      </c>
      <c r="U405" t="s">
        <v>236</v>
      </c>
      <c r="V405" t="s">
        <v>231</v>
      </c>
      <c r="W405">
        <v>638</v>
      </c>
      <c r="X405" t="s">
        <v>344</v>
      </c>
      <c r="Y405" t="s">
        <v>345</v>
      </c>
      <c r="Z405" t="s">
        <v>346</v>
      </c>
      <c r="AA405">
        <v>0.1065</v>
      </c>
      <c r="AB405" t="s">
        <v>347</v>
      </c>
      <c r="AC405" t="s">
        <v>348</v>
      </c>
      <c r="AD405" t="s">
        <v>47</v>
      </c>
      <c r="AE405" t="s">
        <v>40</v>
      </c>
      <c r="AF405" t="s">
        <v>41</v>
      </c>
      <c r="AG405" t="s">
        <v>42</v>
      </c>
      <c r="AH405" t="s">
        <v>42</v>
      </c>
      <c r="AI405" t="s">
        <v>43</v>
      </c>
      <c r="AJ405" t="s">
        <v>47</v>
      </c>
      <c r="AK405">
        <v>80001</v>
      </c>
      <c r="AL405" t="s">
        <v>48</v>
      </c>
      <c r="AM405" t="s">
        <v>16</v>
      </c>
      <c r="AN405">
        <v>43659</v>
      </c>
      <c r="AO405">
        <v>5969</v>
      </c>
      <c r="AP405">
        <v>42213</v>
      </c>
      <c r="AQ405">
        <v>23.3</v>
      </c>
      <c r="AR405">
        <v>4969.6400000000003</v>
      </c>
      <c r="AS405" t="s">
        <v>2396</v>
      </c>
      <c r="AT405" t="s">
        <v>2396</v>
      </c>
      <c r="AU405">
        <v>0</v>
      </c>
      <c r="AV405" t="s">
        <v>2400</v>
      </c>
      <c r="AW405" t="str" cm="1">
        <f t="array" ref="AW405">IF(Bank_Final_Fact[[#This Row],[Disbursement Date]]=MIN(_xlfn._xlws.FILTER(Bank_Final_Fact[Disbursement Date],Bank_Final_Fact[Client id]=Bank_Final_Fact[[#This Row],[Client id]])),"New","Old")</f>
        <v>New</v>
      </c>
      <c r="AX405">
        <f t="shared" si="6"/>
        <v>2</v>
      </c>
    </row>
    <row r="406" spans="1:50">
      <c r="A406" t="s">
        <v>791</v>
      </c>
      <c r="B406">
        <v>416</v>
      </c>
      <c r="C406" t="s">
        <v>60</v>
      </c>
      <c r="D406" t="s">
        <v>343</v>
      </c>
      <c r="E406">
        <v>12286</v>
      </c>
      <c r="F406">
        <v>15871</v>
      </c>
      <c r="G406">
        <v>13910</v>
      </c>
      <c r="H406" s="1">
        <v>44270</v>
      </c>
      <c r="I406" t="s">
        <v>382</v>
      </c>
      <c r="J406" t="s">
        <v>389</v>
      </c>
      <c r="K406">
        <v>90149</v>
      </c>
      <c r="L406" t="s">
        <v>62</v>
      </c>
      <c r="M406" t="s">
        <v>289</v>
      </c>
      <c r="N406" t="s">
        <v>225</v>
      </c>
      <c r="O406" t="s">
        <v>238</v>
      </c>
      <c r="P406">
        <v>52</v>
      </c>
      <c r="Q406" s="1">
        <v>24838</v>
      </c>
      <c r="R406" t="s">
        <v>235</v>
      </c>
      <c r="S406" t="s">
        <v>243</v>
      </c>
      <c r="T406" t="s">
        <v>229</v>
      </c>
      <c r="U406" t="s">
        <v>230</v>
      </c>
      <c r="V406" t="s">
        <v>246</v>
      </c>
      <c r="W406">
        <v>584</v>
      </c>
      <c r="X406" t="s">
        <v>344</v>
      </c>
      <c r="Y406" t="s">
        <v>345</v>
      </c>
      <c r="Z406" t="s">
        <v>346</v>
      </c>
      <c r="AA406">
        <v>0.1065</v>
      </c>
      <c r="AB406" t="s">
        <v>347</v>
      </c>
      <c r="AC406" t="s">
        <v>348</v>
      </c>
      <c r="AD406" t="s">
        <v>60</v>
      </c>
      <c r="AE406" t="s">
        <v>40</v>
      </c>
      <c r="AF406" t="s">
        <v>41</v>
      </c>
      <c r="AG406" t="s">
        <v>42</v>
      </c>
      <c r="AH406" t="s">
        <v>42</v>
      </c>
      <c r="AI406" t="s">
        <v>43</v>
      </c>
      <c r="AJ406" t="s">
        <v>61</v>
      </c>
      <c r="AK406">
        <v>90149</v>
      </c>
      <c r="AL406" t="s">
        <v>48</v>
      </c>
      <c r="AM406" t="s">
        <v>30</v>
      </c>
      <c r="AN406">
        <v>13453</v>
      </c>
      <c r="AO406">
        <v>16509</v>
      </c>
      <c r="AP406">
        <v>11864</v>
      </c>
      <c r="AQ406">
        <v>32.69</v>
      </c>
      <c r="AR406">
        <v>1912.05</v>
      </c>
      <c r="AS406" t="s">
        <v>2396</v>
      </c>
      <c r="AT406" t="s">
        <v>2396</v>
      </c>
      <c r="AU406">
        <v>1</v>
      </c>
      <c r="AV406" t="s">
        <v>2400</v>
      </c>
      <c r="AW406" t="str" cm="1">
        <f t="array" ref="AW406">IF(Bank_Final_Fact[[#This Row],[Disbursement Date]]=MIN(_xlfn._xlws.FILTER(Bank_Final_Fact[Disbursement Date],Bank_Final_Fact[Client id]=Bank_Final_Fact[[#This Row],[Client id]])),"New","Old")</f>
        <v>Old</v>
      </c>
      <c r="AX406">
        <f t="shared" si="6"/>
        <v>4</v>
      </c>
    </row>
    <row r="407" spans="1:50">
      <c r="A407" t="s">
        <v>792</v>
      </c>
      <c r="B407">
        <v>911</v>
      </c>
      <c r="C407" t="s">
        <v>92</v>
      </c>
      <c r="D407" t="s">
        <v>359</v>
      </c>
      <c r="E407">
        <v>7952</v>
      </c>
      <c r="F407">
        <v>49353</v>
      </c>
      <c r="G407">
        <v>42029</v>
      </c>
      <c r="H407" s="1">
        <v>42677</v>
      </c>
      <c r="I407" t="s">
        <v>382</v>
      </c>
      <c r="J407" t="s">
        <v>389</v>
      </c>
      <c r="K407">
        <v>700013</v>
      </c>
      <c r="L407" t="s">
        <v>93</v>
      </c>
      <c r="M407" t="s">
        <v>224</v>
      </c>
      <c r="N407" t="s">
        <v>225</v>
      </c>
      <c r="O407" t="s">
        <v>238</v>
      </c>
      <c r="P407">
        <v>53</v>
      </c>
      <c r="Q407" s="1">
        <v>24293</v>
      </c>
      <c r="R407" t="s">
        <v>239</v>
      </c>
      <c r="S407" t="s">
        <v>303</v>
      </c>
      <c r="T407" t="s">
        <v>229</v>
      </c>
      <c r="U407" t="s">
        <v>230</v>
      </c>
      <c r="V407" t="s">
        <v>240</v>
      </c>
      <c r="W407">
        <v>551</v>
      </c>
      <c r="X407" t="s">
        <v>344</v>
      </c>
      <c r="Y407" t="s">
        <v>360</v>
      </c>
      <c r="Z407" t="s">
        <v>346</v>
      </c>
      <c r="AA407">
        <v>9.9099999999999994E-2</v>
      </c>
      <c r="AB407" t="s">
        <v>347</v>
      </c>
      <c r="AC407" t="s">
        <v>361</v>
      </c>
      <c r="AD407" t="s">
        <v>92</v>
      </c>
      <c r="AE407" t="s">
        <v>82</v>
      </c>
      <c r="AF407" t="s">
        <v>83</v>
      </c>
      <c r="AG407" t="s">
        <v>84</v>
      </c>
      <c r="AH407" t="s">
        <v>84</v>
      </c>
      <c r="AI407" t="s">
        <v>85</v>
      </c>
      <c r="AJ407" t="s">
        <v>86</v>
      </c>
      <c r="AK407">
        <v>700013</v>
      </c>
      <c r="AL407" t="s">
        <v>21</v>
      </c>
      <c r="AM407" t="s">
        <v>30</v>
      </c>
      <c r="AN407">
        <v>9211</v>
      </c>
      <c r="AO407">
        <v>50591</v>
      </c>
      <c r="AP407">
        <v>7601</v>
      </c>
      <c r="AQ407">
        <v>35.229999999999997</v>
      </c>
      <c r="AR407">
        <v>1469.02</v>
      </c>
      <c r="AS407" t="s">
        <v>2396</v>
      </c>
      <c r="AT407" t="s">
        <v>2396</v>
      </c>
      <c r="AU407">
        <v>0</v>
      </c>
      <c r="AV407" t="s">
        <v>2398</v>
      </c>
      <c r="AW407" t="str" cm="1">
        <f t="array" ref="AW407">IF(Bank_Final_Fact[[#This Row],[Disbursement Date]]=MIN(_xlfn._xlws.FILTER(Bank_Final_Fact[Disbursement Date],Bank_Final_Fact[Client id]=Bank_Final_Fact[[#This Row],[Client id]])),"New","Old")</f>
        <v>New</v>
      </c>
      <c r="AX407">
        <f t="shared" si="6"/>
        <v>2</v>
      </c>
    </row>
    <row r="408" spans="1:50">
      <c r="A408" t="s">
        <v>793</v>
      </c>
      <c r="B408">
        <v>942</v>
      </c>
      <c r="C408" t="s">
        <v>92</v>
      </c>
      <c r="D408" t="s">
        <v>343</v>
      </c>
      <c r="E408">
        <v>32084</v>
      </c>
      <c r="F408">
        <v>40161</v>
      </c>
      <c r="G408">
        <v>9044</v>
      </c>
      <c r="H408" s="1">
        <v>43082</v>
      </c>
      <c r="I408" t="s">
        <v>382</v>
      </c>
      <c r="J408" t="s">
        <v>389</v>
      </c>
      <c r="K408">
        <v>700013</v>
      </c>
      <c r="L408" t="s">
        <v>93</v>
      </c>
      <c r="M408" t="s">
        <v>313</v>
      </c>
      <c r="N408" t="s">
        <v>225</v>
      </c>
      <c r="O408" t="s">
        <v>251</v>
      </c>
      <c r="P408">
        <v>30</v>
      </c>
      <c r="Q408" s="1">
        <v>32143</v>
      </c>
      <c r="R408" t="s">
        <v>239</v>
      </c>
      <c r="S408" t="s">
        <v>303</v>
      </c>
      <c r="T408" t="s">
        <v>229</v>
      </c>
      <c r="U408" t="s">
        <v>230</v>
      </c>
      <c r="V408" t="s">
        <v>240</v>
      </c>
      <c r="W408">
        <v>783</v>
      </c>
      <c r="X408" t="s">
        <v>344</v>
      </c>
      <c r="Y408" t="s">
        <v>345</v>
      </c>
      <c r="Z408" t="s">
        <v>346</v>
      </c>
      <c r="AA408">
        <v>0.1065</v>
      </c>
      <c r="AB408" t="s">
        <v>347</v>
      </c>
      <c r="AC408" t="s">
        <v>348</v>
      </c>
      <c r="AD408" t="s">
        <v>92</v>
      </c>
      <c r="AE408" t="s">
        <v>82</v>
      </c>
      <c r="AF408" t="s">
        <v>83</v>
      </c>
      <c r="AG408" t="s">
        <v>84</v>
      </c>
      <c r="AH408" t="s">
        <v>84</v>
      </c>
      <c r="AI408" t="s">
        <v>85</v>
      </c>
      <c r="AJ408" t="s">
        <v>86</v>
      </c>
      <c r="AK408">
        <v>700013</v>
      </c>
      <c r="AL408" t="s">
        <v>21</v>
      </c>
      <c r="AM408" t="s">
        <v>30</v>
      </c>
      <c r="AN408">
        <v>33539</v>
      </c>
      <c r="AO408">
        <v>39665</v>
      </c>
      <c r="AP408">
        <v>31662</v>
      </c>
      <c r="AQ408">
        <v>12.76</v>
      </c>
      <c r="AR408">
        <v>737.41</v>
      </c>
      <c r="AS408" t="s">
        <v>2396</v>
      </c>
      <c r="AT408" t="s">
        <v>2396</v>
      </c>
      <c r="AU408">
        <v>2</v>
      </c>
      <c r="AV408" t="s">
        <v>2398</v>
      </c>
      <c r="AW408" t="str" cm="1">
        <f t="array" ref="AW408">IF(Bank_Final_Fact[[#This Row],[Disbursement Date]]=MIN(_xlfn._xlws.FILTER(Bank_Final_Fact[Disbursement Date],Bank_Final_Fact[Client id]=Bank_Final_Fact[[#This Row],[Client id]])),"New","Old")</f>
        <v>New</v>
      </c>
      <c r="AX408">
        <f t="shared" si="6"/>
        <v>4</v>
      </c>
    </row>
    <row r="409" spans="1:50">
      <c r="A409" t="s">
        <v>794</v>
      </c>
      <c r="B409">
        <v>368</v>
      </c>
      <c r="C409" t="s">
        <v>109</v>
      </c>
      <c r="D409" t="s">
        <v>343</v>
      </c>
      <c r="E409">
        <v>47983</v>
      </c>
      <c r="F409">
        <v>25401</v>
      </c>
      <c r="G409">
        <v>23390</v>
      </c>
      <c r="H409" s="1">
        <v>42363</v>
      </c>
      <c r="I409" t="s">
        <v>387</v>
      </c>
      <c r="J409" t="s">
        <v>389</v>
      </c>
      <c r="K409">
        <v>1110166</v>
      </c>
      <c r="L409" t="s">
        <v>112</v>
      </c>
      <c r="M409" t="s">
        <v>274</v>
      </c>
      <c r="N409" t="s">
        <v>225</v>
      </c>
      <c r="O409" t="s">
        <v>251</v>
      </c>
      <c r="P409">
        <v>28</v>
      </c>
      <c r="Q409" s="1">
        <v>32509</v>
      </c>
      <c r="R409" t="s">
        <v>266</v>
      </c>
      <c r="S409" t="s">
        <v>243</v>
      </c>
      <c r="T409" t="s">
        <v>229</v>
      </c>
      <c r="U409" t="s">
        <v>261</v>
      </c>
      <c r="V409" t="s">
        <v>231</v>
      </c>
      <c r="W409">
        <v>553</v>
      </c>
      <c r="X409" t="s">
        <v>344</v>
      </c>
      <c r="Y409" t="s">
        <v>345</v>
      </c>
      <c r="Z409" t="s">
        <v>346</v>
      </c>
      <c r="AA409">
        <v>0.1065</v>
      </c>
      <c r="AB409" t="s">
        <v>347</v>
      </c>
      <c r="AC409" t="s">
        <v>348</v>
      </c>
      <c r="AD409" t="s">
        <v>109</v>
      </c>
      <c r="AE409" t="s">
        <v>9</v>
      </c>
      <c r="AF409" t="s">
        <v>10</v>
      </c>
      <c r="AG409" t="s">
        <v>11</v>
      </c>
      <c r="AH409" t="s">
        <v>11</v>
      </c>
      <c r="AI409" t="s">
        <v>12</v>
      </c>
      <c r="AJ409" t="s">
        <v>110</v>
      </c>
      <c r="AK409">
        <v>1110166</v>
      </c>
      <c r="AL409" t="s">
        <v>111</v>
      </c>
      <c r="AM409" t="s">
        <v>14</v>
      </c>
      <c r="AN409">
        <v>48153</v>
      </c>
      <c r="AO409">
        <v>26247</v>
      </c>
      <c r="AP409">
        <v>47805</v>
      </c>
      <c r="AQ409">
        <v>4.72</v>
      </c>
      <c r="AR409">
        <v>285.33</v>
      </c>
      <c r="AS409" t="s">
        <v>2396</v>
      </c>
      <c r="AT409" t="s">
        <v>2396</v>
      </c>
      <c r="AU409">
        <v>1</v>
      </c>
      <c r="AV409" t="s">
        <v>2399</v>
      </c>
      <c r="AW409" t="str" cm="1">
        <f t="array" ref="AW409">IF(Bank_Final_Fact[[#This Row],[Disbursement Date]]=MIN(_xlfn._xlws.FILTER(Bank_Final_Fact[Disbursement Date],Bank_Final_Fact[Client id]=Bank_Final_Fact[[#This Row],[Client id]])),"New","Old")</f>
        <v>Old</v>
      </c>
      <c r="AX409">
        <f t="shared" si="6"/>
        <v>5</v>
      </c>
    </row>
    <row r="410" spans="1:50">
      <c r="A410" t="s">
        <v>795</v>
      </c>
      <c r="B410">
        <v>682</v>
      </c>
      <c r="C410" t="s">
        <v>109</v>
      </c>
      <c r="D410" t="s">
        <v>359</v>
      </c>
      <c r="E410">
        <v>49391</v>
      </c>
      <c r="F410">
        <v>21339</v>
      </c>
      <c r="G410">
        <v>16358</v>
      </c>
      <c r="H410" s="1">
        <v>42721</v>
      </c>
      <c r="I410" t="s">
        <v>387</v>
      </c>
      <c r="J410" t="s">
        <v>383</v>
      </c>
      <c r="K410">
        <v>1110166</v>
      </c>
      <c r="L410" t="s">
        <v>112</v>
      </c>
      <c r="M410" t="s">
        <v>292</v>
      </c>
      <c r="N410" t="s">
        <v>225</v>
      </c>
      <c r="O410" t="s">
        <v>242</v>
      </c>
      <c r="Q410" s="1"/>
      <c r="R410" t="s">
        <v>239</v>
      </c>
      <c r="S410" t="s">
        <v>303</v>
      </c>
      <c r="T410" t="s">
        <v>259</v>
      </c>
      <c r="U410" t="s">
        <v>261</v>
      </c>
      <c r="V410" t="s">
        <v>246</v>
      </c>
      <c r="W410">
        <v>476</v>
      </c>
      <c r="X410" t="s">
        <v>344</v>
      </c>
      <c r="Y410" t="s">
        <v>360</v>
      </c>
      <c r="Z410" t="s">
        <v>346</v>
      </c>
      <c r="AA410">
        <v>9.9099999999999994E-2</v>
      </c>
      <c r="AB410" t="s">
        <v>347</v>
      </c>
      <c r="AC410" t="s">
        <v>361</v>
      </c>
      <c r="AD410" t="s">
        <v>109</v>
      </c>
      <c r="AE410" t="s">
        <v>9</v>
      </c>
      <c r="AF410" t="s">
        <v>10</v>
      </c>
      <c r="AG410" t="s">
        <v>11</v>
      </c>
      <c r="AH410" t="s">
        <v>11</v>
      </c>
      <c r="AI410" t="s">
        <v>12</v>
      </c>
      <c r="AJ410" t="s">
        <v>110</v>
      </c>
      <c r="AK410">
        <v>1110166</v>
      </c>
      <c r="AL410" t="s">
        <v>111</v>
      </c>
      <c r="AM410" t="s">
        <v>14</v>
      </c>
      <c r="AN410">
        <v>49322</v>
      </c>
      <c r="AO410">
        <v>22008</v>
      </c>
      <c r="AP410">
        <v>49074</v>
      </c>
      <c r="AQ410">
        <v>36.22</v>
      </c>
      <c r="AR410">
        <v>555.84</v>
      </c>
      <c r="AS410" t="s">
        <v>2396</v>
      </c>
      <c r="AT410" t="s">
        <v>2396</v>
      </c>
      <c r="AU410">
        <v>1</v>
      </c>
      <c r="AV410" t="s">
        <v>2398</v>
      </c>
      <c r="AW410" t="str" cm="1">
        <f t="array" ref="AW410">IF(Bank_Final_Fact[[#This Row],[Disbursement Date]]=MIN(_xlfn._xlws.FILTER(Bank_Final_Fact[Disbursement Date],Bank_Final_Fact[Client id]=Bank_Final_Fact[[#This Row],[Client id]])),"New","Old")</f>
        <v>New</v>
      </c>
      <c r="AX410">
        <f t="shared" si="6"/>
        <v>1</v>
      </c>
    </row>
    <row r="411" spans="1:50">
      <c r="A411" t="s">
        <v>796</v>
      </c>
      <c r="B411">
        <v>970</v>
      </c>
      <c r="C411" t="s">
        <v>23</v>
      </c>
      <c r="D411" t="s">
        <v>359</v>
      </c>
      <c r="E411">
        <v>43321</v>
      </c>
      <c r="F411">
        <v>5098</v>
      </c>
      <c r="G411">
        <v>39128</v>
      </c>
      <c r="H411" s="1">
        <v>42284</v>
      </c>
      <c r="I411" t="s">
        <v>387</v>
      </c>
      <c r="J411" t="s">
        <v>383</v>
      </c>
      <c r="K411">
        <v>910182</v>
      </c>
      <c r="L411" t="s">
        <v>31</v>
      </c>
      <c r="M411" t="s">
        <v>315</v>
      </c>
      <c r="N411" t="s">
        <v>225</v>
      </c>
      <c r="O411" t="s">
        <v>251</v>
      </c>
      <c r="P411">
        <v>34</v>
      </c>
      <c r="Q411" s="1">
        <v>30682</v>
      </c>
      <c r="R411" t="s">
        <v>239</v>
      </c>
      <c r="S411" t="s">
        <v>303</v>
      </c>
      <c r="T411" t="s">
        <v>259</v>
      </c>
      <c r="U411" t="s">
        <v>233</v>
      </c>
      <c r="V411" t="s">
        <v>231</v>
      </c>
      <c r="W411">
        <v>341</v>
      </c>
      <c r="X411" t="s">
        <v>344</v>
      </c>
      <c r="Y411" t="s">
        <v>360</v>
      </c>
      <c r="Z411" t="s">
        <v>346</v>
      </c>
      <c r="AA411">
        <v>9.9099999999999994E-2</v>
      </c>
      <c r="AB411" t="s">
        <v>347</v>
      </c>
      <c r="AC411" t="s">
        <v>361</v>
      </c>
      <c r="AD411" t="s">
        <v>23</v>
      </c>
      <c r="AE411" t="s">
        <v>24</v>
      </c>
      <c r="AF411" t="s">
        <v>25</v>
      </c>
      <c r="AG411" t="s">
        <v>26</v>
      </c>
      <c r="AH411" t="s">
        <v>26</v>
      </c>
      <c r="AI411" t="s">
        <v>27</v>
      </c>
      <c r="AJ411" t="s">
        <v>28</v>
      </c>
      <c r="AK411">
        <v>910182</v>
      </c>
      <c r="AL411" t="s">
        <v>29</v>
      </c>
      <c r="AM411" t="s">
        <v>16</v>
      </c>
      <c r="AN411">
        <v>43295</v>
      </c>
      <c r="AO411">
        <v>5955</v>
      </c>
      <c r="AP411">
        <v>43134</v>
      </c>
      <c r="AQ411">
        <v>32.590000000000003</v>
      </c>
      <c r="AR411">
        <v>2726.2</v>
      </c>
      <c r="AS411" t="s">
        <v>2396</v>
      </c>
      <c r="AT411" t="s">
        <v>2396</v>
      </c>
      <c r="AU411">
        <v>0</v>
      </c>
      <c r="AV411" t="s">
        <v>2398</v>
      </c>
      <c r="AW411" t="str" cm="1">
        <f t="array" ref="AW411">IF(Bank_Final_Fact[[#This Row],[Disbursement Date]]=MIN(_xlfn._xlws.FILTER(Bank_Final_Fact[Disbursement Date],Bank_Final_Fact[Client id]=Bank_Final_Fact[[#This Row],[Client id]])),"New","Old")</f>
        <v>New</v>
      </c>
      <c r="AX411">
        <f t="shared" si="6"/>
        <v>2</v>
      </c>
    </row>
    <row r="412" spans="1:50">
      <c r="A412" t="s">
        <v>797</v>
      </c>
      <c r="B412">
        <v>524</v>
      </c>
      <c r="C412" t="s">
        <v>8</v>
      </c>
      <c r="D412" t="s">
        <v>353</v>
      </c>
      <c r="E412">
        <v>19274</v>
      </c>
      <c r="F412">
        <v>14425</v>
      </c>
      <c r="G412">
        <v>43618</v>
      </c>
      <c r="H412" s="1">
        <v>42172</v>
      </c>
      <c r="I412" t="s">
        <v>382</v>
      </c>
      <c r="J412" t="s">
        <v>389</v>
      </c>
      <c r="K412">
        <v>100186</v>
      </c>
      <c r="L412" t="s">
        <v>15</v>
      </c>
      <c r="M412" t="s">
        <v>252</v>
      </c>
      <c r="N412" t="s">
        <v>225</v>
      </c>
      <c r="O412" t="s">
        <v>242</v>
      </c>
      <c r="P412">
        <v>22</v>
      </c>
      <c r="Q412" s="1">
        <v>35047</v>
      </c>
      <c r="R412" t="s">
        <v>266</v>
      </c>
      <c r="S412" t="s">
        <v>243</v>
      </c>
      <c r="T412" t="s">
        <v>229</v>
      </c>
      <c r="U412" t="s">
        <v>261</v>
      </c>
      <c r="V412" t="s">
        <v>246</v>
      </c>
      <c r="W412">
        <v>346</v>
      </c>
      <c r="X412" t="s">
        <v>344</v>
      </c>
      <c r="Y412" t="s">
        <v>357</v>
      </c>
      <c r="Z412" t="s">
        <v>346</v>
      </c>
      <c r="AA412">
        <v>0.1825</v>
      </c>
      <c r="AB412" t="s">
        <v>354</v>
      </c>
      <c r="AC412" t="s">
        <v>355</v>
      </c>
      <c r="AD412" t="s">
        <v>8</v>
      </c>
      <c r="AE412" t="s">
        <v>9</v>
      </c>
      <c r="AF412" t="s">
        <v>10</v>
      </c>
      <c r="AG412" t="s">
        <v>11</v>
      </c>
      <c r="AH412" t="s">
        <v>11</v>
      </c>
      <c r="AI412" t="s">
        <v>12</v>
      </c>
      <c r="AJ412" t="s">
        <v>8</v>
      </c>
      <c r="AK412">
        <v>100186</v>
      </c>
      <c r="AL412" t="s">
        <v>13</v>
      </c>
      <c r="AM412" t="s">
        <v>14</v>
      </c>
      <c r="AN412">
        <v>18872</v>
      </c>
      <c r="AO412">
        <v>14876</v>
      </c>
      <c r="AP412">
        <v>19099</v>
      </c>
      <c r="AQ412">
        <v>8.5399999999999991</v>
      </c>
      <c r="AR412">
        <v>4286.8599999999997</v>
      </c>
      <c r="AS412" t="s">
        <v>2396</v>
      </c>
      <c r="AT412" t="s">
        <v>2396</v>
      </c>
      <c r="AU412">
        <v>2</v>
      </c>
      <c r="AV412" t="s">
        <v>2398</v>
      </c>
      <c r="AW412" t="str" cm="1">
        <f t="array" ref="AW412">IF(Bank_Final_Fact[[#This Row],[Disbursement Date]]=MIN(_xlfn._xlws.FILTER(Bank_Final_Fact[Disbursement Date],Bank_Final_Fact[Client id]=Bank_Final_Fact[[#This Row],[Client id]])),"New","Old")</f>
        <v>New</v>
      </c>
      <c r="AX412">
        <f t="shared" si="6"/>
        <v>3</v>
      </c>
    </row>
    <row r="413" spans="1:50">
      <c r="A413" t="s">
        <v>798</v>
      </c>
      <c r="B413">
        <v>573</v>
      </c>
      <c r="C413" t="s">
        <v>124</v>
      </c>
      <c r="D413" t="s">
        <v>343</v>
      </c>
      <c r="E413">
        <v>25964</v>
      </c>
      <c r="F413">
        <v>48974</v>
      </c>
      <c r="G413">
        <v>9373</v>
      </c>
      <c r="H413" s="1">
        <v>43225</v>
      </c>
      <c r="I413" t="s">
        <v>387</v>
      </c>
      <c r="J413" t="s">
        <v>383</v>
      </c>
      <c r="K413">
        <v>1030063</v>
      </c>
      <c r="L413" t="s">
        <v>126</v>
      </c>
      <c r="M413" t="s">
        <v>247</v>
      </c>
      <c r="N413" t="s">
        <v>225</v>
      </c>
      <c r="O413" t="s">
        <v>226</v>
      </c>
      <c r="P413">
        <v>43</v>
      </c>
      <c r="Q413" s="1">
        <v>27760</v>
      </c>
      <c r="R413" t="s">
        <v>281</v>
      </c>
      <c r="S413" t="s">
        <v>282</v>
      </c>
      <c r="T413" t="s">
        <v>229</v>
      </c>
      <c r="U413" t="s">
        <v>261</v>
      </c>
      <c r="V413" t="s">
        <v>231</v>
      </c>
      <c r="W413">
        <v>528</v>
      </c>
      <c r="X413" t="s">
        <v>344</v>
      </c>
      <c r="Y413" t="s">
        <v>345</v>
      </c>
      <c r="Z413" t="s">
        <v>346</v>
      </c>
      <c r="AA413">
        <v>0.1065</v>
      </c>
      <c r="AB413" t="s">
        <v>347</v>
      </c>
      <c r="AC413" t="s">
        <v>348</v>
      </c>
      <c r="AD413" t="s">
        <v>124</v>
      </c>
      <c r="AE413" t="s">
        <v>9</v>
      </c>
      <c r="AF413" t="s">
        <v>10</v>
      </c>
      <c r="AG413" t="s">
        <v>11</v>
      </c>
      <c r="AH413" t="s">
        <v>11</v>
      </c>
      <c r="AI413" t="s">
        <v>12</v>
      </c>
      <c r="AJ413" t="s">
        <v>20</v>
      </c>
      <c r="AK413">
        <v>1030063</v>
      </c>
      <c r="AL413" t="s">
        <v>125</v>
      </c>
      <c r="AM413" t="s">
        <v>30</v>
      </c>
      <c r="AN413">
        <v>26930</v>
      </c>
      <c r="AO413">
        <v>49330</v>
      </c>
      <c r="AP413">
        <v>25519</v>
      </c>
      <c r="AQ413">
        <v>21.14</v>
      </c>
      <c r="AR413">
        <v>2683.15</v>
      </c>
      <c r="AS413" t="s">
        <v>2396</v>
      </c>
      <c r="AT413" t="s">
        <v>2396</v>
      </c>
      <c r="AU413">
        <v>1</v>
      </c>
      <c r="AV413" t="s">
        <v>2398</v>
      </c>
      <c r="AW413" t="str" cm="1">
        <f t="array" ref="AW413">IF(Bank_Final_Fact[[#This Row],[Disbursement Date]]=MIN(_xlfn._xlws.FILTER(Bank_Final_Fact[Disbursement Date],Bank_Final_Fact[Client id]=Bank_Final_Fact[[#This Row],[Client id]])),"New","Old")</f>
        <v>New</v>
      </c>
      <c r="AX413">
        <f t="shared" si="6"/>
        <v>1</v>
      </c>
    </row>
    <row r="414" spans="1:50">
      <c r="A414" t="s">
        <v>799</v>
      </c>
      <c r="B414">
        <v>156</v>
      </c>
      <c r="C414" t="s">
        <v>186</v>
      </c>
      <c r="D414" t="s">
        <v>343</v>
      </c>
      <c r="E414">
        <v>2894</v>
      </c>
      <c r="F414">
        <v>26384</v>
      </c>
      <c r="G414">
        <v>38982</v>
      </c>
      <c r="H414" s="1">
        <v>42700</v>
      </c>
      <c r="I414" t="s">
        <v>385</v>
      </c>
      <c r="J414" t="s">
        <v>383</v>
      </c>
      <c r="K414">
        <v>800018</v>
      </c>
      <c r="L414" t="s">
        <v>189</v>
      </c>
      <c r="M414" t="s">
        <v>307</v>
      </c>
      <c r="N414" t="s">
        <v>225</v>
      </c>
      <c r="O414" t="s">
        <v>226</v>
      </c>
      <c r="P414">
        <v>44</v>
      </c>
      <c r="Q414" s="1">
        <v>27603</v>
      </c>
      <c r="R414" t="s">
        <v>266</v>
      </c>
      <c r="S414" t="s">
        <v>282</v>
      </c>
      <c r="T414" t="s">
        <v>229</v>
      </c>
      <c r="U414" t="s">
        <v>236</v>
      </c>
      <c r="V414" t="s">
        <v>246</v>
      </c>
      <c r="W414">
        <v>425</v>
      </c>
      <c r="X414" t="s">
        <v>344</v>
      </c>
      <c r="Y414" t="s">
        <v>345</v>
      </c>
      <c r="Z414" t="s">
        <v>346</v>
      </c>
      <c r="AA414">
        <v>0.1065</v>
      </c>
      <c r="AB414" t="s">
        <v>347</v>
      </c>
      <c r="AC414" t="s">
        <v>348</v>
      </c>
      <c r="AD414" t="s">
        <v>186</v>
      </c>
      <c r="AE414" t="s">
        <v>24</v>
      </c>
      <c r="AF414" t="s">
        <v>25</v>
      </c>
      <c r="AG414" t="s">
        <v>26</v>
      </c>
      <c r="AH414" t="s">
        <v>26</v>
      </c>
      <c r="AI414" t="s">
        <v>27</v>
      </c>
      <c r="AJ414" t="s">
        <v>187</v>
      </c>
      <c r="AK414">
        <v>800018</v>
      </c>
      <c r="AL414" t="s">
        <v>188</v>
      </c>
      <c r="AM414" t="s">
        <v>14</v>
      </c>
      <c r="AN414">
        <v>3169</v>
      </c>
      <c r="AO414">
        <v>27142</v>
      </c>
      <c r="AP414">
        <v>2444</v>
      </c>
      <c r="AQ414">
        <v>9.36</v>
      </c>
      <c r="AR414">
        <v>2880.01</v>
      </c>
      <c r="AS414" t="s">
        <v>2396</v>
      </c>
      <c r="AT414" t="s">
        <v>2396</v>
      </c>
      <c r="AU414">
        <v>2</v>
      </c>
      <c r="AV414" t="s">
        <v>2399</v>
      </c>
      <c r="AW414" t="str" cm="1">
        <f t="array" ref="AW414">IF(Bank_Final_Fact[[#This Row],[Disbursement Date]]=MIN(_xlfn._xlws.FILTER(Bank_Final_Fact[Disbursement Date],Bank_Final_Fact[Client id]=Bank_Final_Fact[[#This Row],[Client id]])),"New","Old")</f>
        <v>New</v>
      </c>
      <c r="AX414">
        <f t="shared" si="6"/>
        <v>2</v>
      </c>
    </row>
    <row r="415" spans="1:50">
      <c r="A415" t="s">
        <v>800</v>
      </c>
      <c r="B415">
        <v>948</v>
      </c>
      <c r="C415" t="s">
        <v>23</v>
      </c>
      <c r="D415" t="s">
        <v>359</v>
      </c>
      <c r="E415">
        <v>8342</v>
      </c>
      <c r="F415">
        <v>12978</v>
      </c>
      <c r="G415">
        <v>17816</v>
      </c>
      <c r="H415" s="1">
        <v>42312</v>
      </c>
      <c r="I415" t="s">
        <v>382</v>
      </c>
      <c r="J415" t="s">
        <v>383</v>
      </c>
      <c r="K415">
        <v>910182</v>
      </c>
      <c r="L415" t="s">
        <v>31</v>
      </c>
      <c r="M415" t="s">
        <v>252</v>
      </c>
      <c r="N415" t="s">
        <v>225</v>
      </c>
      <c r="O415" t="s">
        <v>226</v>
      </c>
      <c r="P415">
        <v>45</v>
      </c>
      <c r="Q415" s="1">
        <v>26299</v>
      </c>
      <c r="R415" t="s">
        <v>227</v>
      </c>
      <c r="S415" t="s">
        <v>243</v>
      </c>
      <c r="T415" t="s">
        <v>249</v>
      </c>
      <c r="U415" t="s">
        <v>230</v>
      </c>
      <c r="V415" t="s">
        <v>240</v>
      </c>
      <c r="W415">
        <v>417</v>
      </c>
      <c r="X415" t="s">
        <v>344</v>
      </c>
      <c r="Y415" t="s">
        <v>360</v>
      </c>
      <c r="Z415" t="s">
        <v>346</v>
      </c>
      <c r="AA415">
        <v>9.9099999999999994E-2</v>
      </c>
      <c r="AB415" t="s">
        <v>347</v>
      </c>
      <c r="AC415" t="s">
        <v>361</v>
      </c>
      <c r="AD415" t="s">
        <v>23</v>
      </c>
      <c r="AE415" t="s">
        <v>24</v>
      </c>
      <c r="AF415" t="s">
        <v>25</v>
      </c>
      <c r="AG415" t="s">
        <v>26</v>
      </c>
      <c r="AH415" t="s">
        <v>26</v>
      </c>
      <c r="AI415" t="s">
        <v>27</v>
      </c>
      <c r="AJ415" t="s">
        <v>28</v>
      </c>
      <c r="AK415">
        <v>910182</v>
      </c>
      <c r="AL415" t="s">
        <v>29</v>
      </c>
      <c r="AM415" t="s">
        <v>16</v>
      </c>
      <c r="AN415">
        <v>10056</v>
      </c>
      <c r="AO415">
        <v>12922</v>
      </c>
      <c r="AP415">
        <v>8127</v>
      </c>
      <c r="AQ415">
        <v>21.55</v>
      </c>
      <c r="AR415">
        <v>1263.67</v>
      </c>
      <c r="AS415" t="s">
        <v>2396</v>
      </c>
      <c r="AT415" t="s">
        <v>2396</v>
      </c>
      <c r="AU415">
        <v>0</v>
      </c>
      <c r="AV415" t="s">
        <v>2398</v>
      </c>
      <c r="AW415" t="str" cm="1">
        <f t="array" ref="AW415">IF(Bank_Final_Fact[[#This Row],[Disbursement Date]]=MIN(_xlfn._xlws.FILTER(Bank_Final_Fact[Disbursement Date],Bank_Final_Fact[Client id]=Bank_Final_Fact[[#This Row],[Client id]])),"New","Old")</f>
        <v>New</v>
      </c>
      <c r="AX415">
        <f t="shared" si="6"/>
        <v>3</v>
      </c>
    </row>
    <row r="416" spans="1:50">
      <c r="A416" t="s">
        <v>801</v>
      </c>
      <c r="B416">
        <v>23</v>
      </c>
      <c r="C416" t="s">
        <v>127</v>
      </c>
      <c r="D416" t="s">
        <v>343</v>
      </c>
      <c r="E416">
        <v>37609</v>
      </c>
      <c r="F416">
        <v>17291</v>
      </c>
      <c r="G416">
        <v>34235</v>
      </c>
      <c r="H416" s="1">
        <v>44450</v>
      </c>
      <c r="I416" t="s">
        <v>387</v>
      </c>
      <c r="J416" t="s">
        <v>383</v>
      </c>
      <c r="K416">
        <v>120676</v>
      </c>
      <c r="L416" t="s">
        <v>128</v>
      </c>
      <c r="M416" t="s">
        <v>264</v>
      </c>
      <c r="N416" t="s">
        <v>225</v>
      </c>
      <c r="O416" t="s">
        <v>251</v>
      </c>
      <c r="P416">
        <v>32</v>
      </c>
      <c r="Q416" s="1">
        <v>31048</v>
      </c>
      <c r="R416" t="s">
        <v>227</v>
      </c>
      <c r="S416" t="s">
        <v>243</v>
      </c>
      <c r="T416" t="s">
        <v>229</v>
      </c>
      <c r="U416" t="s">
        <v>233</v>
      </c>
      <c r="V416" t="s">
        <v>231</v>
      </c>
      <c r="W416">
        <v>584</v>
      </c>
      <c r="X416" t="s">
        <v>344</v>
      </c>
      <c r="Y416" t="s">
        <v>345</v>
      </c>
      <c r="Z416" t="s">
        <v>346</v>
      </c>
      <c r="AA416">
        <v>0.1065</v>
      </c>
      <c r="AB416" t="s">
        <v>347</v>
      </c>
      <c r="AC416" t="s">
        <v>348</v>
      </c>
      <c r="AD416" t="s">
        <v>127</v>
      </c>
      <c r="AE416" t="s">
        <v>9</v>
      </c>
      <c r="AF416" t="s">
        <v>10</v>
      </c>
      <c r="AG416" t="s">
        <v>11</v>
      </c>
      <c r="AH416" t="s">
        <v>11</v>
      </c>
      <c r="AI416" t="s">
        <v>12</v>
      </c>
      <c r="AJ416" t="s">
        <v>127</v>
      </c>
      <c r="AK416">
        <v>120676</v>
      </c>
      <c r="AL416" t="s">
        <v>21</v>
      </c>
      <c r="AM416" t="s">
        <v>14</v>
      </c>
      <c r="AN416">
        <v>39599</v>
      </c>
      <c r="AO416">
        <v>17505</v>
      </c>
      <c r="AP416">
        <v>37117</v>
      </c>
      <c r="AQ416">
        <v>34.32</v>
      </c>
      <c r="AR416">
        <v>1753.83</v>
      </c>
      <c r="AS416" t="s">
        <v>2396</v>
      </c>
      <c r="AT416" t="s">
        <v>2396</v>
      </c>
      <c r="AU416">
        <v>1</v>
      </c>
      <c r="AV416" t="s">
        <v>2398</v>
      </c>
      <c r="AW416" t="str" cm="1">
        <f t="array" ref="AW416">IF(Bank_Final_Fact[[#This Row],[Disbursement Date]]=MIN(_xlfn._xlws.FILTER(Bank_Final_Fact[Disbursement Date],Bank_Final_Fact[Client id]=Bank_Final_Fact[[#This Row],[Client id]])),"New","Old")</f>
        <v>Old</v>
      </c>
      <c r="AX416">
        <f t="shared" si="6"/>
        <v>5</v>
      </c>
    </row>
    <row r="417" spans="1:50">
      <c r="A417" t="s">
        <v>802</v>
      </c>
      <c r="B417">
        <v>821</v>
      </c>
      <c r="C417" t="s">
        <v>23</v>
      </c>
      <c r="D417" t="s">
        <v>359</v>
      </c>
      <c r="E417">
        <v>24247</v>
      </c>
      <c r="F417">
        <v>11460</v>
      </c>
      <c r="G417">
        <v>2403</v>
      </c>
      <c r="H417" s="1">
        <v>42678</v>
      </c>
      <c r="I417" t="s">
        <v>394</v>
      </c>
      <c r="J417" t="s">
        <v>383</v>
      </c>
      <c r="K417">
        <v>910182</v>
      </c>
      <c r="L417" t="s">
        <v>31</v>
      </c>
      <c r="M417" t="s">
        <v>312</v>
      </c>
      <c r="N417" t="s">
        <v>225</v>
      </c>
      <c r="O417" t="s">
        <v>226</v>
      </c>
      <c r="P417">
        <v>38</v>
      </c>
      <c r="Q417" s="1">
        <v>29221</v>
      </c>
      <c r="R417" t="s">
        <v>239</v>
      </c>
      <c r="S417" t="s">
        <v>303</v>
      </c>
      <c r="T417" t="s">
        <v>259</v>
      </c>
      <c r="U417" t="s">
        <v>245</v>
      </c>
      <c r="V417" t="s">
        <v>240</v>
      </c>
      <c r="W417">
        <v>683</v>
      </c>
      <c r="X417" t="s">
        <v>344</v>
      </c>
      <c r="Y417" t="s">
        <v>360</v>
      </c>
      <c r="Z417" t="s">
        <v>346</v>
      </c>
      <c r="AA417">
        <v>9.9099999999999994E-2</v>
      </c>
      <c r="AB417" t="s">
        <v>347</v>
      </c>
      <c r="AC417" t="s">
        <v>361</v>
      </c>
      <c r="AD417" t="s">
        <v>23</v>
      </c>
      <c r="AE417" t="s">
        <v>24</v>
      </c>
      <c r="AF417" t="s">
        <v>25</v>
      </c>
      <c r="AG417" t="s">
        <v>26</v>
      </c>
      <c r="AH417" t="s">
        <v>26</v>
      </c>
      <c r="AI417" t="s">
        <v>27</v>
      </c>
      <c r="AJ417" t="s">
        <v>28</v>
      </c>
      <c r="AK417">
        <v>910182</v>
      </c>
      <c r="AL417" t="s">
        <v>29</v>
      </c>
      <c r="AM417" t="s">
        <v>16</v>
      </c>
      <c r="AN417">
        <v>25141</v>
      </c>
      <c r="AO417">
        <v>12757</v>
      </c>
      <c r="AP417">
        <v>23797</v>
      </c>
      <c r="AQ417">
        <v>47.57</v>
      </c>
      <c r="AR417">
        <v>240.4</v>
      </c>
      <c r="AS417" t="s">
        <v>2396</v>
      </c>
      <c r="AT417" t="s">
        <v>2396</v>
      </c>
      <c r="AU417">
        <v>1</v>
      </c>
      <c r="AV417" t="s">
        <v>2400</v>
      </c>
      <c r="AW417" t="str" cm="1">
        <f t="array" ref="AW417">IF(Bank_Final_Fact[[#This Row],[Disbursement Date]]=MIN(_xlfn._xlws.FILTER(Bank_Final_Fact[Disbursement Date],Bank_Final_Fact[Client id]=Bank_Final_Fact[[#This Row],[Client id]])),"New","Old")</f>
        <v>New</v>
      </c>
      <c r="AX417">
        <f t="shared" si="6"/>
        <v>1</v>
      </c>
    </row>
    <row r="418" spans="1:50">
      <c r="A418" t="s">
        <v>803</v>
      </c>
      <c r="B418">
        <v>75</v>
      </c>
      <c r="C418" t="s">
        <v>165</v>
      </c>
      <c r="D418" t="s">
        <v>343</v>
      </c>
      <c r="E418">
        <v>24918</v>
      </c>
      <c r="F418">
        <v>31103</v>
      </c>
      <c r="G418">
        <v>40116</v>
      </c>
      <c r="H418" s="1">
        <v>43473</v>
      </c>
      <c r="I418" t="s">
        <v>385</v>
      </c>
      <c r="J418" t="s">
        <v>383</v>
      </c>
      <c r="K418">
        <v>650051</v>
      </c>
      <c r="L418" t="s">
        <v>167</v>
      </c>
      <c r="M418" t="s">
        <v>250</v>
      </c>
      <c r="N418" t="s">
        <v>225</v>
      </c>
      <c r="O418" t="s">
        <v>226</v>
      </c>
      <c r="P418">
        <v>39</v>
      </c>
      <c r="Q418" s="1">
        <v>29305</v>
      </c>
      <c r="R418" t="s">
        <v>266</v>
      </c>
      <c r="S418" t="s">
        <v>243</v>
      </c>
      <c r="T418" t="s">
        <v>229</v>
      </c>
      <c r="U418" t="s">
        <v>245</v>
      </c>
      <c r="V418" t="s">
        <v>240</v>
      </c>
      <c r="W418">
        <v>576</v>
      </c>
      <c r="X418" t="s">
        <v>344</v>
      </c>
      <c r="Y418" t="s">
        <v>345</v>
      </c>
      <c r="Z418" t="s">
        <v>346</v>
      </c>
      <c r="AA418">
        <v>0.1065</v>
      </c>
      <c r="AB418" t="s">
        <v>347</v>
      </c>
      <c r="AC418" t="s">
        <v>348</v>
      </c>
      <c r="AD418" t="s">
        <v>165</v>
      </c>
      <c r="AE418" t="s">
        <v>82</v>
      </c>
      <c r="AF418" t="s">
        <v>83</v>
      </c>
      <c r="AG418" t="s">
        <v>84</v>
      </c>
      <c r="AH418" t="s">
        <v>84</v>
      </c>
      <c r="AI418" t="s">
        <v>85</v>
      </c>
      <c r="AJ418" t="s">
        <v>165</v>
      </c>
      <c r="AK418">
        <v>650051</v>
      </c>
      <c r="AL418" t="s">
        <v>166</v>
      </c>
      <c r="AM418" t="s">
        <v>30</v>
      </c>
      <c r="AN418">
        <v>26518</v>
      </c>
      <c r="AO418">
        <v>31991</v>
      </c>
      <c r="AP418">
        <v>24732</v>
      </c>
      <c r="AQ418">
        <v>14.2</v>
      </c>
      <c r="AR418">
        <v>3961.25</v>
      </c>
      <c r="AS418" t="s">
        <v>2396</v>
      </c>
      <c r="AT418" t="s">
        <v>2396</v>
      </c>
      <c r="AU418">
        <v>2</v>
      </c>
      <c r="AV418" t="s">
        <v>2399</v>
      </c>
      <c r="AW418" t="str" cm="1">
        <f t="array" ref="AW418">IF(Bank_Final_Fact[[#This Row],[Disbursement Date]]=MIN(_xlfn._xlws.FILTER(Bank_Final_Fact[Disbursement Date],Bank_Final_Fact[Client id]=Bank_Final_Fact[[#This Row],[Client id]])),"New","Old")</f>
        <v>New</v>
      </c>
      <c r="AX418">
        <f t="shared" si="6"/>
        <v>1</v>
      </c>
    </row>
    <row r="419" spans="1:50">
      <c r="A419" t="s">
        <v>804</v>
      </c>
      <c r="B419">
        <v>560</v>
      </c>
      <c r="C419" t="s">
        <v>23</v>
      </c>
      <c r="D419" t="s">
        <v>343</v>
      </c>
      <c r="E419">
        <v>41932</v>
      </c>
      <c r="F419">
        <v>10036</v>
      </c>
      <c r="G419">
        <v>37287</v>
      </c>
      <c r="H419" s="1">
        <v>42640</v>
      </c>
      <c r="I419" t="s">
        <v>382</v>
      </c>
      <c r="J419" t="s">
        <v>383</v>
      </c>
      <c r="K419">
        <v>910182</v>
      </c>
      <c r="L419" t="s">
        <v>31</v>
      </c>
      <c r="M419" t="s">
        <v>257</v>
      </c>
      <c r="N419" t="s">
        <v>225</v>
      </c>
      <c r="O419" t="s">
        <v>226</v>
      </c>
      <c r="P419">
        <v>38</v>
      </c>
      <c r="Q419" s="1">
        <v>29587</v>
      </c>
      <c r="R419" t="s">
        <v>239</v>
      </c>
      <c r="S419" t="s">
        <v>303</v>
      </c>
      <c r="T419" t="s">
        <v>229</v>
      </c>
      <c r="U419" t="s">
        <v>236</v>
      </c>
      <c r="V419" t="s">
        <v>246</v>
      </c>
      <c r="W419">
        <v>450</v>
      </c>
      <c r="X419" t="s">
        <v>344</v>
      </c>
      <c r="Y419" t="s">
        <v>345</v>
      </c>
      <c r="Z419" t="s">
        <v>346</v>
      </c>
      <c r="AA419">
        <v>0.1065</v>
      </c>
      <c r="AB419" t="s">
        <v>347</v>
      </c>
      <c r="AC419" t="s">
        <v>348</v>
      </c>
      <c r="AD419" t="s">
        <v>23</v>
      </c>
      <c r="AE419" t="s">
        <v>24</v>
      </c>
      <c r="AF419" t="s">
        <v>25</v>
      </c>
      <c r="AG419" t="s">
        <v>26</v>
      </c>
      <c r="AH419" t="s">
        <v>26</v>
      </c>
      <c r="AI419" t="s">
        <v>27</v>
      </c>
      <c r="AJ419" t="s">
        <v>28</v>
      </c>
      <c r="AK419">
        <v>910182</v>
      </c>
      <c r="AL419" t="s">
        <v>29</v>
      </c>
      <c r="AM419" t="s">
        <v>16</v>
      </c>
      <c r="AN419">
        <v>43854</v>
      </c>
      <c r="AO419">
        <v>11124</v>
      </c>
      <c r="AP419">
        <v>41759</v>
      </c>
      <c r="AQ419">
        <v>20.52</v>
      </c>
      <c r="AR419">
        <v>1192.05</v>
      </c>
      <c r="AS419" t="s">
        <v>2396</v>
      </c>
      <c r="AT419" t="s">
        <v>2396</v>
      </c>
      <c r="AU419">
        <v>1</v>
      </c>
      <c r="AV419" t="s">
        <v>2398</v>
      </c>
      <c r="AW419" t="str" cm="1">
        <f t="array" ref="AW419">IF(Bank_Final_Fact[[#This Row],[Disbursement Date]]=MIN(_xlfn._xlws.FILTER(Bank_Final_Fact[Disbursement Date],Bank_Final_Fact[Client id]=Bank_Final_Fact[[#This Row],[Client id]])),"New","Old")</f>
        <v>Old</v>
      </c>
      <c r="AX419">
        <f t="shared" si="6"/>
        <v>2</v>
      </c>
    </row>
    <row r="420" spans="1:50">
      <c r="A420" t="s">
        <v>805</v>
      </c>
      <c r="B420">
        <v>671</v>
      </c>
      <c r="C420" t="s">
        <v>23</v>
      </c>
      <c r="D420" t="s">
        <v>343</v>
      </c>
      <c r="E420">
        <v>37338</v>
      </c>
      <c r="F420">
        <v>10464</v>
      </c>
      <c r="G420">
        <v>4249</v>
      </c>
      <c r="H420" s="1">
        <v>44654</v>
      </c>
      <c r="I420" t="s">
        <v>385</v>
      </c>
      <c r="J420" t="s">
        <v>383</v>
      </c>
      <c r="K420">
        <v>910182</v>
      </c>
      <c r="L420" t="s">
        <v>31</v>
      </c>
      <c r="M420" t="s">
        <v>313</v>
      </c>
      <c r="N420" t="s">
        <v>225</v>
      </c>
      <c r="O420" t="s">
        <v>226</v>
      </c>
      <c r="P420">
        <v>38</v>
      </c>
      <c r="Q420" s="1">
        <v>29221</v>
      </c>
      <c r="R420" t="s">
        <v>239</v>
      </c>
      <c r="S420" t="s">
        <v>303</v>
      </c>
      <c r="T420" t="s">
        <v>229</v>
      </c>
      <c r="U420" t="s">
        <v>245</v>
      </c>
      <c r="V420" t="s">
        <v>246</v>
      </c>
      <c r="W420">
        <v>398</v>
      </c>
      <c r="X420" t="s">
        <v>344</v>
      </c>
      <c r="Y420" t="s">
        <v>345</v>
      </c>
      <c r="Z420" t="s">
        <v>346</v>
      </c>
      <c r="AA420">
        <v>0.1065</v>
      </c>
      <c r="AB420" t="s">
        <v>347</v>
      </c>
      <c r="AC420" t="s">
        <v>348</v>
      </c>
      <c r="AD420" t="s">
        <v>23</v>
      </c>
      <c r="AE420" t="s">
        <v>24</v>
      </c>
      <c r="AF420" t="s">
        <v>25</v>
      </c>
      <c r="AG420" t="s">
        <v>26</v>
      </c>
      <c r="AH420" t="s">
        <v>26</v>
      </c>
      <c r="AI420" t="s">
        <v>27</v>
      </c>
      <c r="AJ420" t="s">
        <v>28</v>
      </c>
      <c r="AK420">
        <v>910182</v>
      </c>
      <c r="AL420" t="s">
        <v>29</v>
      </c>
      <c r="AM420" t="s">
        <v>16</v>
      </c>
      <c r="AN420">
        <v>38975</v>
      </c>
      <c r="AO420">
        <v>11236</v>
      </c>
      <c r="AP420">
        <v>37041</v>
      </c>
      <c r="AQ420">
        <v>17.68</v>
      </c>
      <c r="AR420">
        <v>1112.31</v>
      </c>
      <c r="AS420" t="s">
        <v>2396</v>
      </c>
      <c r="AT420" t="s">
        <v>2396</v>
      </c>
      <c r="AU420">
        <v>1</v>
      </c>
      <c r="AV420" t="s">
        <v>2398</v>
      </c>
      <c r="AW420" t="str" cm="1">
        <f t="array" ref="AW420">IF(Bank_Final_Fact[[#This Row],[Disbursement Date]]=MIN(_xlfn._xlws.FILTER(Bank_Final_Fact[Disbursement Date],Bank_Final_Fact[Client id]=Bank_Final_Fact[[#This Row],[Client id]])),"New","Old")</f>
        <v>Old</v>
      </c>
      <c r="AX420">
        <f t="shared" si="6"/>
        <v>5</v>
      </c>
    </row>
    <row r="421" spans="1:50">
      <c r="A421" t="s">
        <v>806</v>
      </c>
      <c r="B421">
        <v>404</v>
      </c>
      <c r="C421" t="s">
        <v>129</v>
      </c>
      <c r="D421" t="s">
        <v>343</v>
      </c>
      <c r="E421">
        <v>42545</v>
      </c>
      <c r="F421">
        <v>31228</v>
      </c>
      <c r="G421">
        <v>30112</v>
      </c>
      <c r="H421" s="1">
        <v>44769</v>
      </c>
      <c r="I421" t="s">
        <v>385</v>
      </c>
      <c r="J421" t="s">
        <v>389</v>
      </c>
      <c r="K421">
        <v>130067</v>
      </c>
      <c r="L421" t="s">
        <v>131</v>
      </c>
      <c r="M421" t="s">
        <v>302</v>
      </c>
      <c r="N421" t="s">
        <v>225</v>
      </c>
      <c r="O421" t="s">
        <v>251</v>
      </c>
      <c r="P421">
        <v>29</v>
      </c>
      <c r="Q421" s="1">
        <v>32874</v>
      </c>
      <c r="R421" t="s">
        <v>281</v>
      </c>
      <c r="S421" t="s">
        <v>243</v>
      </c>
      <c r="T421" t="s">
        <v>259</v>
      </c>
      <c r="U421" t="s">
        <v>230</v>
      </c>
      <c r="V421" t="s">
        <v>240</v>
      </c>
      <c r="W421">
        <v>395</v>
      </c>
      <c r="X421" t="s">
        <v>344</v>
      </c>
      <c r="Y421" t="s">
        <v>345</v>
      </c>
      <c r="Z421" t="s">
        <v>346</v>
      </c>
      <c r="AA421">
        <v>0.1065</v>
      </c>
      <c r="AB421" t="s">
        <v>347</v>
      </c>
      <c r="AC421" t="s">
        <v>348</v>
      </c>
      <c r="AD421" t="s">
        <v>129</v>
      </c>
      <c r="AE421" t="s">
        <v>9</v>
      </c>
      <c r="AF421" t="s">
        <v>10</v>
      </c>
      <c r="AG421" t="s">
        <v>11</v>
      </c>
      <c r="AH421" t="s">
        <v>11</v>
      </c>
      <c r="AI421" t="s">
        <v>12</v>
      </c>
      <c r="AJ421" t="s">
        <v>129</v>
      </c>
      <c r="AK421">
        <v>130067</v>
      </c>
      <c r="AL421" t="s">
        <v>130</v>
      </c>
      <c r="AM421" t="s">
        <v>30</v>
      </c>
      <c r="AN421">
        <v>44041</v>
      </c>
      <c r="AO421">
        <v>31099</v>
      </c>
      <c r="AP421">
        <v>42429</v>
      </c>
      <c r="AQ421">
        <v>42.06</v>
      </c>
      <c r="AR421">
        <v>524.41999999999996</v>
      </c>
      <c r="AS421" t="s">
        <v>2396</v>
      </c>
      <c r="AT421" t="s">
        <v>2396</v>
      </c>
      <c r="AU421">
        <v>1</v>
      </c>
      <c r="AV421" t="s">
        <v>2399</v>
      </c>
      <c r="AW421" t="str" cm="1">
        <f t="array" ref="AW421">IF(Bank_Final_Fact[[#This Row],[Disbursement Date]]=MIN(_xlfn._xlws.FILTER(Bank_Final_Fact[Disbursement Date],Bank_Final_Fact[Client id]=Bank_Final_Fact[[#This Row],[Client id]])),"New","Old")</f>
        <v>Old</v>
      </c>
      <c r="AX421">
        <f t="shared" si="6"/>
        <v>5</v>
      </c>
    </row>
    <row r="422" spans="1:50">
      <c r="A422" t="s">
        <v>807</v>
      </c>
      <c r="B422">
        <v>1000</v>
      </c>
      <c r="C422" t="s">
        <v>186</v>
      </c>
      <c r="D422" t="s">
        <v>359</v>
      </c>
      <c r="E422">
        <v>10929</v>
      </c>
      <c r="F422">
        <v>31016</v>
      </c>
      <c r="G422">
        <v>9251</v>
      </c>
      <c r="H422" s="1">
        <v>43278</v>
      </c>
      <c r="I422" t="s">
        <v>394</v>
      </c>
      <c r="J422" t="s">
        <v>389</v>
      </c>
      <c r="K422">
        <v>800018</v>
      </c>
      <c r="L422" t="s">
        <v>189</v>
      </c>
      <c r="M422" t="s">
        <v>237</v>
      </c>
      <c r="N422" t="s">
        <v>225</v>
      </c>
      <c r="O422" t="s">
        <v>238</v>
      </c>
      <c r="P422">
        <v>55</v>
      </c>
      <c r="Q422" s="1">
        <v>22647</v>
      </c>
      <c r="R422" t="s">
        <v>239</v>
      </c>
      <c r="S422" t="s">
        <v>228</v>
      </c>
      <c r="T422" t="s">
        <v>229</v>
      </c>
      <c r="U422" t="s">
        <v>233</v>
      </c>
      <c r="V422" t="s">
        <v>240</v>
      </c>
      <c r="W422">
        <v>773</v>
      </c>
      <c r="X422" t="s">
        <v>344</v>
      </c>
      <c r="Y422" t="s">
        <v>360</v>
      </c>
      <c r="Z422" t="s">
        <v>346</v>
      </c>
      <c r="AA422">
        <v>9.9099999999999994E-2</v>
      </c>
      <c r="AB422" t="s">
        <v>347</v>
      </c>
      <c r="AC422" t="s">
        <v>361</v>
      </c>
      <c r="AD422" t="s">
        <v>186</v>
      </c>
      <c r="AE422" t="s">
        <v>24</v>
      </c>
      <c r="AF422" t="s">
        <v>25</v>
      </c>
      <c r="AG422" t="s">
        <v>26</v>
      </c>
      <c r="AH422" t="s">
        <v>26</v>
      </c>
      <c r="AI422" t="s">
        <v>27</v>
      </c>
      <c r="AJ422" t="s">
        <v>187</v>
      </c>
      <c r="AK422">
        <v>800018</v>
      </c>
      <c r="AL422" t="s">
        <v>188</v>
      </c>
      <c r="AM422" t="s">
        <v>14</v>
      </c>
      <c r="AN422">
        <v>12298</v>
      </c>
      <c r="AO422">
        <v>32367</v>
      </c>
      <c r="AP422">
        <v>10834</v>
      </c>
      <c r="AQ422">
        <v>10.66</v>
      </c>
      <c r="AR422">
        <v>4166.41</v>
      </c>
      <c r="AS422" t="s">
        <v>2396</v>
      </c>
      <c r="AT422" t="s">
        <v>2396</v>
      </c>
      <c r="AU422">
        <v>0</v>
      </c>
      <c r="AV422" t="s">
        <v>2399</v>
      </c>
      <c r="AW422" t="str" cm="1">
        <f t="array" ref="AW422">IF(Bank_Final_Fact[[#This Row],[Disbursement Date]]=MIN(_xlfn._xlws.FILTER(Bank_Final_Fact[Disbursement Date],Bank_Final_Fact[Client id]=Bank_Final_Fact[[#This Row],[Client id]])),"New","Old")</f>
        <v>Old</v>
      </c>
      <c r="AX422">
        <f t="shared" si="6"/>
        <v>4</v>
      </c>
    </row>
    <row r="423" spans="1:50">
      <c r="A423" t="s">
        <v>808</v>
      </c>
      <c r="B423">
        <v>293</v>
      </c>
      <c r="C423" t="s">
        <v>20</v>
      </c>
      <c r="D423" t="s">
        <v>343</v>
      </c>
      <c r="E423">
        <v>15376</v>
      </c>
      <c r="F423">
        <v>7671</v>
      </c>
      <c r="G423">
        <v>42283</v>
      </c>
      <c r="H423" s="1">
        <v>44513</v>
      </c>
      <c r="I423" t="s">
        <v>387</v>
      </c>
      <c r="J423" t="s">
        <v>383</v>
      </c>
      <c r="K423">
        <v>110159</v>
      </c>
      <c r="L423" t="s">
        <v>22</v>
      </c>
      <c r="M423" t="s">
        <v>253</v>
      </c>
      <c r="N423" t="s">
        <v>225</v>
      </c>
      <c r="O423" t="s">
        <v>251</v>
      </c>
      <c r="P423">
        <v>31</v>
      </c>
      <c r="Q423" s="1">
        <v>32153</v>
      </c>
      <c r="R423" t="s">
        <v>235</v>
      </c>
      <c r="S423" t="s">
        <v>243</v>
      </c>
      <c r="T423" t="s">
        <v>229</v>
      </c>
      <c r="U423" t="s">
        <v>245</v>
      </c>
      <c r="V423" t="s">
        <v>246</v>
      </c>
      <c r="W423">
        <v>315</v>
      </c>
      <c r="X423" t="s">
        <v>344</v>
      </c>
      <c r="Y423" t="s">
        <v>345</v>
      </c>
      <c r="Z423" t="s">
        <v>346</v>
      </c>
      <c r="AA423">
        <v>0.1065</v>
      </c>
      <c r="AB423" t="s">
        <v>347</v>
      </c>
      <c r="AC423" t="s">
        <v>348</v>
      </c>
      <c r="AD423" t="s">
        <v>20</v>
      </c>
      <c r="AE423" t="s">
        <v>9</v>
      </c>
      <c r="AF423" t="s">
        <v>10</v>
      </c>
      <c r="AG423" t="s">
        <v>11</v>
      </c>
      <c r="AH423" t="s">
        <v>11</v>
      </c>
      <c r="AI423" t="s">
        <v>12</v>
      </c>
      <c r="AJ423" t="s">
        <v>20</v>
      </c>
      <c r="AK423">
        <v>110159</v>
      </c>
      <c r="AL423" t="s">
        <v>21</v>
      </c>
      <c r="AM423" t="s">
        <v>30</v>
      </c>
      <c r="AN423">
        <v>16407</v>
      </c>
      <c r="AO423">
        <v>7236</v>
      </c>
      <c r="AP423">
        <v>15277</v>
      </c>
      <c r="AQ423">
        <v>39.619999999999997</v>
      </c>
      <c r="AR423">
        <v>3360.07</v>
      </c>
      <c r="AS423" t="s">
        <v>2396</v>
      </c>
      <c r="AT423" t="s">
        <v>2396</v>
      </c>
      <c r="AU423">
        <v>1</v>
      </c>
      <c r="AV423" t="s">
        <v>2398</v>
      </c>
      <c r="AW423" t="str" cm="1">
        <f t="array" ref="AW423">IF(Bank_Final_Fact[[#This Row],[Disbursement Date]]=MIN(_xlfn._xlws.FILTER(Bank_Final_Fact[Disbursement Date],Bank_Final_Fact[Client id]=Bank_Final_Fact[[#This Row],[Client id]])),"New","Old")</f>
        <v>Old</v>
      </c>
      <c r="AX423">
        <f t="shared" si="6"/>
        <v>4</v>
      </c>
    </row>
    <row r="424" spans="1:50">
      <c r="A424" t="s">
        <v>809</v>
      </c>
      <c r="B424">
        <v>518</v>
      </c>
      <c r="C424" t="s">
        <v>109</v>
      </c>
      <c r="D424" t="s">
        <v>343</v>
      </c>
      <c r="E424">
        <v>37830</v>
      </c>
      <c r="F424">
        <v>14329</v>
      </c>
      <c r="G424">
        <v>11765</v>
      </c>
      <c r="H424" s="1">
        <v>43942</v>
      </c>
      <c r="I424" t="s">
        <v>385</v>
      </c>
      <c r="J424" t="s">
        <v>389</v>
      </c>
      <c r="K424">
        <v>1110166</v>
      </c>
      <c r="L424" t="s">
        <v>112</v>
      </c>
      <c r="M424" t="s">
        <v>319</v>
      </c>
      <c r="N424" t="s">
        <v>225</v>
      </c>
      <c r="O424" t="s">
        <v>251</v>
      </c>
      <c r="P424">
        <v>34</v>
      </c>
      <c r="Q424" s="1">
        <v>31319</v>
      </c>
      <c r="R424" t="s">
        <v>239</v>
      </c>
      <c r="S424" t="s">
        <v>303</v>
      </c>
      <c r="T424" t="s">
        <v>259</v>
      </c>
      <c r="U424" t="s">
        <v>233</v>
      </c>
      <c r="V424" t="s">
        <v>231</v>
      </c>
      <c r="W424">
        <v>469</v>
      </c>
      <c r="X424" t="s">
        <v>344</v>
      </c>
      <c r="Y424" t="s">
        <v>345</v>
      </c>
      <c r="Z424" t="s">
        <v>346</v>
      </c>
      <c r="AA424">
        <v>0.1065</v>
      </c>
      <c r="AB424" t="s">
        <v>347</v>
      </c>
      <c r="AC424" t="s">
        <v>348</v>
      </c>
      <c r="AD424" t="s">
        <v>109</v>
      </c>
      <c r="AE424" t="s">
        <v>9</v>
      </c>
      <c r="AF424" t="s">
        <v>10</v>
      </c>
      <c r="AG424" t="s">
        <v>11</v>
      </c>
      <c r="AH424" t="s">
        <v>11</v>
      </c>
      <c r="AI424" t="s">
        <v>12</v>
      </c>
      <c r="AJ424" t="s">
        <v>110</v>
      </c>
      <c r="AK424">
        <v>1110166</v>
      </c>
      <c r="AL424" t="s">
        <v>111</v>
      </c>
      <c r="AM424" t="s">
        <v>14</v>
      </c>
      <c r="AN424">
        <v>37435</v>
      </c>
      <c r="AO424">
        <v>16051</v>
      </c>
      <c r="AP424">
        <v>37477</v>
      </c>
      <c r="AQ424">
        <v>46.8</v>
      </c>
      <c r="AR424">
        <v>3805.99</v>
      </c>
      <c r="AS424" t="s">
        <v>2397</v>
      </c>
      <c r="AT424" t="s">
        <v>2396</v>
      </c>
      <c r="AU424">
        <v>0</v>
      </c>
      <c r="AV424" t="s">
        <v>2400</v>
      </c>
      <c r="AW424" t="str" cm="1">
        <f t="array" ref="AW424">IF(Bank_Final_Fact[[#This Row],[Disbursement Date]]=MIN(_xlfn._xlws.FILTER(Bank_Final_Fact[Disbursement Date],Bank_Final_Fact[Client id]=Bank_Final_Fact[[#This Row],[Client id]])),"New","Old")</f>
        <v>Old</v>
      </c>
      <c r="AX424">
        <f t="shared" si="6"/>
        <v>5</v>
      </c>
    </row>
    <row r="425" spans="1:50">
      <c r="A425" t="s">
        <v>810</v>
      </c>
      <c r="B425">
        <v>498</v>
      </c>
      <c r="C425" t="s">
        <v>23</v>
      </c>
      <c r="D425" t="s">
        <v>343</v>
      </c>
      <c r="E425">
        <v>27580</v>
      </c>
      <c r="F425">
        <v>39661</v>
      </c>
      <c r="G425">
        <v>27019</v>
      </c>
      <c r="H425" s="1">
        <v>42462</v>
      </c>
      <c r="I425" t="s">
        <v>385</v>
      </c>
      <c r="J425" t="s">
        <v>383</v>
      </c>
      <c r="K425">
        <v>910182</v>
      </c>
      <c r="L425" t="s">
        <v>31</v>
      </c>
      <c r="M425" t="s">
        <v>263</v>
      </c>
      <c r="N425" t="s">
        <v>225</v>
      </c>
      <c r="O425" t="s">
        <v>251</v>
      </c>
      <c r="P425">
        <v>28</v>
      </c>
      <c r="Q425" s="1">
        <v>32846</v>
      </c>
      <c r="R425" t="s">
        <v>235</v>
      </c>
      <c r="S425" t="s">
        <v>243</v>
      </c>
      <c r="T425" t="s">
        <v>229</v>
      </c>
      <c r="U425" t="s">
        <v>245</v>
      </c>
      <c r="V425" t="s">
        <v>240</v>
      </c>
      <c r="W425">
        <v>385</v>
      </c>
      <c r="X425" t="s">
        <v>344</v>
      </c>
      <c r="Y425" t="s">
        <v>345</v>
      </c>
      <c r="Z425" t="s">
        <v>346</v>
      </c>
      <c r="AA425">
        <v>0.1065</v>
      </c>
      <c r="AB425" t="s">
        <v>347</v>
      </c>
      <c r="AC425" t="s">
        <v>348</v>
      </c>
      <c r="AD425" t="s">
        <v>23</v>
      </c>
      <c r="AE425" t="s">
        <v>24</v>
      </c>
      <c r="AF425" t="s">
        <v>25</v>
      </c>
      <c r="AG425" t="s">
        <v>26</v>
      </c>
      <c r="AH425" t="s">
        <v>26</v>
      </c>
      <c r="AI425" t="s">
        <v>27</v>
      </c>
      <c r="AJ425" t="s">
        <v>28</v>
      </c>
      <c r="AK425">
        <v>910182</v>
      </c>
      <c r="AL425" t="s">
        <v>29</v>
      </c>
      <c r="AM425" t="s">
        <v>16</v>
      </c>
      <c r="AN425">
        <v>29565</v>
      </c>
      <c r="AO425">
        <v>41606</v>
      </c>
      <c r="AP425">
        <v>27483</v>
      </c>
      <c r="AQ425">
        <v>13.83</v>
      </c>
      <c r="AR425">
        <v>716.33</v>
      </c>
      <c r="AS425" t="s">
        <v>2396</v>
      </c>
      <c r="AT425" t="s">
        <v>2396</v>
      </c>
      <c r="AU425">
        <v>0</v>
      </c>
      <c r="AV425" t="s">
        <v>2398</v>
      </c>
      <c r="AW425" t="str" cm="1">
        <f t="array" ref="AW425">IF(Bank_Final_Fact[[#This Row],[Disbursement Date]]=MIN(_xlfn._xlws.FILTER(Bank_Final_Fact[Disbursement Date],Bank_Final_Fact[Client id]=Bank_Final_Fact[[#This Row],[Client id]])),"New","Old")</f>
        <v>Old</v>
      </c>
      <c r="AX425">
        <f t="shared" si="6"/>
        <v>3</v>
      </c>
    </row>
    <row r="426" spans="1:50">
      <c r="A426" t="s">
        <v>811</v>
      </c>
      <c r="B426">
        <v>42</v>
      </c>
      <c r="C426" t="s">
        <v>81</v>
      </c>
      <c r="D426" t="s">
        <v>366</v>
      </c>
      <c r="E426">
        <v>45999</v>
      </c>
      <c r="F426">
        <v>41441</v>
      </c>
      <c r="G426">
        <v>13271</v>
      </c>
      <c r="H426" s="1">
        <v>44989</v>
      </c>
      <c r="I426" t="s">
        <v>382</v>
      </c>
      <c r="J426" t="s">
        <v>389</v>
      </c>
      <c r="K426">
        <v>690076</v>
      </c>
      <c r="L426" t="s">
        <v>88</v>
      </c>
      <c r="M426" t="s">
        <v>278</v>
      </c>
      <c r="N426" t="s">
        <v>225</v>
      </c>
      <c r="O426" t="s">
        <v>238</v>
      </c>
      <c r="P426">
        <v>47</v>
      </c>
      <c r="Q426" s="1">
        <v>26665</v>
      </c>
      <c r="R426" t="s">
        <v>227</v>
      </c>
      <c r="S426" t="s">
        <v>243</v>
      </c>
      <c r="T426" t="s">
        <v>229</v>
      </c>
      <c r="U426" t="s">
        <v>230</v>
      </c>
      <c r="V426" t="s">
        <v>246</v>
      </c>
      <c r="W426">
        <v>741</v>
      </c>
      <c r="X426" t="s">
        <v>344</v>
      </c>
      <c r="Y426" t="s">
        <v>360</v>
      </c>
      <c r="Z426" t="s">
        <v>363</v>
      </c>
      <c r="AA426">
        <v>0.17269999999999999</v>
      </c>
      <c r="AB426" t="s">
        <v>354</v>
      </c>
      <c r="AC426" t="s">
        <v>367</v>
      </c>
      <c r="AD426" t="s">
        <v>81</v>
      </c>
      <c r="AE426" t="s">
        <v>82</v>
      </c>
      <c r="AF426" t="s">
        <v>83</v>
      </c>
      <c r="AG426" t="s">
        <v>84</v>
      </c>
      <c r="AH426" t="s">
        <v>84</v>
      </c>
      <c r="AI426" t="s">
        <v>85</v>
      </c>
      <c r="AJ426" t="s">
        <v>86</v>
      </c>
      <c r="AK426">
        <v>690076</v>
      </c>
      <c r="AL426" t="s">
        <v>87</v>
      </c>
      <c r="AM426" t="s">
        <v>14</v>
      </c>
      <c r="AN426">
        <v>47485</v>
      </c>
      <c r="AO426">
        <v>43234</v>
      </c>
      <c r="AP426">
        <v>45986</v>
      </c>
      <c r="AQ426">
        <v>14.42</v>
      </c>
      <c r="AR426">
        <v>3062</v>
      </c>
      <c r="AS426" t="s">
        <v>2396</v>
      </c>
      <c r="AT426" t="s">
        <v>2396</v>
      </c>
      <c r="AU426">
        <v>1</v>
      </c>
      <c r="AV426" t="s">
        <v>2398</v>
      </c>
      <c r="AW426" t="str" cm="1">
        <f t="array" ref="AW426">IF(Bank_Final_Fact[[#This Row],[Disbursement Date]]=MIN(_xlfn._xlws.FILTER(Bank_Final_Fact[Disbursement Date],Bank_Final_Fact[Client id]=Bank_Final_Fact[[#This Row],[Client id]])),"New","Old")</f>
        <v>Old</v>
      </c>
      <c r="AX426">
        <f t="shared" si="6"/>
        <v>3</v>
      </c>
    </row>
    <row r="427" spans="1:50">
      <c r="A427" t="s">
        <v>812</v>
      </c>
      <c r="B427">
        <v>339</v>
      </c>
      <c r="C427" t="s">
        <v>17</v>
      </c>
      <c r="D427" t="s">
        <v>343</v>
      </c>
      <c r="E427">
        <v>44429</v>
      </c>
      <c r="F427">
        <v>45656</v>
      </c>
      <c r="G427">
        <v>21035</v>
      </c>
      <c r="H427" s="1">
        <v>45150</v>
      </c>
      <c r="I427" t="s">
        <v>394</v>
      </c>
      <c r="J427" t="s">
        <v>383</v>
      </c>
      <c r="K427">
        <v>160051</v>
      </c>
      <c r="L427" t="s">
        <v>19</v>
      </c>
      <c r="M427" t="s">
        <v>334</v>
      </c>
      <c r="N427" t="s">
        <v>225</v>
      </c>
      <c r="O427" t="s">
        <v>226</v>
      </c>
      <c r="P427">
        <v>43</v>
      </c>
      <c r="Q427" s="1">
        <v>27454</v>
      </c>
      <c r="R427" t="s">
        <v>281</v>
      </c>
      <c r="S427" t="s">
        <v>282</v>
      </c>
      <c r="T427" t="s">
        <v>229</v>
      </c>
      <c r="U427" t="s">
        <v>230</v>
      </c>
      <c r="V427" t="s">
        <v>246</v>
      </c>
      <c r="W427">
        <v>558</v>
      </c>
      <c r="X427" t="s">
        <v>344</v>
      </c>
      <c r="Y427" t="s">
        <v>345</v>
      </c>
      <c r="Z427" t="s">
        <v>346</v>
      </c>
      <c r="AA427">
        <v>0.1065</v>
      </c>
      <c r="AB427" t="s">
        <v>347</v>
      </c>
      <c r="AC427" t="s">
        <v>348</v>
      </c>
      <c r="AD427" t="s">
        <v>17</v>
      </c>
      <c r="AE427" t="s">
        <v>9</v>
      </c>
      <c r="AF427" t="s">
        <v>10</v>
      </c>
      <c r="AG427" t="s">
        <v>11</v>
      </c>
      <c r="AH427" t="s">
        <v>11</v>
      </c>
      <c r="AI427" t="s">
        <v>12</v>
      </c>
      <c r="AJ427" t="s">
        <v>17</v>
      </c>
      <c r="AK427">
        <v>160051</v>
      </c>
      <c r="AL427" t="s">
        <v>18</v>
      </c>
      <c r="AM427" t="s">
        <v>30</v>
      </c>
      <c r="AN427">
        <v>44809</v>
      </c>
      <c r="AO427">
        <v>47439</v>
      </c>
      <c r="AP427">
        <v>44068</v>
      </c>
      <c r="AQ427">
        <v>8.5299999999999994</v>
      </c>
      <c r="AR427">
        <v>4270.38</v>
      </c>
      <c r="AS427" t="s">
        <v>2396</v>
      </c>
      <c r="AT427" t="s">
        <v>2396</v>
      </c>
      <c r="AU427">
        <v>2</v>
      </c>
      <c r="AV427" t="s">
        <v>2398</v>
      </c>
      <c r="AW427" t="str" cm="1">
        <f t="array" ref="AW427">IF(Bank_Final_Fact[[#This Row],[Disbursement Date]]=MIN(_xlfn._xlws.FILTER(Bank_Final_Fact[Disbursement Date],Bank_Final_Fact[Client id]=Bank_Final_Fact[[#This Row],[Client id]])),"New","Old")</f>
        <v>Old</v>
      </c>
      <c r="AX427">
        <f t="shared" si="6"/>
        <v>4</v>
      </c>
    </row>
    <row r="428" spans="1:50">
      <c r="A428" t="s">
        <v>813</v>
      </c>
      <c r="B428">
        <v>935</v>
      </c>
      <c r="C428" t="s">
        <v>89</v>
      </c>
      <c r="D428" t="s">
        <v>343</v>
      </c>
      <c r="E428">
        <v>30815</v>
      </c>
      <c r="F428">
        <v>38241</v>
      </c>
      <c r="G428">
        <v>26929</v>
      </c>
      <c r="H428" s="1">
        <v>43888</v>
      </c>
      <c r="I428" t="s">
        <v>382</v>
      </c>
      <c r="J428" t="s">
        <v>389</v>
      </c>
      <c r="K428">
        <v>910020</v>
      </c>
      <c r="L428" t="s">
        <v>91</v>
      </c>
      <c r="M428" t="s">
        <v>274</v>
      </c>
      <c r="N428" t="s">
        <v>225</v>
      </c>
      <c r="O428" t="s">
        <v>238</v>
      </c>
      <c r="P428">
        <v>49</v>
      </c>
      <c r="Q428" s="1">
        <v>25882</v>
      </c>
      <c r="R428" t="s">
        <v>235</v>
      </c>
      <c r="S428" t="s">
        <v>243</v>
      </c>
      <c r="T428" t="s">
        <v>229</v>
      </c>
      <c r="U428" t="s">
        <v>230</v>
      </c>
      <c r="V428" t="s">
        <v>240</v>
      </c>
      <c r="W428">
        <v>641</v>
      </c>
      <c r="X428" t="s">
        <v>344</v>
      </c>
      <c r="Y428" t="s">
        <v>345</v>
      </c>
      <c r="Z428" t="s">
        <v>346</v>
      </c>
      <c r="AA428">
        <v>0.1065</v>
      </c>
      <c r="AB428" t="s">
        <v>347</v>
      </c>
      <c r="AC428" t="s">
        <v>348</v>
      </c>
      <c r="AD428" t="s">
        <v>89</v>
      </c>
      <c r="AE428" t="s">
        <v>24</v>
      </c>
      <c r="AF428" t="s">
        <v>25</v>
      </c>
      <c r="AG428" t="s">
        <v>26</v>
      </c>
      <c r="AH428" t="s">
        <v>26</v>
      </c>
      <c r="AI428" t="s">
        <v>27</v>
      </c>
      <c r="AJ428" t="s">
        <v>28</v>
      </c>
      <c r="AK428">
        <v>910020</v>
      </c>
      <c r="AL428" t="s">
        <v>90</v>
      </c>
      <c r="AM428" t="s">
        <v>16</v>
      </c>
      <c r="AN428">
        <v>32354</v>
      </c>
      <c r="AO428">
        <v>38824</v>
      </c>
      <c r="AP428">
        <v>30371</v>
      </c>
      <c r="AQ428">
        <v>10.63</v>
      </c>
      <c r="AR428">
        <v>1455.85</v>
      </c>
      <c r="AS428" t="s">
        <v>2396</v>
      </c>
      <c r="AT428" t="s">
        <v>2396</v>
      </c>
      <c r="AU428">
        <v>2</v>
      </c>
      <c r="AV428" t="s">
        <v>2399</v>
      </c>
      <c r="AW428" t="str" cm="1">
        <f t="array" ref="AW428">IF(Bank_Final_Fact[[#This Row],[Disbursement Date]]=MIN(_xlfn._xlws.FILTER(Bank_Final_Fact[Disbursement Date],Bank_Final_Fact[Client id]=Bank_Final_Fact[[#This Row],[Client id]])),"New","Old")</f>
        <v>Old</v>
      </c>
      <c r="AX428">
        <f t="shared" si="6"/>
        <v>5</v>
      </c>
    </row>
    <row r="429" spans="1:50">
      <c r="A429" t="s">
        <v>814</v>
      </c>
      <c r="B429">
        <v>169</v>
      </c>
      <c r="C429" t="s">
        <v>20</v>
      </c>
      <c r="D429" t="s">
        <v>343</v>
      </c>
      <c r="E429">
        <v>10860</v>
      </c>
      <c r="F429">
        <v>31361</v>
      </c>
      <c r="G429">
        <v>44406</v>
      </c>
      <c r="H429" s="1">
        <v>42243</v>
      </c>
      <c r="I429" t="s">
        <v>385</v>
      </c>
      <c r="J429" t="s">
        <v>383</v>
      </c>
      <c r="K429">
        <v>110159</v>
      </c>
      <c r="L429" t="s">
        <v>22</v>
      </c>
      <c r="M429" t="s">
        <v>297</v>
      </c>
      <c r="N429" t="s">
        <v>225</v>
      </c>
      <c r="O429" t="s">
        <v>226</v>
      </c>
      <c r="P429">
        <v>45</v>
      </c>
      <c r="Q429" s="1">
        <v>26737</v>
      </c>
      <c r="R429" t="s">
        <v>266</v>
      </c>
      <c r="S429" t="s">
        <v>282</v>
      </c>
      <c r="T429" t="s">
        <v>249</v>
      </c>
      <c r="U429" t="s">
        <v>236</v>
      </c>
      <c r="V429" t="s">
        <v>240</v>
      </c>
      <c r="W429">
        <v>490</v>
      </c>
      <c r="X429" t="s">
        <v>344</v>
      </c>
      <c r="Y429" t="s">
        <v>345</v>
      </c>
      <c r="Z429" t="s">
        <v>346</v>
      </c>
      <c r="AA429">
        <v>0.1065</v>
      </c>
      <c r="AB429" t="s">
        <v>347</v>
      </c>
      <c r="AC429" t="s">
        <v>348</v>
      </c>
      <c r="AD429" t="s">
        <v>20</v>
      </c>
      <c r="AE429" t="s">
        <v>9</v>
      </c>
      <c r="AF429" t="s">
        <v>10</v>
      </c>
      <c r="AG429" t="s">
        <v>11</v>
      </c>
      <c r="AH429" t="s">
        <v>11</v>
      </c>
      <c r="AI429" t="s">
        <v>12</v>
      </c>
      <c r="AJ429" t="s">
        <v>20</v>
      </c>
      <c r="AK429">
        <v>110159</v>
      </c>
      <c r="AL429" t="s">
        <v>21</v>
      </c>
      <c r="AM429" t="s">
        <v>30</v>
      </c>
      <c r="AN429">
        <v>11066</v>
      </c>
      <c r="AO429">
        <v>32110</v>
      </c>
      <c r="AP429">
        <v>10703</v>
      </c>
      <c r="AQ429">
        <v>20.99</v>
      </c>
      <c r="AR429">
        <v>2183.29</v>
      </c>
      <c r="AS429" t="s">
        <v>2396</v>
      </c>
      <c r="AT429" t="s">
        <v>2396</v>
      </c>
      <c r="AU429">
        <v>0</v>
      </c>
      <c r="AV429" t="s">
        <v>2398</v>
      </c>
      <c r="AW429" t="str" cm="1">
        <f t="array" ref="AW429">IF(Bank_Final_Fact[[#This Row],[Disbursement Date]]=MIN(_xlfn._xlws.FILTER(Bank_Final_Fact[Disbursement Date],Bank_Final_Fact[Client id]=Bank_Final_Fact[[#This Row],[Client id]])),"New","Old")</f>
        <v>New</v>
      </c>
      <c r="AX429">
        <f t="shared" si="6"/>
        <v>4</v>
      </c>
    </row>
    <row r="430" spans="1:50">
      <c r="A430" t="s">
        <v>815</v>
      </c>
      <c r="B430">
        <v>578</v>
      </c>
      <c r="C430" t="s">
        <v>39</v>
      </c>
      <c r="D430" t="s">
        <v>343</v>
      </c>
      <c r="E430">
        <v>16659</v>
      </c>
      <c r="F430">
        <v>36750</v>
      </c>
      <c r="G430">
        <v>36081</v>
      </c>
      <c r="H430" s="1">
        <v>44536</v>
      </c>
      <c r="I430" t="s">
        <v>387</v>
      </c>
      <c r="J430" t="s">
        <v>389</v>
      </c>
      <c r="K430">
        <v>30179</v>
      </c>
      <c r="L430" t="s">
        <v>46</v>
      </c>
      <c r="M430" t="s">
        <v>331</v>
      </c>
      <c r="N430" t="s">
        <v>225</v>
      </c>
      <c r="O430" t="s">
        <v>226</v>
      </c>
      <c r="P430">
        <v>39</v>
      </c>
      <c r="Q430" s="1">
        <v>29221</v>
      </c>
      <c r="R430" t="s">
        <v>281</v>
      </c>
      <c r="S430" t="s">
        <v>282</v>
      </c>
      <c r="T430" t="s">
        <v>229</v>
      </c>
      <c r="U430" t="s">
        <v>230</v>
      </c>
      <c r="V430" t="s">
        <v>231</v>
      </c>
      <c r="W430">
        <v>472</v>
      </c>
      <c r="X430" t="s">
        <v>344</v>
      </c>
      <c r="Y430" t="s">
        <v>345</v>
      </c>
      <c r="Z430" t="s">
        <v>346</v>
      </c>
      <c r="AA430">
        <v>0.1065</v>
      </c>
      <c r="AB430" t="s">
        <v>347</v>
      </c>
      <c r="AC430" t="s">
        <v>348</v>
      </c>
      <c r="AD430" t="s">
        <v>39</v>
      </c>
      <c r="AE430" t="s">
        <v>40</v>
      </c>
      <c r="AF430" t="s">
        <v>41</v>
      </c>
      <c r="AG430" t="s">
        <v>42</v>
      </c>
      <c r="AH430" t="s">
        <v>42</v>
      </c>
      <c r="AI430" t="s">
        <v>43</v>
      </c>
      <c r="AJ430" t="s">
        <v>44</v>
      </c>
      <c r="AK430">
        <v>30179</v>
      </c>
      <c r="AL430" t="s">
        <v>45</v>
      </c>
      <c r="AM430" t="s">
        <v>30</v>
      </c>
      <c r="AN430">
        <v>17726</v>
      </c>
      <c r="AO430">
        <v>36454</v>
      </c>
      <c r="AP430">
        <v>16585</v>
      </c>
      <c r="AQ430">
        <v>45.93</v>
      </c>
      <c r="AR430">
        <v>2253.5500000000002</v>
      </c>
      <c r="AS430" t="s">
        <v>2396</v>
      </c>
      <c r="AT430" t="s">
        <v>2397</v>
      </c>
      <c r="AU430">
        <v>2</v>
      </c>
      <c r="AV430" t="s">
        <v>2398</v>
      </c>
      <c r="AW430" t="str" cm="1">
        <f t="array" ref="AW430">IF(Bank_Final_Fact[[#This Row],[Disbursement Date]]=MIN(_xlfn._xlws.FILTER(Bank_Final_Fact[Disbursement Date],Bank_Final_Fact[Client id]=Bank_Final_Fact[[#This Row],[Client id]])),"New","Old")</f>
        <v>New</v>
      </c>
      <c r="AX430">
        <f t="shared" si="6"/>
        <v>1</v>
      </c>
    </row>
    <row r="431" spans="1:50">
      <c r="A431" t="s">
        <v>816</v>
      </c>
      <c r="B431">
        <v>757</v>
      </c>
      <c r="C431" t="s">
        <v>127</v>
      </c>
      <c r="D431" t="s">
        <v>343</v>
      </c>
      <c r="E431">
        <v>36152</v>
      </c>
      <c r="F431">
        <v>24444</v>
      </c>
      <c r="G431">
        <v>27684</v>
      </c>
      <c r="H431" s="1">
        <v>43286</v>
      </c>
      <c r="I431" t="s">
        <v>382</v>
      </c>
      <c r="J431" t="s">
        <v>389</v>
      </c>
      <c r="K431">
        <v>120676</v>
      </c>
      <c r="L431" t="s">
        <v>128</v>
      </c>
      <c r="M431" t="s">
        <v>234</v>
      </c>
      <c r="N431" t="s">
        <v>225</v>
      </c>
      <c r="O431" t="s">
        <v>226</v>
      </c>
      <c r="P431">
        <v>43</v>
      </c>
      <c r="Q431" s="1">
        <v>27030</v>
      </c>
      <c r="R431" t="s">
        <v>235</v>
      </c>
      <c r="S431" t="s">
        <v>228</v>
      </c>
      <c r="T431" t="s">
        <v>229</v>
      </c>
      <c r="U431" t="s">
        <v>236</v>
      </c>
      <c r="V431" t="s">
        <v>231</v>
      </c>
      <c r="W431">
        <v>645</v>
      </c>
      <c r="X431" t="s">
        <v>344</v>
      </c>
      <c r="Y431" t="s">
        <v>345</v>
      </c>
      <c r="Z431" t="s">
        <v>346</v>
      </c>
      <c r="AA431">
        <v>0.1065</v>
      </c>
      <c r="AB431" t="s">
        <v>347</v>
      </c>
      <c r="AC431" t="s">
        <v>348</v>
      </c>
      <c r="AD431" t="s">
        <v>127</v>
      </c>
      <c r="AE431" t="s">
        <v>9</v>
      </c>
      <c r="AF431" t="s">
        <v>10</v>
      </c>
      <c r="AG431" t="s">
        <v>11</v>
      </c>
      <c r="AH431" t="s">
        <v>11</v>
      </c>
      <c r="AI431" t="s">
        <v>12</v>
      </c>
      <c r="AJ431" t="s">
        <v>127</v>
      </c>
      <c r="AK431">
        <v>120676</v>
      </c>
      <c r="AL431" t="s">
        <v>21</v>
      </c>
      <c r="AM431" t="s">
        <v>14</v>
      </c>
      <c r="AN431">
        <v>36967</v>
      </c>
      <c r="AO431">
        <v>25133</v>
      </c>
      <c r="AP431">
        <v>35860</v>
      </c>
      <c r="AQ431">
        <v>4.12</v>
      </c>
      <c r="AR431">
        <v>1284.77</v>
      </c>
      <c r="AS431" t="s">
        <v>2396</v>
      </c>
      <c r="AT431" t="s">
        <v>2396</v>
      </c>
      <c r="AU431">
        <v>0</v>
      </c>
      <c r="AV431" t="s">
        <v>2398</v>
      </c>
      <c r="AW431" t="str" cm="1">
        <f t="array" ref="AW431">IF(Bank_Final_Fact[[#This Row],[Disbursement Date]]=MIN(_xlfn._xlws.FILTER(Bank_Final_Fact[Disbursement Date],Bank_Final_Fact[Client id]=Bank_Final_Fact[[#This Row],[Client id]])),"New","Old")</f>
        <v>New</v>
      </c>
      <c r="AX431">
        <f t="shared" si="6"/>
        <v>2</v>
      </c>
    </row>
    <row r="432" spans="1:50">
      <c r="A432" t="s">
        <v>817</v>
      </c>
      <c r="B432">
        <v>225</v>
      </c>
      <c r="C432" t="s">
        <v>23</v>
      </c>
      <c r="D432" t="s">
        <v>362</v>
      </c>
      <c r="E432">
        <v>48719</v>
      </c>
      <c r="F432">
        <v>32682</v>
      </c>
      <c r="G432">
        <v>2201</v>
      </c>
      <c r="H432" s="1">
        <v>44900</v>
      </c>
      <c r="I432" t="s">
        <v>382</v>
      </c>
      <c r="J432" t="s">
        <v>383</v>
      </c>
      <c r="K432">
        <v>910182</v>
      </c>
      <c r="L432" t="s">
        <v>31</v>
      </c>
      <c r="M432" t="s">
        <v>258</v>
      </c>
      <c r="N432" t="s">
        <v>225</v>
      </c>
      <c r="O432" t="s">
        <v>251</v>
      </c>
      <c r="P432">
        <v>34</v>
      </c>
      <c r="Q432" s="1">
        <v>30682</v>
      </c>
      <c r="R432" t="s">
        <v>239</v>
      </c>
      <c r="S432" t="s">
        <v>303</v>
      </c>
      <c r="T432" t="s">
        <v>229</v>
      </c>
      <c r="U432" t="s">
        <v>233</v>
      </c>
      <c r="V432" t="s">
        <v>231</v>
      </c>
      <c r="W432">
        <v>464</v>
      </c>
      <c r="X432" t="s">
        <v>344</v>
      </c>
      <c r="Y432" t="s">
        <v>357</v>
      </c>
      <c r="Z432" t="s">
        <v>363</v>
      </c>
      <c r="AA432">
        <v>0.1991</v>
      </c>
      <c r="AB432" t="s">
        <v>364</v>
      </c>
      <c r="AC432" t="s">
        <v>365</v>
      </c>
      <c r="AD432" t="s">
        <v>23</v>
      </c>
      <c r="AE432" t="s">
        <v>24</v>
      </c>
      <c r="AF432" t="s">
        <v>25</v>
      </c>
      <c r="AG432" t="s">
        <v>26</v>
      </c>
      <c r="AH432" t="s">
        <v>26</v>
      </c>
      <c r="AI432" t="s">
        <v>27</v>
      </c>
      <c r="AJ432" t="s">
        <v>28</v>
      </c>
      <c r="AK432">
        <v>910182</v>
      </c>
      <c r="AL432" t="s">
        <v>29</v>
      </c>
      <c r="AM432" t="s">
        <v>16</v>
      </c>
      <c r="AN432">
        <v>50432</v>
      </c>
      <c r="AO432">
        <v>34196</v>
      </c>
      <c r="AP432">
        <v>48338</v>
      </c>
      <c r="AQ432">
        <v>40.119999999999997</v>
      </c>
      <c r="AR432">
        <v>3856.5</v>
      </c>
      <c r="AS432" t="s">
        <v>2396</v>
      </c>
      <c r="AT432" t="s">
        <v>2396</v>
      </c>
      <c r="AU432">
        <v>1</v>
      </c>
      <c r="AV432" t="s">
        <v>2399</v>
      </c>
      <c r="AW432" t="str" cm="1">
        <f t="array" ref="AW432">IF(Bank_Final_Fact[[#This Row],[Disbursement Date]]=MIN(_xlfn._xlws.FILTER(Bank_Final_Fact[Disbursement Date],Bank_Final_Fact[Client id]=Bank_Final_Fact[[#This Row],[Client id]])),"New","Old")</f>
        <v>Old</v>
      </c>
      <c r="AX432">
        <f t="shared" si="6"/>
        <v>3</v>
      </c>
    </row>
    <row r="433" spans="1:50">
      <c r="A433" t="s">
        <v>818</v>
      </c>
      <c r="B433">
        <v>473</v>
      </c>
      <c r="C433" t="s">
        <v>142</v>
      </c>
      <c r="D433" t="s">
        <v>343</v>
      </c>
      <c r="E433">
        <v>23402</v>
      </c>
      <c r="F433">
        <v>36779</v>
      </c>
      <c r="G433">
        <v>8465</v>
      </c>
      <c r="H433" s="1">
        <v>42734</v>
      </c>
      <c r="I433" t="s">
        <v>394</v>
      </c>
      <c r="J433" t="s">
        <v>383</v>
      </c>
      <c r="K433">
        <v>570241</v>
      </c>
      <c r="L433" t="s">
        <v>148</v>
      </c>
      <c r="M433" t="s">
        <v>274</v>
      </c>
      <c r="N433" t="s">
        <v>225</v>
      </c>
      <c r="O433" t="s">
        <v>251</v>
      </c>
      <c r="P433">
        <v>28</v>
      </c>
      <c r="Q433" s="1">
        <v>32509</v>
      </c>
      <c r="R433" t="s">
        <v>266</v>
      </c>
      <c r="S433" t="s">
        <v>243</v>
      </c>
      <c r="T433" t="s">
        <v>229</v>
      </c>
      <c r="U433" t="s">
        <v>261</v>
      </c>
      <c r="V433" t="s">
        <v>231</v>
      </c>
      <c r="W433">
        <v>553</v>
      </c>
      <c r="X433" t="s">
        <v>344</v>
      </c>
      <c r="Y433" t="s">
        <v>345</v>
      </c>
      <c r="Z433" t="s">
        <v>346</v>
      </c>
      <c r="AA433">
        <v>0.1065</v>
      </c>
      <c r="AB433" t="s">
        <v>347</v>
      </c>
      <c r="AC433" t="s">
        <v>348</v>
      </c>
      <c r="AD433" t="s">
        <v>142</v>
      </c>
      <c r="AE433" t="s">
        <v>143</v>
      </c>
      <c r="AF433" t="s">
        <v>144</v>
      </c>
      <c r="AG433" t="s">
        <v>145</v>
      </c>
      <c r="AH433" t="s">
        <v>145</v>
      </c>
      <c r="AI433" t="s">
        <v>146</v>
      </c>
      <c r="AJ433" t="s">
        <v>142</v>
      </c>
      <c r="AK433">
        <v>570241</v>
      </c>
      <c r="AL433" t="s">
        <v>147</v>
      </c>
      <c r="AM433" t="s">
        <v>30</v>
      </c>
      <c r="AN433">
        <v>24880</v>
      </c>
      <c r="AO433">
        <v>37764</v>
      </c>
      <c r="AP433">
        <v>23326</v>
      </c>
      <c r="AQ433">
        <v>39.799999999999997</v>
      </c>
      <c r="AR433">
        <v>4789.22</v>
      </c>
      <c r="AS433" t="s">
        <v>2396</v>
      </c>
      <c r="AT433" t="s">
        <v>2396</v>
      </c>
      <c r="AU433">
        <v>0</v>
      </c>
      <c r="AV433" t="s">
        <v>2398</v>
      </c>
      <c r="AW433" t="str" cm="1">
        <f t="array" ref="AW433">IF(Bank_Final_Fact[[#This Row],[Disbursement Date]]=MIN(_xlfn._xlws.FILTER(Bank_Final_Fact[Disbursement Date],Bank_Final_Fact[Client id]=Bank_Final_Fact[[#This Row],[Client id]])),"New","Old")</f>
        <v>New</v>
      </c>
      <c r="AX433">
        <f t="shared" si="6"/>
        <v>2</v>
      </c>
    </row>
    <row r="434" spans="1:50">
      <c r="A434" t="s">
        <v>819</v>
      </c>
      <c r="B434">
        <v>712</v>
      </c>
      <c r="C434" t="s">
        <v>23</v>
      </c>
      <c r="D434" t="s">
        <v>343</v>
      </c>
      <c r="E434">
        <v>7424</v>
      </c>
      <c r="F434">
        <v>19693</v>
      </c>
      <c r="G434">
        <v>15476</v>
      </c>
      <c r="H434" s="1">
        <v>44026</v>
      </c>
      <c r="I434" t="s">
        <v>382</v>
      </c>
      <c r="J434" t="s">
        <v>389</v>
      </c>
      <c r="K434">
        <v>910182</v>
      </c>
      <c r="L434" t="s">
        <v>31</v>
      </c>
      <c r="M434" t="s">
        <v>260</v>
      </c>
      <c r="N434" t="s">
        <v>225</v>
      </c>
      <c r="O434" t="s">
        <v>238</v>
      </c>
      <c r="P434">
        <v>50</v>
      </c>
      <c r="Q434" s="1">
        <v>25569</v>
      </c>
      <c r="R434" t="s">
        <v>239</v>
      </c>
      <c r="S434" t="s">
        <v>303</v>
      </c>
      <c r="T434" t="s">
        <v>229</v>
      </c>
      <c r="U434" t="s">
        <v>245</v>
      </c>
      <c r="V434" t="s">
        <v>240</v>
      </c>
      <c r="W434">
        <v>664</v>
      </c>
      <c r="X434" t="s">
        <v>344</v>
      </c>
      <c r="Y434" t="s">
        <v>345</v>
      </c>
      <c r="Z434" t="s">
        <v>346</v>
      </c>
      <c r="AA434">
        <v>0.1065</v>
      </c>
      <c r="AB434" t="s">
        <v>347</v>
      </c>
      <c r="AC434" t="s">
        <v>348</v>
      </c>
      <c r="AD434" t="s">
        <v>23</v>
      </c>
      <c r="AE434" t="s">
        <v>24</v>
      </c>
      <c r="AF434" t="s">
        <v>25</v>
      </c>
      <c r="AG434" t="s">
        <v>26</v>
      </c>
      <c r="AH434" t="s">
        <v>26</v>
      </c>
      <c r="AI434" t="s">
        <v>27</v>
      </c>
      <c r="AJ434" t="s">
        <v>28</v>
      </c>
      <c r="AK434">
        <v>910182</v>
      </c>
      <c r="AL434" t="s">
        <v>29</v>
      </c>
      <c r="AM434" t="s">
        <v>16</v>
      </c>
      <c r="AN434">
        <v>9130</v>
      </c>
      <c r="AO434">
        <v>20248</v>
      </c>
      <c r="AP434">
        <v>7286</v>
      </c>
      <c r="AQ434">
        <v>37.22</v>
      </c>
      <c r="AR434">
        <v>4126.18</v>
      </c>
      <c r="AS434" t="s">
        <v>2396</v>
      </c>
      <c r="AT434" t="s">
        <v>2396</v>
      </c>
      <c r="AU434">
        <v>2</v>
      </c>
      <c r="AV434" t="s">
        <v>2398</v>
      </c>
      <c r="AW434" t="str" cm="1">
        <f t="array" ref="AW434">IF(Bank_Final_Fact[[#This Row],[Disbursement Date]]=MIN(_xlfn._xlws.FILTER(Bank_Final_Fact[Disbursement Date],Bank_Final_Fact[Client id]=Bank_Final_Fact[[#This Row],[Client id]])),"New","Old")</f>
        <v>New</v>
      </c>
      <c r="AX434">
        <f t="shared" si="6"/>
        <v>1</v>
      </c>
    </row>
    <row r="435" spans="1:50">
      <c r="A435" t="s">
        <v>820</v>
      </c>
      <c r="B435">
        <v>528</v>
      </c>
      <c r="C435" t="s">
        <v>109</v>
      </c>
      <c r="D435" t="s">
        <v>343</v>
      </c>
      <c r="E435">
        <v>21329</v>
      </c>
      <c r="F435">
        <v>28059</v>
      </c>
      <c r="G435">
        <v>21273</v>
      </c>
      <c r="H435" s="1">
        <v>43987</v>
      </c>
      <c r="I435" t="s">
        <v>382</v>
      </c>
      <c r="J435" t="s">
        <v>383</v>
      </c>
      <c r="K435">
        <v>1110166</v>
      </c>
      <c r="L435" t="s">
        <v>112</v>
      </c>
      <c r="M435" t="s">
        <v>250</v>
      </c>
      <c r="N435" t="s">
        <v>225</v>
      </c>
      <c r="O435" t="s">
        <v>251</v>
      </c>
      <c r="P435">
        <v>29</v>
      </c>
      <c r="Q435" s="1">
        <v>32143</v>
      </c>
      <c r="R435" t="s">
        <v>227</v>
      </c>
      <c r="S435" t="s">
        <v>243</v>
      </c>
      <c r="T435" t="s">
        <v>229</v>
      </c>
      <c r="U435" t="s">
        <v>233</v>
      </c>
      <c r="V435" t="s">
        <v>246</v>
      </c>
      <c r="W435">
        <v>395</v>
      </c>
      <c r="X435" t="s">
        <v>344</v>
      </c>
      <c r="Y435" t="s">
        <v>345</v>
      </c>
      <c r="Z435" t="s">
        <v>346</v>
      </c>
      <c r="AA435">
        <v>0.1065</v>
      </c>
      <c r="AB435" t="s">
        <v>347</v>
      </c>
      <c r="AC435" t="s">
        <v>348</v>
      </c>
      <c r="AD435" t="s">
        <v>109</v>
      </c>
      <c r="AE435" t="s">
        <v>9</v>
      </c>
      <c r="AF435" t="s">
        <v>10</v>
      </c>
      <c r="AG435" t="s">
        <v>11</v>
      </c>
      <c r="AH435" t="s">
        <v>11</v>
      </c>
      <c r="AI435" t="s">
        <v>12</v>
      </c>
      <c r="AJ435" t="s">
        <v>110</v>
      </c>
      <c r="AK435">
        <v>1110166</v>
      </c>
      <c r="AL435" t="s">
        <v>111</v>
      </c>
      <c r="AM435" t="s">
        <v>14</v>
      </c>
      <c r="AN435">
        <v>21792</v>
      </c>
      <c r="AO435">
        <v>27991</v>
      </c>
      <c r="AP435">
        <v>20889</v>
      </c>
      <c r="AQ435">
        <v>41.84</v>
      </c>
      <c r="AR435">
        <v>3731.57</v>
      </c>
      <c r="AS435" t="s">
        <v>2396</v>
      </c>
      <c r="AT435" t="s">
        <v>2396</v>
      </c>
      <c r="AU435">
        <v>1</v>
      </c>
      <c r="AV435" t="s">
        <v>2398</v>
      </c>
      <c r="AW435" t="str" cm="1">
        <f t="array" ref="AW435">IF(Bank_Final_Fact[[#This Row],[Disbursement Date]]=MIN(_xlfn._xlws.FILTER(Bank_Final_Fact[Disbursement Date],Bank_Final_Fact[Client id]=Bank_Final_Fact[[#This Row],[Client id]])),"New","Old")</f>
        <v>New</v>
      </c>
      <c r="AX435">
        <f t="shared" si="6"/>
        <v>1</v>
      </c>
    </row>
    <row r="436" spans="1:50">
      <c r="A436" t="s">
        <v>821</v>
      </c>
      <c r="B436">
        <v>293</v>
      </c>
      <c r="C436" t="s">
        <v>25</v>
      </c>
      <c r="D436" t="s">
        <v>359</v>
      </c>
      <c r="E436">
        <v>24397</v>
      </c>
      <c r="F436">
        <v>33948</v>
      </c>
      <c r="G436">
        <v>21843</v>
      </c>
      <c r="H436" s="1">
        <v>44474</v>
      </c>
      <c r="I436" t="s">
        <v>382</v>
      </c>
      <c r="J436" t="s">
        <v>389</v>
      </c>
      <c r="K436">
        <v>10068</v>
      </c>
      <c r="L436" t="s">
        <v>74</v>
      </c>
      <c r="M436" t="s">
        <v>253</v>
      </c>
      <c r="N436" t="s">
        <v>225</v>
      </c>
      <c r="O436" t="s">
        <v>251</v>
      </c>
      <c r="P436">
        <v>31</v>
      </c>
      <c r="Q436" s="1">
        <v>32153</v>
      </c>
      <c r="R436" t="s">
        <v>235</v>
      </c>
      <c r="S436" t="s">
        <v>243</v>
      </c>
      <c r="T436" t="s">
        <v>229</v>
      </c>
      <c r="U436" t="s">
        <v>245</v>
      </c>
      <c r="V436" t="s">
        <v>246</v>
      </c>
      <c r="W436">
        <v>315</v>
      </c>
      <c r="X436" t="s">
        <v>344</v>
      </c>
      <c r="Y436" t="s">
        <v>360</v>
      </c>
      <c r="Z436" t="s">
        <v>346</v>
      </c>
      <c r="AA436">
        <v>9.9099999999999994E-2</v>
      </c>
      <c r="AB436" t="s">
        <v>347</v>
      </c>
      <c r="AC436" t="s">
        <v>361</v>
      </c>
      <c r="AD436" t="s">
        <v>25</v>
      </c>
      <c r="AE436" t="s">
        <v>24</v>
      </c>
      <c r="AF436" t="s">
        <v>25</v>
      </c>
      <c r="AG436" t="s">
        <v>26</v>
      </c>
      <c r="AH436" t="s">
        <v>26</v>
      </c>
      <c r="AI436" t="s">
        <v>27</v>
      </c>
      <c r="AJ436" t="s">
        <v>72</v>
      </c>
      <c r="AK436">
        <v>10068</v>
      </c>
      <c r="AL436" t="s">
        <v>73</v>
      </c>
      <c r="AM436" t="s">
        <v>16</v>
      </c>
      <c r="AN436">
        <v>25457</v>
      </c>
      <c r="AO436">
        <v>34281</v>
      </c>
      <c r="AP436">
        <v>24106</v>
      </c>
      <c r="AQ436">
        <v>33.799999999999997</v>
      </c>
      <c r="AR436">
        <v>4577.2</v>
      </c>
      <c r="AS436" t="s">
        <v>2396</v>
      </c>
      <c r="AT436" t="s">
        <v>2396</v>
      </c>
      <c r="AU436">
        <v>1</v>
      </c>
      <c r="AV436" t="s">
        <v>2399</v>
      </c>
      <c r="AW436" t="str" cm="1">
        <f t="array" ref="AW436">IF(Bank_Final_Fact[[#This Row],[Disbursement Date]]=MIN(_xlfn._xlws.FILTER(Bank_Final_Fact[Disbursement Date],Bank_Final_Fact[Client id]=Bank_Final_Fact[[#This Row],[Client id]])),"New","Old")</f>
        <v>Old</v>
      </c>
      <c r="AX436">
        <f t="shared" si="6"/>
        <v>4</v>
      </c>
    </row>
    <row r="437" spans="1:50">
      <c r="A437" t="s">
        <v>822</v>
      </c>
      <c r="B437">
        <v>220</v>
      </c>
      <c r="C437" t="s">
        <v>119</v>
      </c>
      <c r="D437" t="s">
        <v>343</v>
      </c>
      <c r="E437">
        <v>28254</v>
      </c>
      <c r="F437">
        <v>4330</v>
      </c>
      <c r="G437">
        <v>35543</v>
      </c>
      <c r="H437" s="1">
        <v>43571</v>
      </c>
      <c r="I437" t="s">
        <v>385</v>
      </c>
      <c r="J437" t="s">
        <v>383</v>
      </c>
      <c r="K437">
        <v>720081</v>
      </c>
      <c r="L437" t="s">
        <v>123</v>
      </c>
      <c r="M437" t="s">
        <v>269</v>
      </c>
      <c r="N437" t="s">
        <v>225</v>
      </c>
      <c r="O437" t="s">
        <v>242</v>
      </c>
      <c r="P437">
        <v>25</v>
      </c>
      <c r="Q437" s="1">
        <v>33604</v>
      </c>
      <c r="R437" t="s">
        <v>266</v>
      </c>
      <c r="S437" t="s">
        <v>243</v>
      </c>
      <c r="T437" t="s">
        <v>229</v>
      </c>
      <c r="U437" t="s">
        <v>236</v>
      </c>
      <c r="V437" t="s">
        <v>231</v>
      </c>
      <c r="W437">
        <v>752</v>
      </c>
      <c r="X437" t="s">
        <v>344</v>
      </c>
      <c r="Y437" t="s">
        <v>345</v>
      </c>
      <c r="Z437" t="s">
        <v>346</v>
      </c>
      <c r="AA437">
        <v>0.1065</v>
      </c>
      <c r="AB437" t="s">
        <v>347</v>
      </c>
      <c r="AC437" t="s">
        <v>348</v>
      </c>
      <c r="AD437" t="s">
        <v>119</v>
      </c>
      <c r="AE437" t="s">
        <v>82</v>
      </c>
      <c r="AF437" t="s">
        <v>10</v>
      </c>
      <c r="AG437" t="s">
        <v>120</v>
      </c>
      <c r="AH437" t="s">
        <v>120</v>
      </c>
      <c r="AI437" t="s">
        <v>121</v>
      </c>
      <c r="AJ437" t="s">
        <v>119</v>
      </c>
      <c r="AK437">
        <v>720081</v>
      </c>
      <c r="AL437" t="s">
        <v>122</v>
      </c>
      <c r="AM437" t="s">
        <v>16</v>
      </c>
      <c r="AN437">
        <v>29924</v>
      </c>
      <c r="AO437">
        <v>3882</v>
      </c>
      <c r="AP437">
        <v>27937</v>
      </c>
      <c r="AQ437">
        <v>38.79</v>
      </c>
      <c r="AR437">
        <v>583.83000000000004</v>
      </c>
      <c r="AS437" t="s">
        <v>2396</v>
      </c>
      <c r="AT437" t="s">
        <v>2396</v>
      </c>
      <c r="AU437">
        <v>1</v>
      </c>
      <c r="AV437" t="s">
        <v>2398</v>
      </c>
      <c r="AW437" t="str" cm="1">
        <f t="array" ref="AW437">IF(Bank_Final_Fact[[#This Row],[Disbursement Date]]=MIN(_xlfn._xlws.FILTER(Bank_Final_Fact[Disbursement Date],Bank_Final_Fact[Client id]=Bank_Final_Fact[[#This Row],[Client id]])),"New","Old")</f>
        <v>Old</v>
      </c>
      <c r="AX437">
        <f t="shared" si="6"/>
        <v>6</v>
      </c>
    </row>
    <row r="438" spans="1:50">
      <c r="A438" t="s">
        <v>823</v>
      </c>
      <c r="B438">
        <v>593</v>
      </c>
      <c r="C438" t="s">
        <v>142</v>
      </c>
      <c r="D438" t="s">
        <v>359</v>
      </c>
      <c r="E438">
        <v>21263</v>
      </c>
      <c r="F438">
        <v>13944</v>
      </c>
      <c r="G438">
        <v>13186</v>
      </c>
      <c r="H438" s="1">
        <v>44687</v>
      </c>
      <c r="I438" t="s">
        <v>394</v>
      </c>
      <c r="J438" t="s">
        <v>389</v>
      </c>
      <c r="K438">
        <v>570241</v>
      </c>
      <c r="L438" t="s">
        <v>148</v>
      </c>
      <c r="M438" t="s">
        <v>271</v>
      </c>
      <c r="N438" t="s">
        <v>225</v>
      </c>
      <c r="O438" t="s">
        <v>328</v>
      </c>
      <c r="P438">
        <v>57</v>
      </c>
      <c r="Q438" s="1">
        <v>22869</v>
      </c>
      <c r="R438" t="s">
        <v>266</v>
      </c>
      <c r="S438" t="s">
        <v>282</v>
      </c>
      <c r="T438" t="s">
        <v>229</v>
      </c>
      <c r="U438" t="s">
        <v>230</v>
      </c>
      <c r="V438" t="s">
        <v>240</v>
      </c>
      <c r="W438">
        <v>472</v>
      </c>
      <c r="X438" t="s">
        <v>344</v>
      </c>
      <c r="Y438" t="s">
        <v>360</v>
      </c>
      <c r="Z438" t="s">
        <v>346</v>
      </c>
      <c r="AA438">
        <v>9.9099999999999994E-2</v>
      </c>
      <c r="AB438" t="s">
        <v>347</v>
      </c>
      <c r="AC438" t="s">
        <v>361</v>
      </c>
      <c r="AD438" t="s">
        <v>142</v>
      </c>
      <c r="AE438" t="s">
        <v>143</v>
      </c>
      <c r="AF438" t="s">
        <v>144</v>
      </c>
      <c r="AG438" t="s">
        <v>145</v>
      </c>
      <c r="AH438" t="s">
        <v>145</v>
      </c>
      <c r="AI438" t="s">
        <v>146</v>
      </c>
      <c r="AJ438" t="s">
        <v>142</v>
      </c>
      <c r="AK438">
        <v>570241</v>
      </c>
      <c r="AL438" t="s">
        <v>147</v>
      </c>
      <c r="AM438" t="s">
        <v>30</v>
      </c>
      <c r="AN438">
        <v>23101</v>
      </c>
      <c r="AO438">
        <v>14949</v>
      </c>
      <c r="AP438">
        <v>21204</v>
      </c>
      <c r="AQ438">
        <v>6.95</v>
      </c>
      <c r="AR438">
        <v>2174.6799999999998</v>
      </c>
      <c r="AS438" t="s">
        <v>2396</v>
      </c>
      <c r="AT438" t="s">
        <v>2396</v>
      </c>
      <c r="AU438">
        <v>0</v>
      </c>
      <c r="AV438" t="s">
        <v>2398</v>
      </c>
      <c r="AW438" t="str" cm="1">
        <f t="array" ref="AW438">IF(Bank_Final_Fact[[#This Row],[Disbursement Date]]=MIN(_xlfn._xlws.FILTER(Bank_Final_Fact[Disbursement Date],Bank_Final_Fact[Client id]=Bank_Final_Fact[[#This Row],[Client id]])),"New","Old")</f>
        <v>Old</v>
      </c>
      <c r="AX438">
        <f t="shared" si="6"/>
        <v>5</v>
      </c>
    </row>
    <row r="439" spans="1:50">
      <c r="A439" t="s">
        <v>824</v>
      </c>
      <c r="B439">
        <v>798</v>
      </c>
      <c r="C439" t="s">
        <v>109</v>
      </c>
      <c r="D439" t="s">
        <v>343</v>
      </c>
      <c r="E439">
        <v>47018</v>
      </c>
      <c r="F439">
        <v>11299</v>
      </c>
      <c r="G439">
        <v>12877</v>
      </c>
      <c r="H439" s="1">
        <v>42757</v>
      </c>
      <c r="I439" t="s">
        <v>382</v>
      </c>
      <c r="J439" t="s">
        <v>389</v>
      </c>
      <c r="K439">
        <v>1110166</v>
      </c>
      <c r="L439" t="s">
        <v>112</v>
      </c>
      <c r="M439" t="s">
        <v>255</v>
      </c>
      <c r="N439" t="s">
        <v>225</v>
      </c>
      <c r="O439" t="s">
        <v>251</v>
      </c>
      <c r="P439">
        <v>29</v>
      </c>
      <c r="Q439" s="1">
        <v>32509</v>
      </c>
      <c r="R439" t="s">
        <v>239</v>
      </c>
      <c r="S439" t="s">
        <v>303</v>
      </c>
      <c r="T439" t="s">
        <v>229</v>
      </c>
      <c r="U439" t="s">
        <v>233</v>
      </c>
      <c r="V439" t="s">
        <v>246</v>
      </c>
      <c r="W439">
        <v>324</v>
      </c>
      <c r="X439" t="s">
        <v>344</v>
      </c>
      <c r="Y439" t="s">
        <v>345</v>
      </c>
      <c r="Z439" t="s">
        <v>346</v>
      </c>
      <c r="AA439">
        <v>0.1065</v>
      </c>
      <c r="AB439" t="s">
        <v>347</v>
      </c>
      <c r="AC439" t="s">
        <v>348</v>
      </c>
      <c r="AD439" t="s">
        <v>109</v>
      </c>
      <c r="AE439" t="s">
        <v>9</v>
      </c>
      <c r="AF439" t="s">
        <v>10</v>
      </c>
      <c r="AG439" t="s">
        <v>11</v>
      </c>
      <c r="AH439" t="s">
        <v>11</v>
      </c>
      <c r="AI439" t="s">
        <v>12</v>
      </c>
      <c r="AJ439" t="s">
        <v>110</v>
      </c>
      <c r="AK439">
        <v>1110166</v>
      </c>
      <c r="AL439" t="s">
        <v>111</v>
      </c>
      <c r="AM439" t="s">
        <v>14</v>
      </c>
      <c r="AN439">
        <v>48795</v>
      </c>
      <c r="AO439">
        <v>11190</v>
      </c>
      <c r="AP439">
        <v>46670</v>
      </c>
      <c r="AQ439">
        <v>7.97</v>
      </c>
      <c r="AR439">
        <v>1526.14</v>
      </c>
      <c r="AS439" t="s">
        <v>2396</v>
      </c>
      <c r="AT439" t="s">
        <v>2396</v>
      </c>
      <c r="AU439">
        <v>2</v>
      </c>
      <c r="AV439" t="s">
        <v>2398</v>
      </c>
      <c r="AW439" t="str" cm="1">
        <f t="array" ref="AW439">IF(Bank_Final_Fact[[#This Row],[Disbursement Date]]=MIN(_xlfn._xlws.FILTER(Bank_Final_Fact[Disbursement Date],Bank_Final_Fact[Client id]=Bank_Final_Fact[[#This Row],[Client id]])),"New","Old")</f>
        <v>Old</v>
      </c>
      <c r="AX439">
        <f t="shared" si="6"/>
        <v>4</v>
      </c>
    </row>
    <row r="440" spans="1:50">
      <c r="A440" t="s">
        <v>825</v>
      </c>
      <c r="B440">
        <v>878</v>
      </c>
      <c r="C440" t="s">
        <v>23</v>
      </c>
      <c r="D440" t="s">
        <v>353</v>
      </c>
      <c r="E440">
        <v>25598</v>
      </c>
      <c r="F440">
        <v>12990</v>
      </c>
      <c r="G440">
        <v>41334</v>
      </c>
      <c r="H440" s="1">
        <v>42396</v>
      </c>
      <c r="I440" t="s">
        <v>382</v>
      </c>
      <c r="J440" t="s">
        <v>389</v>
      </c>
      <c r="K440">
        <v>910182</v>
      </c>
      <c r="L440" t="s">
        <v>31</v>
      </c>
      <c r="M440" t="s">
        <v>277</v>
      </c>
      <c r="N440" t="s">
        <v>225</v>
      </c>
      <c r="O440" t="s">
        <v>238</v>
      </c>
      <c r="P440">
        <v>46</v>
      </c>
      <c r="Q440" s="1">
        <v>26665</v>
      </c>
      <c r="R440" t="s">
        <v>239</v>
      </c>
      <c r="S440" t="s">
        <v>303</v>
      </c>
      <c r="T440" t="s">
        <v>259</v>
      </c>
      <c r="U440" t="s">
        <v>233</v>
      </c>
      <c r="V440" t="s">
        <v>240</v>
      </c>
      <c r="W440">
        <v>522</v>
      </c>
      <c r="X440" t="s">
        <v>344</v>
      </c>
      <c r="Y440" t="s">
        <v>357</v>
      </c>
      <c r="Z440" t="s">
        <v>346</v>
      </c>
      <c r="AA440">
        <v>0.1825</v>
      </c>
      <c r="AB440" t="s">
        <v>354</v>
      </c>
      <c r="AC440" t="s">
        <v>355</v>
      </c>
      <c r="AD440" t="s">
        <v>23</v>
      </c>
      <c r="AE440" t="s">
        <v>24</v>
      </c>
      <c r="AF440" t="s">
        <v>25</v>
      </c>
      <c r="AG440" t="s">
        <v>26</v>
      </c>
      <c r="AH440" t="s">
        <v>26</v>
      </c>
      <c r="AI440" t="s">
        <v>27</v>
      </c>
      <c r="AJ440" t="s">
        <v>28</v>
      </c>
      <c r="AK440">
        <v>910182</v>
      </c>
      <c r="AL440" t="s">
        <v>29</v>
      </c>
      <c r="AM440" t="s">
        <v>16</v>
      </c>
      <c r="AN440">
        <v>25875</v>
      </c>
      <c r="AO440">
        <v>14231</v>
      </c>
      <c r="AP440">
        <v>25235</v>
      </c>
      <c r="AQ440">
        <v>9.23</v>
      </c>
      <c r="AR440">
        <v>4768.28</v>
      </c>
      <c r="AS440" t="s">
        <v>2396</v>
      </c>
      <c r="AT440" t="s">
        <v>2396</v>
      </c>
      <c r="AU440">
        <v>0</v>
      </c>
      <c r="AV440" t="s">
        <v>2398</v>
      </c>
      <c r="AW440" t="str" cm="1">
        <f t="array" ref="AW440">IF(Bank_Final_Fact[[#This Row],[Disbursement Date]]=MIN(_xlfn._xlws.FILTER(Bank_Final_Fact[Disbursement Date],Bank_Final_Fact[Client id]=Bank_Final_Fact[[#This Row],[Client id]])),"New","Old")</f>
        <v>New</v>
      </c>
      <c r="AX440">
        <f t="shared" si="6"/>
        <v>2</v>
      </c>
    </row>
    <row r="441" spans="1:50">
      <c r="A441" t="s">
        <v>826</v>
      </c>
      <c r="B441">
        <v>386</v>
      </c>
      <c r="C441" t="s">
        <v>142</v>
      </c>
      <c r="D441" t="s">
        <v>359</v>
      </c>
      <c r="E441">
        <v>46646</v>
      </c>
      <c r="F441">
        <v>37932</v>
      </c>
      <c r="G441">
        <v>16778</v>
      </c>
      <c r="H441" s="1">
        <v>43613</v>
      </c>
      <c r="I441" t="s">
        <v>382</v>
      </c>
      <c r="J441" t="s">
        <v>383</v>
      </c>
      <c r="K441">
        <v>570241</v>
      </c>
      <c r="L441" t="s">
        <v>148</v>
      </c>
      <c r="M441" t="s">
        <v>298</v>
      </c>
      <c r="N441" t="s">
        <v>225</v>
      </c>
      <c r="O441" t="s">
        <v>242</v>
      </c>
      <c r="P441">
        <v>22</v>
      </c>
      <c r="Q441" s="1">
        <v>35348</v>
      </c>
      <c r="R441" t="s">
        <v>239</v>
      </c>
      <c r="S441" t="s">
        <v>303</v>
      </c>
      <c r="T441" t="s">
        <v>259</v>
      </c>
      <c r="U441" t="s">
        <v>233</v>
      </c>
      <c r="V441" t="s">
        <v>246</v>
      </c>
      <c r="W441">
        <v>564</v>
      </c>
      <c r="X441" t="s">
        <v>344</v>
      </c>
      <c r="Y441" t="s">
        <v>360</v>
      </c>
      <c r="Z441" t="s">
        <v>346</v>
      </c>
      <c r="AA441">
        <v>9.9099999999999994E-2</v>
      </c>
      <c r="AB441" t="s">
        <v>347</v>
      </c>
      <c r="AC441" t="s">
        <v>361</v>
      </c>
      <c r="AD441" t="s">
        <v>142</v>
      </c>
      <c r="AE441" t="s">
        <v>143</v>
      </c>
      <c r="AF441" t="s">
        <v>144</v>
      </c>
      <c r="AG441" t="s">
        <v>145</v>
      </c>
      <c r="AH441" t="s">
        <v>145</v>
      </c>
      <c r="AI441" t="s">
        <v>146</v>
      </c>
      <c r="AJ441" t="s">
        <v>142</v>
      </c>
      <c r="AK441">
        <v>570241</v>
      </c>
      <c r="AL441" t="s">
        <v>147</v>
      </c>
      <c r="AM441" t="s">
        <v>30</v>
      </c>
      <c r="AN441">
        <v>47991</v>
      </c>
      <c r="AO441">
        <v>38794</v>
      </c>
      <c r="AP441">
        <v>46528</v>
      </c>
      <c r="AQ441">
        <v>13.93</v>
      </c>
      <c r="AR441">
        <v>167.4</v>
      </c>
      <c r="AS441" t="s">
        <v>2396</v>
      </c>
      <c r="AT441" t="s">
        <v>2396</v>
      </c>
      <c r="AU441">
        <v>2</v>
      </c>
      <c r="AV441" t="s">
        <v>2400</v>
      </c>
      <c r="AW441" t="str" cm="1">
        <f t="array" ref="AW441">IF(Bank_Final_Fact[[#This Row],[Disbursement Date]]=MIN(_xlfn._xlws.FILTER(Bank_Final_Fact[Disbursement Date],Bank_Final_Fact[Client id]=Bank_Final_Fact[[#This Row],[Client id]])),"New","Old")</f>
        <v>Old</v>
      </c>
      <c r="AX441">
        <f t="shared" si="6"/>
        <v>3</v>
      </c>
    </row>
    <row r="442" spans="1:50">
      <c r="A442" t="s">
        <v>827</v>
      </c>
      <c r="B442">
        <v>577</v>
      </c>
      <c r="C442" t="s">
        <v>23</v>
      </c>
      <c r="D442" t="s">
        <v>343</v>
      </c>
      <c r="E442">
        <v>22142</v>
      </c>
      <c r="F442">
        <v>36185</v>
      </c>
      <c r="G442">
        <v>14611</v>
      </c>
      <c r="H442" s="1">
        <v>44058</v>
      </c>
      <c r="I442" t="s">
        <v>382</v>
      </c>
      <c r="J442" t="s">
        <v>383</v>
      </c>
      <c r="K442">
        <v>910182</v>
      </c>
      <c r="L442" t="s">
        <v>31</v>
      </c>
      <c r="M442" t="s">
        <v>279</v>
      </c>
      <c r="N442" t="s">
        <v>225</v>
      </c>
      <c r="O442" t="s">
        <v>226</v>
      </c>
      <c r="P442">
        <v>44</v>
      </c>
      <c r="Q442" s="1">
        <v>27395</v>
      </c>
      <c r="R442" t="s">
        <v>227</v>
      </c>
      <c r="S442" t="s">
        <v>243</v>
      </c>
      <c r="T442" t="s">
        <v>259</v>
      </c>
      <c r="U442" t="s">
        <v>230</v>
      </c>
      <c r="V442" t="s">
        <v>240</v>
      </c>
      <c r="W442">
        <v>815</v>
      </c>
      <c r="X442" t="s">
        <v>344</v>
      </c>
      <c r="Y442" t="s">
        <v>345</v>
      </c>
      <c r="Z442" t="s">
        <v>346</v>
      </c>
      <c r="AA442">
        <v>0.1065</v>
      </c>
      <c r="AB442" t="s">
        <v>347</v>
      </c>
      <c r="AC442" t="s">
        <v>348</v>
      </c>
      <c r="AD442" t="s">
        <v>23</v>
      </c>
      <c r="AE442" t="s">
        <v>24</v>
      </c>
      <c r="AF442" t="s">
        <v>25</v>
      </c>
      <c r="AG442" t="s">
        <v>26</v>
      </c>
      <c r="AH442" t="s">
        <v>26</v>
      </c>
      <c r="AI442" t="s">
        <v>27</v>
      </c>
      <c r="AJ442" t="s">
        <v>28</v>
      </c>
      <c r="AK442">
        <v>910182</v>
      </c>
      <c r="AL442" t="s">
        <v>29</v>
      </c>
      <c r="AM442" t="s">
        <v>16</v>
      </c>
      <c r="AN442">
        <v>24021</v>
      </c>
      <c r="AO442">
        <v>37943</v>
      </c>
      <c r="AP442">
        <v>21784</v>
      </c>
      <c r="AQ442">
        <v>37.19</v>
      </c>
      <c r="AR442">
        <v>4372.0600000000004</v>
      </c>
      <c r="AS442" t="s">
        <v>2396</v>
      </c>
      <c r="AT442" t="s">
        <v>2396</v>
      </c>
      <c r="AU442">
        <v>0</v>
      </c>
      <c r="AV442" t="s">
        <v>2398</v>
      </c>
      <c r="AW442" t="str" cm="1">
        <f t="array" ref="AW442">IF(Bank_Final_Fact[[#This Row],[Disbursement Date]]=MIN(_xlfn._xlws.FILTER(Bank_Final_Fact[Disbursement Date],Bank_Final_Fact[Client id]=Bank_Final_Fact[[#This Row],[Client id]])),"New","Old")</f>
        <v>Old</v>
      </c>
      <c r="AX442">
        <f t="shared" si="6"/>
        <v>2</v>
      </c>
    </row>
    <row r="443" spans="1:50">
      <c r="A443" t="s">
        <v>828</v>
      </c>
      <c r="B443">
        <v>657</v>
      </c>
      <c r="C443" t="s">
        <v>109</v>
      </c>
      <c r="D443" t="s">
        <v>359</v>
      </c>
      <c r="E443">
        <v>26005</v>
      </c>
      <c r="F443">
        <v>13748</v>
      </c>
      <c r="G443">
        <v>37107</v>
      </c>
      <c r="H443" s="1">
        <v>44966</v>
      </c>
      <c r="I443" t="s">
        <v>382</v>
      </c>
      <c r="J443" t="s">
        <v>383</v>
      </c>
      <c r="K443">
        <v>1110166</v>
      </c>
      <c r="L443" t="s">
        <v>112</v>
      </c>
      <c r="M443" t="s">
        <v>258</v>
      </c>
      <c r="N443" t="s">
        <v>225</v>
      </c>
      <c r="O443" t="s">
        <v>238</v>
      </c>
      <c r="P443">
        <v>47</v>
      </c>
      <c r="Q443" s="1">
        <v>25569</v>
      </c>
      <c r="R443" t="s">
        <v>235</v>
      </c>
      <c r="S443" t="s">
        <v>243</v>
      </c>
      <c r="T443" t="s">
        <v>229</v>
      </c>
      <c r="U443" t="s">
        <v>230</v>
      </c>
      <c r="V443" t="s">
        <v>240</v>
      </c>
      <c r="W443">
        <v>546</v>
      </c>
      <c r="X443" t="s">
        <v>344</v>
      </c>
      <c r="Y443" t="s">
        <v>360</v>
      </c>
      <c r="Z443" t="s">
        <v>346</v>
      </c>
      <c r="AA443">
        <v>9.9099999999999994E-2</v>
      </c>
      <c r="AB443" t="s">
        <v>347</v>
      </c>
      <c r="AC443" t="s">
        <v>361</v>
      </c>
      <c r="AD443" t="s">
        <v>109</v>
      </c>
      <c r="AE443" t="s">
        <v>9</v>
      </c>
      <c r="AF443" t="s">
        <v>10</v>
      </c>
      <c r="AG443" t="s">
        <v>11</v>
      </c>
      <c r="AH443" t="s">
        <v>11</v>
      </c>
      <c r="AI443" t="s">
        <v>12</v>
      </c>
      <c r="AJ443" t="s">
        <v>110</v>
      </c>
      <c r="AK443">
        <v>1110166</v>
      </c>
      <c r="AL443" t="s">
        <v>111</v>
      </c>
      <c r="AM443" t="s">
        <v>14</v>
      </c>
      <c r="AN443">
        <v>26000</v>
      </c>
      <c r="AO443">
        <v>15081</v>
      </c>
      <c r="AP443">
        <v>25934</v>
      </c>
      <c r="AQ443">
        <v>35.72</v>
      </c>
      <c r="AR443">
        <v>2006.11</v>
      </c>
      <c r="AS443" t="s">
        <v>2396</v>
      </c>
      <c r="AT443" t="s">
        <v>2396</v>
      </c>
      <c r="AU443">
        <v>0</v>
      </c>
      <c r="AV443" t="s">
        <v>2398</v>
      </c>
      <c r="AW443" t="str" cm="1">
        <f t="array" ref="AW443">IF(Bank_Final_Fact[[#This Row],[Disbursement Date]]=MIN(_xlfn._xlws.FILTER(Bank_Final_Fact[Disbursement Date],Bank_Final_Fact[Client id]=Bank_Final_Fact[[#This Row],[Client id]])),"New","Old")</f>
        <v>Old</v>
      </c>
      <c r="AX443">
        <f t="shared" si="6"/>
        <v>5</v>
      </c>
    </row>
    <row r="444" spans="1:50">
      <c r="A444" t="s">
        <v>829</v>
      </c>
      <c r="B444">
        <v>82</v>
      </c>
      <c r="C444" t="s">
        <v>57</v>
      </c>
      <c r="D444" t="s">
        <v>343</v>
      </c>
      <c r="E444">
        <v>47582</v>
      </c>
      <c r="F444">
        <v>11912</v>
      </c>
      <c r="G444">
        <v>7947</v>
      </c>
      <c r="H444" s="1">
        <v>43353</v>
      </c>
      <c r="I444" t="s">
        <v>385</v>
      </c>
      <c r="J444" t="s">
        <v>389</v>
      </c>
      <c r="K444">
        <v>240005</v>
      </c>
      <c r="L444" t="s">
        <v>59</v>
      </c>
      <c r="M444" t="s">
        <v>296</v>
      </c>
      <c r="N444" t="s">
        <v>225</v>
      </c>
      <c r="O444" t="s">
        <v>226</v>
      </c>
      <c r="P444">
        <v>36</v>
      </c>
      <c r="Q444" s="1">
        <v>30317</v>
      </c>
      <c r="R444" t="s">
        <v>235</v>
      </c>
      <c r="S444" t="s">
        <v>243</v>
      </c>
      <c r="T444" t="s">
        <v>259</v>
      </c>
      <c r="U444" t="s">
        <v>233</v>
      </c>
      <c r="V444" t="s">
        <v>231</v>
      </c>
      <c r="W444">
        <v>489</v>
      </c>
      <c r="X444" t="s">
        <v>344</v>
      </c>
      <c r="Y444" t="s">
        <v>345</v>
      </c>
      <c r="Z444" t="s">
        <v>346</v>
      </c>
      <c r="AA444">
        <v>0.1065</v>
      </c>
      <c r="AB444" t="s">
        <v>347</v>
      </c>
      <c r="AC444" t="s">
        <v>348</v>
      </c>
      <c r="AD444" t="s">
        <v>57</v>
      </c>
      <c r="AE444" t="s">
        <v>33</v>
      </c>
      <c r="AF444" t="s">
        <v>34</v>
      </c>
      <c r="AG444" t="s">
        <v>35</v>
      </c>
      <c r="AH444" t="s">
        <v>35</v>
      </c>
      <c r="AI444" t="s">
        <v>36</v>
      </c>
      <c r="AJ444" t="s">
        <v>57</v>
      </c>
      <c r="AK444">
        <v>240005</v>
      </c>
      <c r="AL444" t="s">
        <v>58</v>
      </c>
      <c r="AM444" t="s">
        <v>30</v>
      </c>
      <c r="AN444">
        <v>47102</v>
      </c>
      <c r="AO444">
        <v>12881</v>
      </c>
      <c r="AP444">
        <v>47358</v>
      </c>
      <c r="AQ444">
        <v>9.76</v>
      </c>
      <c r="AR444">
        <v>1620.95</v>
      </c>
      <c r="AS444" t="s">
        <v>2396</v>
      </c>
      <c r="AT444" t="s">
        <v>2396</v>
      </c>
      <c r="AU444">
        <v>0</v>
      </c>
      <c r="AV444" t="s">
        <v>2398</v>
      </c>
      <c r="AW444" t="str" cm="1">
        <f t="array" ref="AW444">IF(Bank_Final_Fact[[#This Row],[Disbursement Date]]=MIN(_xlfn._xlws.FILTER(Bank_Final_Fact[Disbursement Date],Bank_Final_Fact[Client id]=Bank_Final_Fact[[#This Row],[Client id]])),"New","Old")</f>
        <v>Old</v>
      </c>
      <c r="AX444">
        <f t="shared" si="6"/>
        <v>2</v>
      </c>
    </row>
    <row r="445" spans="1:50">
      <c r="A445" t="s">
        <v>830</v>
      </c>
      <c r="B445">
        <v>698</v>
      </c>
      <c r="C445" t="s">
        <v>124</v>
      </c>
      <c r="D445" t="s">
        <v>353</v>
      </c>
      <c r="E445">
        <v>18583</v>
      </c>
      <c r="F445">
        <v>16214</v>
      </c>
      <c r="G445">
        <v>38080</v>
      </c>
      <c r="H445" s="1">
        <v>42719</v>
      </c>
      <c r="I445" t="s">
        <v>382</v>
      </c>
      <c r="J445" t="s">
        <v>389</v>
      </c>
      <c r="K445">
        <v>1030063</v>
      </c>
      <c r="L445" t="s">
        <v>126</v>
      </c>
      <c r="M445" t="s">
        <v>306</v>
      </c>
      <c r="N445" t="s">
        <v>225</v>
      </c>
      <c r="O445" t="s">
        <v>242</v>
      </c>
      <c r="P445">
        <v>22</v>
      </c>
      <c r="Q445" s="1">
        <v>35730</v>
      </c>
      <c r="R445" t="s">
        <v>266</v>
      </c>
      <c r="S445" t="s">
        <v>243</v>
      </c>
      <c r="T445" t="s">
        <v>229</v>
      </c>
      <c r="U445" t="s">
        <v>261</v>
      </c>
      <c r="V445" t="s">
        <v>246</v>
      </c>
      <c r="W445">
        <v>516</v>
      </c>
      <c r="X445" t="s">
        <v>344</v>
      </c>
      <c r="Y445" t="s">
        <v>357</v>
      </c>
      <c r="Z445" t="s">
        <v>346</v>
      </c>
      <c r="AA445">
        <v>0.1825</v>
      </c>
      <c r="AB445" t="s">
        <v>354</v>
      </c>
      <c r="AC445" t="s">
        <v>355</v>
      </c>
      <c r="AD445" t="s">
        <v>124</v>
      </c>
      <c r="AE445" t="s">
        <v>9</v>
      </c>
      <c r="AF445" t="s">
        <v>10</v>
      </c>
      <c r="AG445" t="s">
        <v>11</v>
      </c>
      <c r="AH445" t="s">
        <v>11</v>
      </c>
      <c r="AI445" t="s">
        <v>12</v>
      </c>
      <c r="AJ445" t="s">
        <v>20</v>
      </c>
      <c r="AK445">
        <v>1030063</v>
      </c>
      <c r="AL445" t="s">
        <v>125</v>
      </c>
      <c r="AM445" t="s">
        <v>30</v>
      </c>
      <c r="AN445">
        <v>20307</v>
      </c>
      <c r="AO445">
        <v>16268</v>
      </c>
      <c r="AP445">
        <v>18512</v>
      </c>
      <c r="AQ445">
        <v>36.99</v>
      </c>
      <c r="AR445">
        <v>3948.93</v>
      </c>
      <c r="AS445" t="s">
        <v>2396</v>
      </c>
      <c r="AT445" t="s">
        <v>2396</v>
      </c>
      <c r="AU445">
        <v>0</v>
      </c>
      <c r="AV445" t="s">
        <v>2398</v>
      </c>
      <c r="AW445" t="str" cm="1">
        <f t="array" ref="AW445">IF(Bank_Final_Fact[[#This Row],[Disbursement Date]]=MIN(_xlfn._xlws.FILTER(Bank_Final_Fact[Disbursement Date],Bank_Final_Fact[Client id]=Bank_Final_Fact[[#This Row],[Client id]])),"New","Old")</f>
        <v>New</v>
      </c>
      <c r="AX445">
        <f t="shared" si="6"/>
        <v>5</v>
      </c>
    </row>
    <row r="446" spans="1:50">
      <c r="A446" t="s">
        <v>831</v>
      </c>
      <c r="B446">
        <v>506</v>
      </c>
      <c r="C446" t="s">
        <v>186</v>
      </c>
      <c r="D446" t="s">
        <v>343</v>
      </c>
      <c r="E446">
        <v>8042</v>
      </c>
      <c r="F446">
        <v>13941</v>
      </c>
      <c r="G446">
        <v>38360</v>
      </c>
      <c r="H446" s="1">
        <v>45196</v>
      </c>
      <c r="I446" t="s">
        <v>385</v>
      </c>
      <c r="J446" t="s">
        <v>389</v>
      </c>
      <c r="K446">
        <v>800018</v>
      </c>
      <c r="L446" t="s">
        <v>189</v>
      </c>
      <c r="M446" t="s">
        <v>333</v>
      </c>
      <c r="N446" t="s">
        <v>225</v>
      </c>
      <c r="O446" t="s">
        <v>238</v>
      </c>
      <c r="P446">
        <v>53</v>
      </c>
      <c r="Q446" s="1">
        <v>24108</v>
      </c>
      <c r="R446" t="s">
        <v>281</v>
      </c>
      <c r="S446" t="s">
        <v>282</v>
      </c>
      <c r="T446" t="s">
        <v>229</v>
      </c>
      <c r="U446" t="s">
        <v>245</v>
      </c>
      <c r="V446" t="s">
        <v>240</v>
      </c>
      <c r="W446">
        <v>812</v>
      </c>
      <c r="X446" t="s">
        <v>344</v>
      </c>
      <c r="Y446" t="s">
        <v>345</v>
      </c>
      <c r="Z446" t="s">
        <v>346</v>
      </c>
      <c r="AA446">
        <v>0.1065</v>
      </c>
      <c r="AB446" t="s">
        <v>347</v>
      </c>
      <c r="AC446" t="s">
        <v>348</v>
      </c>
      <c r="AD446" t="s">
        <v>186</v>
      </c>
      <c r="AE446" t="s">
        <v>24</v>
      </c>
      <c r="AF446" t="s">
        <v>25</v>
      </c>
      <c r="AG446" t="s">
        <v>26</v>
      </c>
      <c r="AH446" t="s">
        <v>26</v>
      </c>
      <c r="AI446" t="s">
        <v>27</v>
      </c>
      <c r="AJ446" t="s">
        <v>187</v>
      </c>
      <c r="AK446">
        <v>800018</v>
      </c>
      <c r="AL446" t="s">
        <v>188</v>
      </c>
      <c r="AM446" t="s">
        <v>14</v>
      </c>
      <c r="AN446">
        <v>8323</v>
      </c>
      <c r="AO446">
        <v>15198</v>
      </c>
      <c r="AP446">
        <v>7749</v>
      </c>
      <c r="AQ446">
        <v>9.3000000000000007</v>
      </c>
      <c r="AR446">
        <v>3477.45</v>
      </c>
      <c r="AS446" t="s">
        <v>2396</v>
      </c>
      <c r="AT446" t="s">
        <v>2396</v>
      </c>
      <c r="AU446">
        <v>0</v>
      </c>
      <c r="AV446" t="s">
        <v>2398</v>
      </c>
      <c r="AW446" t="str" cm="1">
        <f t="array" ref="AW446">IF(Bank_Final_Fact[[#This Row],[Disbursement Date]]=MIN(_xlfn._xlws.FILTER(Bank_Final_Fact[Disbursement Date],Bank_Final_Fact[Client id]=Bank_Final_Fact[[#This Row],[Client id]])),"New","Old")</f>
        <v>Old</v>
      </c>
      <c r="AX446">
        <f t="shared" si="6"/>
        <v>4</v>
      </c>
    </row>
    <row r="447" spans="1:50">
      <c r="A447" t="s">
        <v>832</v>
      </c>
      <c r="B447">
        <v>559</v>
      </c>
      <c r="C447" t="s">
        <v>32</v>
      </c>
      <c r="D447" t="s">
        <v>356</v>
      </c>
      <c r="E447">
        <v>15565</v>
      </c>
      <c r="F447">
        <v>44896</v>
      </c>
      <c r="G447">
        <v>37509</v>
      </c>
      <c r="H447" s="1">
        <v>44065</v>
      </c>
      <c r="I447" t="s">
        <v>394</v>
      </c>
      <c r="J447" t="s">
        <v>383</v>
      </c>
      <c r="K447">
        <v>250029</v>
      </c>
      <c r="L447" t="s">
        <v>38</v>
      </c>
      <c r="M447" t="s">
        <v>300</v>
      </c>
      <c r="N447" t="s">
        <v>225</v>
      </c>
      <c r="O447" t="s">
        <v>226</v>
      </c>
      <c r="P447">
        <v>43</v>
      </c>
      <c r="Q447" s="1">
        <v>27852</v>
      </c>
      <c r="R447" t="s">
        <v>266</v>
      </c>
      <c r="S447" t="s">
        <v>243</v>
      </c>
      <c r="T447" t="s">
        <v>229</v>
      </c>
      <c r="U447" t="s">
        <v>233</v>
      </c>
      <c r="V447" t="s">
        <v>246</v>
      </c>
      <c r="W447">
        <v>675</v>
      </c>
      <c r="X447" t="s">
        <v>344</v>
      </c>
      <c r="Y447" t="s">
        <v>357</v>
      </c>
      <c r="Z447" t="s">
        <v>346</v>
      </c>
      <c r="AA447">
        <v>6.6199999999999995E-2</v>
      </c>
      <c r="AB447" t="s">
        <v>351</v>
      </c>
      <c r="AC447" t="s">
        <v>358</v>
      </c>
      <c r="AD447" t="s">
        <v>32</v>
      </c>
      <c r="AE447" t="s">
        <v>33</v>
      </c>
      <c r="AF447" t="s">
        <v>34</v>
      </c>
      <c r="AG447" t="s">
        <v>35</v>
      </c>
      <c r="AH447" t="s">
        <v>35</v>
      </c>
      <c r="AI447" t="s">
        <v>36</v>
      </c>
      <c r="AJ447" t="s">
        <v>32</v>
      </c>
      <c r="AK447">
        <v>250029</v>
      </c>
      <c r="AL447" t="s">
        <v>37</v>
      </c>
      <c r="AM447" t="s">
        <v>16</v>
      </c>
      <c r="AN447">
        <v>17085</v>
      </c>
      <c r="AO447">
        <v>46034</v>
      </c>
      <c r="AP447">
        <v>15080</v>
      </c>
      <c r="AQ447">
        <v>14.14</v>
      </c>
      <c r="AR447">
        <v>3420.82</v>
      </c>
      <c r="AS447" t="s">
        <v>2396</v>
      </c>
      <c r="AT447" t="s">
        <v>2396</v>
      </c>
      <c r="AU447">
        <v>0</v>
      </c>
      <c r="AV447" t="s">
        <v>2399</v>
      </c>
      <c r="AW447" t="str" cm="1">
        <f t="array" ref="AW447">IF(Bank_Final_Fact[[#This Row],[Disbursement Date]]=MIN(_xlfn._xlws.FILTER(Bank_Final_Fact[Disbursement Date],Bank_Final_Fact[Client id]=Bank_Final_Fact[[#This Row],[Client id]])),"New","Old")</f>
        <v>Old</v>
      </c>
      <c r="AX447">
        <f t="shared" si="6"/>
        <v>4</v>
      </c>
    </row>
    <row r="448" spans="1:50">
      <c r="A448" t="s">
        <v>833</v>
      </c>
      <c r="B448">
        <v>395</v>
      </c>
      <c r="C448" t="s">
        <v>190</v>
      </c>
      <c r="D448" t="s">
        <v>343</v>
      </c>
      <c r="E448">
        <v>48648</v>
      </c>
      <c r="F448">
        <v>33186</v>
      </c>
      <c r="G448">
        <v>37869</v>
      </c>
      <c r="H448" s="1">
        <v>44976</v>
      </c>
      <c r="I448" t="s">
        <v>382</v>
      </c>
      <c r="J448" t="s">
        <v>383</v>
      </c>
      <c r="K448">
        <v>210563</v>
      </c>
      <c r="L448" t="s">
        <v>192</v>
      </c>
      <c r="M448" t="s">
        <v>224</v>
      </c>
      <c r="N448" t="s">
        <v>225</v>
      </c>
      <c r="O448" t="s">
        <v>238</v>
      </c>
      <c r="P448">
        <v>53</v>
      </c>
      <c r="Q448" s="1">
        <v>24293</v>
      </c>
      <c r="R448" t="s">
        <v>239</v>
      </c>
      <c r="S448" t="s">
        <v>303</v>
      </c>
      <c r="T448" t="s">
        <v>229</v>
      </c>
      <c r="U448" t="s">
        <v>230</v>
      </c>
      <c r="V448" t="s">
        <v>240</v>
      </c>
      <c r="W448">
        <v>551</v>
      </c>
      <c r="X448" t="s">
        <v>344</v>
      </c>
      <c r="Y448" t="s">
        <v>345</v>
      </c>
      <c r="Z448" t="s">
        <v>346</v>
      </c>
      <c r="AA448">
        <v>0.1065</v>
      </c>
      <c r="AB448" t="s">
        <v>347</v>
      </c>
      <c r="AC448" t="s">
        <v>348</v>
      </c>
      <c r="AD448" t="s">
        <v>190</v>
      </c>
      <c r="AE448" t="s">
        <v>24</v>
      </c>
      <c r="AF448" t="s">
        <v>25</v>
      </c>
      <c r="AG448" t="s">
        <v>26</v>
      </c>
      <c r="AH448" t="s">
        <v>26</v>
      </c>
      <c r="AI448" t="s">
        <v>27</v>
      </c>
      <c r="AJ448" t="s">
        <v>190</v>
      </c>
      <c r="AK448">
        <v>210563</v>
      </c>
      <c r="AL448" t="s">
        <v>191</v>
      </c>
      <c r="AM448" t="s">
        <v>30</v>
      </c>
      <c r="AN448">
        <v>49226</v>
      </c>
      <c r="AO448">
        <v>34252</v>
      </c>
      <c r="AP448">
        <v>48375</v>
      </c>
      <c r="AQ448">
        <v>16.36</v>
      </c>
      <c r="AR448">
        <v>3085.28</v>
      </c>
      <c r="AS448" t="s">
        <v>2396</v>
      </c>
      <c r="AT448" t="s">
        <v>2396</v>
      </c>
      <c r="AU448">
        <v>0</v>
      </c>
      <c r="AV448" t="s">
        <v>2398</v>
      </c>
      <c r="AW448" t="str" cm="1">
        <f t="array" ref="AW448">IF(Bank_Final_Fact[[#This Row],[Disbursement Date]]=MIN(_xlfn._xlws.FILTER(Bank_Final_Fact[Disbursement Date],Bank_Final_Fact[Client id]=Bank_Final_Fact[[#This Row],[Client id]])),"New","Old")</f>
        <v>Old</v>
      </c>
      <c r="AX448">
        <f t="shared" si="6"/>
        <v>3</v>
      </c>
    </row>
    <row r="449" spans="1:50">
      <c r="A449" t="s">
        <v>834</v>
      </c>
      <c r="B449">
        <v>546</v>
      </c>
      <c r="C449" t="s">
        <v>39</v>
      </c>
      <c r="D449" t="s">
        <v>343</v>
      </c>
      <c r="E449">
        <v>7958</v>
      </c>
      <c r="F449">
        <v>15813</v>
      </c>
      <c r="G449">
        <v>7142</v>
      </c>
      <c r="H449" s="1">
        <v>42593</v>
      </c>
      <c r="I449" t="s">
        <v>394</v>
      </c>
      <c r="J449" t="s">
        <v>389</v>
      </c>
      <c r="K449">
        <v>30179</v>
      </c>
      <c r="L449" t="s">
        <v>46</v>
      </c>
      <c r="M449" t="s">
        <v>247</v>
      </c>
      <c r="N449" t="s">
        <v>225</v>
      </c>
      <c r="O449" t="s">
        <v>226</v>
      </c>
      <c r="P449">
        <v>39</v>
      </c>
      <c r="Q449" s="1">
        <v>28491</v>
      </c>
      <c r="R449" t="s">
        <v>227</v>
      </c>
      <c r="S449" t="s">
        <v>243</v>
      </c>
      <c r="T449" t="s">
        <v>229</v>
      </c>
      <c r="U449" t="s">
        <v>236</v>
      </c>
      <c r="V449" t="s">
        <v>246</v>
      </c>
      <c r="W449">
        <v>692</v>
      </c>
      <c r="X449" t="s">
        <v>344</v>
      </c>
      <c r="Y449" t="s">
        <v>345</v>
      </c>
      <c r="Z449" t="s">
        <v>346</v>
      </c>
      <c r="AA449">
        <v>0.1065</v>
      </c>
      <c r="AB449" t="s">
        <v>347</v>
      </c>
      <c r="AC449" t="s">
        <v>348</v>
      </c>
      <c r="AD449" t="s">
        <v>39</v>
      </c>
      <c r="AE449" t="s">
        <v>40</v>
      </c>
      <c r="AF449" t="s">
        <v>41</v>
      </c>
      <c r="AG449" t="s">
        <v>42</v>
      </c>
      <c r="AH449" t="s">
        <v>42</v>
      </c>
      <c r="AI449" t="s">
        <v>43</v>
      </c>
      <c r="AJ449" t="s">
        <v>44</v>
      </c>
      <c r="AK449">
        <v>30179</v>
      </c>
      <c r="AL449" t="s">
        <v>45</v>
      </c>
      <c r="AM449" t="s">
        <v>30</v>
      </c>
      <c r="AN449">
        <v>7555</v>
      </c>
      <c r="AO449">
        <v>16833</v>
      </c>
      <c r="AP449">
        <v>7865</v>
      </c>
      <c r="AQ449">
        <v>13.03</v>
      </c>
      <c r="AR449">
        <v>1479.08</v>
      </c>
      <c r="AS449" t="s">
        <v>2397</v>
      </c>
      <c r="AT449" t="s">
        <v>2396</v>
      </c>
      <c r="AU449">
        <v>1</v>
      </c>
      <c r="AV449" t="s">
        <v>2400</v>
      </c>
      <c r="AW449" t="str" cm="1">
        <f t="array" ref="AW449">IF(Bank_Final_Fact[[#This Row],[Disbursement Date]]=MIN(_xlfn._xlws.FILTER(Bank_Final_Fact[Disbursement Date],Bank_Final_Fact[Client id]=Bank_Final_Fact[[#This Row],[Client id]])),"New","Old")</f>
        <v>New</v>
      </c>
      <c r="AX449">
        <f t="shared" si="6"/>
        <v>5</v>
      </c>
    </row>
    <row r="450" spans="1:50">
      <c r="A450" t="s">
        <v>835</v>
      </c>
      <c r="B450">
        <v>936</v>
      </c>
      <c r="C450" t="s">
        <v>92</v>
      </c>
      <c r="D450" t="s">
        <v>343</v>
      </c>
      <c r="E450">
        <v>17455</v>
      </c>
      <c r="F450">
        <v>48914</v>
      </c>
      <c r="G450">
        <v>30795</v>
      </c>
      <c r="H450" s="1">
        <v>45288</v>
      </c>
      <c r="I450" t="s">
        <v>382</v>
      </c>
      <c r="J450" t="s">
        <v>389</v>
      </c>
      <c r="K450">
        <v>700013</v>
      </c>
      <c r="L450" t="s">
        <v>93</v>
      </c>
      <c r="M450" t="s">
        <v>334</v>
      </c>
      <c r="N450" t="s">
        <v>225</v>
      </c>
      <c r="O450" t="s">
        <v>226</v>
      </c>
      <c r="P450">
        <v>43</v>
      </c>
      <c r="Q450" s="1">
        <v>27454</v>
      </c>
      <c r="R450" t="s">
        <v>281</v>
      </c>
      <c r="S450" t="s">
        <v>282</v>
      </c>
      <c r="T450" t="s">
        <v>229</v>
      </c>
      <c r="U450" t="s">
        <v>230</v>
      </c>
      <c r="V450" t="s">
        <v>246</v>
      </c>
      <c r="W450">
        <v>558</v>
      </c>
      <c r="X450" t="s">
        <v>344</v>
      </c>
      <c r="Y450" t="s">
        <v>345</v>
      </c>
      <c r="Z450" t="s">
        <v>346</v>
      </c>
      <c r="AA450">
        <v>0.1065</v>
      </c>
      <c r="AB450" t="s">
        <v>347</v>
      </c>
      <c r="AC450" t="s">
        <v>348</v>
      </c>
      <c r="AD450" t="s">
        <v>92</v>
      </c>
      <c r="AE450" t="s">
        <v>82</v>
      </c>
      <c r="AF450" t="s">
        <v>83</v>
      </c>
      <c r="AG450" t="s">
        <v>84</v>
      </c>
      <c r="AH450" t="s">
        <v>84</v>
      </c>
      <c r="AI450" t="s">
        <v>85</v>
      </c>
      <c r="AJ450" t="s">
        <v>86</v>
      </c>
      <c r="AK450">
        <v>700013</v>
      </c>
      <c r="AL450" t="s">
        <v>21</v>
      </c>
      <c r="AM450" t="s">
        <v>30</v>
      </c>
      <c r="AN450">
        <v>18518</v>
      </c>
      <c r="AO450">
        <v>50097</v>
      </c>
      <c r="AP450">
        <v>17275</v>
      </c>
      <c r="AQ450">
        <v>25.81</v>
      </c>
      <c r="AR450">
        <v>384.99</v>
      </c>
      <c r="AS450" t="s">
        <v>2396</v>
      </c>
      <c r="AT450" t="s">
        <v>2396</v>
      </c>
      <c r="AU450">
        <v>0</v>
      </c>
      <c r="AV450" t="s">
        <v>2399</v>
      </c>
      <c r="AW450" t="str" cm="1">
        <f t="array" ref="AW450">IF(Bank_Final_Fact[[#This Row],[Disbursement Date]]=MIN(_xlfn._xlws.FILTER(Bank_Final_Fact[Disbursement Date],Bank_Final_Fact[Client id]=Bank_Final_Fact[[#This Row],[Client id]])),"New","Old")</f>
        <v>Old</v>
      </c>
      <c r="AX450">
        <f t="shared" ref="AX450:AX513" si="7">COUNTIF($B:$B,B450)</f>
        <v>7</v>
      </c>
    </row>
    <row r="451" spans="1:50">
      <c r="A451" t="s">
        <v>836</v>
      </c>
      <c r="B451">
        <v>284</v>
      </c>
      <c r="C451" t="s">
        <v>81</v>
      </c>
      <c r="D451" t="s">
        <v>343</v>
      </c>
      <c r="E451">
        <v>9155</v>
      </c>
      <c r="F451">
        <v>4603</v>
      </c>
      <c r="G451">
        <v>8796</v>
      </c>
      <c r="H451" s="1">
        <v>42443</v>
      </c>
      <c r="I451" t="s">
        <v>385</v>
      </c>
      <c r="J451" t="s">
        <v>389</v>
      </c>
      <c r="K451">
        <v>690076</v>
      </c>
      <c r="L451" t="s">
        <v>88</v>
      </c>
      <c r="M451" t="s">
        <v>258</v>
      </c>
      <c r="N451" t="s">
        <v>225</v>
      </c>
      <c r="O451" t="s">
        <v>251</v>
      </c>
      <c r="P451">
        <v>34</v>
      </c>
      <c r="Q451" s="1">
        <v>30682</v>
      </c>
      <c r="R451" t="s">
        <v>239</v>
      </c>
      <c r="S451" t="s">
        <v>303</v>
      </c>
      <c r="T451" t="s">
        <v>229</v>
      </c>
      <c r="U451" t="s">
        <v>233</v>
      </c>
      <c r="V451" t="s">
        <v>231</v>
      </c>
      <c r="W451">
        <v>464</v>
      </c>
      <c r="X451" t="s">
        <v>344</v>
      </c>
      <c r="Y451" t="s">
        <v>345</v>
      </c>
      <c r="Z451" t="s">
        <v>346</v>
      </c>
      <c r="AA451">
        <v>0.1065</v>
      </c>
      <c r="AB451" t="s">
        <v>347</v>
      </c>
      <c r="AC451" t="s">
        <v>348</v>
      </c>
      <c r="AD451" t="s">
        <v>81</v>
      </c>
      <c r="AE451" t="s">
        <v>82</v>
      </c>
      <c r="AF451" t="s">
        <v>83</v>
      </c>
      <c r="AG451" t="s">
        <v>84</v>
      </c>
      <c r="AH451" t="s">
        <v>84</v>
      </c>
      <c r="AI451" t="s">
        <v>85</v>
      </c>
      <c r="AJ451" t="s">
        <v>86</v>
      </c>
      <c r="AK451">
        <v>690076</v>
      </c>
      <c r="AL451" t="s">
        <v>87</v>
      </c>
      <c r="AM451" t="s">
        <v>14</v>
      </c>
      <c r="AN451">
        <v>9933</v>
      </c>
      <c r="AO451">
        <v>5158</v>
      </c>
      <c r="AP451">
        <v>9029</v>
      </c>
      <c r="AQ451">
        <v>32.44</v>
      </c>
      <c r="AR451">
        <v>4447.12</v>
      </c>
      <c r="AS451" t="s">
        <v>2396</v>
      </c>
      <c r="AT451" t="s">
        <v>2396</v>
      </c>
      <c r="AU451">
        <v>2</v>
      </c>
      <c r="AV451" t="s">
        <v>2399</v>
      </c>
      <c r="AW451" t="str" cm="1">
        <f t="array" ref="AW451">IF(Bank_Final_Fact[[#This Row],[Disbursement Date]]=MIN(_xlfn._xlws.FILTER(Bank_Final_Fact[Disbursement Date],Bank_Final_Fact[Client id]=Bank_Final_Fact[[#This Row],[Client id]])),"New","Old")</f>
        <v>New</v>
      </c>
      <c r="AX451">
        <f t="shared" si="7"/>
        <v>2</v>
      </c>
    </row>
    <row r="452" spans="1:50">
      <c r="A452" t="s">
        <v>837</v>
      </c>
      <c r="B452">
        <v>151</v>
      </c>
      <c r="C452" t="s">
        <v>190</v>
      </c>
      <c r="D452" t="s">
        <v>359</v>
      </c>
      <c r="E452">
        <v>47525</v>
      </c>
      <c r="F452">
        <v>44521</v>
      </c>
      <c r="G452">
        <v>12149</v>
      </c>
      <c r="H452" s="1">
        <v>44235</v>
      </c>
      <c r="I452" t="s">
        <v>385</v>
      </c>
      <c r="J452" t="s">
        <v>383</v>
      </c>
      <c r="K452">
        <v>210563</v>
      </c>
      <c r="L452" t="s">
        <v>192</v>
      </c>
      <c r="M452" t="s">
        <v>271</v>
      </c>
      <c r="N452" t="s">
        <v>225</v>
      </c>
      <c r="O452" t="s">
        <v>238</v>
      </c>
      <c r="P452">
        <v>46</v>
      </c>
      <c r="Q452" s="1">
        <v>26665</v>
      </c>
      <c r="R452" t="s">
        <v>239</v>
      </c>
      <c r="S452" t="s">
        <v>303</v>
      </c>
      <c r="T452" t="s">
        <v>249</v>
      </c>
      <c r="U452" t="s">
        <v>230</v>
      </c>
      <c r="V452" t="s">
        <v>240</v>
      </c>
      <c r="W452">
        <v>481</v>
      </c>
      <c r="X452" t="s">
        <v>344</v>
      </c>
      <c r="Y452" t="s">
        <v>360</v>
      </c>
      <c r="Z452" t="s">
        <v>346</v>
      </c>
      <c r="AA452">
        <v>9.9099999999999994E-2</v>
      </c>
      <c r="AB452" t="s">
        <v>347</v>
      </c>
      <c r="AC452" t="s">
        <v>361</v>
      </c>
      <c r="AD452" t="s">
        <v>190</v>
      </c>
      <c r="AE452" t="s">
        <v>24</v>
      </c>
      <c r="AF452" t="s">
        <v>25</v>
      </c>
      <c r="AG452" t="s">
        <v>26</v>
      </c>
      <c r="AH452" t="s">
        <v>26</v>
      </c>
      <c r="AI452" t="s">
        <v>27</v>
      </c>
      <c r="AJ452" t="s">
        <v>190</v>
      </c>
      <c r="AK452">
        <v>210563</v>
      </c>
      <c r="AL452" t="s">
        <v>191</v>
      </c>
      <c r="AM452" t="s">
        <v>30</v>
      </c>
      <c r="AN452">
        <v>49490</v>
      </c>
      <c r="AO452">
        <v>44817</v>
      </c>
      <c r="AP452">
        <v>47179</v>
      </c>
      <c r="AQ452">
        <v>0.08</v>
      </c>
      <c r="AR452">
        <v>1371.96</v>
      </c>
      <c r="AS452" t="s">
        <v>2397</v>
      </c>
      <c r="AT452" t="s">
        <v>2396</v>
      </c>
      <c r="AU452">
        <v>0</v>
      </c>
      <c r="AV452" t="s">
        <v>2400</v>
      </c>
      <c r="AW452" t="str" cm="1">
        <f t="array" ref="AW452">IF(Bank_Final_Fact[[#This Row],[Disbursement Date]]=MIN(_xlfn._xlws.FILTER(Bank_Final_Fact[Disbursement Date],Bank_Final_Fact[Client id]=Bank_Final_Fact[[#This Row],[Client id]])),"New","Old")</f>
        <v>New</v>
      </c>
      <c r="AX452">
        <f t="shared" si="7"/>
        <v>1</v>
      </c>
    </row>
    <row r="453" spans="1:50">
      <c r="A453" t="s">
        <v>838</v>
      </c>
      <c r="B453">
        <v>773</v>
      </c>
      <c r="C453" t="s">
        <v>39</v>
      </c>
      <c r="D453" t="s">
        <v>359</v>
      </c>
      <c r="E453">
        <v>30562</v>
      </c>
      <c r="F453">
        <v>5924</v>
      </c>
      <c r="G453">
        <v>31221</v>
      </c>
      <c r="H453" s="1">
        <v>45262</v>
      </c>
      <c r="I453" t="s">
        <v>385</v>
      </c>
      <c r="J453" t="s">
        <v>383</v>
      </c>
      <c r="K453">
        <v>30179</v>
      </c>
      <c r="L453" t="s">
        <v>46</v>
      </c>
      <c r="M453" t="s">
        <v>274</v>
      </c>
      <c r="N453" t="s">
        <v>225</v>
      </c>
      <c r="O453" t="s">
        <v>238</v>
      </c>
      <c r="P453">
        <v>52</v>
      </c>
      <c r="Q453" s="1">
        <v>23743</v>
      </c>
      <c r="R453" t="s">
        <v>266</v>
      </c>
      <c r="S453" t="s">
        <v>243</v>
      </c>
      <c r="T453" t="s">
        <v>229</v>
      </c>
      <c r="U453" t="s">
        <v>233</v>
      </c>
      <c r="V453" t="s">
        <v>246</v>
      </c>
      <c r="W453">
        <v>322</v>
      </c>
      <c r="X453" t="s">
        <v>344</v>
      </c>
      <c r="Y453" t="s">
        <v>360</v>
      </c>
      <c r="Z453" t="s">
        <v>346</v>
      </c>
      <c r="AA453">
        <v>9.9099999999999994E-2</v>
      </c>
      <c r="AB453" t="s">
        <v>347</v>
      </c>
      <c r="AC453" t="s">
        <v>361</v>
      </c>
      <c r="AD453" t="s">
        <v>39</v>
      </c>
      <c r="AE453" t="s">
        <v>40</v>
      </c>
      <c r="AF453" t="s">
        <v>41</v>
      </c>
      <c r="AG453" t="s">
        <v>42</v>
      </c>
      <c r="AH453" t="s">
        <v>42</v>
      </c>
      <c r="AI453" t="s">
        <v>43</v>
      </c>
      <c r="AJ453" t="s">
        <v>44</v>
      </c>
      <c r="AK453">
        <v>30179</v>
      </c>
      <c r="AL453" t="s">
        <v>45</v>
      </c>
      <c r="AM453" t="s">
        <v>30</v>
      </c>
      <c r="AN453">
        <v>31307</v>
      </c>
      <c r="AO453">
        <v>6115</v>
      </c>
      <c r="AP453">
        <v>30187</v>
      </c>
      <c r="AQ453">
        <v>21.38</v>
      </c>
      <c r="AR453">
        <v>3197.4</v>
      </c>
      <c r="AS453" t="s">
        <v>2397</v>
      </c>
      <c r="AT453" t="s">
        <v>2396</v>
      </c>
      <c r="AU453">
        <v>0</v>
      </c>
      <c r="AV453" t="s">
        <v>2398</v>
      </c>
      <c r="AW453" t="str" cm="1">
        <f t="array" ref="AW453">IF(Bank_Final_Fact[[#This Row],[Disbursement Date]]=MIN(_xlfn._xlws.FILTER(Bank_Final_Fact[Disbursement Date],Bank_Final_Fact[Client id]=Bank_Final_Fact[[#This Row],[Client id]])),"New","Old")</f>
        <v>Old</v>
      </c>
      <c r="AX453">
        <f t="shared" si="7"/>
        <v>2</v>
      </c>
    </row>
    <row r="454" spans="1:50">
      <c r="A454" t="s">
        <v>839</v>
      </c>
      <c r="B454">
        <v>522</v>
      </c>
      <c r="C454" t="s">
        <v>186</v>
      </c>
      <c r="D454" t="s">
        <v>343</v>
      </c>
      <c r="E454">
        <v>23216</v>
      </c>
      <c r="F454">
        <v>47835</v>
      </c>
      <c r="G454">
        <v>13100</v>
      </c>
      <c r="H454" s="1">
        <v>44674</v>
      </c>
      <c r="I454" t="s">
        <v>382</v>
      </c>
      <c r="J454" t="s">
        <v>383</v>
      </c>
      <c r="K454">
        <v>800018</v>
      </c>
      <c r="L454" t="s">
        <v>189</v>
      </c>
      <c r="M454" t="s">
        <v>276</v>
      </c>
      <c r="N454" t="s">
        <v>225</v>
      </c>
      <c r="O454" t="s">
        <v>226</v>
      </c>
      <c r="P454">
        <v>37</v>
      </c>
      <c r="Q454" s="1">
        <v>29221</v>
      </c>
      <c r="R454" t="s">
        <v>266</v>
      </c>
      <c r="S454" t="s">
        <v>243</v>
      </c>
      <c r="T454" t="s">
        <v>229</v>
      </c>
      <c r="U454" t="s">
        <v>261</v>
      </c>
      <c r="V454" t="s">
        <v>231</v>
      </c>
      <c r="W454">
        <v>479</v>
      </c>
      <c r="X454" t="s">
        <v>344</v>
      </c>
      <c r="Y454" t="s">
        <v>345</v>
      </c>
      <c r="Z454" t="s">
        <v>346</v>
      </c>
      <c r="AA454">
        <v>0.1065</v>
      </c>
      <c r="AB454" t="s">
        <v>347</v>
      </c>
      <c r="AC454" t="s">
        <v>348</v>
      </c>
      <c r="AD454" t="s">
        <v>186</v>
      </c>
      <c r="AE454" t="s">
        <v>24</v>
      </c>
      <c r="AF454" t="s">
        <v>25</v>
      </c>
      <c r="AG454" t="s">
        <v>26</v>
      </c>
      <c r="AH454" t="s">
        <v>26</v>
      </c>
      <c r="AI454" t="s">
        <v>27</v>
      </c>
      <c r="AJ454" t="s">
        <v>187</v>
      </c>
      <c r="AK454">
        <v>800018</v>
      </c>
      <c r="AL454" t="s">
        <v>188</v>
      </c>
      <c r="AM454" t="s">
        <v>14</v>
      </c>
      <c r="AN454">
        <v>24100</v>
      </c>
      <c r="AO454">
        <v>49770</v>
      </c>
      <c r="AP454">
        <v>22865</v>
      </c>
      <c r="AQ454">
        <v>12.3</v>
      </c>
      <c r="AR454">
        <v>2910.28</v>
      </c>
      <c r="AS454" t="s">
        <v>2396</v>
      </c>
      <c r="AT454" t="s">
        <v>2396</v>
      </c>
      <c r="AU454">
        <v>0</v>
      </c>
      <c r="AV454" t="s">
        <v>2398</v>
      </c>
      <c r="AW454" t="str" cm="1">
        <f t="array" ref="AW454">IF(Bank_Final_Fact[[#This Row],[Disbursement Date]]=MIN(_xlfn._xlws.FILTER(Bank_Final_Fact[Disbursement Date],Bank_Final_Fact[Client id]=Bank_Final_Fact[[#This Row],[Client id]])),"New","Old")</f>
        <v>Old</v>
      </c>
      <c r="AX454">
        <f t="shared" si="7"/>
        <v>2</v>
      </c>
    </row>
    <row r="455" spans="1:50">
      <c r="A455" t="s">
        <v>840</v>
      </c>
      <c r="B455">
        <v>196</v>
      </c>
      <c r="C455" t="s">
        <v>196</v>
      </c>
      <c r="D455" t="s">
        <v>343</v>
      </c>
      <c r="E455">
        <v>7435</v>
      </c>
      <c r="F455">
        <v>38584</v>
      </c>
      <c r="G455">
        <v>44433</v>
      </c>
      <c r="H455" s="1">
        <v>43241</v>
      </c>
      <c r="I455" t="s">
        <v>385</v>
      </c>
      <c r="J455" t="s">
        <v>383</v>
      </c>
      <c r="K455">
        <v>560090</v>
      </c>
      <c r="L455" t="s">
        <v>199</v>
      </c>
      <c r="M455" t="s">
        <v>253</v>
      </c>
      <c r="N455" t="s">
        <v>225</v>
      </c>
      <c r="O455" t="s">
        <v>251</v>
      </c>
      <c r="P455">
        <v>29</v>
      </c>
      <c r="Q455" s="1">
        <v>32874</v>
      </c>
      <c r="R455" t="s">
        <v>227</v>
      </c>
      <c r="S455" t="s">
        <v>243</v>
      </c>
      <c r="T455" t="s">
        <v>229</v>
      </c>
      <c r="U455" t="s">
        <v>230</v>
      </c>
      <c r="V455" t="s">
        <v>240</v>
      </c>
      <c r="W455">
        <v>311</v>
      </c>
      <c r="X455" t="s">
        <v>344</v>
      </c>
      <c r="Y455" t="s">
        <v>345</v>
      </c>
      <c r="Z455" t="s">
        <v>346</v>
      </c>
      <c r="AA455">
        <v>0.1065</v>
      </c>
      <c r="AB455" t="s">
        <v>347</v>
      </c>
      <c r="AC455" t="s">
        <v>348</v>
      </c>
      <c r="AD455" t="s">
        <v>196</v>
      </c>
      <c r="AE455" t="s">
        <v>143</v>
      </c>
      <c r="AF455" t="s">
        <v>144</v>
      </c>
      <c r="AG455" t="s">
        <v>145</v>
      </c>
      <c r="AH455" t="s">
        <v>145</v>
      </c>
      <c r="AI455" t="s">
        <v>146</v>
      </c>
      <c r="AJ455" t="s">
        <v>197</v>
      </c>
      <c r="AK455">
        <v>560090</v>
      </c>
      <c r="AL455" t="s">
        <v>198</v>
      </c>
      <c r="AM455" t="s">
        <v>14</v>
      </c>
      <c r="AN455">
        <v>8932</v>
      </c>
      <c r="AO455">
        <v>39296</v>
      </c>
      <c r="AP455">
        <v>7318</v>
      </c>
      <c r="AQ455">
        <v>29.69</v>
      </c>
      <c r="AR455">
        <v>3101.74</v>
      </c>
      <c r="AS455" t="s">
        <v>2396</v>
      </c>
      <c r="AT455" t="s">
        <v>2396</v>
      </c>
      <c r="AU455">
        <v>0</v>
      </c>
      <c r="AV455" t="s">
        <v>2400</v>
      </c>
      <c r="AW455" t="str" cm="1">
        <f t="array" ref="AW455">IF(Bank_Final_Fact[[#This Row],[Disbursement Date]]=MIN(_xlfn._xlws.FILTER(Bank_Final_Fact[Disbursement Date],Bank_Final_Fact[Client id]=Bank_Final_Fact[[#This Row],[Client id]])),"New","Old")</f>
        <v>New</v>
      </c>
      <c r="AX455">
        <f t="shared" si="7"/>
        <v>2</v>
      </c>
    </row>
    <row r="456" spans="1:50">
      <c r="A456" t="s">
        <v>841</v>
      </c>
      <c r="B456">
        <v>84</v>
      </c>
      <c r="C456" t="s">
        <v>39</v>
      </c>
      <c r="D456" t="s">
        <v>362</v>
      </c>
      <c r="E456">
        <v>2755</v>
      </c>
      <c r="F456">
        <v>3382</v>
      </c>
      <c r="G456">
        <v>13369</v>
      </c>
      <c r="H456" s="1">
        <v>43155</v>
      </c>
      <c r="I456" t="s">
        <v>385</v>
      </c>
      <c r="J456" t="s">
        <v>389</v>
      </c>
      <c r="K456">
        <v>30179</v>
      </c>
      <c r="L456" t="s">
        <v>46</v>
      </c>
      <c r="M456" t="s">
        <v>279</v>
      </c>
      <c r="N456" t="s">
        <v>225</v>
      </c>
      <c r="O456" t="s">
        <v>226</v>
      </c>
      <c r="P456">
        <v>42</v>
      </c>
      <c r="Q456" s="1">
        <v>28126</v>
      </c>
      <c r="R456" t="s">
        <v>235</v>
      </c>
      <c r="S456" t="s">
        <v>243</v>
      </c>
      <c r="T456" t="s">
        <v>229</v>
      </c>
      <c r="U456" t="s">
        <v>233</v>
      </c>
      <c r="V456" t="s">
        <v>231</v>
      </c>
      <c r="W456">
        <v>668</v>
      </c>
      <c r="X456" t="s">
        <v>344</v>
      </c>
      <c r="Y456" t="s">
        <v>357</v>
      </c>
      <c r="Z456" t="s">
        <v>363</v>
      </c>
      <c r="AA456">
        <v>0.1991</v>
      </c>
      <c r="AB456" t="s">
        <v>364</v>
      </c>
      <c r="AC456" t="s">
        <v>365</v>
      </c>
      <c r="AD456" t="s">
        <v>39</v>
      </c>
      <c r="AE456" t="s">
        <v>40</v>
      </c>
      <c r="AF456" t="s">
        <v>41</v>
      </c>
      <c r="AG456" t="s">
        <v>42</v>
      </c>
      <c r="AH456" t="s">
        <v>42</v>
      </c>
      <c r="AI456" t="s">
        <v>43</v>
      </c>
      <c r="AJ456" t="s">
        <v>44</v>
      </c>
      <c r="AK456">
        <v>30179</v>
      </c>
      <c r="AL456" t="s">
        <v>45</v>
      </c>
      <c r="AM456" t="s">
        <v>30</v>
      </c>
      <c r="AN456">
        <v>2911</v>
      </c>
      <c r="AO456">
        <v>5301</v>
      </c>
      <c r="AP456">
        <v>2695</v>
      </c>
      <c r="AQ456">
        <v>45.31</v>
      </c>
      <c r="AR456">
        <v>2529.98</v>
      </c>
      <c r="AS456" t="s">
        <v>2396</v>
      </c>
      <c r="AT456" t="s">
        <v>2396</v>
      </c>
      <c r="AU456">
        <v>1</v>
      </c>
      <c r="AV456" t="s">
        <v>2400</v>
      </c>
      <c r="AW456" t="str" cm="1">
        <f t="array" ref="AW456">IF(Bank_Final_Fact[[#This Row],[Disbursement Date]]=MIN(_xlfn._xlws.FILTER(Bank_Final_Fact[Disbursement Date],Bank_Final_Fact[Client id]=Bank_Final_Fact[[#This Row],[Client id]])),"New","Old")</f>
        <v>New</v>
      </c>
      <c r="AX456">
        <f t="shared" si="7"/>
        <v>2</v>
      </c>
    </row>
    <row r="457" spans="1:50">
      <c r="A457" t="s">
        <v>842</v>
      </c>
      <c r="B457">
        <v>839</v>
      </c>
      <c r="C457" t="s">
        <v>132</v>
      </c>
      <c r="D457" t="s">
        <v>349</v>
      </c>
      <c r="E457">
        <v>38165</v>
      </c>
      <c r="F457">
        <v>45635</v>
      </c>
      <c r="G457">
        <v>8432</v>
      </c>
      <c r="H457" s="1">
        <v>43056</v>
      </c>
      <c r="I457" t="s">
        <v>385</v>
      </c>
      <c r="J457" t="s">
        <v>389</v>
      </c>
      <c r="K457">
        <v>440052</v>
      </c>
      <c r="L457" t="s">
        <v>138</v>
      </c>
      <c r="M457" t="s">
        <v>295</v>
      </c>
      <c r="N457" t="s">
        <v>225</v>
      </c>
      <c r="O457" t="s">
        <v>238</v>
      </c>
      <c r="P457">
        <v>51</v>
      </c>
      <c r="Q457" s="1">
        <v>24838</v>
      </c>
      <c r="R457" t="s">
        <v>227</v>
      </c>
      <c r="S457" t="s">
        <v>243</v>
      </c>
      <c r="T457" t="s">
        <v>229</v>
      </c>
      <c r="U457" t="s">
        <v>245</v>
      </c>
      <c r="V457" t="s">
        <v>231</v>
      </c>
      <c r="W457">
        <v>389</v>
      </c>
      <c r="X457" t="s">
        <v>344</v>
      </c>
      <c r="Y457" t="s">
        <v>350</v>
      </c>
      <c r="Z457" t="s">
        <v>346</v>
      </c>
      <c r="AA457">
        <v>7.51E-2</v>
      </c>
      <c r="AB457" t="s">
        <v>351</v>
      </c>
      <c r="AC457" t="s">
        <v>352</v>
      </c>
      <c r="AD457" t="s">
        <v>132</v>
      </c>
      <c r="AE457" t="s">
        <v>133</v>
      </c>
      <c r="AF457" t="s">
        <v>134</v>
      </c>
      <c r="AG457" t="s">
        <v>135</v>
      </c>
      <c r="AH457" t="s">
        <v>135</v>
      </c>
      <c r="AI457" t="s">
        <v>136</v>
      </c>
      <c r="AJ457" t="s">
        <v>132</v>
      </c>
      <c r="AK457">
        <v>440052</v>
      </c>
      <c r="AL457" t="s">
        <v>137</v>
      </c>
      <c r="AM457" t="s">
        <v>16</v>
      </c>
      <c r="AN457">
        <v>38933</v>
      </c>
      <c r="AO457">
        <v>46475</v>
      </c>
      <c r="AP457">
        <v>38031</v>
      </c>
      <c r="AQ457">
        <v>23.65</v>
      </c>
      <c r="AR457">
        <v>3035.08</v>
      </c>
      <c r="AS457" t="s">
        <v>2396</v>
      </c>
      <c r="AT457" t="s">
        <v>2396</v>
      </c>
      <c r="AU457">
        <v>1</v>
      </c>
      <c r="AV457" t="s">
        <v>2398</v>
      </c>
      <c r="AW457" t="str" cm="1">
        <f t="array" ref="AW457">IF(Bank_Final_Fact[[#This Row],[Disbursement Date]]=MIN(_xlfn._xlws.FILTER(Bank_Final_Fact[Disbursement Date],Bank_Final_Fact[Client id]=Bank_Final_Fact[[#This Row],[Client id]])),"New","Old")</f>
        <v>New</v>
      </c>
      <c r="AX457">
        <f t="shared" si="7"/>
        <v>4</v>
      </c>
    </row>
    <row r="458" spans="1:50">
      <c r="A458" t="s">
        <v>843</v>
      </c>
      <c r="B458">
        <v>956</v>
      </c>
      <c r="C458" t="s">
        <v>52</v>
      </c>
      <c r="D458" t="s">
        <v>343</v>
      </c>
      <c r="E458">
        <v>19141</v>
      </c>
      <c r="F458">
        <v>42780</v>
      </c>
      <c r="G458">
        <v>3447</v>
      </c>
      <c r="H458" s="1">
        <v>42334</v>
      </c>
      <c r="I458" t="s">
        <v>382</v>
      </c>
      <c r="J458" t="s">
        <v>383</v>
      </c>
      <c r="K458">
        <v>50678</v>
      </c>
      <c r="L458" t="s">
        <v>98</v>
      </c>
      <c r="M458" t="s">
        <v>297</v>
      </c>
      <c r="N458" t="s">
        <v>225</v>
      </c>
      <c r="O458" t="s">
        <v>251</v>
      </c>
      <c r="P458">
        <v>31</v>
      </c>
      <c r="Q458" s="1">
        <v>31778</v>
      </c>
      <c r="R458" t="s">
        <v>239</v>
      </c>
      <c r="S458" t="s">
        <v>282</v>
      </c>
      <c r="T458" t="s">
        <v>229</v>
      </c>
      <c r="U458" t="s">
        <v>261</v>
      </c>
      <c r="V458" t="s">
        <v>231</v>
      </c>
      <c r="W458">
        <v>466</v>
      </c>
      <c r="X458" t="s">
        <v>344</v>
      </c>
      <c r="Y458" t="s">
        <v>345</v>
      </c>
      <c r="Z458" t="s">
        <v>346</v>
      </c>
      <c r="AA458">
        <v>0.1065</v>
      </c>
      <c r="AB458" t="s">
        <v>347</v>
      </c>
      <c r="AC458" t="s">
        <v>348</v>
      </c>
      <c r="AD458" t="s">
        <v>52</v>
      </c>
      <c r="AE458" t="s">
        <v>51</v>
      </c>
      <c r="AF458" t="s">
        <v>52</v>
      </c>
      <c r="AG458" t="s">
        <v>53</v>
      </c>
      <c r="AH458" t="s">
        <v>53</v>
      </c>
      <c r="AI458" t="s">
        <v>54</v>
      </c>
      <c r="AJ458" t="s">
        <v>52</v>
      </c>
      <c r="AK458">
        <v>50678</v>
      </c>
      <c r="AL458" t="s">
        <v>97</v>
      </c>
      <c r="AM458" t="s">
        <v>14</v>
      </c>
      <c r="AN458">
        <v>20893</v>
      </c>
      <c r="AO458">
        <v>43937</v>
      </c>
      <c r="AP458">
        <v>19068</v>
      </c>
      <c r="AQ458">
        <v>8.9499999999999993</v>
      </c>
      <c r="AR458">
        <v>3880.61</v>
      </c>
      <c r="AS458" t="s">
        <v>2396</v>
      </c>
      <c r="AT458" t="s">
        <v>2396</v>
      </c>
      <c r="AU458">
        <v>2</v>
      </c>
      <c r="AV458" t="s">
        <v>2399</v>
      </c>
      <c r="AW458" t="str" cm="1">
        <f t="array" ref="AW458">IF(Bank_Final_Fact[[#This Row],[Disbursement Date]]=MIN(_xlfn._xlws.FILTER(Bank_Final_Fact[Disbursement Date],Bank_Final_Fact[Client id]=Bank_Final_Fact[[#This Row],[Client id]])),"New","Old")</f>
        <v>Old</v>
      </c>
      <c r="AX458">
        <f t="shared" si="7"/>
        <v>6</v>
      </c>
    </row>
    <row r="459" spans="1:50">
      <c r="A459" t="s">
        <v>844</v>
      </c>
      <c r="B459">
        <v>481</v>
      </c>
      <c r="C459" t="s">
        <v>127</v>
      </c>
      <c r="D459" t="s">
        <v>343</v>
      </c>
      <c r="E459">
        <v>22620</v>
      </c>
      <c r="F459">
        <v>40095</v>
      </c>
      <c r="G459">
        <v>36709</v>
      </c>
      <c r="H459" s="1">
        <v>44085</v>
      </c>
      <c r="I459" t="s">
        <v>385</v>
      </c>
      <c r="J459" t="s">
        <v>389</v>
      </c>
      <c r="K459">
        <v>120676</v>
      </c>
      <c r="L459" t="s">
        <v>128</v>
      </c>
      <c r="M459" t="s">
        <v>302</v>
      </c>
      <c r="N459" t="s">
        <v>225</v>
      </c>
      <c r="O459" t="s">
        <v>251</v>
      </c>
      <c r="P459">
        <v>29</v>
      </c>
      <c r="Q459" s="1">
        <v>32874</v>
      </c>
      <c r="R459" t="s">
        <v>281</v>
      </c>
      <c r="S459" t="s">
        <v>243</v>
      </c>
      <c r="T459" t="s">
        <v>259</v>
      </c>
      <c r="U459" t="s">
        <v>230</v>
      </c>
      <c r="V459" t="s">
        <v>240</v>
      </c>
      <c r="W459">
        <v>395</v>
      </c>
      <c r="X459" t="s">
        <v>344</v>
      </c>
      <c r="Y459" t="s">
        <v>345</v>
      </c>
      <c r="Z459" t="s">
        <v>346</v>
      </c>
      <c r="AA459">
        <v>0.1065</v>
      </c>
      <c r="AB459" t="s">
        <v>347</v>
      </c>
      <c r="AC459" t="s">
        <v>348</v>
      </c>
      <c r="AD459" t="s">
        <v>127</v>
      </c>
      <c r="AE459" t="s">
        <v>9</v>
      </c>
      <c r="AF459" t="s">
        <v>10</v>
      </c>
      <c r="AG459" t="s">
        <v>11</v>
      </c>
      <c r="AH459" t="s">
        <v>11</v>
      </c>
      <c r="AI459" t="s">
        <v>12</v>
      </c>
      <c r="AJ459" t="s">
        <v>127</v>
      </c>
      <c r="AK459">
        <v>120676</v>
      </c>
      <c r="AL459" t="s">
        <v>21</v>
      </c>
      <c r="AM459" t="s">
        <v>14</v>
      </c>
      <c r="AN459">
        <v>22187</v>
      </c>
      <c r="AO459">
        <v>40227</v>
      </c>
      <c r="AP459">
        <v>22232</v>
      </c>
      <c r="AQ459">
        <v>6.37</v>
      </c>
      <c r="AR459">
        <v>3651.02</v>
      </c>
      <c r="AS459" t="s">
        <v>2396</v>
      </c>
      <c r="AT459" t="s">
        <v>2396</v>
      </c>
      <c r="AU459">
        <v>1</v>
      </c>
      <c r="AV459" t="s">
        <v>2400</v>
      </c>
      <c r="AW459" t="str" cm="1">
        <f t="array" ref="AW459">IF(Bank_Final_Fact[[#This Row],[Disbursement Date]]=MIN(_xlfn._xlws.FILTER(Bank_Final_Fact[Disbursement Date],Bank_Final_Fact[Client id]=Bank_Final_Fact[[#This Row],[Client id]])),"New","Old")</f>
        <v>Old</v>
      </c>
      <c r="AX459">
        <f t="shared" si="7"/>
        <v>2</v>
      </c>
    </row>
    <row r="460" spans="1:50">
      <c r="A460" t="s">
        <v>845</v>
      </c>
      <c r="B460">
        <v>582</v>
      </c>
      <c r="C460" t="s">
        <v>142</v>
      </c>
      <c r="D460" t="s">
        <v>343</v>
      </c>
      <c r="E460">
        <v>9130</v>
      </c>
      <c r="F460">
        <v>41455</v>
      </c>
      <c r="G460">
        <v>39015</v>
      </c>
      <c r="H460" s="1">
        <v>42468</v>
      </c>
      <c r="I460" t="s">
        <v>385</v>
      </c>
      <c r="J460" t="s">
        <v>383</v>
      </c>
      <c r="K460">
        <v>570241</v>
      </c>
      <c r="L460" t="s">
        <v>148</v>
      </c>
      <c r="M460" t="s">
        <v>247</v>
      </c>
      <c r="N460" t="s">
        <v>225</v>
      </c>
      <c r="O460" t="s">
        <v>226</v>
      </c>
      <c r="P460">
        <v>39</v>
      </c>
      <c r="Q460" s="1">
        <v>28491</v>
      </c>
      <c r="R460" t="s">
        <v>227</v>
      </c>
      <c r="S460" t="s">
        <v>243</v>
      </c>
      <c r="T460" t="s">
        <v>229</v>
      </c>
      <c r="U460" t="s">
        <v>236</v>
      </c>
      <c r="V460" t="s">
        <v>246</v>
      </c>
      <c r="W460">
        <v>692</v>
      </c>
      <c r="X460" t="s">
        <v>344</v>
      </c>
      <c r="Y460" t="s">
        <v>345</v>
      </c>
      <c r="Z460" t="s">
        <v>346</v>
      </c>
      <c r="AA460">
        <v>0.1065</v>
      </c>
      <c r="AB460" t="s">
        <v>347</v>
      </c>
      <c r="AC460" t="s">
        <v>348</v>
      </c>
      <c r="AD460" t="s">
        <v>142</v>
      </c>
      <c r="AE460" t="s">
        <v>143</v>
      </c>
      <c r="AF460" t="s">
        <v>144</v>
      </c>
      <c r="AG460" t="s">
        <v>145</v>
      </c>
      <c r="AH460" t="s">
        <v>145</v>
      </c>
      <c r="AI460" t="s">
        <v>146</v>
      </c>
      <c r="AJ460" t="s">
        <v>142</v>
      </c>
      <c r="AK460">
        <v>570241</v>
      </c>
      <c r="AL460" t="s">
        <v>147</v>
      </c>
      <c r="AM460" t="s">
        <v>30</v>
      </c>
      <c r="AN460">
        <v>9005</v>
      </c>
      <c r="AO460">
        <v>42158</v>
      </c>
      <c r="AP460">
        <v>8653</v>
      </c>
      <c r="AQ460">
        <v>12.53</v>
      </c>
      <c r="AR460">
        <v>4459.84</v>
      </c>
      <c r="AS460" t="s">
        <v>2396</v>
      </c>
      <c r="AT460" t="s">
        <v>2396</v>
      </c>
      <c r="AU460">
        <v>2</v>
      </c>
      <c r="AV460" t="s">
        <v>2398</v>
      </c>
      <c r="AW460" t="str" cm="1">
        <f t="array" ref="AW460">IF(Bank_Final_Fact[[#This Row],[Disbursement Date]]=MIN(_xlfn._xlws.FILTER(Bank_Final_Fact[Disbursement Date],Bank_Final_Fact[Client id]=Bank_Final_Fact[[#This Row],[Client id]])),"New","Old")</f>
        <v>New</v>
      </c>
      <c r="AX460">
        <f t="shared" si="7"/>
        <v>2</v>
      </c>
    </row>
    <row r="461" spans="1:50">
      <c r="A461" t="s">
        <v>846</v>
      </c>
      <c r="B461">
        <v>794</v>
      </c>
      <c r="C461" t="s">
        <v>202</v>
      </c>
      <c r="D461" t="s">
        <v>343</v>
      </c>
      <c r="E461">
        <v>32920</v>
      </c>
      <c r="F461">
        <v>13561</v>
      </c>
      <c r="G461">
        <v>4550</v>
      </c>
      <c r="H461" s="1">
        <v>44817</v>
      </c>
      <c r="I461" t="s">
        <v>394</v>
      </c>
      <c r="J461" t="s">
        <v>383</v>
      </c>
      <c r="K461">
        <v>680026</v>
      </c>
      <c r="L461" t="s">
        <v>205</v>
      </c>
      <c r="M461" t="s">
        <v>247</v>
      </c>
      <c r="N461" t="s">
        <v>225</v>
      </c>
      <c r="O461" t="s">
        <v>226</v>
      </c>
      <c r="P461">
        <v>43</v>
      </c>
      <c r="Q461" s="1">
        <v>27760</v>
      </c>
      <c r="R461" t="s">
        <v>281</v>
      </c>
      <c r="S461" t="s">
        <v>282</v>
      </c>
      <c r="T461" t="s">
        <v>229</v>
      </c>
      <c r="U461" t="s">
        <v>261</v>
      </c>
      <c r="V461" t="s">
        <v>231</v>
      </c>
      <c r="W461">
        <v>528</v>
      </c>
      <c r="X461" t="s">
        <v>344</v>
      </c>
      <c r="Y461" t="s">
        <v>345</v>
      </c>
      <c r="Z461" t="s">
        <v>346</v>
      </c>
      <c r="AA461">
        <v>0.1065</v>
      </c>
      <c r="AB461" t="s">
        <v>347</v>
      </c>
      <c r="AC461" t="s">
        <v>348</v>
      </c>
      <c r="AD461" t="s">
        <v>202</v>
      </c>
      <c r="AE461" t="s">
        <v>143</v>
      </c>
      <c r="AF461" t="s">
        <v>144</v>
      </c>
      <c r="AG461" t="s">
        <v>145</v>
      </c>
      <c r="AH461" t="s">
        <v>145</v>
      </c>
      <c r="AI461" t="s">
        <v>146</v>
      </c>
      <c r="AJ461" t="s">
        <v>203</v>
      </c>
      <c r="AK461">
        <v>680026</v>
      </c>
      <c r="AL461" t="s">
        <v>204</v>
      </c>
      <c r="AM461" t="s">
        <v>14</v>
      </c>
      <c r="AN461">
        <v>33319</v>
      </c>
      <c r="AO461">
        <v>13570</v>
      </c>
      <c r="AP461">
        <v>32747</v>
      </c>
      <c r="AQ461">
        <v>27.06</v>
      </c>
      <c r="AR461">
        <v>3939.36</v>
      </c>
      <c r="AS461" t="s">
        <v>2396</v>
      </c>
      <c r="AT461" t="s">
        <v>2396</v>
      </c>
      <c r="AU461">
        <v>2</v>
      </c>
      <c r="AV461" t="s">
        <v>2398</v>
      </c>
      <c r="AW461" t="str" cm="1">
        <f t="array" ref="AW461">IF(Bank_Final_Fact[[#This Row],[Disbursement Date]]=MIN(_xlfn._xlws.FILTER(Bank_Final_Fact[Disbursement Date],Bank_Final_Fact[Client id]=Bank_Final_Fact[[#This Row],[Client id]])),"New","Old")</f>
        <v>Old</v>
      </c>
      <c r="AX461">
        <f t="shared" si="7"/>
        <v>2</v>
      </c>
    </row>
    <row r="462" spans="1:50">
      <c r="A462" t="s">
        <v>847</v>
      </c>
      <c r="B462">
        <v>278</v>
      </c>
      <c r="C462" t="s">
        <v>94</v>
      </c>
      <c r="D462" t="s">
        <v>362</v>
      </c>
      <c r="E462">
        <v>24249</v>
      </c>
      <c r="F462">
        <v>24238</v>
      </c>
      <c r="G462">
        <v>34346</v>
      </c>
      <c r="H462" s="1">
        <v>44183</v>
      </c>
      <c r="I462" t="s">
        <v>385</v>
      </c>
      <c r="J462" t="s">
        <v>389</v>
      </c>
      <c r="K462">
        <v>70364</v>
      </c>
      <c r="L462" t="s">
        <v>96</v>
      </c>
      <c r="M462" t="s">
        <v>314</v>
      </c>
      <c r="N462" t="s">
        <v>225</v>
      </c>
      <c r="O462" t="s">
        <v>251</v>
      </c>
      <c r="P462">
        <v>31</v>
      </c>
      <c r="Q462" s="1">
        <v>32143</v>
      </c>
      <c r="R462" t="s">
        <v>235</v>
      </c>
      <c r="S462" t="s">
        <v>243</v>
      </c>
      <c r="T462" t="s">
        <v>229</v>
      </c>
      <c r="U462" t="s">
        <v>233</v>
      </c>
      <c r="V462" t="s">
        <v>231</v>
      </c>
      <c r="W462">
        <v>672</v>
      </c>
      <c r="X462" t="s">
        <v>344</v>
      </c>
      <c r="Y462" t="s">
        <v>357</v>
      </c>
      <c r="Z462" t="s">
        <v>363</v>
      </c>
      <c r="AA462">
        <v>0.1991</v>
      </c>
      <c r="AB462" t="s">
        <v>364</v>
      </c>
      <c r="AC462" t="s">
        <v>365</v>
      </c>
      <c r="AD462" t="s">
        <v>94</v>
      </c>
      <c r="AE462" t="s">
        <v>51</v>
      </c>
      <c r="AF462" t="s">
        <v>52</v>
      </c>
      <c r="AG462" t="s">
        <v>53</v>
      </c>
      <c r="AH462" t="s">
        <v>53</v>
      </c>
      <c r="AI462" t="s">
        <v>54</v>
      </c>
      <c r="AJ462" t="s">
        <v>94</v>
      </c>
      <c r="AK462">
        <v>70364</v>
      </c>
      <c r="AL462" t="s">
        <v>95</v>
      </c>
      <c r="AM462" t="s">
        <v>14</v>
      </c>
      <c r="AN462">
        <v>26200</v>
      </c>
      <c r="AO462">
        <v>25974</v>
      </c>
      <c r="AP462">
        <v>24206</v>
      </c>
      <c r="AQ462">
        <v>21.71</v>
      </c>
      <c r="AR462">
        <v>651.29999999999995</v>
      </c>
      <c r="AS462" t="s">
        <v>2396</v>
      </c>
      <c r="AT462" t="s">
        <v>2396</v>
      </c>
      <c r="AU462">
        <v>1</v>
      </c>
      <c r="AV462" t="s">
        <v>2399</v>
      </c>
      <c r="AW462" t="str" cm="1">
        <f t="array" ref="AW462">IF(Bank_Final_Fact[[#This Row],[Disbursement Date]]=MIN(_xlfn._xlws.FILTER(Bank_Final_Fact[Disbursement Date],Bank_Final_Fact[Client id]=Bank_Final_Fact[[#This Row],[Client id]])),"New","Old")</f>
        <v>Old</v>
      </c>
      <c r="AX462">
        <f t="shared" si="7"/>
        <v>2</v>
      </c>
    </row>
    <row r="463" spans="1:50">
      <c r="A463" t="s">
        <v>848</v>
      </c>
      <c r="B463">
        <v>12</v>
      </c>
      <c r="C463" t="s">
        <v>139</v>
      </c>
      <c r="D463" t="s">
        <v>371</v>
      </c>
      <c r="E463">
        <v>8327</v>
      </c>
      <c r="F463">
        <v>26766</v>
      </c>
      <c r="G463">
        <v>7523</v>
      </c>
      <c r="H463" s="1">
        <v>42847</v>
      </c>
      <c r="I463" t="s">
        <v>382</v>
      </c>
      <c r="J463" t="s">
        <v>389</v>
      </c>
      <c r="K463">
        <v>630081</v>
      </c>
      <c r="L463" t="s">
        <v>141</v>
      </c>
      <c r="M463" t="s">
        <v>252</v>
      </c>
      <c r="N463" t="s">
        <v>225</v>
      </c>
      <c r="O463" t="s">
        <v>226</v>
      </c>
      <c r="P463">
        <v>45</v>
      </c>
      <c r="Q463" s="1">
        <v>26299</v>
      </c>
      <c r="R463" t="s">
        <v>227</v>
      </c>
      <c r="S463" t="s">
        <v>243</v>
      </c>
      <c r="T463" t="s">
        <v>249</v>
      </c>
      <c r="U463" t="s">
        <v>230</v>
      </c>
      <c r="V463" t="s">
        <v>240</v>
      </c>
      <c r="W463">
        <v>417</v>
      </c>
      <c r="X463" t="s">
        <v>344</v>
      </c>
      <c r="Y463" t="s">
        <v>345</v>
      </c>
      <c r="Z463" t="s">
        <v>346</v>
      </c>
      <c r="AA463">
        <v>0.14649999999999999</v>
      </c>
      <c r="AB463" t="s">
        <v>369</v>
      </c>
      <c r="AC463" t="s">
        <v>370</v>
      </c>
      <c r="AD463" t="s">
        <v>139</v>
      </c>
      <c r="AE463" t="s">
        <v>133</v>
      </c>
      <c r="AF463" t="s">
        <v>134</v>
      </c>
      <c r="AG463" t="s">
        <v>135</v>
      </c>
      <c r="AH463" t="s">
        <v>135</v>
      </c>
      <c r="AI463" t="s">
        <v>136</v>
      </c>
      <c r="AJ463" t="s">
        <v>139</v>
      </c>
      <c r="AK463">
        <v>630081</v>
      </c>
      <c r="AL463" t="s">
        <v>140</v>
      </c>
      <c r="AM463" t="s">
        <v>16</v>
      </c>
      <c r="AN463">
        <v>10043</v>
      </c>
      <c r="AO463">
        <v>26738</v>
      </c>
      <c r="AP463">
        <v>7915</v>
      </c>
      <c r="AQ463">
        <v>29.19</v>
      </c>
      <c r="AR463">
        <v>2996.71</v>
      </c>
      <c r="AS463" t="s">
        <v>2396</v>
      </c>
      <c r="AT463" t="s">
        <v>2396</v>
      </c>
      <c r="AU463">
        <v>2</v>
      </c>
      <c r="AV463" t="s">
        <v>2398</v>
      </c>
      <c r="AW463" t="str" cm="1">
        <f t="array" ref="AW463">IF(Bank_Final_Fact[[#This Row],[Disbursement Date]]=MIN(_xlfn._xlws.FILTER(Bank_Final_Fact[Disbursement Date],Bank_Final_Fact[Client id]=Bank_Final_Fact[[#This Row],[Client id]])),"New","Old")</f>
        <v>New</v>
      </c>
      <c r="AX463">
        <f t="shared" si="7"/>
        <v>6</v>
      </c>
    </row>
    <row r="464" spans="1:50">
      <c r="A464" t="s">
        <v>849</v>
      </c>
      <c r="B464">
        <v>663</v>
      </c>
      <c r="C464" t="s">
        <v>69</v>
      </c>
      <c r="D464" t="s">
        <v>359</v>
      </c>
      <c r="E464">
        <v>12956</v>
      </c>
      <c r="F464">
        <v>6023</v>
      </c>
      <c r="G464">
        <v>19433</v>
      </c>
      <c r="H464" s="1">
        <v>44546</v>
      </c>
      <c r="I464" t="s">
        <v>382</v>
      </c>
      <c r="J464" t="s">
        <v>389</v>
      </c>
      <c r="K464">
        <v>140056</v>
      </c>
      <c r="L464" t="s">
        <v>71</v>
      </c>
      <c r="M464" t="s">
        <v>255</v>
      </c>
      <c r="N464" t="s">
        <v>225</v>
      </c>
      <c r="O464" t="s">
        <v>242</v>
      </c>
      <c r="Q464" s="1"/>
      <c r="R464" t="s">
        <v>266</v>
      </c>
      <c r="S464" t="s">
        <v>282</v>
      </c>
      <c r="T464" t="s">
        <v>259</v>
      </c>
      <c r="U464" t="s">
        <v>261</v>
      </c>
      <c r="V464" t="s">
        <v>231</v>
      </c>
      <c r="W464">
        <v>660</v>
      </c>
      <c r="X464" t="s">
        <v>344</v>
      </c>
      <c r="Y464" t="s">
        <v>360</v>
      </c>
      <c r="Z464" t="s">
        <v>346</v>
      </c>
      <c r="AA464">
        <v>9.9099999999999994E-2</v>
      </c>
      <c r="AB464" t="s">
        <v>347</v>
      </c>
      <c r="AC464" t="s">
        <v>361</v>
      </c>
      <c r="AD464" t="s">
        <v>69</v>
      </c>
      <c r="AE464" t="s">
        <v>24</v>
      </c>
      <c r="AF464" t="s">
        <v>25</v>
      </c>
      <c r="AG464" t="s">
        <v>26</v>
      </c>
      <c r="AH464" t="s">
        <v>26</v>
      </c>
      <c r="AI464" t="s">
        <v>27</v>
      </c>
      <c r="AJ464" t="s">
        <v>69</v>
      </c>
      <c r="AK464">
        <v>140056</v>
      </c>
      <c r="AL464" t="s">
        <v>70</v>
      </c>
      <c r="AM464" t="s">
        <v>14</v>
      </c>
      <c r="AN464">
        <v>14236</v>
      </c>
      <c r="AO464">
        <v>6117</v>
      </c>
      <c r="AP464">
        <v>12658</v>
      </c>
      <c r="AQ464">
        <v>1.58</v>
      </c>
      <c r="AR464">
        <v>4402.67</v>
      </c>
      <c r="AS464" t="s">
        <v>2396</v>
      </c>
      <c r="AT464" t="s">
        <v>2396</v>
      </c>
      <c r="AU464">
        <v>1</v>
      </c>
      <c r="AV464" t="s">
        <v>2398</v>
      </c>
      <c r="AW464" t="str" cm="1">
        <f t="array" ref="AW464">IF(Bank_Final_Fact[[#This Row],[Disbursement Date]]=MIN(_xlfn._xlws.FILTER(Bank_Final_Fact[Disbursement Date],Bank_Final_Fact[Client id]=Bank_Final_Fact[[#This Row],[Client id]])),"New","Old")</f>
        <v>Old</v>
      </c>
      <c r="AX464">
        <f t="shared" si="7"/>
        <v>5</v>
      </c>
    </row>
    <row r="465" spans="1:50">
      <c r="A465" t="s">
        <v>850</v>
      </c>
      <c r="B465">
        <v>218</v>
      </c>
      <c r="C465" t="s">
        <v>8</v>
      </c>
      <c r="D465" t="s">
        <v>343</v>
      </c>
      <c r="E465">
        <v>24675</v>
      </c>
      <c r="F465">
        <v>32500</v>
      </c>
      <c r="G465">
        <v>18841</v>
      </c>
      <c r="H465" s="1">
        <v>42310</v>
      </c>
      <c r="I465" t="s">
        <v>385</v>
      </c>
      <c r="J465" t="s">
        <v>389</v>
      </c>
      <c r="K465">
        <v>100186</v>
      </c>
      <c r="L465" t="s">
        <v>15</v>
      </c>
      <c r="M465" t="s">
        <v>299</v>
      </c>
      <c r="N465" t="s">
        <v>225</v>
      </c>
      <c r="O465" t="s">
        <v>238</v>
      </c>
      <c r="P465">
        <v>49</v>
      </c>
      <c r="Q465" s="1">
        <v>25569</v>
      </c>
      <c r="R465" t="s">
        <v>239</v>
      </c>
      <c r="S465" t="s">
        <v>243</v>
      </c>
      <c r="T465" t="s">
        <v>249</v>
      </c>
      <c r="U465" t="s">
        <v>230</v>
      </c>
      <c r="V465" t="s">
        <v>246</v>
      </c>
      <c r="W465">
        <v>374</v>
      </c>
      <c r="X465" t="s">
        <v>344</v>
      </c>
      <c r="Y465" t="s">
        <v>345</v>
      </c>
      <c r="Z465" t="s">
        <v>346</v>
      </c>
      <c r="AA465">
        <v>0.1065</v>
      </c>
      <c r="AB465" t="s">
        <v>347</v>
      </c>
      <c r="AC465" t="s">
        <v>348</v>
      </c>
      <c r="AD465" t="s">
        <v>8</v>
      </c>
      <c r="AE465" t="s">
        <v>9</v>
      </c>
      <c r="AF465" t="s">
        <v>10</v>
      </c>
      <c r="AG465" t="s">
        <v>11</v>
      </c>
      <c r="AH465" t="s">
        <v>11</v>
      </c>
      <c r="AI465" t="s">
        <v>12</v>
      </c>
      <c r="AJ465" t="s">
        <v>8</v>
      </c>
      <c r="AK465">
        <v>100186</v>
      </c>
      <c r="AL465" t="s">
        <v>13</v>
      </c>
      <c r="AM465" t="s">
        <v>14</v>
      </c>
      <c r="AN465">
        <v>25437</v>
      </c>
      <c r="AO465">
        <v>32134</v>
      </c>
      <c r="AP465">
        <v>24385</v>
      </c>
      <c r="AQ465">
        <v>42.34</v>
      </c>
      <c r="AR465">
        <v>240.81</v>
      </c>
      <c r="AS465" t="s">
        <v>2396</v>
      </c>
      <c r="AT465" t="s">
        <v>2396</v>
      </c>
      <c r="AU465">
        <v>1</v>
      </c>
      <c r="AV465" t="s">
        <v>2398</v>
      </c>
      <c r="AW465" t="str" cm="1">
        <f t="array" ref="AW465">IF(Bank_Final_Fact[[#This Row],[Disbursement Date]]=MIN(_xlfn._xlws.FILTER(Bank_Final_Fact[Disbursement Date],Bank_Final_Fact[Client id]=Bank_Final_Fact[[#This Row],[Client id]])),"New","Old")</f>
        <v>New</v>
      </c>
      <c r="AX465">
        <f t="shared" si="7"/>
        <v>3</v>
      </c>
    </row>
    <row r="466" spans="1:50">
      <c r="A466" t="s">
        <v>851</v>
      </c>
      <c r="B466">
        <v>221</v>
      </c>
      <c r="C466" t="s">
        <v>124</v>
      </c>
      <c r="D466" t="s">
        <v>359</v>
      </c>
      <c r="E466">
        <v>25142</v>
      </c>
      <c r="F466">
        <v>43445</v>
      </c>
      <c r="G466">
        <v>32432</v>
      </c>
      <c r="H466" s="1">
        <v>44133</v>
      </c>
      <c r="I466" t="s">
        <v>382</v>
      </c>
      <c r="J466" t="s">
        <v>389</v>
      </c>
      <c r="K466">
        <v>1030063</v>
      </c>
      <c r="L466" t="s">
        <v>126</v>
      </c>
      <c r="M466" t="s">
        <v>311</v>
      </c>
      <c r="N466" t="s">
        <v>225</v>
      </c>
      <c r="O466" t="s">
        <v>251</v>
      </c>
      <c r="P466">
        <v>33</v>
      </c>
      <c r="Q466" s="1">
        <v>31200</v>
      </c>
      <c r="R466" t="s">
        <v>239</v>
      </c>
      <c r="S466" t="s">
        <v>303</v>
      </c>
      <c r="T466" t="s">
        <v>259</v>
      </c>
      <c r="U466" t="s">
        <v>245</v>
      </c>
      <c r="V466" t="s">
        <v>246</v>
      </c>
      <c r="W466">
        <v>754</v>
      </c>
      <c r="X466" t="s">
        <v>344</v>
      </c>
      <c r="Y466" t="s">
        <v>360</v>
      </c>
      <c r="Z466" t="s">
        <v>346</v>
      </c>
      <c r="AA466">
        <v>9.9099999999999994E-2</v>
      </c>
      <c r="AB466" t="s">
        <v>347</v>
      </c>
      <c r="AC466" t="s">
        <v>361</v>
      </c>
      <c r="AD466" t="s">
        <v>124</v>
      </c>
      <c r="AE466" t="s">
        <v>9</v>
      </c>
      <c r="AF466" t="s">
        <v>10</v>
      </c>
      <c r="AG466" t="s">
        <v>11</v>
      </c>
      <c r="AH466" t="s">
        <v>11</v>
      </c>
      <c r="AI466" t="s">
        <v>12</v>
      </c>
      <c r="AJ466" t="s">
        <v>20</v>
      </c>
      <c r="AK466">
        <v>1030063</v>
      </c>
      <c r="AL466" t="s">
        <v>125</v>
      </c>
      <c r="AM466" t="s">
        <v>30</v>
      </c>
      <c r="AN466">
        <v>24802</v>
      </c>
      <c r="AO466">
        <v>45134</v>
      </c>
      <c r="AP466">
        <v>24716</v>
      </c>
      <c r="AQ466">
        <v>46.07</v>
      </c>
      <c r="AR466">
        <v>1748.87</v>
      </c>
      <c r="AS466" t="s">
        <v>2396</v>
      </c>
      <c r="AT466" t="s">
        <v>2396</v>
      </c>
      <c r="AU466">
        <v>0</v>
      </c>
      <c r="AV466" t="s">
        <v>2398</v>
      </c>
      <c r="AW466" t="str" cm="1">
        <f t="array" ref="AW466">IF(Bank_Final_Fact[[#This Row],[Disbursement Date]]=MIN(_xlfn._xlws.FILTER(Bank_Final_Fact[Disbursement Date],Bank_Final_Fact[Client id]=Bank_Final_Fact[[#This Row],[Client id]])),"New","Old")</f>
        <v>Old</v>
      </c>
      <c r="AX466">
        <f t="shared" si="7"/>
        <v>3</v>
      </c>
    </row>
    <row r="467" spans="1:50">
      <c r="A467" t="s">
        <v>852</v>
      </c>
      <c r="B467">
        <v>177</v>
      </c>
      <c r="C467" t="s">
        <v>75</v>
      </c>
      <c r="D467" t="s">
        <v>359</v>
      </c>
      <c r="E467">
        <v>6122</v>
      </c>
      <c r="F467">
        <v>23307</v>
      </c>
      <c r="G467">
        <v>41404</v>
      </c>
      <c r="H467" s="1">
        <v>42398</v>
      </c>
      <c r="I467" t="s">
        <v>394</v>
      </c>
      <c r="J467" t="s">
        <v>383</v>
      </c>
      <c r="K467">
        <v>710002</v>
      </c>
      <c r="L467" t="s">
        <v>80</v>
      </c>
      <c r="M467" t="s">
        <v>330</v>
      </c>
      <c r="N467" t="s">
        <v>225</v>
      </c>
      <c r="O467" t="s">
        <v>226</v>
      </c>
      <c r="P467">
        <v>44</v>
      </c>
      <c r="Q467" s="1">
        <v>27395</v>
      </c>
      <c r="R467" t="s">
        <v>281</v>
      </c>
      <c r="S467" t="s">
        <v>282</v>
      </c>
      <c r="T467" t="s">
        <v>229</v>
      </c>
      <c r="U467" t="s">
        <v>245</v>
      </c>
      <c r="V467" t="s">
        <v>246</v>
      </c>
      <c r="W467">
        <v>448</v>
      </c>
      <c r="X467" t="s">
        <v>344</v>
      </c>
      <c r="Y467" t="s">
        <v>360</v>
      </c>
      <c r="Z467" t="s">
        <v>346</v>
      </c>
      <c r="AA467">
        <v>9.9099999999999994E-2</v>
      </c>
      <c r="AB467" t="s">
        <v>347</v>
      </c>
      <c r="AC467" t="s">
        <v>361</v>
      </c>
      <c r="AD467" t="s">
        <v>75</v>
      </c>
      <c r="AE467" t="s">
        <v>76</v>
      </c>
      <c r="AF467" t="s">
        <v>77</v>
      </c>
      <c r="AG467" t="s">
        <v>78</v>
      </c>
      <c r="AH467" t="s">
        <v>78</v>
      </c>
      <c r="AI467" t="s">
        <v>79</v>
      </c>
      <c r="AJ467" t="s">
        <v>75</v>
      </c>
      <c r="AK467">
        <v>710002</v>
      </c>
      <c r="AL467" t="s">
        <v>45</v>
      </c>
      <c r="AM467" t="s">
        <v>14</v>
      </c>
      <c r="AN467">
        <v>6546</v>
      </c>
      <c r="AO467">
        <v>24575</v>
      </c>
      <c r="AP467">
        <v>6108</v>
      </c>
      <c r="AQ467">
        <v>42.35</v>
      </c>
      <c r="AR467">
        <v>4065.86</v>
      </c>
      <c r="AS467" t="s">
        <v>2396</v>
      </c>
      <c r="AT467" t="s">
        <v>2396</v>
      </c>
      <c r="AU467">
        <v>1</v>
      </c>
      <c r="AV467" t="s">
        <v>2398</v>
      </c>
      <c r="AW467" t="str" cm="1">
        <f t="array" ref="AW467">IF(Bank_Final_Fact[[#This Row],[Disbursement Date]]=MIN(_xlfn._xlws.FILTER(Bank_Final_Fact[Disbursement Date],Bank_Final_Fact[Client id]=Bank_Final_Fact[[#This Row],[Client id]])),"New","Old")</f>
        <v>Old</v>
      </c>
      <c r="AX467">
        <f t="shared" si="7"/>
        <v>3</v>
      </c>
    </row>
    <row r="468" spans="1:50">
      <c r="A468" t="s">
        <v>853</v>
      </c>
      <c r="B468">
        <v>798</v>
      </c>
      <c r="C468" t="s">
        <v>109</v>
      </c>
      <c r="D468" t="s">
        <v>343</v>
      </c>
      <c r="E468">
        <v>32807</v>
      </c>
      <c r="F468">
        <v>28656</v>
      </c>
      <c r="G468">
        <v>43019</v>
      </c>
      <c r="H468" s="1">
        <v>42575</v>
      </c>
      <c r="I468" t="s">
        <v>385</v>
      </c>
      <c r="J468" t="s">
        <v>389</v>
      </c>
      <c r="K468">
        <v>1110166</v>
      </c>
      <c r="L468" t="s">
        <v>112</v>
      </c>
      <c r="M468" t="s">
        <v>255</v>
      </c>
      <c r="N468" t="s">
        <v>225</v>
      </c>
      <c r="O468" t="s">
        <v>251</v>
      </c>
      <c r="P468">
        <v>29</v>
      </c>
      <c r="Q468" s="1">
        <v>32509</v>
      </c>
      <c r="R468" t="s">
        <v>239</v>
      </c>
      <c r="S468" t="s">
        <v>303</v>
      </c>
      <c r="T468" t="s">
        <v>229</v>
      </c>
      <c r="U468" t="s">
        <v>233</v>
      </c>
      <c r="V468" t="s">
        <v>246</v>
      </c>
      <c r="W468">
        <v>324</v>
      </c>
      <c r="X468" t="s">
        <v>344</v>
      </c>
      <c r="Y468" t="s">
        <v>345</v>
      </c>
      <c r="Z468" t="s">
        <v>346</v>
      </c>
      <c r="AA468">
        <v>0.1065</v>
      </c>
      <c r="AB468" t="s">
        <v>347</v>
      </c>
      <c r="AC468" t="s">
        <v>348</v>
      </c>
      <c r="AD468" t="s">
        <v>109</v>
      </c>
      <c r="AE468" t="s">
        <v>9</v>
      </c>
      <c r="AF468" t="s">
        <v>10</v>
      </c>
      <c r="AG468" t="s">
        <v>11</v>
      </c>
      <c r="AH468" t="s">
        <v>11</v>
      </c>
      <c r="AI468" t="s">
        <v>12</v>
      </c>
      <c r="AJ468" t="s">
        <v>110</v>
      </c>
      <c r="AK468">
        <v>1110166</v>
      </c>
      <c r="AL468" t="s">
        <v>111</v>
      </c>
      <c r="AM468" t="s">
        <v>14</v>
      </c>
      <c r="AN468">
        <v>34159</v>
      </c>
      <c r="AO468">
        <v>28924</v>
      </c>
      <c r="AP468">
        <v>32536</v>
      </c>
      <c r="AQ468">
        <v>2.44</v>
      </c>
      <c r="AR468">
        <v>2484.2399999999998</v>
      </c>
      <c r="AS468" t="s">
        <v>2396</v>
      </c>
      <c r="AT468" t="s">
        <v>2396</v>
      </c>
      <c r="AU468">
        <v>2</v>
      </c>
      <c r="AV468" t="s">
        <v>2398</v>
      </c>
      <c r="AW468" t="str" cm="1">
        <f t="array" ref="AW468">IF(Bank_Final_Fact[[#This Row],[Disbursement Date]]=MIN(_xlfn._xlws.FILTER(Bank_Final_Fact[Disbursement Date],Bank_Final_Fact[Client id]=Bank_Final_Fact[[#This Row],[Client id]])),"New","Old")</f>
        <v>New</v>
      </c>
      <c r="AX468">
        <f t="shared" si="7"/>
        <v>4</v>
      </c>
    </row>
    <row r="469" spans="1:50">
      <c r="A469" t="s">
        <v>854</v>
      </c>
      <c r="B469">
        <v>486</v>
      </c>
      <c r="C469" t="s">
        <v>99</v>
      </c>
      <c r="D469" t="s">
        <v>343</v>
      </c>
      <c r="E469">
        <v>28099</v>
      </c>
      <c r="F469">
        <v>24496</v>
      </c>
      <c r="G469">
        <v>17057</v>
      </c>
      <c r="H469" s="1">
        <v>43776</v>
      </c>
      <c r="I469" t="s">
        <v>382</v>
      </c>
      <c r="J469" t="s">
        <v>383</v>
      </c>
      <c r="K469">
        <v>790102</v>
      </c>
      <c r="L469" t="s">
        <v>101</v>
      </c>
      <c r="M469" t="s">
        <v>295</v>
      </c>
      <c r="N469" t="s">
        <v>225</v>
      </c>
      <c r="O469" t="s">
        <v>238</v>
      </c>
      <c r="P469">
        <v>51</v>
      </c>
      <c r="Q469" s="1">
        <v>24838</v>
      </c>
      <c r="R469" t="s">
        <v>227</v>
      </c>
      <c r="S469" t="s">
        <v>243</v>
      </c>
      <c r="T469" t="s">
        <v>229</v>
      </c>
      <c r="U469" t="s">
        <v>245</v>
      </c>
      <c r="V469" t="s">
        <v>231</v>
      </c>
      <c r="W469">
        <v>389</v>
      </c>
      <c r="X469" t="s">
        <v>344</v>
      </c>
      <c r="Y469" t="s">
        <v>345</v>
      </c>
      <c r="Z469" t="s">
        <v>346</v>
      </c>
      <c r="AA469">
        <v>0.1065</v>
      </c>
      <c r="AB469" t="s">
        <v>347</v>
      </c>
      <c r="AC469" t="s">
        <v>348</v>
      </c>
      <c r="AD469" t="s">
        <v>99</v>
      </c>
      <c r="AE469" t="s">
        <v>76</v>
      </c>
      <c r="AF469" t="s">
        <v>77</v>
      </c>
      <c r="AG469" t="s">
        <v>78</v>
      </c>
      <c r="AH469" t="s">
        <v>78</v>
      </c>
      <c r="AI469" t="s">
        <v>79</v>
      </c>
      <c r="AJ469" t="s">
        <v>99</v>
      </c>
      <c r="AK469">
        <v>790102</v>
      </c>
      <c r="AL469" t="s">
        <v>100</v>
      </c>
      <c r="AM469" t="s">
        <v>14</v>
      </c>
      <c r="AN469">
        <v>28431</v>
      </c>
      <c r="AO469">
        <v>26338</v>
      </c>
      <c r="AP469">
        <v>27997</v>
      </c>
      <c r="AQ469">
        <v>32.86</v>
      </c>
      <c r="AR469">
        <v>1917.23</v>
      </c>
      <c r="AS469" t="s">
        <v>2396</v>
      </c>
      <c r="AT469" t="s">
        <v>2396</v>
      </c>
      <c r="AU469">
        <v>0</v>
      </c>
      <c r="AV469" t="s">
        <v>2398</v>
      </c>
      <c r="AW469" t="str" cm="1">
        <f t="array" ref="AW469">IF(Bank_Final_Fact[[#This Row],[Disbursement Date]]=MIN(_xlfn._xlws.FILTER(Bank_Final_Fact[Disbursement Date],Bank_Final_Fact[Client id]=Bank_Final_Fact[[#This Row],[Client id]])),"New","Old")</f>
        <v>New</v>
      </c>
      <c r="AX469">
        <f t="shared" si="7"/>
        <v>1</v>
      </c>
    </row>
    <row r="470" spans="1:50">
      <c r="A470" t="s">
        <v>855</v>
      </c>
      <c r="B470">
        <v>533</v>
      </c>
      <c r="C470" t="s">
        <v>186</v>
      </c>
      <c r="D470" t="s">
        <v>359</v>
      </c>
      <c r="E470">
        <v>12800</v>
      </c>
      <c r="F470">
        <v>10985</v>
      </c>
      <c r="G470">
        <v>29199</v>
      </c>
      <c r="H470" s="1">
        <v>44523</v>
      </c>
      <c r="I470" t="s">
        <v>382</v>
      </c>
      <c r="J470" t="s">
        <v>383</v>
      </c>
      <c r="K470">
        <v>800018</v>
      </c>
      <c r="L470" t="s">
        <v>189</v>
      </c>
      <c r="M470" t="s">
        <v>319</v>
      </c>
      <c r="N470" t="s">
        <v>225</v>
      </c>
      <c r="O470" t="s">
        <v>238</v>
      </c>
      <c r="P470">
        <v>52</v>
      </c>
      <c r="Q470" s="1">
        <v>24473</v>
      </c>
      <c r="R470" t="s">
        <v>239</v>
      </c>
      <c r="S470" t="s">
        <v>303</v>
      </c>
      <c r="T470" t="s">
        <v>229</v>
      </c>
      <c r="U470" t="s">
        <v>233</v>
      </c>
      <c r="V470" t="s">
        <v>246</v>
      </c>
      <c r="W470">
        <v>626</v>
      </c>
      <c r="X470" t="s">
        <v>344</v>
      </c>
      <c r="Y470" t="s">
        <v>360</v>
      </c>
      <c r="Z470" t="s">
        <v>346</v>
      </c>
      <c r="AA470">
        <v>9.9099999999999994E-2</v>
      </c>
      <c r="AB470" t="s">
        <v>347</v>
      </c>
      <c r="AC470" t="s">
        <v>361</v>
      </c>
      <c r="AD470" t="s">
        <v>186</v>
      </c>
      <c r="AE470" t="s">
        <v>24</v>
      </c>
      <c r="AF470" t="s">
        <v>25</v>
      </c>
      <c r="AG470" t="s">
        <v>26</v>
      </c>
      <c r="AH470" t="s">
        <v>26</v>
      </c>
      <c r="AI470" t="s">
        <v>27</v>
      </c>
      <c r="AJ470" t="s">
        <v>187</v>
      </c>
      <c r="AK470">
        <v>800018</v>
      </c>
      <c r="AL470" t="s">
        <v>188</v>
      </c>
      <c r="AM470" t="s">
        <v>14</v>
      </c>
      <c r="AN470">
        <v>12853</v>
      </c>
      <c r="AO470">
        <v>11399</v>
      </c>
      <c r="AP470">
        <v>12336</v>
      </c>
      <c r="AQ470">
        <v>20.25</v>
      </c>
      <c r="AR470">
        <v>3867.74</v>
      </c>
      <c r="AS470" t="s">
        <v>2396</v>
      </c>
      <c r="AT470" t="s">
        <v>2396</v>
      </c>
      <c r="AU470">
        <v>2</v>
      </c>
      <c r="AV470" t="s">
        <v>2398</v>
      </c>
      <c r="AW470" t="str" cm="1">
        <f t="array" ref="AW470">IF(Bank_Final_Fact[[#This Row],[Disbursement Date]]=MIN(_xlfn._xlws.FILTER(Bank_Final_Fact[Disbursement Date],Bank_Final_Fact[Client id]=Bank_Final_Fact[[#This Row],[Client id]])),"New","Old")</f>
        <v>Old</v>
      </c>
      <c r="AX470">
        <f t="shared" si="7"/>
        <v>2</v>
      </c>
    </row>
    <row r="471" spans="1:50">
      <c r="A471" t="s">
        <v>856</v>
      </c>
      <c r="B471">
        <v>125</v>
      </c>
      <c r="C471" t="s">
        <v>149</v>
      </c>
      <c r="D471" t="s">
        <v>343</v>
      </c>
      <c r="E471">
        <v>45082</v>
      </c>
      <c r="F471">
        <v>19856</v>
      </c>
      <c r="G471">
        <v>5936</v>
      </c>
      <c r="H471" s="1">
        <v>42749</v>
      </c>
      <c r="I471" t="s">
        <v>382</v>
      </c>
      <c r="J471" t="s">
        <v>383</v>
      </c>
      <c r="K471">
        <v>1050013</v>
      </c>
      <c r="L471" t="s">
        <v>150</v>
      </c>
      <c r="M471" t="s">
        <v>279</v>
      </c>
      <c r="N471" t="s">
        <v>225</v>
      </c>
      <c r="O471" t="s">
        <v>226</v>
      </c>
      <c r="P471">
        <v>38</v>
      </c>
      <c r="Q471" s="1">
        <v>29587</v>
      </c>
      <c r="R471" t="s">
        <v>239</v>
      </c>
      <c r="S471" t="s">
        <v>303</v>
      </c>
      <c r="T471" t="s">
        <v>229</v>
      </c>
      <c r="U471" t="s">
        <v>236</v>
      </c>
      <c r="V471" t="s">
        <v>231</v>
      </c>
      <c r="W471">
        <v>552</v>
      </c>
      <c r="X471" t="s">
        <v>344</v>
      </c>
      <c r="Y471" t="s">
        <v>345</v>
      </c>
      <c r="Z471" t="s">
        <v>346</v>
      </c>
      <c r="AA471">
        <v>0.1065</v>
      </c>
      <c r="AB471" t="s">
        <v>347</v>
      </c>
      <c r="AC471" t="s">
        <v>348</v>
      </c>
      <c r="AD471" t="s">
        <v>149</v>
      </c>
      <c r="AE471" t="s">
        <v>143</v>
      </c>
      <c r="AF471" t="s">
        <v>144</v>
      </c>
      <c r="AG471" t="s">
        <v>145</v>
      </c>
      <c r="AH471" t="s">
        <v>145</v>
      </c>
      <c r="AI471" t="s">
        <v>146</v>
      </c>
      <c r="AJ471" t="s">
        <v>149</v>
      </c>
      <c r="AK471">
        <v>1050013</v>
      </c>
      <c r="AL471" t="s">
        <v>147</v>
      </c>
      <c r="AM471" t="s">
        <v>30</v>
      </c>
      <c r="AN471">
        <v>46386</v>
      </c>
      <c r="AO471">
        <v>20293</v>
      </c>
      <c r="AP471">
        <v>44860</v>
      </c>
      <c r="AQ471">
        <v>19.690000000000001</v>
      </c>
      <c r="AR471">
        <v>599.4</v>
      </c>
      <c r="AS471" t="s">
        <v>2396</v>
      </c>
      <c r="AT471" t="s">
        <v>2396</v>
      </c>
      <c r="AU471">
        <v>0</v>
      </c>
      <c r="AV471" t="s">
        <v>2398</v>
      </c>
      <c r="AW471" t="str" cm="1">
        <f t="array" ref="AW471">IF(Bank_Final_Fact[[#This Row],[Disbursement Date]]=MIN(_xlfn._xlws.FILTER(Bank_Final_Fact[Disbursement Date],Bank_Final_Fact[Client id]=Bank_Final_Fact[[#This Row],[Client id]])),"New","Old")</f>
        <v>Old</v>
      </c>
      <c r="AX471">
        <f t="shared" si="7"/>
        <v>3</v>
      </c>
    </row>
    <row r="472" spans="1:50">
      <c r="A472" t="s">
        <v>857</v>
      </c>
      <c r="B472">
        <v>791</v>
      </c>
      <c r="C472" t="s">
        <v>209</v>
      </c>
      <c r="D472" t="s">
        <v>359</v>
      </c>
      <c r="E472">
        <v>3521</v>
      </c>
      <c r="F472">
        <v>45484</v>
      </c>
      <c r="G472">
        <v>3933</v>
      </c>
      <c r="H472" s="1">
        <v>45030</v>
      </c>
      <c r="I472" t="s">
        <v>385</v>
      </c>
      <c r="J472" t="s">
        <v>389</v>
      </c>
      <c r="K472">
        <v>1440051</v>
      </c>
      <c r="L472" t="s">
        <v>211</v>
      </c>
      <c r="M472" t="s">
        <v>293</v>
      </c>
      <c r="N472" t="s">
        <v>225</v>
      </c>
      <c r="O472" t="s">
        <v>226</v>
      </c>
      <c r="P472">
        <v>36</v>
      </c>
      <c r="Q472" s="1">
        <v>30401</v>
      </c>
      <c r="R472" t="s">
        <v>227</v>
      </c>
      <c r="S472" t="s">
        <v>243</v>
      </c>
      <c r="T472" t="s">
        <v>259</v>
      </c>
      <c r="U472" t="s">
        <v>245</v>
      </c>
      <c r="V472" t="s">
        <v>231</v>
      </c>
      <c r="W472">
        <v>552</v>
      </c>
      <c r="X472" t="s">
        <v>344</v>
      </c>
      <c r="Y472" t="s">
        <v>360</v>
      </c>
      <c r="Z472" t="s">
        <v>346</v>
      </c>
      <c r="AA472">
        <v>9.9099999999999994E-2</v>
      </c>
      <c r="AB472" t="s">
        <v>347</v>
      </c>
      <c r="AC472" t="s">
        <v>361</v>
      </c>
      <c r="AD472" t="s">
        <v>209</v>
      </c>
      <c r="AE472" t="s">
        <v>103</v>
      </c>
      <c r="AF472" t="s">
        <v>104</v>
      </c>
      <c r="AG472" t="s">
        <v>105</v>
      </c>
      <c r="AH472" t="s">
        <v>105</v>
      </c>
      <c r="AI472" t="s">
        <v>106</v>
      </c>
      <c r="AJ472" t="s">
        <v>209</v>
      </c>
      <c r="AK472">
        <v>1440051</v>
      </c>
      <c r="AL472" t="s">
        <v>210</v>
      </c>
      <c r="AM472" t="s">
        <v>16</v>
      </c>
      <c r="AN472">
        <v>3307</v>
      </c>
      <c r="AO472">
        <v>45493</v>
      </c>
      <c r="AP472">
        <v>3308</v>
      </c>
      <c r="AQ472">
        <v>3.08</v>
      </c>
      <c r="AR472">
        <v>4767.68</v>
      </c>
      <c r="AS472" t="s">
        <v>2396</v>
      </c>
      <c r="AT472" t="s">
        <v>2396</v>
      </c>
      <c r="AU472">
        <v>2</v>
      </c>
      <c r="AV472" t="s">
        <v>2398</v>
      </c>
      <c r="AW472" t="str" cm="1">
        <f t="array" ref="AW472">IF(Bank_Final_Fact[[#This Row],[Disbursement Date]]=MIN(_xlfn._xlws.FILTER(Bank_Final_Fact[Disbursement Date],Bank_Final_Fact[Client id]=Bank_Final_Fact[[#This Row],[Client id]])),"New","Old")</f>
        <v>Old</v>
      </c>
      <c r="AX472">
        <f t="shared" si="7"/>
        <v>2</v>
      </c>
    </row>
    <row r="473" spans="1:50">
      <c r="A473" t="s">
        <v>858</v>
      </c>
      <c r="B473">
        <v>291</v>
      </c>
      <c r="C473" t="s">
        <v>8</v>
      </c>
      <c r="D473" t="s">
        <v>359</v>
      </c>
      <c r="E473">
        <v>32240</v>
      </c>
      <c r="F473">
        <v>19746</v>
      </c>
      <c r="G473">
        <v>37052</v>
      </c>
      <c r="H473" s="1">
        <v>44722</v>
      </c>
      <c r="I473" t="s">
        <v>394</v>
      </c>
      <c r="J473" t="s">
        <v>389</v>
      </c>
      <c r="K473">
        <v>100186</v>
      </c>
      <c r="L473" t="s">
        <v>15</v>
      </c>
      <c r="M473" t="s">
        <v>272</v>
      </c>
      <c r="N473" t="s">
        <v>225</v>
      </c>
      <c r="O473" t="s">
        <v>238</v>
      </c>
      <c r="P473">
        <v>48</v>
      </c>
      <c r="Q473" s="1">
        <v>26180</v>
      </c>
      <c r="R473" t="s">
        <v>266</v>
      </c>
      <c r="S473" t="s">
        <v>243</v>
      </c>
      <c r="T473" t="s">
        <v>259</v>
      </c>
      <c r="U473" t="s">
        <v>236</v>
      </c>
      <c r="V473" t="s">
        <v>240</v>
      </c>
      <c r="W473">
        <v>657</v>
      </c>
      <c r="X473" t="s">
        <v>344</v>
      </c>
      <c r="Y473" t="s">
        <v>360</v>
      </c>
      <c r="Z473" t="s">
        <v>346</v>
      </c>
      <c r="AA473">
        <v>9.9099999999999994E-2</v>
      </c>
      <c r="AB473" t="s">
        <v>347</v>
      </c>
      <c r="AC473" t="s">
        <v>361</v>
      </c>
      <c r="AD473" t="s">
        <v>8</v>
      </c>
      <c r="AE473" t="s">
        <v>9</v>
      </c>
      <c r="AF473" t="s">
        <v>10</v>
      </c>
      <c r="AG473" t="s">
        <v>11</v>
      </c>
      <c r="AH473" t="s">
        <v>11</v>
      </c>
      <c r="AI473" t="s">
        <v>12</v>
      </c>
      <c r="AJ473" t="s">
        <v>8</v>
      </c>
      <c r="AK473">
        <v>100186</v>
      </c>
      <c r="AL473" t="s">
        <v>13</v>
      </c>
      <c r="AM473" t="s">
        <v>14</v>
      </c>
      <c r="AN473">
        <v>33179</v>
      </c>
      <c r="AO473">
        <v>21176</v>
      </c>
      <c r="AP473">
        <v>32032</v>
      </c>
      <c r="AQ473">
        <v>1.36</v>
      </c>
      <c r="AR473">
        <v>3341.32</v>
      </c>
      <c r="AS473" t="s">
        <v>2396</v>
      </c>
      <c r="AT473" t="s">
        <v>2396</v>
      </c>
      <c r="AU473">
        <v>0</v>
      </c>
      <c r="AV473" t="s">
        <v>2398</v>
      </c>
      <c r="AW473" t="str" cm="1">
        <f t="array" ref="AW473">IF(Bank_Final_Fact[[#This Row],[Disbursement Date]]=MIN(_xlfn._xlws.FILTER(Bank_Final_Fact[Disbursement Date],Bank_Final_Fact[Client id]=Bank_Final_Fact[[#This Row],[Client id]])),"New","Old")</f>
        <v>Old</v>
      </c>
      <c r="AX473">
        <f t="shared" si="7"/>
        <v>2</v>
      </c>
    </row>
    <row r="474" spans="1:50">
      <c r="A474" t="s">
        <v>859</v>
      </c>
      <c r="B474">
        <v>926</v>
      </c>
      <c r="C474" t="s">
        <v>81</v>
      </c>
      <c r="D474" t="s">
        <v>366</v>
      </c>
      <c r="E474">
        <v>22497</v>
      </c>
      <c r="F474">
        <v>25306</v>
      </c>
      <c r="G474">
        <v>7878</v>
      </c>
      <c r="H474" s="1">
        <v>43192</v>
      </c>
      <c r="I474" t="s">
        <v>382</v>
      </c>
      <c r="J474" t="s">
        <v>383</v>
      </c>
      <c r="K474">
        <v>690076</v>
      </c>
      <c r="L474" t="s">
        <v>88</v>
      </c>
      <c r="M474" t="s">
        <v>324</v>
      </c>
      <c r="N474" t="s">
        <v>225</v>
      </c>
      <c r="O474" t="s">
        <v>251</v>
      </c>
      <c r="P474">
        <v>27</v>
      </c>
      <c r="Q474" s="1">
        <v>33705</v>
      </c>
      <c r="R474" t="s">
        <v>239</v>
      </c>
      <c r="S474" t="s">
        <v>303</v>
      </c>
      <c r="T474" t="s">
        <v>259</v>
      </c>
      <c r="U474" t="s">
        <v>230</v>
      </c>
      <c r="V474" t="s">
        <v>246</v>
      </c>
      <c r="W474">
        <v>600</v>
      </c>
      <c r="X474" t="s">
        <v>344</v>
      </c>
      <c r="Y474" t="s">
        <v>360</v>
      </c>
      <c r="Z474" t="s">
        <v>363</v>
      </c>
      <c r="AA474">
        <v>0.17269999999999999</v>
      </c>
      <c r="AB474" t="s">
        <v>354</v>
      </c>
      <c r="AC474" t="s">
        <v>367</v>
      </c>
      <c r="AD474" t="s">
        <v>81</v>
      </c>
      <c r="AE474" t="s">
        <v>82</v>
      </c>
      <c r="AF474" t="s">
        <v>83</v>
      </c>
      <c r="AG474" t="s">
        <v>84</v>
      </c>
      <c r="AH474" t="s">
        <v>84</v>
      </c>
      <c r="AI474" t="s">
        <v>85</v>
      </c>
      <c r="AJ474" t="s">
        <v>86</v>
      </c>
      <c r="AK474">
        <v>690076</v>
      </c>
      <c r="AL474" t="s">
        <v>87</v>
      </c>
      <c r="AM474" t="s">
        <v>14</v>
      </c>
      <c r="AN474">
        <v>23424</v>
      </c>
      <c r="AO474">
        <v>27044</v>
      </c>
      <c r="AP474">
        <v>22411</v>
      </c>
      <c r="AQ474">
        <v>8.6199999999999992</v>
      </c>
      <c r="AR474">
        <v>1498.39</v>
      </c>
      <c r="AS474" t="s">
        <v>2396</v>
      </c>
      <c r="AT474" t="s">
        <v>2396</v>
      </c>
      <c r="AU474">
        <v>0</v>
      </c>
      <c r="AV474" t="s">
        <v>2399</v>
      </c>
      <c r="AW474" t="str" cm="1">
        <f t="array" ref="AW474">IF(Bank_Final_Fact[[#This Row],[Disbursement Date]]=MIN(_xlfn._xlws.FILTER(Bank_Final_Fact[Disbursement Date],Bank_Final_Fact[Client id]=Bank_Final_Fact[[#This Row],[Client id]])),"New","Old")</f>
        <v>New</v>
      </c>
      <c r="AX474">
        <f t="shared" si="7"/>
        <v>2</v>
      </c>
    </row>
    <row r="475" spans="1:50">
      <c r="A475" t="s">
        <v>860</v>
      </c>
      <c r="B475">
        <v>358</v>
      </c>
      <c r="C475" t="s">
        <v>81</v>
      </c>
      <c r="D475" t="s">
        <v>353</v>
      </c>
      <c r="E475">
        <v>23237</v>
      </c>
      <c r="F475">
        <v>44519</v>
      </c>
      <c r="G475">
        <v>8007</v>
      </c>
      <c r="H475" s="1">
        <v>43458</v>
      </c>
      <c r="I475" t="s">
        <v>394</v>
      </c>
      <c r="J475" t="s">
        <v>383</v>
      </c>
      <c r="K475">
        <v>690076</v>
      </c>
      <c r="L475" t="s">
        <v>88</v>
      </c>
      <c r="M475" t="s">
        <v>252</v>
      </c>
      <c r="N475" t="s">
        <v>225</v>
      </c>
      <c r="O475" t="s">
        <v>242</v>
      </c>
      <c r="P475">
        <v>22</v>
      </c>
      <c r="Q475" s="1">
        <v>35047</v>
      </c>
      <c r="R475" t="s">
        <v>266</v>
      </c>
      <c r="S475" t="s">
        <v>243</v>
      </c>
      <c r="T475" t="s">
        <v>229</v>
      </c>
      <c r="U475" t="s">
        <v>261</v>
      </c>
      <c r="V475" t="s">
        <v>246</v>
      </c>
      <c r="W475">
        <v>346</v>
      </c>
      <c r="X475" t="s">
        <v>344</v>
      </c>
      <c r="Y475" t="s">
        <v>357</v>
      </c>
      <c r="Z475" t="s">
        <v>346</v>
      </c>
      <c r="AA475">
        <v>0.1825</v>
      </c>
      <c r="AB475" t="s">
        <v>354</v>
      </c>
      <c r="AC475" t="s">
        <v>355</v>
      </c>
      <c r="AD475" t="s">
        <v>81</v>
      </c>
      <c r="AE475" t="s">
        <v>82</v>
      </c>
      <c r="AF475" t="s">
        <v>83</v>
      </c>
      <c r="AG475" t="s">
        <v>84</v>
      </c>
      <c r="AH475" t="s">
        <v>84</v>
      </c>
      <c r="AI475" t="s">
        <v>85</v>
      </c>
      <c r="AJ475" t="s">
        <v>86</v>
      </c>
      <c r="AK475">
        <v>690076</v>
      </c>
      <c r="AL475" t="s">
        <v>87</v>
      </c>
      <c r="AM475" t="s">
        <v>14</v>
      </c>
      <c r="AN475">
        <v>24339</v>
      </c>
      <c r="AO475">
        <v>44891</v>
      </c>
      <c r="AP475">
        <v>23108</v>
      </c>
      <c r="AQ475">
        <v>43.15</v>
      </c>
      <c r="AR475">
        <v>4248.38</v>
      </c>
      <c r="AS475" t="s">
        <v>2396</v>
      </c>
      <c r="AT475" t="s">
        <v>2397</v>
      </c>
      <c r="AU475">
        <v>2</v>
      </c>
      <c r="AV475" t="s">
        <v>2398</v>
      </c>
      <c r="AW475" t="str" cm="1">
        <f t="array" ref="AW475">IF(Bank_Final_Fact[[#This Row],[Disbursement Date]]=MIN(_xlfn._xlws.FILTER(Bank_Final_Fact[Disbursement Date],Bank_Final_Fact[Client id]=Bank_Final_Fact[[#This Row],[Client id]])),"New","Old")</f>
        <v>New</v>
      </c>
      <c r="AX475">
        <f t="shared" si="7"/>
        <v>3</v>
      </c>
    </row>
    <row r="476" spans="1:50">
      <c r="A476" t="s">
        <v>861</v>
      </c>
      <c r="B476">
        <v>121</v>
      </c>
      <c r="C476" t="s">
        <v>23</v>
      </c>
      <c r="D476" t="s">
        <v>359</v>
      </c>
      <c r="E476">
        <v>48867</v>
      </c>
      <c r="F476">
        <v>47772</v>
      </c>
      <c r="G476">
        <v>6069</v>
      </c>
      <c r="H476" s="1">
        <v>45228</v>
      </c>
      <c r="I476" t="s">
        <v>394</v>
      </c>
      <c r="J476" t="s">
        <v>383</v>
      </c>
      <c r="K476">
        <v>910182</v>
      </c>
      <c r="L476" t="s">
        <v>31</v>
      </c>
      <c r="M476" t="s">
        <v>309</v>
      </c>
      <c r="N476" t="s">
        <v>225</v>
      </c>
      <c r="O476" t="s">
        <v>226</v>
      </c>
      <c r="P476">
        <v>42</v>
      </c>
      <c r="Q476" s="1">
        <v>28126</v>
      </c>
      <c r="R476" t="s">
        <v>239</v>
      </c>
      <c r="S476" t="s">
        <v>303</v>
      </c>
      <c r="T476" t="s">
        <v>229</v>
      </c>
      <c r="U476" t="s">
        <v>245</v>
      </c>
      <c r="V476" t="s">
        <v>246</v>
      </c>
      <c r="W476">
        <v>534</v>
      </c>
      <c r="X476" t="s">
        <v>344</v>
      </c>
      <c r="Y476" t="s">
        <v>360</v>
      </c>
      <c r="Z476" t="s">
        <v>346</v>
      </c>
      <c r="AA476">
        <v>9.9099999999999994E-2</v>
      </c>
      <c r="AB476" t="s">
        <v>347</v>
      </c>
      <c r="AC476" t="s">
        <v>361</v>
      </c>
      <c r="AD476" t="s">
        <v>23</v>
      </c>
      <c r="AE476" t="s">
        <v>24</v>
      </c>
      <c r="AF476" t="s">
        <v>25</v>
      </c>
      <c r="AG476" t="s">
        <v>26</v>
      </c>
      <c r="AH476" t="s">
        <v>26</v>
      </c>
      <c r="AI476" t="s">
        <v>27</v>
      </c>
      <c r="AJ476" t="s">
        <v>28</v>
      </c>
      <c r="AK476">
        <v>910182</v>
      </c>
      <c r="AL476" t="s">
        <v>29</v>
      </c>
      <c r="AM476" t="s">
        <v>16</v>
      </c>
      <c r="AN476">
        <v>50293</v>
      </c>
      <c r="AO476">
        <v>47305</v>
      </c>
      <c r="AP476">
        <v>48692</v>
      </c>
      <c r="AQ476">
        <v>32.229999999999997</v>
      </c>
      <c r="AR476">
        <v>1039.3</v>
      </c>
      <c r="AS476" t="s">
        <v>2396</v>
      </c>
      <c r="AT476" t="s">
        <v>2396</v>
      </c>
      <c r="AU476">
        <v>2</v>
      </c>
      <c r="AV476" t="s">
        <v>2398</v>
      </c>
      <c r="AW476" t="str" cm="1">
        <f t="array" ref="AW476">IF(Bank_Final_Fact[[#This Row],[Disbursement Date]]=MIN(_xlfn._xlws.FILTER(Bank_Final_Fact[Disbursement Date],Bank_Final_Fact[Client id]=Bank_Final_Fact[[#This Row],[Client id]])),"New","Old")</f>
        <v>Old</v>
      </c>
      <c r="AX476">
        <f t="shared" si="7"/>
        <v>2</v>
      </c>
    </row>
    <row r="477" spans="1:50">
      <c r="A477" t="s">
        <v>862</v>
      </c>
      <c r="B477">
        <v>86</v>
      </c>
      <c r="C477" t="s">
        <v>109</v>
      </c>
      <c r="D477" t="s">
        <v>343</v>
      </c>
      <c r="E477">
        <v>29859</v>
      </c>
      <c r="F477">
        <v>12079</v>
      </c>
      <c r="G477">
        <v>39936</v>
      </c>
      <c r="H477" s="1">
        <v>42839</v>
      </c>
      <c r="I477" t="s">
        <v>382</v>
      </c>
      <c r="J477" t="s">
        <v>383</v>
      </c>
      <c r="K477">
        <v>1110166</v>
      </c>
      <c r="L477" t="s">
        <v>112</v>
      </c>
      <c r="M477" t="s">
        <v>305</v>
      </c>
      <c r="N477" t="s">
        <v>225</v>
      </c>
      <c r="O477" t="s">
        <v>226</v>
      </c>
      <c r="P477">
        <v>38</v>
      </c>
      <c r="Q477" s="1">
        <v>29221</v>
      </c>
      <c r="R477" t="s">
        <v>281</v>
      </c>
      <c r="S477" t="s">
        <v>282</v>
      </c>
      <c r="T477" t="s">
        <v>229</v>
      </c>
      <c r="U477" t="s">
        <v>261</v>
      </c>
      <c r="V477" t="s">
        <v>231</v>
      </c>
      <c r="W477">
        <v>578</v>
      </c>
      <c r="X477" t="s">
        <v>344</v>
      </c>
      <c r="Y477" t="s">
        <v>345</v>
      </c>
      <c r="Z477" t="s">
        <v>346</v>
      </c>
      <c r="AA477">
        <v>0.1065</v>
      </c>
      <c r="AB477" t="s">
        <v>347</v>
      </c>
      <c r="AC477" t="s">
        <v>348</v>
      </c>
      <c r="AD477" t="s">
        <v>109</v>
      </c>
      <c r="AE477" t="s">
        <v>9</v>
      </c>
      <c r="AF477" t="s">
        <v>10</v>
      </c>
      <c r="AG477" t="s">
        <v>11</v>
      </c>
      <c r="AH477" t="s">
        <v>11</v>
      </c>
      <c r="AI477" t="s">
        <v>12</v>
      </c>
      <c r="AJ477" t="s">
        <v>110</v>
      </c>
      <c r="AK477">
        <v>1110166</v>
      </c>
      <c r="AL477" t="s">
        <v>111</v>
      </c>
      <c r="AM477" t="s">
        <v>14</v>
      </c>
      <c r="AN477">
        <v>30247</v>
      </c>
      <c r="AO477">
        <v>11787</v>
      </c>
      <c r="AP477">
        <v>29684</v>
      </c>
      <c r="AQ477">
        <v>15.18</v>
      </c>
      <c r="AR477">
        <v>141.57</v>
      </c>
      <c r="AS477" t="s">
        <v>2396</v>
      </c>
      <c r="AT477" t="s">
        <v>2396</v>
      </c>
      <c r="AU477">
        <v>2</v>
      </c>
      <c r="AV477" t="s">
        <v>2398</v>
      </c>
      <c r="AW477" t="str" cm="1">
        <f t="array" ref="AW477">IF(Bank_Final_Fact[[#This Row],[Disbursement Date]]=MIN(_xlfn._xlws.FILTER(Bank_Final_Fact[Disbursement Date],Bank_Final_Fact[Client id]=Bank_Final_Fact[[#This Row],[Client id]])),"New","Old")</f>
        <v>New</v>
      </c>
      <c r="AX477">
        <f t="shared" si="7"/>
        <v>2</v>
      </c>
    </row>
    <row r="478" spans="1:50">
      <c r="A478" t="s">
        <v>863</v>
      </c>
      <c r="B478">
        <v>434</v>
      </c>
      <c r="C478" t="s">
        <v>39</v>
      </c>
      <c r="D478" t="s">
        <v>343</v>
      </c>
      <c r="E478">
        <v>37370</v>
      </c>
      <c r="F478">
        <v>37616</v>
      </c>
      <c r="G478">
        <v>30145</v>
      </c>
      <c r="H478" s="1">
        <v>44043</v>
      </c>
      <c r="I478" t="s">
        <v>382</v>
      </c>
      <c r="J478" t="s">
        <v>383</v>
      </c>
      <c r="K478">
        <v>30179</v>
      </c>
      <c r="L478" t="s">
        <v>46</v>
      </c>
      <c r="M478" t="s">
        <v>335</v>
      </c>
      <c r="N478" t="s">
        <v>225</v>
      </c>
      <c r="O478" t="s">
        <v>238</v>
      </c>
      <c r="P478">
        <v>51</v>
      </c>
      <c r="Q478" s="1">
        <v>24624</v>
      </c>
      <c r="R478" t="s">
        <v>227</v>
      </c>
      <c r="S478" t="s">
        <v>243</v>
      </c>
      <c r="T478" t="s">
        <v>259</v>
      </c>
      <c r="U478" t="s">
        <v>245</v>
      </c>
      <c r="V478" t="s">
        <v>231</v>
      </c>
      <c r="W478">
        <v>770</v>
      </c>
      <c r="X478" t="s">
        <v>344</v>
      </c>
      <c r="Y478" t="s">
        <v>345</v>
      </c>
      <c r="Z478" t="s">
        <v>346</v>
      </c>
      <c r="AA478">
        <v>0.1065</v>
      </c>
      <c r="AB478" t="s">
        <v>347</v>
      </c>
      <c r="AC478" t="s">
        <v>348</v>
      </c>
      <c r="AD478" t="s">
        <v>39</v>
      </c>
      <c r="AE478" t="s">
        <v>40</v>
      </c>
      <c r="AF478" t="s">
        <v>41</v>
      </c>
      <c r="AG478" t="s">
        <v>42</v>
      </c>
      <c r="AH478" t="s">
        <v>42</v>
      </c>
      <c r="AI478" t="s">
        <v>43</v>
      </c>
      <c r="AJ478" t="s">
        <v>44</v>
      </c>
      <c r="AK478">
        <v>30179</v>
      </c>
      <c r="AL478" t="s">
        <v>45</v>
      </c>
      <c r="AM478" t="s">
        <v>30</v>
      </c>
      <c r="AN478">
        <v>38081</v>
      </c>
      <c r="AO478">
        <v>38942</v>
      </c>
      <c r="AP478">
        <v>37260</v>
      </c>
      <c r="AQ478">
        <v>6.11</v>
      </c>
      <c r="AR478">
        <v>1563.83</v>
      </c>
      <c r="AS478" t="s">
        <v>2396</v>
      </c>
      <c r="AT478" t="s">
        <v>2396</v>
      </c>
      <c r="AU478">
        <v>1</v>
      </c>
      <c r="AV478" t="s">
        <v>2398</v>
      </c>
      <c r="AW478" t="str" cm="1">
        <f t="array" ref="AW478">IF(Bank_Final_Fact[[#This Row],[Disbursement Date]]=MIN(_xlfn._xlws.FILTER(Bank_Final_Fact[Disbursement Date],Bank_Final_Fact[Client id]=Bank_Final_Fact[[#This Row],[Client id]])),"New","Old")</f>
        <v>Old</v>
      </c>
      <c r="AX478">
        <f t="shared" si="7"/>
        <v>3</v>
      </c>
    </row>
    <row r="479" spans="1:50">
      <c r="A479" t="s">
        <v>864</v>
      </c>
      <c r="B479">
        <v>790</v>
      </c>
      <c r="C479" t="s">
        <v>113</v>
      </c>
      <c r="D479" t="s">
        <v>343</v>
      </c>
      <c r="E479">
        <v>4306</v>
      </c>
      <c r="F479">
        <v>40648</v>
      </c>
      <c r="G479">
        <v>14800</v>
      </c>
      <c r="H479" s="1">
        <v>45066</v>
      </c>
      <c r="I479" t="s">
        <v>382</v>
      </c>
      <c r="J479" t="s">
        <v>389</v>
      </c>
      <c r="K479">
        <v>730084</v>
      </c>
      <c r="L479" t="s">
        <v>115</v>
      </c>
      <c r="M479" t="s">
        <v>326</v>
      </c>
      <c r="N479" t="s">
        <v>225</v>
      </c>
      <c r="O479" t="s">
        <v>251</v>
      </c>
      <c r="P479">
        <v>35</v>
      </c>
      <c r="Q479" s="1">
        <v>30682</v>
      </c>
      <c r="R479" t="s">
        <v>239</v>
      </c>
      <c r="S479" t="s">
        <v>303</v>
      </c>
      <c r="T479" t="s">
        <v>259</v>
      </c>
      <c r="U479" t="s">
        <v>245</v>
      </c>
      <c r="V479" t="s">
        <v>231</v>
      </c>
      <c r="W479">
        <v>744</v>
      </c>
      <c r="X479" t="s">
        <v>344</v>
      </c>
      <c r="Y479" t="s">
        <v>345</v>
      </c>
      <c r="Z479" t="s">
        <v>346</v>
      </c>
      <c r="AA479">
        <v>0.1065</v>
      </c>
      <c r="AB479" t="s">
        <v>347</v>
      </c>
      <c r="AC479" t="s">
        <v>348</v>
      </c>
      <c r="AD479" t="s">
        <v>113</v>
      </c>
      <c r="AE479" t="s">
        <v>51</v>
      </c>
      <c r="AF479" t="s">
        <v>52</v>
      </c>
      <c r="AG479" t="s">
        <v>53</v>
      </c>
      <c r="AH479" t="s">
        <v>53</v>
      </c>
      <c r="AI479" t="s">
        <v>54</v>
      </c>
      <c r="AJ479" t="s">
        <v>113</v>
      </c>
      <c r="AK479">
        <v>730084</v>
      </c>
      <c r="AL479" t="s">
        <v>114</v>
      </c>
      <c r="AM479" t="s">
        <v>14</v>
      </c>
      <c r="AN479">
        <v>5211</v>
      </c>
      <c r="AO479">
        <v>40214</v>
      </c>
      <c r="AP479">
        <v>3971</v>
      </c>
      <c r="AQ479">
        <v>32.61</v>
      </c>
      <c r="AR479">
        <v>2241.58</v>
      </c>
      <c r="AS479" t="s">
        <v>2396</v>
      </c>
      <c r="AT479" t="s">
        <v>2396</v>
      </c>
      <c r="AU479">
        <v>0</v>
      </c>
      <c r="AV479" t="s">
        <v>2398</v>
      </c>
      <c r="AW479" t="str" cm="1">
        <f t="array" ref="AW479">IF(Bank_Final_Fact[[#This Row],[Disbursement Date]]=MIN(_xlfn._xlws.FILTER(Bank_Final_Fact[Disbursement Date],Bank_Final_Fact[Client id]=Bank_Final_Fact[[#This Row],[Client id]])),"New","Old")</f>
        <v>Old</v>
      </c>
      <c r="AX479">
        <f t="shared" si="7"/>
        <v>4</v>
      </c>
    </row>
    <row r="480" spans="1:50">
      <c r="A480" t="s">
        <v>865</v>
      </c>
      <c r="B480">
        <v>79</v>
      </c>
      <c r="C480" t="s">
        <v>92</v>
      </c>
      <c r="D480" t="s">
        <v>343</v>
      </c>
      <c r="E480">
        <v>19982</v>
      </c>
      <c r="F480">
        <v>7949</v>
      </c>
      <c r="G480">
        <v>8564</v>
      </c>
      <c r="H480" s="1">
        <v>44889</v>
      </c>
      <c r="I480" t="s">
        <v>394</v>
      </c>
      <c r="J480" t="s">
        <v>389</v>
      </c>
      <c r="K480">
        <v>700013</v>
      </c>
      <c r="L480" t="s">
        <v>93</v>
      </c>
      <c r="M480" t="s">
        <v>268</v>
      </c>
      <c r="N480" t="s">
        <v>225</v>
      </c>
      <c r="O480" t="s">
        <v>251</v>
      </c>
      <c r="P480">
        <v>26</v>
      </c>
      <c r="Q480" s="1">
        <v>33970</v>
      </c>
      <c r="R480" t="s">
        <v>235</v>
      </c>
      <c r="S480" t="s">
        <v>243</v>
      </c>
      <c r="T480" t="s">
        <v>229</v>
      </c>
      <c r="U480" t="s">
        <v>230</v>
      </c>
      <c r="V480" t="s">
        <v>240</v>
      </c>
      <c r="W480">
        <v>398</v>
      </c>
      <c r="X480" t="s">
        <v>344</v>
      </c>
      <c r="Y480" t="s">
        <v>345</v>
      </c>
      <c r="Z480" t="s">
        <v>346</v>
      </c>
      <c r="AA480">
        <v>0.1065</v>
      </c>
      <c r="AB480" t="s">
        <v>347</v>
      </c>
      <c r="AC480" t="s">
        <v>348</v>
      </c>
      <c r="AD480" t="s">
        <v>92</v>
      </c>
      <c r="AE480" t="s">
        <v>82</v>
      </c>
      <c r="AF480" t="s">
        <v>83</v>
      </c>
      <c r="AG480" t="s">
        <v>84</v>
      </c>
      <c r="AH480" t="s">
        <v>84</v>
      </c>
      <c r="AI480" t="s">
        <v>85</v>
      </c>
      <c r="AJ480" t="s">
        <v>86</v>
      </c>
      <c r="AK480">
        <v>700013</v>
      </c>
      <c r="AL480" t="s">
        <v>21</v>
      </c>
      <c r="AM480" t="s">
        <v>30</v>
      </c>
      <c r="AN480">
        <v>19528</v>
      </c>
      <c r="AO480">
        <v>9069</v>
      </c>
      <c r="AP480">
        <v>19833</v>
      </c>
      <c r="AQ480">
        <v>26.45</v>
      </c>
      <c r="AR480">
        <v>2550.4899999999998</v>
      </c>
      <c r="AS480" t="s">
        <v>2396</v>
      </c>
      <c r="AT480" t="s">
        <v>2396</v>
      </c>
      <c r="AU480">
        <v>2</v>
      </c>
      <c r="AV480" t="s">
        <v>2399</v>
      </c>
      <c r="AW480" t="str" cm="1">
        <f t="array" ref="AW480">IF(Bank_Final_Fact[[#This Row],[Disbursement Date]]=MIN(_xlfn._xlws.FILTER(Bank_Final_Fact[Disbursement Date],Bank_Final_Fact[Client id]=Bank_Final_Fact[[#This Row],[Client id]])),"New","Old")</f>
        <v>Old</v>
      </c>
      <c r="AX480">
        <f t="shared" si="7"/>
        <v>2</v>
      </c>
    </row>
    <row r="481" spans="1:50">
      <c r="A481" t="s">
        <v>866</v>
      </c>
      <c r="B481">
        <v>595</v>
      </c>
      <c r="C481" t="s">
        <v>92</v>
      </c>
      <c r="D481" t="s">
        <v>359</v>
      </c>
      <c r="E481">
        <v>19095</v>
      </c>
      <c r="F481">
        <v>31689</v>
      </c>
      <c r="G481">
        <v>17028</v>
      </c>
      <c r="H481" s="1">
        <v>42153</v>
      </c>
      <c r="I481" t="s">
        <v>382</v>
      </c>
      <c r="J481" t="s">
        <v>389</v>
      </c>
      <c r="K481">
        <v>700013</v>
      </c>
      <c r="L481" t="s">
        <v>93</v>
      </c>
      <c r="M481" t="s">
        <v>288</v>
      </c>
      <c r="N481" t="s">
        <v>225</v>
      </c>
      <c r="O481" t="s">
        <v>226</v>
      </c>
      <c r="P481">
        <v>41</v>
      </c>
      <c r="Q481" s="1">
        <v>28491</v>
      </c>
      <c r="R481" t="s">
        <v>227</v>
      </c>
      <c r="S481" t="s">
        <v>243</v>
      </c>
      <c r="T481" t="s">
        <v>229</v>
      </c>
      <c r="U481" t="s">
        <v>245</v>
      </c>
      <c r="V481" t="s">
        <v>246</v>
      </c>
      <c r="W481">
        <v>495</v>
      </c>
      <c r="X481" t="s">
        <v>344</v>
      </c>
      <c r="Y481" t="s">
        <v>360</v>
      </c>
      <c r="Z481" t="s">
        <v>346</v>
      </c>
      <c r="AA481">
        <v>9.9099999999999994E-2</v>
      </c>
      <c r="AB481" t="s">
        <v>347</v>
      </c>
      <c r="AC481" t="s">
        <v>361</v>
      </c>
      <c r="AD481" t="s">
        <v>92</v>
      </c>
      <c r="AE481" t="s">
        <v>82</v>
      </c>
      <c r="AF481" t="s">
        <v>83</v>
      </c>
      <c r="AG481" t="s">
        <v>84</v>
      </c>
      <c r="AH481" t="s">
        <v>84</v>
      </c>
      <c r="AI481" t="s">
        <v>85</v>
      </c>
      <c r="AJ481" t="s">
        <v>86</v>
      </c>
      <c r="AK481">
        <v>700013</v>
      </c>
      <c r="AL481" t="s">
        <v>21</v>
      </c>
      <c r="AM481" t="s">
        <v>30</v>
      </c>
      <c r="AN481">
        <v>19028</v>
      </c>
      <c r="AO481">
        <v>33548</v>
      </c>
      <c r="AP481">
        <v>18925</v>
      </c>
      <c r="AQ481">
        <v>47.61</v>
      </c>
      <c r="AR481">
        <v>247.84</v>
      </c>
      <c r="AS481" t="s">
        <v>2396</v>
      </c>
      <c r="AT481" t="s">
        <v>2396</v>
      </c>
      <c r="AU481">
        <v>0</v>
      </c>
      <c r="AV481" t="s">
        <v>2398</v>
      </c>
      <c r="AW481" t="str" cm="1">
        <f t="array" ref="AW481">IF(Bank_Final_Fact[[#This Row],[Disbursement Date]]=MIN(_xlfn._xlws.FILTER(Bank_Final_Fact[Disbursement Date],Bank_Final_Fact[Client id]=Bank_Final_Fact[[#This Row],[Client id]])),"New","Old")</f>
        <v>New</v>
      </c>
      <c r="AX481">
        <f t="shared" si="7"/>
        <v>3</v>
      </c>
    </row>
    <row r="482" spans="1:50">
      <c r="A482" t="s">
        <v>867</v>
      </c>
      <c r="B482">
        <v>277</v>
      </c>
      <c r="C482" t="s">
        <v>39</v>
      </c>
      <c r="D482" t="s">
        <v>359</v>
      </c>
      <c r="E482">
        <v>46449</v>
      </c>
      <c r="F482">
        <v>20868</v>
      </c>
      <c r="G482">
        <v>10476</v>
      </c>
      <c r="H482" s="1">
        <v>45262</v>
      </c>
      <c r="I482" t="s">
        <v>382</v>
      </c>
      <c r="J482" t="s">
        <v>383</v>
      </c>
      <c r="K482">
        <v>30179</v>
      </c>
      <c r="L482" t="s">
        <v>46</v>
      </c>
      <c r="M482" t="s">
        <v>309</v>
      </c>
      <c r="N482" t="s">
        <v>225</v>
      </c>
      <c r="O482" t="s">
        <v>226</v>
      </c>
      <c r="P482">
        <v>42</v>
      </c>
      <c r="Q482" s="1">
        <v>28126</v>
      </c>
      <c r="R482" t="s">
        <v>239</v>
      </c>
      <c r="S482" t="s">
        <v>303</v>
      </c>
      <c r="T482" t="s">
        <v>229</v>
      </c>
      <c r="U482" t="s">
        <v>245</v>
      </c>
      <c r="V482" t="s">
        <v>246</v>
      </c>
      <c r="W482">
        <v>534</v>
      </c>
      <c r="X482" t="s">
        <v>344</v>
      </c>
      <c r="Y482" t="s">
        <v>360</v>
      </c>
      <c r="Z482" t="s">
        <v>346</v>
      </c>
      <c r="AA482">
        <v>9.9099999999999994E-2</v>
      </c>
      <c r="AB482" t="s">
        <v>347</v>
      </c>
      <c r="AC482" t="s">
        <v>361</v>
      </c>
      <c r="AD482" t="s">
        <v>39</v>
      </c>
      <c r="AE482" t="s">
        <v>40</v>
      </c>
      <c r="AF482" t="s">
        <v>41</v>
      </c>
      <c r="AG482" t="s">
        <v>42</v>
      </c>
      <c r="AH482" t="s">
        <v>42</v>
      </c>
      <c r="AI482" t="s">
        <v>43</v>
      </c>
      <c r="AJ482" t="s">
        <v>44</v>
      </c>
      <c r="AK482">
        <v>30179</v>
      </c>
      <c r="AL482" t="s">
        <v>45</v>
      </c>
      <c r="AM482" t="s">
        <v>30</v>
      </c>
      <c r="AN482">
        <v>47210</v>
      </c>
      <c r="AO482">
        <v>21097</v>
      </c>
      <c r="AP482">
        <v>46207</v>
      </c>
      <c r="AQ482">
        <v>48.95</v>
      </c>
      <c r="AR482">
        <v>1324.43</v>
      </c>
      <c r="AS482" t="s">
        <v>2396</v>
      </c>
      <c r="AT482" t="s">
        <v>2396</v>
      </c>
      <c r="AU482">
        <v>0</v>
      </c>
      <c r="AV482" t="s">
        <v>2398</v>
      </c>
      <c r="AW482" t="str" cm="1">
        <f t="array" ref="AW482">IF(Bank_Final_Fact[[#This Row],[Disbursement Date]]=MIN(_xlfn._xlws.FILTER(Bank_Final_Fact[Disbursement Date],Bank_Final_Fact[Client id]=Bank_Final_Fact[[#This Row],[Client id]])),"New","Old")</f>
        <v>Old</v>
      </c>
      <c r="AX482">
        <f t="shared" si="7"/>
        <v>2</v>
      </c>
    </row>
    <row r="483" spans="1:50">
      <c r="A483" t="s">
        <v>868</v>
      </c>
      <c r="B483">
        <v>109</v>
      </c>
      <c r="C483" t="s">
        <v>81</v>
      </c>
      <c r="D483" t="s">
        <v>343</v>
      </c>
      <c r="E483">
        <v>36423</v>
      </c>
      <c r="F483">
        <v>43492</v>
      </c>
      <c r="G483">
        <v>19819</v>
      </c>
      <c r="H483" s="1">
        <v>43722</v>
      </c>
      <c r="I483" t="s">
        <v>385</v>
      </c>
      <c r="J483" t="s">
        <v>389</v>
      </c>
      <c r="K483">
        <v>690076</v>
      </c>
      <c r="L483" t="s">
        <v>88</v>
      </c>
      <c r="M483" t="s">
        <v>313</v>
      </c>
      <c r="N483" t="s">
        <v>225</v>
      </c>
      <c r="O483" t="s">
        <v>251</v>
      </c>
      <c r="P483">
        <v>30</v>
      </c>
      <c r="Q483" s="1">
        <v>32143</v>
      </c>
      <c r="R483" t="s">
        <v>239</v>
      </c>
      <c r="S483" t="s">
        <v>303</v>
      </c>
      <c r="T483" t="s">
        <v>229</v>
      </c>
      <c r="U483" t="s">
        <v>230</v>
      </c>
      <c r="V483" t="s">
        <v>240</v>
      </c>
      <c r="W483">
        <v>783</v>
      </c>
      <c r="X483" t="s">
        <v>344</v>
      </c>
      <c r="Y483" t="s">
        <v>345</v>
      </c>
      <c r="Z483" t="s">
        <v>346</v>
      </c>
      <c r="AA483">
        <v>0.1065</v>
      </c>
      <c r="AB483" t="s">
        <v>347</v>
      </c>
      <c r="AC483" t="s">
        <v>348</v>
      </c>
      <c r="AD483" t="s">
        <v>81</v>
      </c>
      <c r="AE483" t="s">
        <v>82</v>
      </c>
      <c r="AF483" t="s">
        <v>83</v>
      </c>
      <c r="AG483" t="s">
        <v>84</v>
      </c>
      <c r="AH483" t="s">
        <v>84</v>
      </c>
      <c r="AI483" t="s">
        <v>85</v>
      </c>
      <c r="AJ483" t="s">
        <v>86</v>
      </c>
      <c r="AK483">
        <v>690076</v>
      </c>
      <c r="AL483" t="s">
        <v>87</v>
      </c>
      <c r="AM483" t="s">
        <v>14</v>
      </c>
      <c r="AN483">
        <v>37572</v>
      </c>
      <c r="AO483">
        <v>45172</v>
      </c>
      <c r="AP483">
        <v>35946</v>
      </c>
      <c r="AQ483">
        <v>17.239999999999998</v>
      </c>
      <c r="AR483">
        <v>3238.53</v>
      </c>
      <c r="AS483" t="s">
        <v>2396</v>
      </c>
      <c r="AT483" t="s">
        <v>2396</v>
      </c>
      <c r="AU483">
        <v>2</v>
      </c>
      <c r="AV483" t="s">
        <v>2398</v>
      </c>
      <c r="AW483" t="str" cm="1">
        <f t="array" ref="AW483">IF(Bank_Final_Fact[[#This Row],[Disbursement Date]]=MIN(_xlfn._xlws.FILTER(Bank_Final_Fact[Disbursement Date],Bank_Final_Fact[Client id]=Bank_Final_Fact[[#This Row],[Client id]])),"New","Old")</f>
        <v>New</v>
      </c>
      <c r="AX483">
        <f t="shared" si="7"/>
        <v>2</v>
      </c>
    </row>
    <row r="484" spans="1:50">
      <c r="A484" t="s">
        <v>869</v>
      </c>
      <c r="B484">
        <v>643</v>
      </c>
      <c r="C484" t="s">
        <v>25</v>
      </c>
      <c r="D484" t="s">
        <v>343</v>
      </c>
      <c r="E484">
        <v>33152</v>
      </c>
      <c r="F484">
        <v>44599</v>
      </c>
      <c r="G484">
        <v>17909</v>
      </c>
      <c r="H484" s="1">
        <v>42037</v>
      </c>
      <c r="I484" t="s">
        <v>385</v>
      </c>
      <c r="J484" t="s">
        <v>383</v>
      </c>
      <c r="K484">
        <v>10068</v>
      </c>
      <c r="L484" t="s">
        <v>74</v>
      </c>
      <c r="M484" t="s">
        <v>264</v>
      </c>
      <c r="N484" t="s">
        <v>225</v>
      </c>
      <c r="O484" t="s">
        <v>238</v>
      </c>
      <c r="P484">
        <v>52</v>
      </c>
      <c r="Q484" s="1">
        <v>24473</v>
      </c>
      <c r="R484" t="s">
        <v>281</v>
      </c>
      <c r="S484" t="s">
        <v>282</v>
      </c>
      <c r="T484" t="s">
        <v>229</v>
      </c>
      <c r="U484" t="s">
        <v>261</v>
      </c>
      <c r="V484" t="s">
        <v>240</v>
      </c>
      <c r="W484">
        <v>557</v>
      </c>
      <c r="X484" t="s">
        <v>344</v>
      </c>
      <c r="Y484" t="s">
        <v>345</v>
      </c>
      <c r="Z484" t="s">
        <v>346</v>
      </c>
      <c r="AA484">
        <v>0.1065</v>
      </c>
      <c r="AB484" t="s">
        <v>347</v>
      </c>
      <c r="AC484" t="s">
        <v>348</v>
      </c>
      <c r="AD484" t="s">
        <v>25</v>
      </c>
      <c r="AE484" t="s">
        <v>24</v>
      </c>
      <c r="AF484" t="s">
        <v>25</v>
      </c>
      <c r="AG484" t="s">
        <v>26</v>
      </c>
      <c r="AH484" t="s">
        <v>26</v>
      </c>
      <c r="AI484" t="s">
        <v>27</v>
      </c>
      <c r="AJ484" t="s">
        <v>72</v>
      </c>
      <c r="AK484">
        <v>10068</v>
      </c>
      <c r="AL484" t="s">
        <v>73</v>
      </c>
      <c r="AM484" t="s">
        <v>16</v>
      </c>
      <c r="AN484">
        <v>33661</v>
      </c>
      <c r="AO484">
        <v>45799</v>
      </c>
      <c r="AP484">
        <v>33060</v>
      </c>
      <c r="AQ484">
        <v>38.49</v>
      </c>
      <c r="AR484">
        <v>2621.2600000000002</v>
      </c>
      <c r="AS484" t="s">
        <v>2396</v>
      </c>
      <c r="AT484" t="s">
        <v>2396</v>
      </c>
      <c r="AU484">
        <v>2</v>
      </c>
      <c r="AV484" t="s">
        <v>2400</v>
      </c>
      <c r="AW484" t="str" cm="1">
        <f t="array" ref="AW484">IF(Bank_Final_Fact[[#This Row],[Disbursement Date]]=MIN(_xlfn._xlws.FILTER(Bank_Final_Fact[Disbursement Date],Bank_Final_Fact[Client id]=Bank_Final_Fact[[#This Row],[Client id]])),"New","Old")</f>
        <v>New</v>
      </c>
      <c r="AX484">
        <f t="shared" si="7"/>
        <v>3</v>
      </c>
    </row>
    <row r="485" spans="1:50">
      <c r="A485" t="s">
        <v>870</v>
      </c>
      <c r="B485">
        <v>50</v>
      </c>
      <c r="C485" t="s">
        <v>99</v>
      </c>
      <c r="D485" t="s">
        <v>356</v>
      </c>
      <c r="E485">
        <v>13321</v>
      </c>
      <c r="F485">
        <v>12316</v>
      </c>
      <c r="G485">
        <v>40433</v>
      </c>
      <c r="H485" s="1">
        <v>42093</v>
      </c>
      <c r="I485" t="s">
        <v>394</v>
      </c>
      <c r="J485" t="s">
        <v>389</v>
      </c>
      <c r="K485">
        <v>790102</v>
      </c>
      <c r="L485" t="s">
        <v>101</v>
      </c>
      <c r="M485" t="s">
        <v>284</v>
      </c>
      <c r="N485" t="s">
        <v>225</v>
      </c>
      <c r="O485" t="s">
        <v>226</v>
      </c>
      <c r="P485">
        <v>38</v>
      </c>
      <c r="Q485" s="1">
        <v>29891</v>
      </c>
      <c r="R485" t="s">
        <v>235</v>
      </c>
      <c r="S485" t="s">
        <v>282</v>
      </c>
      <c r="T485" t="s">
        <v>229</v>
      </c>
      <c r="U485" t="s">
        <v>245</v>
      </c>
      <c r="V485" t="s">
        <v>231</v>
      </c>
      <c r="W485">
        <v>774</v>
      </c>
      <c r="X485" t="s">
        <v>344</v>
      </c>
      <c r="Y485" t="s">
        <v>357</v>
      </c>
      <c r="Z485" t="s">
        <v>346</v>
      </c>
      <c r="AA485">
        <v>6.6199999999999995E-2</v>
      </c>
      <c r="AB485" t="s">
        <v>351</v>
      </c>
      <c r="AC485" t="s">
        <v>358</v>
      </c>
      <c r="AD485" t="s">
        <v>99</v>
      </c>
      <c r="AE485" t="s">
        <v>76</v>
      </c>
      <c r="AF485" t="s">
        <v>77</v>
      </c>
      <c r="AG485" t="s">
        <v>78</v>
      </c>
      <c r="AH485" t="s">
        <v>78</v>
      </c>
      <c r="AI485" t="s">
        <v>79</v>
      </c>
      <c r="AJ485" t="s">
        <v>99</v>
      </c>
      <c r="AK485">
        <v>790102</v>
      </c>
      <c r="AL485" t="s">
        <v>100</v>
      </c>
      <c r="AM485" t="s">
        <v>14</v>
      </c>
      <c r="AN485">
        <v>14425</v>
      </c>
      <c r="AO485">
        <v>13819</v>
      </c>
      <c r="AP485">
        <v>13194</v>
      </c>
      <c r="AQ485">
        <v>44.94</v>
      </c>
      <c r="AR485">
        <v>637.66999999999996</v>
      </c>
      <c r="AS485" t="s">
        <v>2396</v>
      </c>
      <c r="AT485" t="s">
        <v>2396</v>
      </c>
      <c r="AU485">
        <v>1</v>
      </c>
      <c r="AV485" t="s">
        <v>2398</v>
      </c>
      <c r="AW485" t="str" cm="1">
        <f t="array" ref="AW485">IF(Bank_Final_Fact[[#This Row],[Disbursement Date]]=MIN(_xlfn._xlws.FILTER(Bank_Final_Fact[Disbursement Date],Bank_Final_Fact[Client id]=Bank_Final_Fact[[#This Row],[Client id]])),"New","Old")</f>
        <v>New</v>
      </c>
      <c r="AX485">
        <f t="shared" si="7"/>
        <v>3</v>
      </c>
    </row>
    <row r="486" spans="1:50">
      <c r="A486" t="s">
        <v>871</v>
      </c>
      <c r="B486">
        <v>179</v>
      </c>
      <c r="C486" t="s">
        <v>63</v>
      </c>
      <c r="D486" t="s">
        <v>359</v>
      </c>
      <c r="E486">
        <v>30188</v>
      </c>
      <c r="F486">
        <v>11828</v>
      </c>
      <c r="G486">
        <v>42353</v>
      </c>
      <c r="H486" s="1">
        <v>42406</v>
      </c>
      <c r="I486" t="s">
        <v>387</v>
      </c>
      <c r="J486" t="s">
        <v>389</v>
      </c>
      <c r="K486">
        <v>1280108</v>
      </c>
      <c r="L486" t="s">
        <v>65</v>
      </c>
      <c r="M486" t="s">
        <v>314</v>
      </c>
      <c r="N486" t="s">
        <v>225</v>
      </c>
      <c r="O486" t="s">
        <v>238</v>
      </c>
      <c r="P486">
        <v>46</v>
      </c>
      <c r="Q486" s="1">
        <v>26665</v>
      </c>
      <c r="R486" t="s">
        <v>281</v>
      </c>
      <c r="S486" t="s">
        <v>282</v>
      </c>
      <c r="T486" t="s">
        <v>229</v>
      </c>
      <c r="U486" t="s">
        <v>261</v>
      </c>
      <c r="V486" t="s">
        <v>231</v>
      </c>
      <c r="W486">
        <v>512</v>
      </c>
      <c r="X486" t="s">
        <v>344</v>
      </c>
      <c r="Y486" t="s">
        <v>360</v>
      </c>
      <c r="Z486" t="s">
        <v>346</v>
      </c>
      <c r="AA486">
        <v>9.9099999999999994E-2</v>
      </c>
      <c r="AB486" t="s">
        <v>347</v>
      </c>
      <c r="AC486" t="s">
        <v>361</v>
      </c>
      <c r="AD486" t="s">
        <v>63</v>
      </c>
      <c r="AE486" t="s">
        <v>24</v>
      </c>
      <c r="AF486" t="s">
        <v>63</v>
      </c>
      <c r="AG486" t="s">
        <v>26</v>
      </c>
      <c r="AH486" t="s">
        <v>26</v>
      </c>
      <c r="AI486" t="s">
        <v>27</v>
      </c>
      <c r="AJ486" t="s">
        <v>63</v>
      </c>
      <c r="AK486">
        <v>1280108</v>
      </c>
      <c r="AL486" t="s">
        <v>64</v>
      </c>
      <c r="AM486" t="s">
        <v>14</v>
      </c>
      <c r="AN486">
        <v>30325</v>
      </c>
      <c r="AO486">
        <v>11935</v>
      </c>
      <c r="AP486">
        <v>29852</v>
      </c>
      <c r="AQ486">
        <v>9.5500000000000007</v>
      </c>
      <c r="AR486">
        <v>4354.68</v>
      </c>
      <c r="AS486" t="s">
        <v>2396</v>
      </c>
      <c r="AT486" t="s">
        <v>2396</v>
      </c>
      <c r="AU486">
        <v>0</v>
      </c>
      <c r="AV486" t="s">
        <v>2400</v>
      </c>
      <c r="AW486" t="str" cm="1">
        <f t="array" ref="AW486">IF(Bank_Final_Fact[[#This Row],[Disbursement Date]]=MIN(_xlfn._xlws.FILTER(Bank_Final_Fact[Disbursement Date],Bank_Final_Fact[Client id]=Bank_Final_Fact[[#This Row],[Client id]])),"New","Old")</f>
        <v>New</v>
      </c>
      <c r="AX486">
        <f t="shared" si="7"/>
        <v>1</v>
      </c>
    </row>
    <row r="487" spans="1:50">
      <c r="A487" t="s">
        <v>872</v>
      </c>
      <c r="B487">
        <v>53</v>
      </c>
      <c r="C487" t="s">
        <v>20</v>
      </c>
      <c r="D487" t="s">
        <v>359</v>
      </c>
      <c r="E487">
        <v>47651</v>
      </c>
      <c r="F487">
        <v>34210</v>
      </c>
      <c r="G487">
        <v>40053</v>
      </c>
      <c r="H487" s="1">
        <v>43564</v>
      </c>
      <c r="I487" t="s">
        <v>387</v>
      </c>
      <c r="J487" t="s">
        <v>383</v>
      </c>
      <c r="K487">
        <v>110159</v>
      </c>
      <c r="L487" t="s">
        <v>22</v>
      </c>
      <c r="M487" t="s">
        <v>224</v>
      </c>
      <c r="N487" t="s">
        <v>225</v>
      </c>
      <c r="O487" t="s">
        <v>238</v>
      </c>
      <c r="P487">
        <v>50</v>
      </c>
      <c r="Q487" s="1">
        <v>24838</v>
      </c>
      <c r="R487" t="s">
        <v>235</v>
      </c>
      <c r="S487" t="s">
        <v>243</v>
      </c>
      <c r="T487" t="s">
        <v>229</v>
      </c>
      <c r="U487" t="s">
        <v>230</v>
      </c>
      <c r="V487" t="s">
        <v>246</v>
      </c>
      <c r="W487">
        <v>726</v>
      </c>
      <c r="X487" t="s">
        <v>344</v>
      </c>
      <c r="Y487" t="s">
        <v>360</v>
      </c>
      <c r="Z487" t="s">
        <v>346</v>
      </c>
      <c r="AA487">
        <v>9.9099999999999994E-2</v>
      </c>
      <c r="AB487" t="s">
        <v>347</v>
      </c>
      <c r="AC487" t="s">
        <v>361</v>
      </c>
      <c r="AD487" t="s">
        <v>20</v>
      </c>
      <c r="AE487" t="s">
        <v>9</v>
      </c>
      <c r="AF487" t="s">
        <v>10</v>
      </c>
      <c r="AG487" t="s">
        <v>11</v>
      </c>
      <c r="AH487" t="s">
        <v>11</v>
      </c>
      <c r="AI487" t="s">
        <v>12</v>
      </c>
      <c r="AJ487" t="s">
        <v>20</v>
      </c>
      <c r="AK487">
        <v>110159</v>
      </c>
      <c r="AL487" t="s">
        <v>21</v>
      </c>
      <c r="AM487" t="s">
        <v>30</v>
      </c>
      <c r="AN487">
        <v>47535</v>
      </c>
      <c r="AO487">
        <v>35179</v>
      </c>
      <c r="AP487">
        <v>47539</v>
      </c>
      <c r="AQ487">
        <v>36.56</v>
      </c>
      <c r="AR487">
        <v>4346.3999999999996</v>
      </c>
      <c r="AS487" t="s">
        <v>2396</v>
      </c>
      <c r="AT487" t="s">
        <v>2396</v>
      </c>
      <c r="AU487">
        <v>2</v>
      </c>
      <c r="AV487" t="s">
        <v>2398</v>
      </c>
      <c r="AW487" t="str" cm="1">
        <f t="array" ref="AW487">IF(Bank_Final_Fact[[#This Row],[Disbursement Date]]=MIN(_xlfn._xlws.FILTER(Bank_Final_Fact[Disbursement Date],Bank_Final_Fact[Client id]=Bank_Final_Fact[[#This Row],[Client id]])),"New","Old")</f>
        <v>Old</v>
      </c>
      <c r="AX487">
        <f t="shared" si="7"/>
        <v>5</v>
      </c>
    </row>
    <row r="488" spans="1:50">
      <c r="A488" t="s">
        <v>873</v>
      </c>
      <c r="B488">
        <v>695</v>
      </c>
      <c r="C488" t="s">
        <v>92</v>
      </c>
      <c r="D488" t="s">
        <v>343</v>
      </c>
      <c r="E488">
        <v>22531</v>
      </c>
      <c r="F488">
        <v>43714</v>
      </c>
      <c r="G488">
        <v>27663</v>
      </c>
      <c r="H488" s="1">
        <v>44801</v>
      </c>
      <c r="I488" t="s">
        <v>394</v>
      </c>
      <c r="J488" t="s">
        <v>383</v>
      </c>
      <c r="K488">
        <v>700013</v>
      </c>
      <c r="L488" t="s">
        <v>93</v>
      </c>
      <c r="M488" t="s">
        <v>294</v>
      </c>
      <c r="N488" t="s">
        <v>225</v>
      </c>
      <c r="O488" t="s">
        <v>226</v>
      </c>
      <c r="P488">
        <v>45</v>
      </c>
      <c r="Q488" s="1">
        <v>27030</v>
      </c>
      <c r="R488" t="s">
        <v>281</v>
      </c>
      <c r="S488" t="s">
        <v>282</v>
      </c>
      <c r="T488" t="s">
        <v>229</v>
      </c>
      <c r="U488" t="s">
        <v>230</v>
      </c>
      <c r="V488" t="s">
        <v>240</v>
      </c>
      <c r="W488">
        <v>357</v>
      </c>
      <c r="X488" t="s">
        <v>344</v>
      </c>
      <c r="Y488" t="s">
        <v>345</v>
      </c>
      <c r="Z488" t="s">
        <v>346</v>
      </c>
      <c r="AA488">
        <v>0.1065</v>
      </c>
      <c r="AB488" t="s">
        <v>347</v>
      </c>
      <c r="AC488" t="s">
        <v>348</v>
      </c>
      <c r="AD488" t="s">
        <v>92</v>
      </c>
      <c r="AE488" t="s">
        <v>82</v>
      </c>
      <c r="AF488" t="s">
        <v>83</v>
      </c>
      <c r="AG488" t="s">
        <v>84</v>
      </c>
      <c r="AH488" t="s">
        <v>84</v>
      </c>
      <c r="AI488" t="s">
        <v>85</v>
      </c>
      <c r="AJ488" t="s">
        <v>86</v>
      </c>
      <c r="AK488">
        <v>700013</v>
      </c>
      <c r="AL488" t="s">
        <v>21</v>
      </c>
      <c r="AM488" t="s">
        <v>30</v>
      </c>
      <c r="AN488">
        <v>24377</v>
      </c>
      <c r="AO488">
        <v>45426</v>
      </c>
      <c r="AP488">
        <v>22106</v>
      </c>
      <c r="AQ488">
        <v>38.11</v>
      </c>
      <c r="AR488">
        <v>4253.57</v>
      </c>
      <c r="AS488" t="s">
        <v>2396</v>
      </c>
      <c r="AT488" t="s">
        <v>2396</v>
      </c>
      <c r="AU488">
        <v>1</v>
      </c>
      <c r="AV488" t="s">
        <v>2398</v>
      </c>
      <c r="AW488" t="str" cm="1">
        <f t="array" ref="AW488">IF(Bank_Final_Fact[[#This Row],[Disbursement Date]]=MIN(_xlfn._xlws.FILTER(Bank_Final_Fact[Disbursement Date],Bank_Final_Fact[Client id]=Bank_Final_Fact[[#This Row],[Client id]])),"New","Old")</f>
        <v>Old</v>
      </c>
      <c r="AX488">
        <f t="shared" si="7"/>
        <v>3</v>
      </c>
    </row>
    <row r="489" spans="1:50">
      <c r="A489" t="s">
        <v>874</v>
      </c>
      <c r="B489">
        <v>516</v>
      </c>
      <c r="C489" t="s">
        <v>39</v>
      </c>
      <c r="D489" t="s">
        <v>359</v>
      </c>
      <c r="E489">
        <v>3607</v>
      </c>
      <c r="F489">
        <v>5217</v>
      </c>
      <c r="G489">
        <v>34265</v>
      </c>
      <c r="H489" s="1">
        <v>43459</v>
      </c>
      <c r="I489" t="s">
        <v>385</v>
      </c>
      <c r="J489" t="s">
        <v>383</v>
      </c>
      <c r="K489">
        <v>30179</v>
      </c>
      <c r="L489" t="s">
        <v>46</v>
      </c>
      <c r="M489" t="s">
        <v>268</v>
      </c>
      <c r="N489" t="s">
        <v>225</v>
      </c>
      <c r="O489" t="s">
        <v>251</v>
      </c>
      <c r="P489">
        <v>26</v>
      </c>
      <c r="Q489" s="1">
        <v>33970</v>
      </c>
      <c r="R489" t="s">
        <v>235</v>
      </c>
      <c r="S489" t="s">
        <v>243</v>
      </c>
      <c r="T489" t="s">
        <v>229</v>
      </c>
      <c r="U489" t="s">
        <v>230</v>
      </c>
      <c r="V489" t="s">
        <v>240</v>
      </c>
      <c r="W489">
        <v>398</v>
      </c>
      <c r="X489" t="s">
        <v>344</v>
      </c>
      <c r="Y489" t="s">
        <v>360</v>
      </c>
      <c r="Z489" t="s">
        <v>346</v>
      </c>
      <c r="AA489">
        <v>9.9099999999999994E-2</v>
      </c>
      <c r="AB489" t="s">
        <v>347</v>
      </c>
      <c r="AC489" t="s">
        <v>361</v>
      </c>
      <c r="AD489" t="s">
        <v>39</v>
      </c>
      <c r="AE489" t="s">
        <v>40</v>
      </c>
      <c r="AF489" t="s">
        <v>41</v>
      </c>
      <c r="AG489" t="s">
        <v>42</v>
      </c>
      <c r="AH489" t="s">
        <v>42</v>
      </c>
      <c r="AI489" t="s">
        <v>43</v>
      </c>
      <c r="AJ489" t="s">
        <v>44</v>
      </c>
      <c r="AK489">
        <v>30179</v>
      </c>
      <c r="AL489" t="s">
        <v>45</v>
      </c>
      <c r="AM489" t="s">
        <v>30</v>
      </c>
      <c r="AN489">
        <v>4160</v>
      </c>
      <c r="AO489">
        <v>7112</v>
      </c>
      <c r="AP489">
        <v>3187</v>
      </c>
      <c r="AQ489">
        <v>41.03</v>
      </c>
      <c r="AR489">
        <v>237.63</v>
      </c>
      <c r="AS489" t="s">
        <v>2396</v>
      </c>
      <c r="AT489" t="s">
        <v>2396</v>
      </c>
      <c r="AU489">
        <v>1</v>
      </c>
      <c r="AV489" t="s">
        <v>2399</v>
      </c>
      <c r="AW489" t="str" cm="1">
        <f t="array" ref="AW489">IF(Bank_Final_Fact[[#This Row],[Disbursement Date]]=MIN(_xlfn._xlws.FILTER(Bank_Final_Fact[Disbursement Date],Bank_Final_Fact[Client id]=Bank_Final_Fact[[#This Row],[Client id]])),"New","Old")</f>
        <v>Old</v>
      </c>
      <c r="AX489">
        <f t="shared" si="7"/>
        <v>5</v>
      </c>
    </row>
    <row r="490" spans="1:50">
      <c r="A490" t="s">
        <v>875</v>
      </c>
      <c r="B490">
        <v>423</v>
      </c>
      <c r="C490" t="s">
        <v>89</v>
      </c>
      <c r="D490" t="s">
        <v>359</v>
      </c>
      <c r="E490">
        <v>15759</v>
      </c>
      <c r="F490">
        <v>14036</v>
      </c>
      <c r="G490">
        <v>15553</v>
      </c>
      <c r="H490" s="1">
        <v>44565</v>
      </c>
      <c r="I490" t="s">
        <v>394</v>
      </c>
      <c r="J490" t="s">
        <v>383</v>
      </c>
      <c r="K490">
        <v>910020</v>
      </c>
      <c r="L490" t="s">
        <v>91</v>
      </c>
      <c r="M490" t="s">
        <v>263</v>
      </c>
      <c r="N490" t="s">
        <v>225</v>
      </c>
      <c r="O490" t="s">
        <v>251</v>
      </c>
      <c r="P490">
        <v>28</v>
      </c>
      <c r="Q490" s="1">
        <v>33326</v>
      </c>
      <c r="R490" t="s">
        <v>239</v>
      </c>
      <c r="S490" t="s">
        <v>303</v>
      </c>
      <c r="T490" t="s">
        <v>229</v>
      </c>
      <c r="U490" t="s">
        <v>245</v>
      </c>
      <c r="V490" t="s">
        <v>246</v>
      </c>
      <c r="W490">
        <v>432</v>
      </c>
      <c r="X490" t="s">
        <v>344</v>
      </c>
      <c r="Y490" t="s">
        <v>360</v>
      </c>
      <c r="Z490" t="s">
        <v>346</v>
      </c>
      <c r="AA490">
        <v>9.9099999999999994E-2</v>
      </c>
      <c r="AB490" t="s">
        <v>347</v>
      </c>
      <c r="AC490" t="s">
        <v>361</v>
      </c>
      <c r="AD490" t="s">
        <v>89</v>
      </c>
      <c r="AE490" t="s">
        <v>24</v>
      </c>
      <c r="AF490" t="s">
        <v>25</v>
      </c>
      <c r="AG490" t="s">
        <v>26</v>
      </c>
      <c r="AH490" t="s">
        <v>26</v>
      </c>
      <c r="AI490" t="s">
        <v>27</v>
      </c>
      <c r="AJ490" t="s">
        <v>28</v>
      </c>
      <c r="AK490">
        <v>910020</v>
      </c>
      <c r="AL490" t="s">
        <v>90</v>
      </c>
      <c r="AM490" t="s">
        <v>16</v>
      </c>
      <c r="AN490">
        <v>17230</v>
      </c>
      <c r="AO490">
        <v>15775</v>
      </c>
      <c r="AP490">
        <v>15361</v>
      </c>
      <c r="AQ490">
        <v>17.84</v>
      </c>
      <c r="AR490">
        <v>1446.31</v>
      </c>
      <c r="AS490" t="s">
        <v>2396</v>
      </c>
      <c r="AT490" t="s">
        <v>2396</v>
      </c>
      <c r="AU490">
        <v>0</v>
      </c>
      <c r="AV490" t="s">
        <v>2398</v>
      </c>
      <c r="AW490" t="str" cm="1">
        <f t="array" ref="AW490">IF(Bank_Final_Fact[[#This Row],[Disbursement Date]]=MIN(_xlfn._xlws.FILTER(Bank_Final_Fact[Disbursement Date],Bank_Final_Fact[Client id]=Bank_Final_Fact[[#This Row],[Client id]])),"New","Old")</f>
        <v>New</v>
      </c>
      <c r="AX490">
        <f t="shared" si="7"/>
        <v>1</v>
      </c>
    </row>
    <row r="491" spans="1:50">
      <c r="A491" t="s">
        <v>876</v>
      </c>
      <c r="B491">
        <v>358</v>
      </c>
      <c r="C491" t="s">
        <v>109</v>
      </c>
      <c r="D491" t="s">
        <v>343</v>
      </c>
      <c r="E491">
        <v>16267</v>
      </c>
      <c r="F491">
        <v>7246</v>
      </c>
      <c r="G491">
        <v>30221</v>
      </c>
      <c r="H491" s="1">
        <v>45221</v>
      </c>
      <c r="I491" t="s">
        <v>394</v>
      </c>
      <c r="J491" t="s">
        <v>389</v>
      </c>
      <c r="K491">
        <v>1110166</v>
      </c>
      <c r="L491" t="s">
        <v>112</v>
      </c>
      <c r="M491" t="s">
        <v>252</v>
      </c>
      <c r="N491" t="s">
        <v>225</v>
      </c>
      <c r="O491" t="s">
        <v>242</v>
      </c>
      <c r="P491">
        <v>22</v>
      </c>
      <c r="Q491" s="1">
        <v>35047</v>
      </c>
      <c r="R491" t="s">
        <v>266</v>
      </c>
      <c r="S491" t="s">
        <v>243</v>
      </c>
      <c r="T491" t="s">
        <v>229</v>
      </c>
      <c r="U491" t="s">
        <v>261</v>
      </c>
      <c r="V491" t="s">
        <v>246</v>
      </c>
      <c r="W491">
        <v>346</v>
      </c>
      <c r="X491" t="s">
        <v>344</v>
      </c>
      <c r="Y491" t="s">
        <v>345</v>
      </c>
      <c r="Z491" t="s">
        <v>346</v>
      </c>
      <c r="AA491">
        <v>0.1065</v>
      </c>
      <c r="AB491" t="s">
        <v>347</v>
      </c>
      <c r="AC491" t="s">
        <v>348</v>
      </c>
      <c r="AD491" t="s">
        <v>109</v>
      </c>
      <c r="AE491" t="s">
        <v>9</v>
      </c>
      <c r="AF491" t="s">
        <v>10</v>
      </c>
      <c r="AG491" t="s">
        <v>11</v>
      </c>
      <c r="AH491" t="s">
        <v>11</v>
      </c>
      <c r="AI491" t="s">
        <v>12</v>
      </c>
      <c r="AJ491" t="s">
        <v>110</v>
      </c>
      <c r="AK491">
        <v>1110166</v>
      </c>
      <c r="AL491" t="s">
        <v>111</v>
      </c>
      <c r="AM491" t="s">
        <v>14</v>
      </c>
      <c r="AN491">
        <v>17809</v>
      </c>
      <c r="AO491">
        <v>6779</v>
      </c>
      <c r="AP491">
        <v>16133</v>
      </c>
      <c r="AQ491">
        <v>24.99</v>
      </c>
      <c r="AR491">
        <v>3548.03</v>
      </c>
      <c r="AS491" t="s">
        <v>2396</v>
      </c>
      <c r="AT491" t="s">
        <v>2396</v>
      </c>
      <c r="AU491">
        <v>1</v>
      </c>
      <c r="AV491" t="s">
        <v>2398</v>
      </c>
      <c r="AW491" t="str" cm="1">
        <f t="array" ref="AW491">IF(Bank_Final_Fact[[#This Row],[Disbursement Date]]=MIN(_xlfn._xlws.FILTER(Bank_Final_Fact[Disbursement Date],Bank_Final_Fact[Client id]=Bank_Final_Fact[[#This Row],[Client id]])),"New","Old")</f>
        <v>Old</v>
      </c>
      <c r="AX491">
        <f t="shared" si="7"/>
        <v>3</v>
      </c>
    </row>
    <row r="492" spans="1:50">
      <c r="A492" t="s">
        <v>877</v>
      </c>
      <c r="B492">
        <v>708</v>
      </c>
      <c r="C492" t="s">
        <v>89</v>
      </c>
      <c r="D492" t="s">
        <v>343</v>
      </c>
      <c r="E492">
        <v>24266</v>
      </c>
      <c r="F492">
        <v>16722</v>
      </c>
      <c r="G492">
        <v>10914</v>
      </c>
      <c r="H492" s="1">
        <v>45196</v>
      </c>
      <c r="I492" t="s">
        <v>385</v>
      </c>
      <c r="J492" t="s">
        <v>389</v>
      </c>
      <c r="K492">
        <v>910020</v>
      </c>
      <c r="L492" t="s">
        <v>91</v>
      </c>
      <c r="M492" t="s">
        <v>279</v>
      </c>
      <c r="N492" t="s">
        <v>225</v>
      </c>
      <c r="O492" t="s">
        <v>226</v>
      </c>
      <c r="P492">
        <v>38</v>
      </c>
      <c r="Q492" s="1">
        <v>29530</v>
      </c>
      <c r="R492" t="s">
        <v>266</v>
      </c>
      <c r="S492" t="s">
        <v>282</v>
      </c>
      <c r="T492" t="s">
        <v>229</v>
      </c>
      <c r="U492" t="s">
        <v>236</v>
      </c>
      <c r="V492" t="s">
        <v>231</v>
      </c>
      <c r="W492">
        <v>755</v>
      </c>
      <c r="X492" t="s">
        <v>344</v>
      </c>
      <c r="Y492" t="s">
        <v>345</v>
      </c>
      <c r="Z492" t="s">
        <v>346</v>
      </c>
      <c r="AA492">
        <v>0.1065</v>
      </c>
      <c r="AB492" t="s">
        <v>347</v>
      </c>
      <c r="AC492" t="s">
        <v>348</v>
      </c>
      <c r="AD492" t="s">
        <v>89</v>
      </c>
      <c r="AE492" t="s">
        <v>24</v>
      </c>
      <c r="AF492" t="s">
        <v>25</v>
      </c>
      <c r="AG492" t="s">
        <v>26</v>
      </c>
      <c r="AH492" t="s">
        <v>26</v>
      </c>
      <c r="AI492" t="s">
        <v>27</v>
      </c>
      <c r="AJ492" t="s">
        <v>28</v>
      </c>
      <c r="AK492">
        <v>910020</v>
      </c>
      <c r="AL492" t="s">
        <v>90</v>
      </c>
      <c r="AM492" t="s">
        <v>16</v>
      </c>
      <c r="AN492">
        <v>25601</v>
      </c>
      <c r="AO492">
        <v>17571</v>
      </c>
      <c r="AP492">
        <v>24067</v>
      </c>
      <c r="AQ492">
        <v>24.59</v>
      </c>
      <c r="AR492">
        <v>2304.38</v>
      </c>
      <c r="AS492" t="s">
        <v>2396</v>
      </c>
      <c r="AT492" t="s">
        <v>2396</v>
      </c>
      <c r="AU492">
        <v>2</v>
      </c>
      <c r="AV492" t="s">
        <v>2398</v>
      </c>
      <c r="AW492" t="str" cm="1">
        <f t="array" ref="AW492">IF(Bank_Final_Fact[[#This Row],[Disbursement Date]]=MIN(_xlfn._xlws.FILTER(Bank_Final_Fact[Disbursement Date],Bank_Final_Fact[Client id]=Bank_Final_Fact[[#This Row],[Client id]])),"New","Old")</f>
        <v>Old</v>
      </c>
      <c r="AX492">
        <f t="shared" si="7"/>
        <v>3</v>
      </c>
    </row>
    <row r="493" spans="1:50">
      <c r="A493" t="s">
        <v>878</v>
      </c>
      <c r="B493">
        <v>53</v>
      </c>
      <c r="C493" t="s">
        <v>124</v>
      </c>
      <c r="D493" t="s">
        <v>343</v>
      </c>
      <c r="E493">
        <v>4535</v>
      </c>
      <c r="F493">
        <v>27153</v>
      </c>
      <c r="G493">
        <v>41842</v>
      </c>
      <c r="H493" s="1">
        <v>44173</v>
      </c>
      <c r="I493" t="s">
        <v>382</v>
      </c>
      <c r="J493" t="s">
        <v>383</v>
      </c>
      <c r="K493">
        <v>1030063</v>
      </c>
      <c r="L493" t="s">
        <v>126</v>
      </c>
      <c r="M493" t="s">
        <v>224</v>
      </c>
      <c r="N493" t="s">
        <v>225</v>
      </c>
      <c r="O493" t="s">
        <v>238</v>
      </c>
      <c r="P493">
        <v>50</v>
      </c>
      <c r="Q493" s="1">
        <v>24838</v>
      </c>
      <c r="R493" t="s">
        <v>235</v>
      </c>
      <c r="S493" t="s">
        <v>243</v>
      </c>
      <c r="T493" t="s">
        <v>229</v>
      </c>
      <c r="U493" t="s">
        <v>230</v>
      </c>
      <c r="V493" t="s">
        <v>246</v>
      </c>
      <c r="W493">
        <v>726</v>
      </c>
      <c r="X493" t="s">
        <v>344</v>
      </c>
      <c r="Y493" t="s">
        <v>345</v>
      </c>
      <c r="Z493" t="s">
        <v>346</v>
      </c>
      <c r="AA493">
        <v>0.1065</v>
      </c>
      <c r="AB493" t="s">
        <v>347</v>
      </c>
      <c r="AC493" t="s">
        <v>348</v>
      </c>
      <c r="AD493" t="s">
        <v>124</v>
      </c>
      <c r="AE493" t="s">
        <v>9</v>
      </c>
      <c r="AF493" t="s">
        <v>10</v>
      </c>
      <c r="AG493" t="s">
        <v>11</v>
      </c>
      <c r="AH493" t="s">
        <v>11</v>
      </c>
      <c r="AI493" t="s">
        <v>12</v>
      </c>
      <c r="AJ493" t="s">
        <v>20</v>
      </c>
      <c r="AK493">
        <v>1030063</v>
      </c>
      <c r="AL493" t="s">
        <v>125</v>
      </c>
      <c r="AM493" t="s">
        <v>30</v>
      </c>
      <c r="AN493">
        <v>5494</v>
      </c>
      <c r="AO493">
        <v>27120</v>
      </c>
      <c r="AP493">
        <v>4154</v>
      </c>
      <c r="AQ493">
        <v>19.45</v>
      </c>
      <c r="AR493">
        <v>2669.53</v>
      </c>
      <c r="AS493" t="s">
        <v>2396</v>
      </c>
      <c r="AT493" t="s">
        <v>2396</v>
      </c>
      <c r="AU493">
        <v>0</v>
      </c>
      <c r="AV493" t="s">
        <v>2398</v>
      </c>
      <c r="AW493" t="str" cm="1">
        <f t="array" ref="AW493">IF(Bank_Final_Fact[[#This Row],[Disbursement Date]]=MIN(_xlfn._xlws.FILTER(Bank_Final_Fact[Disbursement Date],Bank_Final_Fact[Client id]=Bank_Final_Fact[[#This Row],[Client id]])),"New","Old")</f>
        <v>Old</v>
      </c>
      <c r="AX493">
        <f t="shared" si="7"/>
        <v>5</v>
      </c>
    </row>
    <row r="494" spans="1:50">
      <c r="A494" t="s">
        <v>879</v>
      </c>
      <c r="B494">
        <v>959</v>
      </c>
      <c r="C494" t="s">
        <v>109</v>
      </c>
      <c r="D494" t="s">
        <v>343</v>
      </c>
      <c r="E494">
        <v>19113</v>
      </c>
      <c r="F494">
        <v>35348</v>
      </c>
      <c r="G494">
        <v>30568</v>
      </c>
      <c r="H494" s="1">
        <v>43233</v>
      </c>
      <c r="I494" t="s">
        <v>382</v>
      </c>
      <c r="J494" t="s">
        <v>389</v>
      </c>
      <c r="K494">
        <v>1110166</v>
      </c>
      <c r="L494" t="s">
        <v>112</v>
      </c>
      <c r="M494" t="s">
        <v>279</v>
      </c>
      <c r="N494" t="s">
        <v>225</v>
      </c>
      <c r="O494" t="s">
        <v>226</v>
      </c>
      <c r="P494">
        <v>42</v>
      </c>
      <c r="Q494" s="1">
        <v>28126</v>
      </c>
      <c r="R494" t="s">
        <v>235</v>
      </c>
      <c r="S494" t="s">
        <v>243</v>
      </c>
      <c r="T494" t="s">
        <v>229</v>
      </c>
      <c r="U494" t="s">
        <v>233</v>
      </c>
      <c r="V494" t="s">
        <v>231</v>
      </c>
      <c r="W494">
        <v>668</v>
      </c>
      <c r="X494" t="s">
        <v>344</v>
      </c>
      <c r="Y494" t="s">
        <v>345</v>
      </c>
      <c r="Z494" t="s">
        <v>346</v>
      </c>
      <c r="AA494">
        <v>0.1065</v>
      </c>
      <c r="AB494" t="s">
        <v>347</v>
      </c>
      <c r="AC494" t="s">
        <v>348</v>
      </c>
      <c r="AD494" t="s">
        <v>109</v>
      </c>
      <c r="AE494" t="s">
        <v>9</v>
      </c>
      <c r="AF494" t="s">
        <v>10</v>
      </c>
      <c r="AG494" t="s">
        <v>11</v>
      </c>
      <c r="AH494" t="s">
        <v>11</v>
      </c>
      <c r="AI494" t="s">
        <v>12</v>
      </c>
      <c r="AJ494" t="s">
        <v>110</v>
      </c>
      <c r="AK494">
        <v>1110166</v>
      </c>
      <c r="AL494" t="s">
        <v>111</v>
      </c>
      <c r="AM494" t="s">
        <v>14</v>
      </c>
      <c r="AN494">
        <v>19728</v>
      </c>
      <c r="AO494">
        <v>37120</v>
      </c>
      <c r="AP494">
        <v>19030</v>
      </c>
      <c r="AQ494">
        <v>48.85</v>
      </c>
      <c r="AR494">
        <v>143.88</v>
      </c>
      <c r="AS494" t="s">
        <v>2396</v>
      </c>
      <c r="AT494" t="s">
        <v>2396</v>
      </c>
      <c r="AU494">
        <v>1</v>
      </c>
      <c r="AV494" t="s">
        <v>2398</v>
      </c>
      <c r="AW494" t="str" cm="1">
        <f t="array" ref="AW494">IF(Bank_Final_Fact[[#This Row],[Disbursement Date]]=MIN(_xlfn._xlws.FILTER(Bank_Final_Fact[Disbursement Date],Bank_Final_Fact[Client id]=Bank_Final_Fact[[#This Row],[Client id]])),"New","Old")</f>
        <v>Old</v>
      </c>
      <c r="AX494">
        <f t="shared" si="7"/>
        <v>4</v>
      </c>
    </row>
    <row r="495" spans="1:50">
      <c r="A495" t="s">
        <v>880</v>
      </c>
      <c r="B495">
        <v>386</v>
      </c>
      <c r="C495" t="s">
        <v>92</v>
      </c>
      <c r="D495" t="s">
        <v>353</v>
      </c>
      <c r="E495">
        <v>41445</v>
      </c>
      <c r="F495">
        <v>5426</v>
      </c>
      <c r="G495">
        <v>21252</v>
      </c>
      <c r="H495" s="1">
        <v>42058</v>
      </c>
      <c r="I495" t="s">
        <v>385</v>
      </c>
      <c r="J495" t="s">
        <v>389</v>
      </c>
      <c r="K495">
        <v>700013</v>
      </c>
      <c r="L495" t="s">
        <v>93</v>
      </c>
      <c r="M495" t="s">
        <v>298</v>
      </c>
      <c r="N495" t="s">
        <v>225</v>
      </c>
      <c r="O495" t="s">
        <v>242</v>
      </c>
      <c r="P495">
        <v>22</v>
      </c>
      <c r="Q495" s="1">
        <v>35348</v>
      </c>
      <c r="R495" t="s">
        <v>239</v>
      </c>
      <c r="S495" t="s">
        <v>303</v>
      </c>
      <c r="T495" t="s">
        <v>259</v>
      </c>
      <c r="U495" t="s">
        <v>233</v>
      </c>
      <c r="V495" t="s">
        <v>246</v>
      </c>
      <c r="W495">
        <v>564</v>
      </c>
      <c r="X495" t="s">
        <v>344</v>
      </c>
      <c r="Y495" t="s">
        <v>357</v>
      </c>
      <c r="Z495" t="s">
        <v>346</v>
      </c>
      <c r="AA495">
        <v>0.1825</v>
      </c>
      <c r="AB495" t="s">
        <v>354</v>
      </c>
      <c r="AC495" t="s">
        <v>355</v>
      </c>
      <c r="AD495" t="s">
        <v>92</v>
      </c>
      <c r="AE495" t="s">
        <v>82</v>
      </c>
      <c r="AF495" t="s">
        <v>83</v>
      </c>
      <c r="AG495" t="s">
        <v>84</v>
      </c>
      <c r="AH495" t="s">
        <v>84</v>
      </c>
      <c r="AI495" t="s">
        <v>85</v>
      </c>
      <c r="AJ495" t="s">
        <v>86</v>
      </c>
      <c r="AK495">
        <v>700013</v>
      </c>
      <c r="AL495" t="s">
        <v>21</v>
      </c>
      <c r="AM495" t="s">
        <v>30</v>
      </c>
      <c r="AN495">
        <v>43298</v>
      </c>
      <c r="AO495">
        <v>6523</v>
      </c>
      <c r="AP495">
        <v>40947</v>
      </c>
      <c r="AQ495">
        <v>36.15</v>
      </c>
      <c r="AR495">
        <v>427.58</v>
      </c>
      <c r="AS495" t="s">
        <v>2396</v>
      </c>
      <c r="AT495" t="s">
        <v>2396</v>
      </c>
      <c r="AU495">
        <v>2</v>
      </c>
      <c r="AV495" t="s">
        <v>2398</v>
      </c>
      <c r="AW495" t="str" cm="1">
        <f t="array" ref="AW495">IF(Bank_Final_Fact[[#This Row],[Disbursement Date]]=MIN(_xlfn._xlws.FILTER(Bank_Final_Fact[Disbursement Date],Bank_Final_Fact[Client id]=Bank_Final_Fact[[#This Row],[Client id]])),"New","Old")</f>
        <v>New</v>
      </c>
      <c r="AX495">
        <f t="shared" si="7"/>
        <v>3</v>
      </c>
    </row>
    <row r="496" spans="1:50">
      <c r="A496" t="s">
        <v>881</v>
      </c>
      <c r="B496">
        <v>814</v>
      </c>
      <c r="C496" t="s">
        <v>20</v>
      </c>
      <c r="D496" t="s">
        <v>359</v>
      </c>
      <c r="E496">
        <v>29731</v>
      </c>
      <c r="F496">
        <v>38168</v>
      </c>
      <c r="G496">
        <v>22936</v>
      </c>
      <c r="H496" s="1">
        <v>44474</v>
      </c>
      <c r="I496" t="s">
        <v>385</v>
      </c>
      <c r="J496" t="s">
        <v>389</v>
      </c>
      <c r="K496">
        <v>110159</v>
      </c>
      <c r="L496" t="s">
        <v>22</v>
      </c>
      <c r="M496" t="s">
        <v>278</v>
      </c>
      <c r="N496" t="s">
        <v>225</v>
      </c>
      <c r="O496" t="s">
        <v>238</v>
      </c>
      <c r="P496">
        <v>54</v>
      </c>
      <c r="Q496" s="1">
        <v>23743</v>
      </c>
      <c r="R496" t="s">
        <v>281</v>
      </c>
      <c r="S496" t="s">
        <v>282</v>
      </c>
      <c r="T496" t="s">
        <v>229</v>
      </c>
      <c r="U496" t="s">
        <v>245</v>
      </c>
      <c r="V496" t="s">
        <v>231</v>
      </c>
      <c r="W496">
        <v>433</v>
      </c>
      <c r="X496" t="s">
        <v>344</v>
      </c>
      <c r="Y496" t="s">
        <v>360</v>
      </c>
      <c r="Z496" t="s">
        <v>346</v>
      </c>
      <c r="AA496">
        <v>9.9099999999999994E-2</v>
      </c>
      <c r="AB496" t="s">
        <v>347</v>
      </c>
      <c r="AC496" t="s">
        <v>361</v>
      </c>
      <c r="AD496" t="s">
        <v>20</v>
      </c>
      <c r="AE496" t="s">
        <v>9</v>
      </c>
      <c r="AF496" t="s">
        <v>10</v>
      </c>
      <c r="AG496" t="s">
        <v>11</v>
      </c>
      <c r="AH496" t="s">
        <v>11</v>
      </c>
      <c r="AI496" t="s">
        <v>12</v>
      </c>
      <c r="AJ496" t="s">
        <v>20</v>
      </c>
      <c r="AK496">
        <v>110159</v>
      </c>
      <c r="AL496" t="s">
        <v>21</v>
      </c>
      <c r="AM496" t="s">
        <v>30</v>
      </c>
      <c r="AN496">
        <v>30312</v>
      </c>
      <c r="AO496">
        <v>38706</v>
      </c>
      <c r="AP496">
        <v>29372</v>
      </c>
      <c r="AQ496">
        <v>37.97</v>
      </c>
      <c r="AR496">
        <v>774.08</v>
      </c>
      <c r="AS496" t="s">
        <v>2396</v>
      </c>
      <c r="AT496" t="s">
        <v>2396</v>
      </c>
      <c r="AU496">
        <v>0</v>
      </c>
      <c r="AV496" t="s">
        <v>2398</v>
      </c>
      <c r="AW496" t="str" cm="1">
        <f t="array" ref="AW496">IF(Bank_Final_Fact[[#This Row],[Disbursement Date]]=MIN(_xlfn._xlws.FILTER(Bank_Final_Fact[Disbursement Date],Bank_Final_Fact[Client id]=Bank_Final_Fact[[#This Row],[Client id]])),"New","Old")</f>
        <v>New</v>
      </c>
      <c r="AX496">
        <f t="shared" si="7"/>
        <v>2</v>
      </c>
    </row>
    <row r="497" spans="1:50">
      <c r="A497" t="s">
        <v>882</v>
      </c>
      <c r="B497">
        <v>747</v>
      </c>
      <c r="C497" t="s">
        <v>92</v>
      </c>
      <c r="D497" t="s">
        <v>359</v>
      </c>
      <c r="E497">
        <v>39345</v>
      </c>
      <c r="F497">
        <v>12063</v>
      </c>
      <c r="G497">
        <v>37946</v>
      </c>
      <c r="H497" s="1">
        <v>45209</v>
      </c>
      <c r="I497" t="s">
        <v>382</v>
      </c>
      <c r="J497" t="s">
        <v>389</v>
      </c>
      <c r="K497">
        <v>700013</v>
      </c>
      <c r="L497" t="s">
        <v>93</v>
      </c>
      <c r="M497" t="s">
        <v>277</v>
      </c>
      <c r="N497" t="s">
        <v>225</v>
      </c>
      <c r="O497" t="s">
        <v>238</v>
      </c>
      <c r="P497">
        <v>46</v>
      </c>
      <c r="Q497" s="1">
        <v>26665</v>
      </c>
      <c r="R497" t="s">
        <v>239</v>
      </c>
      <c r="S497" t="s">
        <v>303</v>
      </c>
      <c r="T497" t="s">
        <v>259</v>
      </c>
      <c r="U497" t="s">
        <v>233</v>
      </c>
      <c r="V497" t="s">
        <v>240</v>
      </c>
      <c r="W497">
        <v>522</v>
      </c>
      <c r="X497" t="s">
        <v>344</v>
      </c>
      <c r="Y497" t="s">
        <v>360</v>
      </c>
      <c r="Z497" t="s">
        <v>346</v>
      </c>
      <c r="AA497">
        <v>9.9099999999999994E-2</v>
      </c>
      <c r="AB497" t="s">
        <v>347</v>
      </c>
      <c r="AC497" t="s">
        <v>361</v>
      </c>
      <c r="AD497" t="s">
        <v>92</v>
      </c>
      <c r="AE497" t="s">
        <v>82</v>
      </c>
      <c r="AF497" t="s">
        <v>83</v>
      </c>
      <c r="AG497" t="s">
        <v>84</v>
      </c>
      <c r="AH497" t="s">
        <v>84</v>
      </c>
      <c r="AI497" t="s">
        <v>85</v>
      </c>
      <c r="AJ497" t="s">
        <v>86</v>
      </c>
      <c r="AK497">
        <v>700013</v>
      </c>
      <c r="AL497" t="s">
        <v>21</v>
      </c>
      <c r="AM497" t="s">
        <v>30</v>
      </c>
      <c r="AN497">
        <v>39559</v>
      </c>
      <c r="AO497">
        <v>13537</v>
      </c>
      <c r="AP497">
        <v>38850</v>
      </c>
      <c r="AQ497">
        <v>12.07</v>
      </c>
      <c r="AR497">
        <v>4959.75</v>
      </c>
      <c r="AS497" t="s">
        <v>2397</v>
      </c>
      <c r="AT497" t="s">
        <v>2396</v>
      </c>
      <c r="AU497">
        <v>1</v>
      </c>
      <c r="AV497" t="s">
        <v>2398</v>
      </c>
      <c r="AW497" t="str" cm="1">
        <f t="array" ref="AW497">IF(Bank_Final_Fact[[#This Row],[Disbursement Date]]=MIN(_xlfn._xlws.FILTER(Bank_Final_Fact[Disbursement Date],Bank_Final_Fact[Client id]=Bank_Final_Fact[[#This Row],[Client id]])),"New","Old")</f>
        <v>Old</v>
      </c>
      <c r="AX497">
        <f t="shared" si="7"/>
        <v>2</v>
      </c>
    </row>
    <row r="498" spans="1:50">
      <c r="A498" t="s">
        <v>883</v>
      </c>
      <c r="B498">
        <v>532</v>
      </c>
      <c r="C498" t="s">
        <v>23</v>
      </c>
      <c r="D498" t="s">
        <v>343</v>
      </c>
      <c r="E498">
        <v>38879</v>
      </c>
      <c r="F498">
        <v>4870</v>
      </c>
      <c r="G498">
        <v>7397</v>
      </c>
      <c r="H498" s="1">
        <v>43960</v>
      </c>
      <c r="I498" t="s">
        <v>394</v>
      </c>
      <c r="J498" t="s">
        <v>389</v>
      </c>
      <c r="K498">
        <v>910182</v>
      </c>
      <c r="L498" t="s">
        <v>31</v>
      </c>
      <c r="M498" t="s">
        <v>326</v>
      </c>
      <c r="N498" t="s">
        <v>225</v>
      </c>
      <c r="O498" t="s">
        <v>251</v>
      </c>
      <c r="P498">
        <v>35</v>
      </c>
      <c r="Q498" s="1">
        <v>30682</v>
      </c>
      <c r="R498" t="s">
        <v>239</v>
      </c>
      <c r="S498" t="s">
        <v>303</v>
      </c>
      <c r="T498" t="s">
        <v>259</v>
      </c>
      <c r="U498" t="s">
        <v>245</v>
      </c>
      <c r="V498" t="s">
        <v>231</v>
      </c>
      <c r="W498">
        <v>744</v>
      </c>
      <c r="X498" t="s">
        <v>344</v>
      </c>
      <c r="Y498" t="s">
        <v>345</v>
      </c>
      <c r="Z498" t="s">
        <v>346</v>
      </c>
      <c r="AA498">
        <v>0.1065</v>
      </c>
      <c r="AB498" t="s">
        <v>347</v>
      </c>
      <c r="AC498" t="s">
        <v>348</v>
      </c>
      <c r="AD498" t="s">
        <v>23</v>
      </c>
      <c r="AE498" t="s">
        <v>24</v>
      </c>
      <c r="AF498" t="s">
        <v>25</v>
      </c>
      <c r="AG498" t="s">
        <v>26</v>
      </c>
      <c r="AH498" t="s">
        <v>26</v>
      </c>
      <c r="AI498" t="s">
        <v>27</v>
      </c>
      <c r="AJ498" t="s">
        <v>28</v>
      </c>
      <c r="AK498">
        <v>910182</v>
      </c>
      <c r="AL498" t="s">
        <v>29</v>
      </c>
      <c r="AM498" t="s">
        <v>16</v>
      </c>
      <c r="AN498">
        <v>38685</v>
      </c>
      <c r="AO498">
        <v>6176</v>
      </c>
      <c r="AP498">
        <v>38845</v>
      </c>
      <c r="AQ498">
        <v>18.3</v>
      </c>
      <c r="AR498">
        <v>4730.58</v>
      </c>
      <c r="AS498" t="s">
        <v>2397</v>
      </c>
      <c r="AT498" t="s">
        <v>2397</v>
      </c>
      <c r="AU498">
        <v>0</v>
      </c>
      <c r="AV498" t="s">
        <v>2398</v>
      </c>
      <c r="AW498" t="str" cm="1">
        <f t="array" ref="AW498">IF(Bank_Final_Fact[[#This Row],[Disbursement Date]]=MIN(_xlfn._xlws.FILTER(Bank_Final_Fact[Disbursement Date],Bank_Final_Fact[Client id]=Bank_Final_Fact[[#This Row],[Client id]])),"New","Old")</f>
        <v>Old</v>
      </c>
      <c r="AX498">
        <f t="shared" si="7"/>
        <v>3</v>
      </c>
    </row>
    <row r="499" spans="1:50">
      <c r="A499" t="s">
        <v>884</v>
      </c>
      <c r="B499">
        <v>716</v>
      </c>
      <c r="C499" t="s">
        <v>75</v>
      </c>
      <c r="D499" t="s">
        <v>343</v>
      </c>
      <c r="E499">
        <v>25838</v>
      </c>
      <c r="F499">
        <v>32727</v>
      </c>
      <c r="G499">
        <v>10761</v>
      </c>
      <c r="H499" s="1">
        <v>44497</v>
      </c>
      <c r="I499" t="s">
        <v>394</v>
      </c>
      <c r="J499" t="s">
        <v>389</v>
      </c>
      <c r="K499">
        <v>710002</v>
      </c>
      <c r="L499" t="s">
        <v>80</v>
      </c>
      <c r="M499" t="s">
        <v>323</v>
      </c>
      <c r="N499" t="s">
        <v>225</v>
      </c>
      <c r="O499" t="s">
        <v>251</v>
      </c>
      <c r="P499">
        <v>28</v>
      </c>
      <c r="Q499" s="1">
        <v>33550</v>
      </c>
      <c r="R499" t="s">
        <v>239</v>
      </c>
      <c r="S499" t="s">
        <v>303</v>
      </c>
      <c r="T499" t="s">
        <v>259</v>
      </c>
      <c r="U499" t="s">
        <v>245</v>
      </c>
      <c r="V499" t="s">
        <v>231</v>
      </c>
      <c r="W499">
        <v>641</v>
      </c>
      <c r="X499" t="s">
        <v>344</v>
      </c>
      <c r="Y499" t="s">
        <v>345</v>
      </c>
      <c r="Z499" t="s">
        <v>346</v>
      </c>
      <c r="AA499">
        <v>0.1065</v>
      </c>
      <c r="AB499" t="s">
        <v>347</v>
      </c>
      <c r="AC499" t="s">
        <v>348</v>
      </c>
      <c r="AD499" t="s">
        <v>75</v>
      </c>
      <c r="AE499" t="s">
        <v>76</v>
      </c>
      <c r="AF499" t="s">
        <v>77</v>
      </c>
      <c r="AG499" t="s">
        <v>78</v>
      </c>
      <c r="AH499" t="s">
        <v>78</v>
      </c>
      <c r="AI499" t="s">
        <v>79</v>
      </c>
      <c r="AJ499" t="s">
        <v>75</v>
      </c>
      <c r="AK499">
        <v>710002</v>
      </c>
      <c r="AL499" t="s">
        <v>45</v>
      </c>
      <c r="AM499" t="s">
        <v>14</v>
      </c>
      <c r="AN499">
        <v>27418</v>
      </c>
      <c r="AO499">
        <v>34557</v>
      </c>
      <c r="AP499">
        <v>25366</v>
      </c>
      <c r="AQ499">
        <v>28.2</v>
      </c>
      <c r="AR499">
        <v>1745.45</v>
      </c>
      <c r="AS499" t="s">
        <v>2396</v>
      </c>
      <c r="AT499" t="s">
        <v>2396</v>
      </c>
      <c r="AU499">
        <v>1</v>
      </c>
      <c r="AV499" t="s">
        <v>2398</v>
      </c>
      <c r="AW499" t="str" cm="1">
        <f t="array" ref="AW499">IF(Bank_Final_Fact[[#This Row],[Disbursement Date]]=MIN(_xlfn._xlws.FILTER(Bank_Final_Fact[Disbursement Date],Bank_Final_Fact[Client id]=Bank_Final_Fact[[#This Row],[Client id]])),"New","Old")</f>
        <v>Old</v>
      </c>
      <c r="AX499">
        <f t="shared" si="7"/>
        <v>4</v>
      </c>
    </row>
    <row r="500" spans="1:50">
      <c r="A500" t="s">
        <v>885</v>
      </c>
      <c r="B500">
        <v>809</v>
      </c>
      <c r="C500" t="s">
        <v>20</v>
      </c>
      <c r="D500" t="s">
        <v>373</v>
      </c>
      <c r="E500">
        <v>40036</v>
      </c>
      <c r="F500">
        <v>47240</v>
      </c>
      <c r="G500">
        <v>10851</v>
      </c>
      <c r="H500" s="1">
        <v>44082</v>
      </c>
      <c r="I500" t="s">
        <v>382</v>
      </c>
      <c r="J500" t="s">
        <v>383</v>
      </c>
      <c r="K500">
        <v>110159</v>
      </c>
      <c r="L500" t="s">
        <v>22</v>
      </c>
      <c r="M500" t="s">
        <v>290</v>
      </c>
      <c r="N500" t="s">
        <v>225</v>
      </c>
      <c r="O500" t="s">
        <v>251</v>
      </c>
      <c r="P500">
        <v>32</v>
      </c>
      <c r="Q500" s="1">
        <v>31413</v>
      </c>
      <c r="R500" t="s">
        <v>239</v>
      </c>
      <c r="S500" t="s">
        <v>303</v>
      </c>
      <c r="T500" t="s">
        <v>229</v>
      </c>
      <c r="U500" t="s">
        <v>230</v>
      </c>
      <c r="V500" t="s">
        <v>246</v>
      </c>
      <c r="W500">
        <v>666</v>
      </c>
      <c r="X500" t="s">
        <v>344</v>
      </c>
      <c r="Y500" t="s">
        <v>350</v>
      </c>
      <c r="Z500" t="s">
        <v>346</v>
      </c>
      <c r="AA500">
        <v>6.6199999999999995E-2</v>
      </c>
      <c r="AB500" t="s">
        <v>351</v>
      </c>
      <c r="AC500" t="s">
        <v>358</v>
      </c>
      <c r="AD500" t="s">
        <v>20</v>
      </c>
      <c r="AE500" t="s">
        <v>9</v>
      </c>
      <c r="AF500" t="s">
        <v>10</v>
      </c>
      <c r="AG500" t="s">
        <v>11</v>
      </c>
      <c r="AH500" t="s">
        <v>11</v>
      </c>
      <c r="AI500" t="s">
        <v>12</v>
      </c>
      <c r="AJ500" t="s">
        <v>20</v>
      </c>
      <c r="AK500">
        <v>110159</v>
      </c>
      <c r="AL500" t="s">
        <v>21</v>
      </c>
      <c r="AM500" t="s">
        <v>30</v>
      </c>
      <c r="AN500">
        <v>40507</v>
      </c>
      <c r="AO500">
        <v>47659</v>
      </c>
      <c r="AP500">
        <v>39799</v>
      </c>
      <c r="AQ500">
        <v>41.76</v>
      </c>
      <c r="AR500">
        <v>2141.7399999999998</v>
      </c>
      <c r="AS500" t="s">
        <v>2396</v>
      </c>
      <c r="AT500" t="s">
        <v>2396</v>
      </c>
      <c r="AU500">
        <v>0</v>
      </c>
      <c r="AV500" t="s">
        <v>2398</v>
      </c>
      <c r="AW500" t="str" cm="1">
        <f t="array" ref="AW500">IF(Bank_Final_Fact[[#This Row],[Disbursement Date]]=MIN(_xlfn._xlws.FILTER(Bank_Final_Fact[Disbursement Date],Bank_Final_Fact[Client id]=Bank_Final_Fact[[#This Row],[Client id]])),"New","Old")</f>
        <v>Old</v>
      </c>
      <c r="AX500">
        <f t="shared" si="7"/>
        <v>3</v>
      </c>
    </row>
    <row r="501" spans="1:50">
      <c r="A501" t="s">
        <v>886</v>
      </c>
      <c r="B501">
        <v>91</v>
      </c>
      <c r="C501" t="s">
        <v>149</v>
      </c>
      <c r="D501" t="s">
        <v>359</v>
      </c>
      <c r="E501">
        <v>40513</v>
      </c>
      <c r="F501">
        <v>37472</v>
      </c>
      <c r="G501">
        <v>26451</v>
      </c>
      <c r="H501" s="1">
        <v>43855</v>
      </c>
      <c r="I501" t="s">
        <v>385</v>
      </c>
      <c r="J501" t="s">
        <v>389</v>
      </c>
      <c r="K501">
        <v>1050013</v>
      </c>
      <c r="L501" t="s">
        <v>150</v>
      </c>
      <c r="M501" t="s">
        <v>241</v>
      </c>
      <c r="N501" t="s">
        <v>225</v>
      </c>
      <c r="O501" t="s">
        <v>251</v>
      </c>
      <c r="P501">
        <v>31</v>
      </c>
      <c r="Q501" s="1">
        <v>32143</v>
      </c>
      <c r="R501" t="s">
        <v>239</v>
      </c>
      <c r="S501" t="s">
        <v>303</v>
      </c>
      <c r="T501" t="s">
        <v>229</v>
      </c>
      <c r="U501" t="s">
        <v>236</v>
      </c>
      <c r="V501" t="s">
        <v>240</v>
      </c>
      <c r="W501">
        <v>696</v>
      </c>
      <c r="X501" t="s">
        <v>344</v>
      </c>
      <c r="Y501" t="s">
        <v>360</v>
      </c>
      <c r="Z501" t="s">
        <v>346</v>
      </c>
      <c r="AA501">
        <v>9.9099999999999994E-2</v>
      </c>
      <c r="AB501" t="s">
        <v>347</v>
      </c>
      <c r="AC501" t="s">
        <v>361</v>
      </c>
      <c r="AD501" t="s">
        <v>149</v>
      </c>
      <c r="AE501" t="s">
        <v>143</v>
      </c>
      <c r="AF501" t="s">
        <v>144</v>
      </c>
      <c r="AG501" t="s">
        <v>145</v>
      </c>
      <c r="AH501" t="s">
        <v>145</v>
      </c>
      <c r="AI501" t="s">
        <v>146</v>
      </c>
      <c r="AJ501" t="s">
        <v>149</v>
      </c>
      <c r="AK501">
        <v>1050013</v>
      </c>
      <c r="AL501" t="s">
        <v>147</v>
      </c>
      <c r="AM501" t="s">
        <v>30</v>
      </c>
      <c r="AN501">
        <v>41921</v>
      </c>
      <c r="AO501">
        <v>37777</v>
      </c>
      <c r="AP501">
        <v>40428</v>
      </c>
      <c r="AQ501">
        <v>9.0399999999999991</v>
      </c>
      <c r="AR501">
        <v>3946.83</v>
      </c>
      <c r="AS501" t="s">
        <v>2396</v>
      </c>
      <c r="AT501" t="s">
        <v>2396</v>
      </c>
      <c r="AU501">
        <v>1</v>
      </c>
      <c r="AV501" t="s">
        <v>2398</v>
      </c>
      <c r="AW501" t="str" cm="1">
        <f t="array" ref="AW501">IF(Bank_Final_Fact[[#This Row],[Disbursement Date]]=MIN(_xlfn._xlws.FILTER(Bank_Final_Fact[Disbursement Date],Bank_Final_Fact[Client id]=Bank_Final_Fact[[#This Row],[Client id]])),"New","Old")</f>
        <v>New</v>
      </c>
      <c r="AX501">
        <f t="shared" si="7"/>
        <v>2</v>
      </c>
    </row>
    <row r="502" spans="1:50">
      <c r="A502" t="s">
        <v>887</v>
      </c>
      <c r="B502">
        <v>761</v>
      </c>
      <c r="C502" t="s">
        <v>124</v>
      </c>
      <c r="D502" t="s">
        <v>359</v>
      </c>
      <c r="E502">
        <v>16021</v>
      </c>
      <c r="F502">
        <v>5271</v>
      </c>
      <c r="G502">
        <v>33287</v>
      </c>
      <c r="H502" s="1">
        <v>43956</v>
      </c>
      <c r="I502" t="s">
        <v>387</v>
      </c>
      <c r="J502" t="s">
        <v>389</v>
      </c>
      <c r="K502">
        <v>1030063</v>
      </c>
      <c r="L502" t="s">
        <v>126</v>
      </c>
      <c r="M502" t="s">
        <v>273</v>
      </c>
      <c r="N502" t="s">
        <v>225</v>
      </c>
      <c r="O502" t="s">
        <v>226</v>
      </c>
      <c r="P502">
        <v>43</v>
      </c>
      <c r="Q502" s="1">
        <v>27463</v>
      </c>
      <c r="R502" t="s">
        <v>266</v>
      </c>
      <c r="S502" t="s">
        <v>282</v>
      </c>
      <c r="T502" t="s">
        <v>249</v>
      </c>
      <c r="U502" t="s">
        <v>233</v>
      </c>
      <c r="V502" t="s">
        <v>240</v>
      </c>
      <c r="W502">
        <v>300</v>
      </c>
      <c r="X502" t="s">
        <v>344</v>
      </c>
      <c r="Y502" t="s">
        <v>360</v>
      </c>
      <c r="Z502" t="s">
        <v>346</v>
      </c>
      <c r="AA502">
        <v>9.9099999999999994E-2</v>
      </c>
      <c r="AB502" t="s">
        <v>347</v>
      </c>
      <c r="AC502" t="s">
        <v>361</v>
      </c>
      <c r="AD502" t="s">
        <v>124</v>
      </c>
      <c r="AE502" t="s">
        <v>9</v>
      </c>
      <c r="AF502" t="s">
        <v>10</v>
      </c>
      <c r="AG502" t="s">
        <v>11</v>
      </c>
      <c r="AH502" t="s">
        <v>11</v>
      </c>
      <c r="AI502" t="s">
        <v>12</v>
      </c>
      <c r="AJ502" t="s">
        <v>20</v>
      </c>
      <c r="AK502">
        <v>1030063</v>
      </c>
      <c r="AL502" t="s">
        <v>125</v>
      </c>
      <c r="AM502" t="s">
        <v>30</v>
      </c>
      <c r="AN502">
        <v>16260</v>
      </c>
      <c r="AO502">
        <v>4841</v>
      </c>
      <c r="AP502">
        <v>15551</v>
      </c>
      <c r="AQ502">
        <v>35.44</v>
      </c>
      <c r="AR502">
        <v>2975.31</v>
      </c>
      <c r="AS502" t="s">
        <v>2396</v>
      </c>
      <c r="AT502" t="s">
        <v>2396</v>
      </c>
      <c r="AU502">
        <v>1</v>
      </c>
      <c r="AV502" t="s">
        <v>2400</v>
      </c>
      <c r="AW502" t="str" cm="1">
        <f t="array" ref="AW502">IF(Bank_Final_Fact[[#This Row],[Disbursement Date]]=MIN(_xlfn._xlws.FILTER(Bank_Final_Fact[Disbursement Date],Bank_Final_Fact[Client id]=Bank_Final_Fact[[#This Row],[Client id]])),"New","Old")</f>
        <v>Old</v>
      </c>
      <c r="AX502">
        <f t="shared" si="7"/>
        <v>4</v>
      </c>
    </row>
    <row r="503" spans="1:50">
      <c r="A503" t="s">
        <v>888</v>
      </c>
      <c r="B503">
        <v>373</v>
      </c>
      <c r="C503" t="s">
        <v>92</v>
      </c>
      <c r="D503" t="s">
        <v>343</v>
      </c>
      <c r="E503">
        <v>6779</v>
      </c>
      <c r="F503">
        <v>36626</v>
      </c>
      <c r="G503">
        <v>21332</v>
      </c>
      <c r="H503" s="1">
        <v>44224</v>
      </c>
      <c r="I503" t="s">
        <v>382</v>
      </c>
      <c r="J503" t="s">
        <v>389</v>
      </c>
      <c r="K503">
        <v>700013</v>
      </c>
      <c r="L503" t="s">
        <v>93</v>
      </c>
      <c r="M503" t="s">
        <v>237</v>
      </c>
      <c r="N503" t="s">
        <v>225</v>
      </c>
      <c r="O503" t="s">
        <v>251</v>
      </c>
      <c r="P503">
        <v>29</v>
      </c>
      <c r="Q503" s="1">
        <v>32509</v>
      </c>
      <c r="R503" t="s">
        <v>239</v>
      </c>
      <c r="S503" t="s">
        <v>303</v>
      </c>
      <c r="T503" t="s">
        <v>229</v>
      </c>
      <c r="U503" t="s">
        <v>230</v>
      </c>
      <c r="V503" t="s">
        <v>231</v>
      </c>
      <c r="W503">
        <v>369</v>
      </c>
      <c r="X503" t="s">
        <v>344</v>
      </c>
      <c r="Y503" t="s">
        <v>345</v>
      </c>
      <c r="Z503" t="s">
        <v>346</v>
      </c>
      <c r="AA503">
        <v>0.1065</v>
      </c>
      <c r="AB503" t="s">
        <v>347</v>
      </c>
      <c r="AC503" t="s">
        <v>348</v>
      </c>
      <c r="AD503" t="s">
        <v>92</v>
      </c>
      <c r="AE503" t="s">
        <v>82</v>
      </c>
      <c r="AF503" t="s">
        <v>83</v>
      </c>
      <c r="AG503" t="s">
        <v>84</v>
      </c>
      <c r="AH503" t="s">
        <v>84</v>
      </c>
      <c r="AI503" t="s">
        <v>85</v>
      </c>
      <c r="AJ503" t="s">
        <v>86</v>
      </c>
      <c r="AK503">
        <v>700013</v>
      </c>
      <c r="AL503" t="s">
        <v>21</v>
      </c>
      <c r="AM503" t="s">
        <v>30</v>
      </c>
      <c r="AN503">
        <v>6281</v>
      </c>
      <c r="AO503">
        <v>38015</v>
      </c>
      <c r="AP503">
        <v>6490</v>
      </c>
      <c r="AQ503">
        <v>10.48</v>
      </c>
      <c r="AR503">
        <v>596.79</v>
      </c>
      <c r="AS503" t="s">
        <v>2396</v>
      </c>
      <c r="AT503" t="s">
        <v>2396</v>
      </c>
      <c r="AU503">
        <v>0</v>
      </c>
      <c r="AV503" t="s">
        <v>2399</v>
      </c>
      <c r="AW503" t="str" cm="1">
        <f t="array" ref="AW503">IF(Bank_Final_Fact[[#This Row],[Disbursement Date]]=MIN(_xlfn._xlws.FILTER(Bank_Final_Fact[Disbursement Date],Bank_Final_Fact[Client id]=Bank_Final_Fact[[#This Row],[Client id]])),"New","Old")</f>
        <v>Old</v>
      </c>
      <c r="AX503">
        <f t="shared" si="7"/>
        <v>6</v>
      </c>
    </row>
    <row r="504" spans="1:50">
      <c r="A504" t="s">
        <v>889</v>
      </c>
      <c r="B504">
        <v>137</v>
      </c>
      <c r="C504" t="s">
        <v>183</v>
      </c>
      <c r="D504" t="s">
        <v>366</v>
      </c>
      <c r="E504">
        <v>42713</v>
      </c>
      <c r="F504">
        <v>46225</v>
      </c>
      <c r="G504">
        <v>38838</v>
      </c>
      <c r="H504" s="1">
        <v>44245</v>
      </c>
      <c r="I504" t="s">
        <v>382</v>
      </c>
      <c r="J504" t="s">
        <v>389</v>
      </c>
      <c r="K504">
        <v>1550006</v>
      </c>
      <c r="L504" t="s">
        <v>185</v>
      </c>
      <c r="M504" t="s">
        <v>322</v>
      </c>
      <c r="N504" t="s">
        <v>225</v>
      </c>
      <c r="O504" t="s">
        <v>226</v>
      </c>
      <c r="P504">
        <v>44</v>
      </c>
      <c r="Q504" s="1">
        <v>27395</v>
      </c>
      <c r="R504" t="s">
        <v>239</v>
      </c>
      <c r="S504" t="s">
        <v>303</v>
      </c>
      <c r="T504" t="s">
        <v>229</v>
      </c>
      <c r="U504" t="s">
        <v>236</v>
      </c>
      <c r="V504" t="s">
        <v>231</v>
      </c>
      <c r="W504">
        <v>638</v>
      </c>
      <c r="X504" t="s">
        <v>344</v>
      </c>
      <c r="Y504" t="s">
        <v>360</v>
      </c>
      <c r="Z504" t="s">
        <v>363</v>
      </c>
      <c r="AA504">
        <v>0.17269999999999999</v>
      </c>
      <c r="AB504" t="s">
        <v>354</v>
      </c>
      <c r="AC504" t="s">
        <v>367</v>
      </c>
      <c r="AD504" t="s">
        <v>183</v>
      </c>
      <c r="AE504" t="s">
        <v>103</v>
      </c>
      <c r="AF504" t="s">
        <v>104</v>
      </c>
      <c r="AG504" t="s">
        <v>105</v>
      </c>
      <c r="AH504" t="s">
        <v>105</v>
      </c>
      <c r="AI504" t="s">
        <v>106</v>
      </c>
      <c r="AJ504" t="s">
        <v>183</v>
      </c>
      <c r="AK504">
        <v>1550006</v>
      </c>
      <c r="AL504" t="s">
        <v>184</v>
      </c>
      <c r="AM504" t="s">
        <v>14</v>
      </c>
      <c r="AN504">
        <v>42554</v>
      </c>
      <c r="AO504">
        <v>46339</v>
      </c>
      <c r="AP504">
        <v>42307</v>
      </c>
      <c r="AQ504">
        <v>35.82</v>
      </c>
      <c r="AR504">
        <v>2463.8000000000002</v>
      </c>
      <c r="AS504" t="s">
        <v>2396</v>
      </c>
      <c r="AT504" t="s">
        <v>2396</v>
      </c>
      <c r="AU504">
        <v>2</v>
      </c>
      <c r="AV504" t="s">
        <v>2399</v>
      </c>
      <c r="AW504" t="str" cm="1">
        <f t="array" ref="AW504">IF(Bank_Final_Fact[[#This Row],[Disbursement Date]]=MIN(_xlfn._xlws.FILTER(Bank_Final_Fact[Disbursement Date],Bank_Final_Fact[Client id]=Bank_Final_Fact[[#This Row],[Client id]])),"New","Old")</f>
        <v>Old</v>
      </c>
      <c r="AX504">
        <f t="shared" si="7"/>
        <v>5</v>
      </c>
    </row>
    <row r="505" spans="1:50">
      <c r="A505" t="s">
        <v>890</v>
      </c>
      <c r="B505">
        <v>384</v>
      </c>
      <c r="C505" t="s">
        <v>17</v>
      </c>
      <c r="D505" t="s">
        <v>372</v>
      </c>
      <c r="E505">
        <v>36018</v>
      </c>
      <c r="F505">
        <v>19756</v>
      </c>
      <c r="G505">
        <v>2864</v>
      </c>
      <c r="H505" s="1">
        <v>45063</v>
      </c>
      <c r="I505" t="s">
        <v>382</v>
      </c>
      <c r="J505" t="s">
        <v>383</v>
      </c>
      <c r="K505">
        <v>160051</v>
      </c>
      <c r="L505" t="s">
        <v>19</v>
      </c>
      <c r="M505" t="s">
        <v>307</v>
      </c>
      <c r="N505" t="s">
        <v>225</v>
      </c>
      <c r="O505" t="s">
        <v>226</v>
      </c>
      <c r="P505">
        <v>40</v>
      </c>
      <c r="Q505" s="1">
        <v>28856</v>
      </c>
      <c r="R505" t="s">
        <v>239</v>
      </c>
      <c r="S505" t="s">
        <v>303</v>
      </c>
      <c r="T505" t="s">
        <v>229</v>
      </c>
      <c r="U505" t="s">
        <v>236</v>
      </c>
      <c r="V505" t="s">
        <v>231</v>
      </c>
      <c r="W505">
        <v>318</v>
      </c>
      <c r="X505" t="s">
        <v>344</v>
      </c>
      <c r="Y505" t="s">
        <v>345</v>
      </c>
      <c r="Z505" t="s">
        <v>346</v>
      </c>
      <c r="AA505">
        <v>0.17269999999999999</v>
      </c>
      <c r="AB505" t="s">
        <v>354</v>
      </c>
      <c r="AC505" t="s">
        <v>367</v>
      </c>
      <c r="AD505" t="s">
        <v>17</v>
      </c>
      <c r="AE505" t="s">
        <v>9</v>
      </c>
      <c r="AF505" t="s">
        <v>10</v>
      </c>
      <c r="AG505" t="s">
        <v>11</v>
      </c>
      <c r="AH505" t="s">
        <v>11</v>
      </c>
      <c r="AI505" t="s">
        <v>12</v>
      </c>
      <c r="AJ505" t="s">
        <v>17</v>
      </c>
      <c r="AK505">
        <v>160051</v>
      </c>
      <c r="AL505" t="s">
        <v>18</v>
      </c>
      <c r="AM505" t="s">
        <v>30</v>
      </c>
      <c r="AN505">
        <v>37735</v>
      </c>
      <c r="AO505">
        <v>19933</v>
      </c>
      <c r="AP505">
        <v>35850</v>
      </c>
      <c r="AQ505">
        <v>0.47</v>
      </c>
      <c r="AR505">
        <v>1021.29</v>
      </c>
      <c r="AS505" t="s">
        <v>2396</v>
      </c>
      <c r="AT505" t="s">
        <v>2396</v>
      </c>
      <c r="AU505">
        <v>1</v>
      </c>
      <c r="AV505" t="s">
        <v>2398</v>
      </c>
      <c r="AW505" t="str" cm="1">
        <f t="array" ref="AW505">IF(Bank_Final_Fact[[#This Row],[Disbursement Date]]=MIN(_xlfn._xlws.FILTER(Bank_Final_Fact[Disbursement Date],Bank_Final_Fact[Client id]=Bank_Final_Fact[[#This Row],[Client id]])),"New","Old")</f>
        <v>Old</v>
      </c>
      <c r="AX505">
        <f t="shared" si="7"/>
        <v>5</v>
      </c>
    </row>
    <row r="506" spans="1:50">
      <c r="A506" t="s">
        <v>891</v>
      </c>
      <c r="B506">
        <v>988</v>
      </c>
      <c r="C506" t="s">
        <v>202</v>
      </c>
      <c r="D506" t="s">
        <v>343</v>
      </c>
      <c r="E506">
        <v>41106</v>
      </c>
      <c r="F506">
        <v>5458</v>
      </c>
      <c r="G506">
        <v>29518</v>
      </c>
      <c r="H506" s="1">
        <v>42491</v>
      </c>
      <c r="I506" t="s">
        <v>382</v>
      </c>
      <c r="J506" t="s">
        <v>389</v>
      </c>
      <c r="K506">
        <v>680026</v>
      </c>
      <c r="L506" t="s">
        <v>205</v>
      </c>
      <c r="M506" t="s">
        <v>294</v>
      </c>
      <c r="N506" t="s">
        <v>225</v>
      </c>
      <c r="O506" t="s">
        <v>226</v>
      </c>
      <c r="P506">
        <v>45</v>
      </c>
      <c r="Q506" s="1">
        <v>27030</v>
      </c>
      <c r="R506" t="s">
        <v>281</v>
      </c>
      <c r="S506" t="s">
        <v>282</v>
      </c>
      <c r="T506" t="s">
        <v>229</v>
      </c>
      <c r="U506" t="s">
        <v>230</v>
      </c>
      <c r="V506" t="s">
        <v>240</v>
      </c>
      <c r="W506">
        <v>357</v>
      </c>
      <c r="X506" t="s">
        <v>344</v>
      </c>
      <c r="Y506" t="s">
        <v>345</v>
      </c>
      <c r="Z506" t="s">
        <v>346</v>
      </c>
      <c r="AA506">
        <v>0.1065</v>
      </c>
      <c r="AB506" t="s">
        <v>347</v>
      </c>
      <c r="AC506" t="s">
        <v>348</v>
      </c>
      <c r="AD506" t="s">
        <v>202</v>
      </c>
      <c r="AE506" t="s">
        <v>143</v>
      </c>
      <c r="AF506" t="s">
        <v>144</v>
      </c>
      <c r="AG506" t="s">
        <v>145</v>
      </c>
      <c r="AH506" t="s">
        <v>145</v>
      </c>
      <c r="AI506" t="s">
        <v>146</v>
      </c>
      <c r="AJ506" t="s">
        <v>203</v>
      </c>
      <c r="AK506">
        <v>680026</v>
      </c>
      <c r="AL506" t="s">
        <v>204</v>
      </c>
      <c r="AM506" t="s">
        <v>14</v>
      </c>
      <c r="AN506">
        <v>41687</v>
      </c>
      <c r="AO506">
        <v>6670</v>
      </c>
      <c r="AP506">
        <v>40990</v>
      </c>
      <c r="AQ506">
        <v>31.51</v>
      </c>
      <c r="AR506">
        <v>863.64</v>
      </c>
      <c r="AS506" t="s">
        <v>2396</v>
      </c>
      <c r="AT506" t="s">
        <v>2397</v>
      </c>
      <c r="AU506">
        <v>1</v>
      </c>
      <c r="AV506" t="s">
        <v>2398</v>
      </c>
      <c r="AW506" t="str" cm="1">
        <f t="array" ref="AW506">IF(Bank_Final_Fact[[#This Row],[Disbursement Date]]=MIN(_xlfn._xlws.FILTER(Bank_Final_Fact[Disbursement Date],Bank_Final_Fact[Client id]=Bank_Final_Fact[[#This Row],[Client id]])),"New","Old")</f>
        <v>New</v>
      </c>
      <c r="AX506">
        <f t="shared" si="7"/>
        <v>3</v>
      </c>
    </row>
    <row r="507" spans="1:50">
      <c r="A507" t="s">
        <v>892</v>
      </c>
      <c r="B507">
        <v>137</v>
      </c>
      <c r="C507" t="s">
        <v>113</v>
      </c>
      <c r="D507" t="s">
        <v>343</v>
      </c>
      <c r="E507">
        <v>25938</v>
      </c>
      <c r="F507">
        <v>8411</v>
      </c>
      <c r="G507">
        <v>4063</v>
      </c>
      <c r="H507" s="1">
        <v>43049</v>
      </c>
      <c r="I507" t="s">
        <v>387</v>
      </c>
      <c r="J507" t="s">
        <v>389</v>
      </c>
      <c r="K507">
        <v>730084</v>
      </c>
      <c r="L507" t="s">
        <v>115</v>
      </c>
      <c r="M507" t="s">
        <v>322</v>
      </c>
      <c r="N507" t="s">
        <v>225</v>
      </c>
      <c r="O507" t="s">
        <v>226</v>
      </c>
      <c r="P507">
        <v>44</v>
      </c>
      <c r="Q507" s="1">
        <v>27395</v>
      </c>
      <c r="R507" t="s">
        <v>239</v>
      </c>
      <c r="S507" t="s">
        <v>303</v>
      </c>
      <c r="T507" t="s">
        <v>229</v>
      </c>
      <c r="U507" t="s">
        <v>236</v>
      </c>
      <c r="V507" t="s">
        <v>231</v>
      </c>
      <c r="W507">
        <v>638</v>
      </c>
      <c r="X507" t="s">
        <v>344</v>
      </c>
      <c r="Y507" t="s">
        <v>345</v>
      </c>
      <c r="Z507" t="s">
        <v>346</v>
      </c>
      <c r="AA507">
        <v>0.1065</v>
      </c>
      <c r="AB507" t="s">
        <v>347</v>
      </c>
      <c r="AC507" t="s">
        <v>348</v>
      </c>
      <c r="AD507" t="s">
        <v>113</v>
      </c>
      <c r="AE507" t="s">
        <v>51</v>
      </c>
      <c r="AF507" t="s">
        <v>52</v>
      </c>
      <c r="AG507" t="s">
        <v>53</v>
      </c>
      <c r="AH507" t="s">
        <v>53</v>
      </c>
      <c r="AI507" t="s">
        <v>54</v>
      </c>
      <c r="AJ507" t="s">
        <v>113</v>
      </c>
      <c r="AK507">
        <v>730084</v>
      </c>
      <c r="AL507" t="s">
        <v>114</v>
      </c>
      <c r="AM507" t="s">
        <v>14</v>
      </c>
      <c r="AN507">
        <v>25583</v>
      </c>
      <c r="AO507">
        <v>10324</v>
      </c>
      <c r="AP507">
        <v>25542</v>
      </c>
      <c r="AQ507">
        <v>31.9</v>
      </c>
      <c r="AR507">
        <v>3851.09</v>
      </c>
      <c r="AS507" t="s">
        <v>2396</v>
      </c>
      <c r="AT507" t="s">
        <v>2396</v>
      </c>
      <c r="AU507">
        <v>0</v>
      </c>
      <c r="AV507" t="s">
        <v>2399</v>
      </c>
      <c r="AW507" t="str" cm="1">
        <f t="array" ref="AW507">IF(Bank_Final_Fact[[#This Row],[Disbursement Date]]=MIN(_xlfn._xlws.FILTER(Bank_Final_Fact[Disbursement Date],Bank_Final_Fact[Client id]=Bank_Final_Fact[[#This Row],[Client id]])),"New","Old")</f>
        <v>Old</v>
      </c>
      <c r="AX507">
        <f t="shared" si="7"/>
        <v>5</v>
      </c>
    </row>
    <row r="508" spans="1:50">
      <c r="A508" t="s">
        <v>893</v>
      </c>
      <c r="B508">
        <v>521</v>
      </c>
      <c r="C508" t="s">
        <v>25</v>
      </c>
      <c r="D508" t="s">
        <v>359</v>
      </c>
      <c r="E508">
        <v>49005</v>
      </c>
      <c r="F508">
        <v>38638</v>
      </c>
      <c r="G508">
        <v>13882</v>
      </c>
      <c r="H508" s="1">
        <v>42536</v>
      </c>
      <c r="I508" t="s">
        <v>394</v>
      </c>
      <c r="J508" t="s">
        <v>383</v>
      </c>
      <c r="K508">
        <v>10068</v>
      </c>
      <c r="L508" t="s">
        <v>74</v>
      </c>
      <c r="M508" t="s">
        <v>333</v>
      </c>
      <c r="N508" t="s">
        <v>225</v>
      </c>
      <c r="O508" t="s">
        <v>238</v>
      </c>
      <c r="P508">
        <v>47</v>
      </c>
      <c r="Q508" s="1">
        <v>26299</v>
      </c>
      <c r="R508" t="s">
        <v>281</v>
      </c>
      <c r="S508" t="s">
        <v>282</v>
      </c>
      <c r="T508" t="s">
        <v>229</v>
      </c>
      <c r="U508" t="s">
        <v>261</v>
      </c>
      <c r="V508" t="s">
        <v>246</v>
      </c>
      <c r="W508">
        <v>526</v>
      </c>
      <c r="X508" t="s">
        <v>344</v>
      </c>
      <c r="Y508" t="s">
        <v>360</v>
      </c>
      <c r="Z508" t="s">
        <v>346</v>
      </c>
      <c r="AA508">
        <v>9.9099999999999994E-2</v>
      </c>
      <c r="AB508" t="s">
        <v>347</v>
      </c>
      <c r="AC508" t="s">
        <v>361</v>
      </c>
      <c r="AD508" t="s">
        <v>25</v>
      </c>
      <c r="AE508" t="s">
        <v>24</v>
      </c>
      <c r="AF508" t="s">
        <v>25</v>
      </c>
      <c r="AG508" t="s">
        <v>26</v>
      </c>
      <c r="AH508" t="s">
        <v>26</v>
      </c>
      <c r="AI508" t="s">
        <v>27</v>
      </c>
      <c r="AJ508" t="s">
        <v>72</v>
      </c>
      <c r="AK508">
        <v>10068</v>
      </c>
      <c r="AL508" t="s">
        <v>73</v>
      </c>
      <c r="AM508" t="s">
        <v>16</v>
      </c>
      <c r="AN508">
        <v>48845</v>
      </c>
      <c r="AO508">
        <v>39206</v>
      </c>
      <c r="AP508">
        <v>48767</v>
      </c>
      <c r="AQ508">
        <v>3.51</v>
      </c>
      <c r="AR508">
        <v>4282.7700000000004</v>
      </c>
      <c r="AS508" t="s">
        <v>2396</v>
      </c>
      <c r="AT508" t="s">
        <v>2396</v>
      </c>
      <c r="AU508">
        <v>1</v>
      </c>
      <c r="AV508" t="s">
        <v>2398</v>
      </c>
      <c r="AW508" t="str" cm="1">
        <f t="array" ref="AW508">IF(Bank_Final_Fact[[#This Row],[Disbursement Date]]=MIN(_xlfn._xlws.FILTER(Bank_Final_Fact[Disbursement Date],Bank_Final_Fact[Client id]=Bank_Final_Fact[[#This Row],[Client id]])),"New","Old")</f>
        <v>New</v>
      </c>
      <c r="AX508">
        <f t="shared" si="7"/>
        <v>3</v>
      </c>
    </row>
    <row r="509" spans="1:50">
      <c r="A509" t="s">
        <v>894</v>
      </c>
      <c r="B509">
        <v>946</v>
      </c>
      <c r="C509" t="s">
        <v>75</v>
      </c>
      <c r="D509" t="s">
        <v>359</v>
      </c>
      <c r="E509">
        <v>30697</v>
      </c>
      <c r="F509">
        <v>15465</v>
      </c>
      <c r="G509">
        <v>44818</v>
      </c>
      <c r="H509" s="1">
        <v>45244</v>
      </c>
      <c r="I509" t="s">
        <v>385</v>
      </c>
      <c r="J509" t="s">
        <v>389</v>
      </c>
      <c r="K509">
        <v>710002</v>
      </c>
      <c r="L509" t="s">
        <v>80</v>
      </c>
      <c r="M509" t="s">
        <v>309</v>
      </c>
      <c r="N509" t="s">
        <v>225</v>
      </c>
      <c r="O509" t="s">
        <v>226</v>
      </c>
      <c r="P509">
        <v>42</v>
      </c>
      <c r="Q509" s="1">
        <v>28126</v>
      </c>
      <c r="R509" t="s">
        <v>239</v>
      </c>
      <c r="S509" t="s">
        <v>303</v>
      </c>
      <c r="T509" t="s">
        <v>229</v>
      </c>
      <c r="U509" t="s">
        <v>245</v>
      </c>
      <c r="V509" t="s">
        <v>246</v>
      </c>
      <c r="W509">
        <v>534</v>
      </c>
      <c r="X509" t="s">
        <v>344</v>
      </c>
      <c r="Y509" t="s">
        <v>360</v>
      </c>
      <c r="Z509" t="s">
        <v>346</v>
      </c>
      <c r="AA509">
        <v>9.9099999999999994E-2</v>
      </c>
      <c r="AB509" t="s">
        <v>347</v>
      </c>
      <c r="AC509" t="s">
        <v>361</v>
      </c>
      <c r="AD509" t="s">
        <v>75</v>
      </c>
      <c r="AE509" t="s">
        <v>76</v>
      </c>
      <c r="AF509" t="s">
        <v>77</v>
      </c>
      <c r="AG509" t="s">
        <v>78</v>
      </c>
      <c r="AH509" t="s">
        <v>78</v>
      </c>
      <c r="AI509" t="s">
        <v>79</v>
      </c>
      <c r="AJ509" t="s">
        <v>75</v>
      </c>
      <c r="AK509">
        <v>710002</v>
      </c>
      <c r="AL509" t="s">
        <v>45</v>
      </c>
      <c r="AM509" t="s">
        <v>14</v>
      </c>
      <c r="AN509">
        <v>32016</v>
      </c>
      <c r="AO509">
        <v>16286</v>
      </c>
      <c r="AP509">
        <v>30293</v>
      </c>
      <c r="AQ509">
        <v>20.329999999999998</v>
      </c>
      <c r="AR509">
        <v>4602.7700000000004</v>
      </c>
      <c r="AS509" t="s">
        <v>2396</v>
      </c>
      <c r="AT509" t="s">
        <v>2396</v>
      </c>
      <c r="AU509">
        <v>2</v>
      </c>
      <c r="AV509" t="s">
        <v>2398</v>
      </c>
      <c r="AW509" t="str" cm="1">
        <f t="array" ref="AW509">IF(Bank_Final_Fact[[#This Row],[Disbursement Date]]=MIN(_xlfn._xlws.FILTER(Bank_Final_Fact[Disbursement Date],Bank_Final_Fact[Client id]=Bank_Final_Fact[[#This Row],[Client id]])),"New","Old")</f>
        <v>Old</v>
      </c>
      <c r="AX509">
        <f t="shared" si="7"/>
        <v>3</v>
      </c>
    </row>
    <row r="510" spans="1:50">
      <c r="A510" t="s">
        <v>895</v>
      </c>
      <c r="B510">
        <v>441</v>
      </c>
      <c r="C510" t="s">
        <v>25</v>
      </c>
      <c r="D510" t="s">
        <v>353</v>
      </c>
      <c r="E510">
        <v>22077</v>
      </c>
      <c r="F510">
        <v>44458</v>
      </c>
      <c r="G510">
        <v>19309</v>
      </c>
      <c r="H510" s="1">
        <v>43524</v>
      </c>
      <c r="I510" t="s">
        <v>382</v>
      </c>
      <c r="J510" t="s">
        <v>389</v>
      </c>
      <c r="K510">
        <v>10068</v>
      </c>
      <c r="L510" t="s">
        <v>74</v>
      </c>
      <c r="M510" t="s">
        <v>315</v>
      </c>
      <c r="N510" t="s">
        <v>225</v>
      </c>
      <c r="O510" t="s">
        <v>251</v>
      </c>
      <c r="P510">
        <v>34</v>
      </c>
      <c r="Q510" s="1">
        <v>30682</v>
      </c>
      <c r="R510" t="s">
        <v>239</v>
      </c>
      <c r="S510" t="s">
        <v>303</v>
      </c>
      <c r="T510" t="s">
        <v>259</v>
      </c>
      <c r="U510" t="s">
        <v>233</v>
      </c>
      <c r="V510" t="s">
        <v>231</v>
      </c>
      <c r="W510">
        <v>341</v>
      </c>
      <c r="X510" t="s">
        <v>344</v>
      </c>
      <c r="Y510" t="s">
        <v>357</v>
      </c>
      <c r="Z510" t="s">
        <v>346</v>
      </c>
      <c r="AA510">
        <v>0.1825</v>
      </c>
      <c r="AB510" t="s">
        <v>354</v>
      </c>
      <c r="AC510" t="s">
        <v>355</v>
      </c>
      <c r="AD510" t="s">
        <v>25</v>
      </c>
      <c r="AE510" t="s">
        <v>24</v>
      </c>
      <c r="AF510" t="s">
        <v>25</v>
      </c>
      <c r="AG510" t="s">
        <v>26</v>
      </c>
      <c r="AH510" t="s">
        <v>26</v>
      </c>
      <c r="AI510" t="s">
        <v>27</v>
      </c>
      <c r="AJ510" t="s">
        <v>72</v>
      </c>
      <c r="AK510">
        <v>10068</v>
      </c>
      <c r="AL510" t="s">
        <v>73</v>
      </c>
      <c r="AM510" t="s">
        <v>16</v>
      </c>
      <c r="AN510">
        <v>23890</v>
      </c>
      <c r="AO510">
        <v>46333</v>
      </c>
      <c r="AP510">
        <v>21889</v>
      </c>
      <c r="AQ510">
        <v>10.15</v>
      </c>
      <c r="AR510">
        <v>3157.49</v>
      </c>
      <c r="AS510" t="s">
        <v>2396</v>
      </c>
      <c r="AT510" t="s">
        <v>2396</v>
      </c>
      <c r="AU510">
        <v>1</v>
      </c>
      <c r="AV510" t="s">
        <v>2399</v>
      </c>
      <c r="AW510" t="str" cm="1">
        <f t="array" ref="AW510">IF(Bank_Final_Fact[[#This Row],[Disbursement Date]]=MIN(_xlfn._xlws.FILTER(Bank_Final_Fact[Disbursement Date],Bank_Final_Fact[Client id]=Bank_Final_Fact[[#This Row],[Client id]])),"New","Old")</f>
        <v>Old</v>
      </c>
      <c r="AX510">
        <f t="shared" si="7"/>
        <v>3</v>
      </c>
    </row>
    <row r="511" spans="1:50">
      <c r="A511" t="s">
        <v>896</v>
      </c>
      <c r="B511">
        <v>501</v>
      </c>
      <c r="C511" t="s">
        <v>202</v>
      </c>
      <c r="D511" t="s">
        <v>359</v>
      </c>
      <c r="E511">
        <v>39468</v>
      </c>
      <c r="F511">
        <v>39672</v>
      </c>
      <c r="G511">
        <v>37986</v>
      </c>
      <c r="H511" s="1">
        <v>44549</v>
      </c>
      <c r="I511" t="s">
        <v>382</v>
      </c>
      <c r="J511" t="s">
        <v>389</v>
      </c>
      <c r="K511">
        <v>680026</v>
      </c>
      <c r="L511" t="s">
        <v>205</v>
      </c>
      <c r="M511" t="s">
        <v>271</v>
      </c>
      <c r="N511" t="s">
        <v>225</v>
      </c>
      <c r="O511" t="s">
        <v>238</v>
      </c>
      <c r="P511">
        <v>46</v>
      </c>
      <c r="Q511" s="1">
        <v>26665</v>
      </c>
      <c r="R511" t="s">
        <v>239</v>
      </c>
      <c r="S511" t="s">
        <v>303</v>
      </c>
      <c r="T511" t="s">
        <v>249</v>
      </c>
      <c r="U511" t="s">
        <v>230</v>
      </c>
      <c r="V511" t="s">
        <v>240</v>
      </c>
      <c r="W511">
        <v>481</v>
      </c>
      <c r="X511" t="s">
        <v>344</v>
      </c>
      <c r="Y511" t="s">
        <v>360</v>
      </c>
      <c r="Z511" t="s">
        <v>346</v>
      </c>
      <c r="AA511">
        <v>9.9099999999999994E-2</v>
      </c>
      <c r="AB511" t="s">
        <v>347</v>
      </c>
      <c r="AC511" t="s">
        <v>361</v>
      </c>
      <c r="AD511" t="s">
        <v>202</v>
      </c>
      <c r="AE511" t="s">
        <v>143</v>
      </c>
      <c r="AF511" t="s">
        <v>144</v>
      </c>
      <c r="AG511" t="s">
        <v>145</v>
      </c>
      <c r="AH511" t="s">
        <v>145</v>
      </c>
      <c r="AI511" t="s">
        <v>146</v>
      </c>
      <c r="AJ511" t="s">
        <v>203</v>
      </c>
      <c r="AK511">
        <v>680026</v>
      </c>
      <c r="AL511" t="s">
        <v>204</v>
      </c>
      <c r="AM511" t="s">
        <v>14</v>
      </c>
      <c r="AN511">
        <v>40706</v>
      </c>
      <c r="AO511">
        <v>39881</v>
      </c>
      <c r="AP511">
        <v>39062</v>
      </c>
      <c r="AQ511">
        <v>27.94</v>
      </c>
      <c r="AR511">
        <v>1130.07</v>
      </c>
      <c r="AS511" t="s">
        <v>2396</v>
      </c>
      <c r="AT511" t="s">
        <v>2396</v>
      </c>
      <c r="AU511">
        <v>2</v>
      </c>
      <c r="AV511" t="s">
        <v>2398</v>
      </c>
      <c r="AW511" t="str" cm="1">
        <f t="array" ref="AW511">IF(Bank_Final_Fact[[#This Row],[Disbursement Date]]=MIN(_xlfn._xlws.FILTER(Bank_Final_Fact[Disbursement Date],Bank_Final_Fact[Client id]=Bank_Final_Fact[[#This Row],[Client id]])),"New","Old")</f>
        <v>Old</v>
      </c>
      <c r="AX511">
        <f t="shared" si="7"/>
        <v>3</v>
      </c>
    </row>
    <row r="512" spans="1:50">
      <c r="A512" t="s">
        <v>897</v>
      </c>
      <c r="B512">
        <v>551</v>
      </c>
      <c r="C512" t="s">
        <v>94</v>
      </c>
      <c r="D512" t="s">
        <v>343</v>
      </c>
      <c r="E512">
        <v>36467</v>
      </c>
      <c r="F512">
        <v>48160</v>
      </c>
      <c r="G512">
        <v>10547</v>
      </c>
      <c r="H512" s="1">
        <v>44193</v>
      </c>
      <c r="I512" t="s">
        <v>385</v>
      </c>
      <c r="J512" t="s">
        <v>383</v>
      </c>
      <c r="K512">
        <v>70364</v>
      </c>
      <c r="L512" t="s">
        <v>96</v>
      </c>
      <c r="M512" t="s">
        <v>274</v>
      </c>
      <c r="N512" t="s">
        <v>225</v>
      </c>
      <c r="O512" t="s">
        <v>238</v>
      </c>
      <c r="P512">
        <v>49</v>
      </c>
      <c r="Q512" s="1">
        <v>25882</v>
      </c>
      <c r="R512" t="s">
        <v>235</v>
      </c>
      <c r="S512" t="s">
        <v>243</v>
      </c>
      <c r="T512" t="s">
        <v>229</v>
      </c>
      <c r="U512" t="s">
        <v>230</v>
      </c>
      <c r="V512" t="s">
        <v>240</v>
      </c>
      <c r="W512">
        <v>641</v>
      </c>
      <c r="X512" t="s">
        <v>344</v>
      </c>
      <c r="Y512" t="s">
        <v>345</v>
      </c>
      <c r="Z512" t="s">
        <v>346</v>
      </c>
      <c r="AA512">
        <v>0.1065</v>
      </c>
      <c r="AB512" t="s">
        <v>347</v>
      </c>
      <c r="AC512" t="s">
        <v>348</v>
      </c>
      <c r="AD512" t="s">
        <v>94</v>
      </c>
      <c r="AE512" t="s">
        <v>51</v>
      </c>
      <c r="AF512" t="s">
        <v>52</v>
      </c>
      <c r="AG512" t="s">
        <v>53</v>
      </c>
      <c r="AH512" t="s">
        <v>53</v>
      </c>
      <c r="AI512" t="s">
        <v>54</v>
      </c>
      <c r="AJ512" t="s">
        <v>94</v>
      </c>
      <c r="AK512">
        <v>70364</v>
      </c>
      <c r="AL512" t="s">
        <v>95</v>
      </c>
      <c r="AM512" t="s">
        <v>14</v>
      </c>
      <c r="AN512">
        <v>38385</v>
      </c>
      <c r="AO512">
        <v>49585</v>
      </c>
      <c r="AP512">
        <v>36199</v>
      </c>
      <c r="AQ512">
        <v>29.73</v>
      </c>
      <c r="AR512">
        <v>4252.8</v>
      </c>
      <c r="AS512" t="s">
        <v>2396</v>
      </c>
      <c r="AT512" t="s">
        <v>2396</v>
      </c>
      <c r="AU512">
        <v>1</v>
      </c>
      <c r="AV512" t="s">
        <v>2398</v>
      </c>
      <c r="AW512" t="str" cm="1">
        <f t="array" ref="AW512">IF(Bank_Final_Fact[[#This Row],[Disbursement Date]]=MIN(_xlfn._xlws.FILTER(Bank_Final_Fact[Disbursement Date],Bank_Final_Fact[Client id]=Bank_Final_Fact[[#This Row],[Client id]])),"New","Old")</f>
        <v>Old</v>
      </c>
      <c r="AX512">
        <f t="shared" si="7"/>
        <v>4</v>
      </c>
    </row>
    <row r="513" spans="1:50">
      <c r="A513" t="s">
        <v>898</v>
      </c>
      <c r="B513">
        <v>315</v>
      </c>
      <c r="C513" t="s">
        <v>81</v>
      </c>
      <c r="D513" t="s">
        <v>343</v>
      </c>
      <c r="E513">
        <v>17052</v>
      </c>
      <c r="F513">
        <v>4785</v>
      </c>
      <c r="G513">
        <v>16532</v>
      </c>
      <c r="H513" s="1">
        <v>42361</v>
      </c>
      <c r="I513" t="s">
        <v>385</v>
      </c>
      <c r="J513" t="s">
        <v>383</v>
      </c>
      <c r="K513">
        <v>690076</v>
      </c>
      <c r="L513" t="s">
        <v>88</v>
      </c>
      <c r="M513" t="s">
        <v>327</v>
      </c>
      <c r="N513" t="s">
        <v>225</v>
      </c>
      <c r="O513" t="s">
        <v>238</v>
      </c>
      <c r="P513">
        <v>55</v>
      </c>
      <c r="Q513" s="1">
        <v>23012</v>
      </c>
      <c r="R513" t="s">
        <v>266</v>
      </c>
      <c r="S513" t="s">
        <v>282</v>
      </c>
      <c r="T513" t="s">
        <v>259</v>
      </c>
      <c r="U513" t="s">
        <v>261</v>
      </c>
      <c r="V513" t="s">
        <v>231</v>
      </c>
      <c r="W513">
        <v>750</v>
      </c>
      <c r="X513" t="s">
        <v>344</v>
      </c>
      <c r="Y513" t="s">
        <v>345</v>
      </c>
      <c r="Z513" t="s">
        <v>346</v>
      </c>
      <c r="AA513">
        <v>0.1065</v>
      </c>
      <c r="AB513" t="s">
        <v>347</v>
      </c>
      <c r="AC513" t="s">
        <v>348</v>
      </c>
      <c r="AD513" t="s">
        <v>81</v>
      </c>
      <c r="AE513" t="s">
        <v>82</v>
      </c>
      <c r="AF513" t="s">
        <v>83</v>
      </c>
      <c r="AG513" t="s">
        <v>84</v>
      </c>
      <c r="AH513" t="s">
        <v>84</v>
      </c>
      <c r="AI513" t="s">
        <v>85</v>
      </c>
      <c r="AJ513" t="s">
        <v>86</v>
      </c>
      <c r="AK513">
        <v>690076</v>
      </c>
      <c r="AL513" t="s">
        <v>87</v>
      </c>
      <c r="AM513" t="s">
        <v>14</v>
      </c>
      <c r="AN513">
        <v>18937</v>
      </c>
      <c r="AO513">
        <v>6553</v>
      </c>
      <c r="AP513">
        <v>17005</v>
      </c>
      <c r="AQ513">
        <v>2.86</v>
      </c>
      <c r="AR513">
        <v>1002.74</v>
      </c>
      <c r="AS513" t="s">
        <v>2396</v>
      </c>
      <c r="AT513" t="s">
        <v>2396</v>
      </c>
      <c r="AU513">
        <v>0</v>
      </c>
      <c r="AV513" t="s">
        <v>2398</v>
      </c>
      <c r="AW513" t="str" cm="1">
        <f t="array" ref="AW513">IF(Bank_Final_Fact[[#This Row],[Disbursement Date]]=MIN(_xlfn._xlws.FILTER(Bank_Final_Fact[Disbursement Date],Bank_Final_Fact[Client id]=Bank_Final_Fact[[#This Row],[Client id]])),"New","Old")</f>
        <v>Old</v>
      </c>
      <c r="AX513">
        <f t="shared" si="7"/>
        <v>2</v>
      </c>
    </row>
    <row r="514" spans="1:50">
      <c r="A514" t="s">
        <v>899</v>
      </c>
      <c r="B514">
        <v>709</v>
      </c>
      <c r="C514" t="s">
        <v>25</v>
      </c>
      <c r="D514" t="s">
        <v>362</v>
      </c>
      <c r="E514">
        <v>29847</v>
      </c>
      <c r="F514">
        <v>48273</v>
      </c>
      <c r="G514">
        <v>34443</v>
      </c>
      <c r="H514" s="1">
        <v>44339</v>
      </c>
      <c r="I514" t="s">
        <v>394</v>
      </c>
      <c r="J514" t="s">
        <v>389</v>
      </c>
      <c r="K514">
        <v>10068</v>
      </c>
      <c r="L514" t="s">
        <v>74</v>
      </c>
      <c r="M514" t="s">
        <v>279</v>
      </c>
      <c r="N514" t="s">
        <v>225</v>
      </c>
      <c r="O514" t="s">
        <v>226</v>
      </c>
      <c r="P514">
        <v>42</v>
      </c>
      <c r="Q514" s="1">
        <v>28126</v>
      </c>
      <c r="R514" t="s">
        <v>235</v>
      </c>
      <c r="S514" t="s">
        <v>243</v>
      </c>
      <c r="T514" t="s">
        <v>229</v>
      </c>
      <c r="U514" t="s">
        <v>233</v>
      </c>
      <c r="V514" t="s">
        <v>231</v>
      </c>
      <c r="W514">
        <v>668</v>
      </c>
      <c r="X514" t="s">
        <v>344</v>
      </c>
      <c r="Y514" t="s">
        <v>357</v>
      </c>
      <c r="Z514" t="s">
        <v>363</v>
      </c>
      <c r="AA514">
        <v>0.1991</v>
      </c>
      <c r="AB514" t="s">
        <v>364</v>
      </c>
      <c r="AC514" t="s">
        <v>365</v>
      </c>
      <c r="AD514" t="s">
        <v>25</v>
      </c>
      <c r="AE514" t="s">
        <v>24</v>
      </c>
      <c r="AF514" t="s">
        <v>25</v>
      </c>
      <c r="AG514" t="s">
        <v>26</v>
      </c>
      <c r="AH514" t="s">
        <v>26</v>
      </c>
      <c r="AI514" t="s">
        <v>27</v>
      </c>
      <c r="AJ514" t="s">
        <v>72</v>
      </c>
      <c r="AK514">
        <v>10068</v>
      </c>
      <c r="AL514" t="s">
        <v>73</v>
      </c>
      <c r="AM514" t="s">
        <v>16</v>
      </c>
      <c r="AN514">
        <v>30129</v>
      </c>
      <c r="AO514">
        <v>48898</v>
      </c>
      <c r="AP514">
        <v>29637</v>
      </c>
      <c r="AQ514">
        <v>21.73</v>
      </c>
      <c r="AR514">
        <v>533.91999999999996</v>
      </c>
      <c r="AS514" t="s">
        <v>2396</v>
      </c>
      <c r="AT514" t="s">
        <v>2396</v>
      </c>
      <c r="AU514">
        <v>1</v>
      </c>
      <c r="AV514" t="s">
        <v>2398</v>
      </c>
      <c r="AW514" t="str" cm="1">
        <f t="array" ref="AW514">IF(Bank_Final_Fact[[#This Row],[Disbursement Date]]=MIN(_xlfn._xlws.FILTER(Bank_Final_Fact[Disbursement Date],Bank_Final_Fact[Client id]=Bank_Final_Fact[[#This Row],[Client id]])),"New","Old")</f>
        <v>Old</v>
      </c>
      <c r="AX514">
        <f t="shared" ref="AX514:AX577" si="8">COUNTIF($B:$B,B514)</f>
        <v>4</v>
      </c>
    </row>
    <row r="515" spans="1:50">
      <c r="A515" t="s">
        <v>900</v>
      </c>
      <c r="B515">
        <v>877</v>
      </c>
      <c r="C515" t="s">
        <v>142</v>
      </c>
      <c r="D515" t="s">
        <v>343</v>
      </c>
      <c r="E515">
        <v>42491</v>
      </c>
      <c r="F515">
        <v>48974</v>
      </c>
      <c r="G515">
        <v>20548</v>
      </c>
      <c r="H515" s="1">
        <v>45201</v>
      </c>
      <c r="I515" t="s">
        <v>382</v>
      </c>
      <c r="J515" t="s">
        <v>389</v>
      </c>
      <c r="K515">
        <v>570241</v>
      </c>
      <c r="L515" t="s">
        <v>148</v>
      </c>
      <c r="M515" t="s">
        <v>302</v>
      </c>
      <c r="N515" t="s">
        <v>225</v>
      </c>
      <c r="O515" t="s">
        <v>251</v>
      </c>
      <c r="P515">
        <v>29</v>
      </c>
      <c r="Q515" s="1">
        <v>32874</v>
      </c>
      <c r="R515" t="s">
        <v>281</v>
      </c>
      <c r="S515" t="s">
        <v>243</v>
      </c>
      <c r="T515" t="s">
        <v>259</v>
      </c>
      <c r="U515" t="s">
        <v>230</v>
      </c>
      <c r="V515" t="s">
        <v>240</v>
      </c>
      <c r="W515">
        <v>395</v>
      </c>
      <c r="X515" t="s">
        <v>344</v>
      </c>
      <c r="Y515" t="s">
        <v>345</v>
      </c>
      <c r="Z515" t="s">
        <v>346</v>
      </c>
      <c r="AA515">
        <v>0.1065</v>
      </c>
      <c r="AB515" t="s">
        <v>347</v>
      </c>
      <c r="AC515" t="s">
        <v>348</v>
      </c>
      <c r="AD515" t="s">
        <v>142</v>
      </c>
      <c r="AE515" t="s">
        <v>143</v>
      </c>
      <c r="AF515" t="s">
        <v>144</v>
      </c>
      <c r="AG515" t="s">
        <v>145</v>
      </c>
      <c r="AH515" t="s">
        <v>145</v>
      </c>
      <c r="AI515" t="s">
        <v>146</v>
      </c>
      <c r="AJ515" t="s">
        <v>142</v>
      </c>
      <c r="AK515">
        <v>570241</v>
      </c>
      <c r="AL515" t="s">
        <v>147</v>
      </c>
      <c r="AM515" t="s">
        <v>30</v>
      </c>
      <c r="AN515">
        <v>43348</v>
      </c>
      <c r="AO515">
        <v>49008</v>
      </c>
      <c r="AP515">
        <v>42124</v>
      </c>
      <c r="AQ515">
        <v>33.74</v>
      </c>
      <c r="AR515">
        <v>2752.18</v>
      </c>
      <c r="AS515" t="s">
        <v>2396</v>
      </c>
      <c r="AT515" t="s">
        <v>2396</v>
      </c>
      <c r="AU515">
        <v>1</v>
      </c>
      <c r="AV515" t="s">
        <v>2398</v>
      </c>
      <c r="AW515" t="str" cm="1">
        <f t="array" ref="AW515">IF(Bank_Final_Fact[[#This Row],[Disbursement Date]]=MIN(_xlfn._xlws.FILTER(Bank_Final_Fact[Disbursement Date],Bank_Final_Fact[Client id]=Bank_Final_Fact[[#This Row],[Client id]])),"New","Old")</f>
        <v>Old</v>
      </c>
      <c r="AX515">
        <f t="shared" si="8"/>
        <v>4</v>
      </c>
    </row>
    <row r="516" spans="1:50">
      <c r="A516" t="s">
        <v>901</v>
      </c>
      <c r="B516">
        <v>889</v>
      </c>
      <c r="C516" t="s">
        <v>92</v>
      </c>
      <c r="D516" t="s">
        <v>343</v>
      </c>
      <c r="E516">
        <v>37115</v>
      </c>
      <c r="F516">
        <v>35388</v>
      </c>
      <c r="G516">
        <v>5311</v>
      </c>
      <c r="H516" s="1">
        <v>43347</v>
      </c>
      <c r="I516" t="s">
        <v>394</v>
      </c>
      <c r="J516" t="s">
        <v>389</v>
      </c>
      <c r="K516">
        <v>700013</v>
      </c>
      <c r="L516" t="s">
        <v>93</v>
      </c>
      <c r="M516" t="s">
        <v>254</v>
      </c>
      <c r="N516" t="s">
        <v>225</v>
      </c>
      <c r="O516" t="s">
        <v>251</v>
      </c>
      <c r="P516">
        <v>28</v>
      </c>
      <c r="Q516" s="1">
        <v>32509</v>
      </c>
      <c r="R516" t="s">
        <v>235</v>
      </c>
      <c r="S516" t="s">
        <v>243</v>
      </c>
      <c r="T516" t="s">
        <v>229</v>
      </c>
      <c r="U516" t="s">
        <v>233</v>
      </c>
      <c r="V516" t="s">
        <v>240</v>
      </c>
      <c r="W516">
        <v>536</v>
      </c>
      <c r="X516" t="s">
        <v>344</v>
      </c>
      <c r="Y516" t="s">
        <v>345</v>
      </c>
      <c r="Z516" t="s">
        <v>346</v>
      </c>
      <c r="AA516">
        <v>0.1065</v>
      </c>
      <c r="AB516" t="s">
        <v>347</v>
      </c>
      <c r="AC516" t="s">
        <v>348</v>
      </c>
      <c r="AD516" t="s">
        <v>92</v>
      </c>
      <c r="AE516" t="s">
        <v>82</v>
      </c>
      <c r="AF516" t="s">
        <v>83</v>
      </c>
      <c r="AG516" t="s">
        <v>84</v>
      </c>
      <c r="AH516" t="s">
        <v>84</v>
      </c>
      <c r="AI516" t="s">
        <v>85</v>
      </c>
      <c r="AJ516" t="s">
        <v>86</v>
      </c>
      <c r="AK516">
        <v>700013</v>
      </c>
      <c r="AL516" t="s">
        <v>21</v>
      </c>
      <c r="AM516" t="s">
        <v>30</v>
      </c>
      <c r="AN516">
        <v>38842</v>
      </c>
      <c r="AO516">
        <v>37278</v>
      </c>
      <c r="AP516">
        <v>36687</v>
      </c>
      <c r="AQ516">
        <v>31.31</v>
      </c>
      <c r="AR516">
        <v>2744.89</v>
      </c>
      <c r="AS516" t="s">
        <v>2396</v>
      </c>
      <c r="AT516" t="s">
        <v>2396</v>
      </c>
      <c r="AU516">
        <v>1</v>
      </c>
      <c r="AV516" t="s">
        <v>2398</v>
      </c>
      <c r="AW516" t="str" cm="1">
        <f t="array" ref="AW516">IF(Bank_Final_Fact[[#This Row],[Disbursement Date]]=MIN(_xlfn._xlws.FILTER(Bank_Final_Fact[Disbursement Date],Bank_Final_Fact[Client id]=Bank_Final_Fact[[#This Row],[Client id]])),"New","Old")</f>
        <v>Old</v>
      </c>
      <c r="AX516">
        <f t="shared" si="8"/>
        <v>4</v>
      </c>
    </row>
    <row r="517" spans="1:50">
      <c r="A517" t="s">
        <v>902</v>
      </c>
      <c r="B517">
        <v>256</v>
      </c>
      <c r="C517" t="s">
        <v>127</v>
      </c>
      <c r="D517" t="s">
        <v>343</v>
      </c>
      <c r="E517">
        <v>41486</v>
      </c>
      <c r="F517">
        <v>13025</v>
      </c>
      <c r="G517">
        <v>26853</v>
      </c>
      <c r="H517" s="1">
        <v>42652</v>
      </c>
      <c r="I517" t="s">
        <v>385</v>
      </c>
      <c r="J517" t="s">
        <v>389</v>
      </c>
      <c r="K517">
        <v>120676</v>
      </c>
      <c r="L517" t="s">
        <v>128</v>
      </c>
      <c r="M517" t="s">
        <v>237</v>
      </c>
      <c r="N517" t="s">
        <v>225</v>
      </c>
      <c r="O517" t="s">
        <v>238</v>
      </c>
      <c r="P517">
        <v>52</v>
      </c>
      <c r="Q517" s="1">
        <v>24473</v>
      </c>
      <c r="R517" t="s">
        <v>239</v>
      </c>
      <c r="S517" t="s">
        <v>303</v>
      </c>
      <c r="T517" t="s">
        <v>229</v>
      </c>
      <c r="U517" t="s">
        <v>261</v>
      </c>
      <c r="V517" t="s">
        <v>240</v>
      </c>
      <c r="W517">
        <v>805</v>
      </c>
      <c r="X517" t="s">
        <v>344</v>
      </c>
      <c r="Y517" t="s">
        <v>345</v>
      </c>
      <c r="Z517" t="s">
        <v>346</v>
      </c>
      <c r="AA517">
        <v>0.1065</v>
      </c>
      <c r="AB517" t="s">
        <v>347</v>
      </c>
      <c r="AC517" t="s">
        <v>348</v>
      </c>
      <c r="AD517" t="s">
        <v>127</v>
      </c>
      <c r="AE517" t="s">
        <v>9</v>
      </c>
      <c r="AF517" t="s">
        <v>10</v>
      </c>
      <c r="AG517" t="s">
        <v>11</v>
      </c>
      <c r="AH517" t="s">
        <v>11</v>
      </c>
      <c r="AI517" t="s">
        <v>12</v>
      </c>
      <c r="AJ517" t="s">
        <v>127</v>
      </c>
      <c r="AK517">
        <v>120676</v>
      </c>
      <c r="AL517" t="s">
        <v>21</v>
      </c>
      <c r="AM517" t="s">
        <v>14</v>
      </c>
      <c r="AN517">
        <v>42202</v>
      </c>
      <c r="AO517">
        <v>13474</v>
      </c>
      <c r="AP517">
        <v>41215</v>
      </c>
      <c r="AQ517">
        <v>42.59</v>
      </c>
      <c r="AR517">
        <v>336.52</v>
      </c>
      <c r="AS517" t="s">
        <v>2396</v>
      </c>
      <c r="AT517" t="s">
        <v>2396</v>
      </c>
      <c r="AU517">
        <v>0</v>
      </c>
      <c r="AV517" t="s">
        <v>2398</v>
      </c>
      <c r="AW517" t="str" cm="1">
        <f t="array" ref="AW517">IF(Bank_Final_Fact[[#This Row],[Disbursement Date]]=MIN(_xlfn._xlws.FILTER(Bank_Final_Fact[Disbursement Date],Bank_Final_Fact[Client id]=Bank_Final_Fact[[#This Row],[Client id]])),"New","Old")</f>
        <v>New</v>
      </c>
      <c r="AX517">
        <f t="shared" si="8"/>
        <v>2</v>
      </c>
    </row>
    <row r="518" spans="1:50">
      <c r="A518" t="s">
        <v>903</v>
      </c>
      <c r="B518">
        <v>163</v>
      </c>
      <c r="C518" t="s">
        <v>92</v>
      </c>
      <c r="D518" t="s">
        <v>353</v>
      </c>
      <c r="E518">
        <v>3321</v>
      </c>
      <c r="F518">
        <v>38519</v>
      </c>
      <c r="G518">
        <v>28995</v>
      </c>
      <c r="H518" s="1">
        <v>42525</v>
      </c>
      <c r="I518" t="s">
        <v>382</v>
      </c>
      <c r="J518" t="s">
        <v>389</v>
      </c>
      <c r="K518">
        <v>700013</v>
      </c>
      <c r="L518" t="s">
        <v>93</v>
      </c>
      <c r="M518" t="s">
        <v>255</v>
      </c>
      <c r="N518" t="s">
        <v>225</v>
      </c>
      <c r="O518" t="s">
        <v>242</v>
      </c>
      <c r="Q518" s="1"/>
      <c r="R518" t="s">
        <v>266</v>
      </c>
      <c r="S518" t="s">
        <v>282</v>
      </c>
      <c r="T518" t="s">
        <v>259</v>
      </c>
      <c r="U518" t="s">
        <v>261</v>
      </c>
      <c r="V518" t="s">
        <v>231</v>
      </c>
      <c r="W518">
        <v>660</v>
      </c>
      <c r="X518" t="s">
        <v>344</v>
      </c>
      <c r="Y518" t="s">
        <v>357</v>
      </c>
      <c r="Z518" t="s">
        <v>346</v>
      </c>
      <c r="AA518">
        <v>0.1825</v>
      </c>
      <c r="AB518" t="s">
        <v>354</v>
      </c>
      <c r="AC518" t="s">
        <v>355</v>
      </c>
      <c r="AD518" t="s">
        <v>92</v>
      </c>
      <c r="AE518" t="s">
        <v>82</v>
      </c>
      <c r="AF518" t="s">
        <v>83</v>
      </c>
      <c r="AG518" t="s">
        <v>84</v>
      </c>
      <c r="AH518" t="s">
        <v>84</v>
      </c>
      <c r="AI518" t="s">
        <v>85</v>
      </c>
      <c r="AJ518" t="s">
        <v>86</v>
      </c>
      <c r="AK518">
        <v>700013</v>
      </c>
      <c r="AL518" t="s">
        <v>21</v>
      </c>
      <c r="AM518" t="s">
        <v>30</v>
      </c>
      <c r="AN518">
        <v>3975</v>
      </c>
      <c r="AO518">
        <v>38728</v>
      </c>
      <c r="AP518">
        <v>3060</v>
      </c>
      <c r="AQ518">
        <v>1.89</v>
      </c>
      <c r="AR518">
        <v>1503.9</v>
      </c>
      <c r="AS518" t="s">
        <v>2397</v>
      </c>
      <c r="AT518" t="s">
        <v>2396</v>
      </c>
      <c r="AU518">
        <v>0</v>
      </c>
      <c r="AV518" t="s">
        <v>2398</v>
      </c>
      <c r="AW518" t="str" cm="1">
        <f t="array" ref="AW518">IF(Bank_Final_Fact[[#This Row],[Disbursement Date]]=MIN(_xlfn._xlws.FILTER(Bank_Final_Fact[Disbursement Date],Bank_Final_Fact[Client id]=Bank_Final_Fact[[#This Row],[Client id]])),"New","Old")</f>
        <v>New</v>
      </c>
      <c r="AX518">
        <f t="shared" si="8"/>
        <v>2</v>
      </c>
    </row>
    <row r="519" spans="1:50">
      <c r="A519" t="s">
        <v>904</v>
      </c>
      <c r="B519">
        <v>91</v>
      </c>
      <c r="C519" t="s">
        <v>20</v>
      </c>
      <c r="D519" t="s">
        <v>353</v>
      </c>
      <c r="E519">
        <v>2616</v>
      </c>
      <c r="F519">
        <v>32941</v>
      </c>
      <c r="G519">
        <v>33775</v>
      </c>
      <c r="H519" s="1">
        <v>45249</v>
      </c>
      <c r="I519" t="s">
        <v>382</v>
      </c>
      <c r="J519" t="s">
        <v>389</v>
      </c>
      <c r="K519">
        <v>110159</v>
      </c>
      <c r="L519" t="s">
        <v>22</v>
      </c>
      <c r="M519" t="s">
        <v>241</v>
      </c>
      <c r="N519" t="s">
        <v>225</v>
      </c>
      <c r="O519" t="s">
        <v>251</v>
      </c>
      <c r="P519">
        <v>31</v>
      </c>
      <c r="Q519" s="1">
        <v>32143</v>
      </c>
      <c r="R519" t="s">
        <v>239</v>
      </c>
      <c r="S519" t="s">
        <v>303</v>
      </c>
      <c r="T519" t="s">
        <v>229</v>
      </c>
      <c r="U519" t="s">
        <v>236</v>
      </c>
      <c r="V519" t="s">
        <v>240</v>
      </c>
      <c r="W519">
        <v>696</v>
      </c>
      <c r="X519" t="s">
        <v>344</v>
      </c>
      <c r="Y519" t="s">
        <v>357</v>
      </c>
      <c r="Z519" t="s">
        <v>346</v>
      </c>
      <c r="AA519">
        <v>0.1825</v>
      </c>
      <c r="AB519" t="s">
        <v>354</v>
      </c>
      <c r="AC519" t="s">
        <v>355</v>
      </c>
      <c r="AD519" t="s">
        <v>20</v>
      </c>
      <c r="AE519" t="s">
        <v>9</v>
      </c>
      <c r="AF519" t="s">
        <v>10</v>
      </c>
      <c r="AG519" t="s">
        <v>11</v>
      </c>
      <c r="AH519" t="s">
        <v>11</v>
      </c>
      <c r="AI519" t="s">
        <v>12</v>
      </c>
      <c r="AJ519" t="s">
        <v>20</v>
      </c>
      <c r="AK519">
        <v>110159</v>
      </c>
      <c r="AL519" t="s">
        <v>21</v>
      </c>
      <c r="AM519" t="s">
        <v>30</v>
      </c>
      <c r="AN519">
        <v>2348</v>
      </c>
      <c r="AO519">
        <v>34112</v>
      </c>
      <c r="AP519">
        <v>2212</v>
      </c>
      <c r="AQ519">
        <v>22.24</v>
      </c>
      <c r="AR519">
        <v>2517.33</v>
      </c>
      <c r="AS519" t="s">
        <v>2396</v>
      </c>
      <c r="AT519" t="s">
        <v>2396</v>
      </c>
      <c r="AU519">
        <v>2</v>
      </c>
      <c r="AV519" t="s">
        <v>2398</v>
      </c>
      <c r="AW519" t="str" cm="1">
        <f t="array" ref="AW519">IF(Bank_Final_Fact[[#This Row],[Disbursement Date]]=MIN(_xlfn._xlws.FILTER(Bank_Final_Fact[Disbursement Date],Bank_Final_Fact[Client id]=Bank_Final_Fact[[#This Row],[Client id]])),"New","Old")</f>
        <v>Old</v>
      </c>
      <c r="AX519">
        <f t="shared" si="8"/>
        <v>2</v>
      </c>
    </row>
    <row r="520" spans="1:50">
      <c r="A520" t="s">
        <v>905</v>
      </c>
      <c r="B520">
        <v>325</v>
      </c>
      <c r="C520" t="s">
        <v>20</v>
      </c>
      <c r="D520" t="s">
        <v>343</v>
      </c>
      <c r="E520">
        <v>3609</v>
      </c>
      <c r="F520">
        <v>47192</v>
      </c>
      <c r="G520">
        <v>6341</v>
      </c>
      <c r="H520" s="1">
        <v>43430</v>
      </c>
      <c r="I520" t="s">
        <v>394</v>
      </c>
      <c r="J520" t="s">
        <v>383</v>
      </c>
      <c r="K520">
        <v>110159</v>
      </c>
      <c r="L520" t="s">
        <v>22</v>
      </c>
      <c r="M520" t="s">
        <v>299</v>
      </c>
      <c r="N520" t="s">
        <v>225</v>
      </c>
      <c r="O520" t="s">
        <v>226</v>
      </c>
      <c r="P520">
        <v>45</v>
      </c>
      <c r="Q520" s="1">
        <v>27089</v>
      </c>
      <c r="R520" t="s">
        <v>266</v>
      </c>
      <c r="S520" t="s">
        <v>282</v>
      </c>
      <c r="T520" t="s">
        <v>259</v>
      </c>
      <c r="U520" t="s">
        <v>261</v>
      </c>
      <c r="V520" t="s">
        <v>231</v>
      </c>
      <c r="W520">
        <v>830</v>
      </c>
      <c r="X520" t="s">
        <v>344</v>
      </c>
      <c r="Y520" t="s">
        <v>345</v>
      </c>
      <c r="Z520" t="s">
        <v>346</v>
      </c>
      <c r="AA520">
        <v>0.1065</v>
      </c>
      <c r="AB520" t="s">
        <v>347</v>
      </c>
      <c r="AC520" t="s">
        <v>348</v>
      </c>
      <c r="AD520" t="s">
        <v>20</v>
      </c>
      <c r="AE520" t="s">
        <v>9</v>
      </c>
      <c r="AF520" t="s">
        <v>10</v>
      </c>
      <c r="AG520" t="s">
        <v>11</v>
      </c>
      <c r="AH520" t="s">
        <v>11</v>
      </c>
      <c r="AI520" t="s">
        <v>12</v>
      </c>
      <c r="AJ520" t="s">
        <v>20</v>
      </c>
      <c r="AK520">
        <v>110159</v>
      </c>
      <c r="AL520" t="s">
        <v>21</v>
      </c>
      <c r="AM520" t="s">
        <v>30</v>
      </c>
      <c r="AN520">
        <v>4059</v>
      </c>
      <c r="AO520">
        <v>47605</v>
      </c>
      <c r="AP520">
        <v>3438</v>
      </c>
      <c r="AQ520">
        <v>25.63</v>
      </c>
      <c r="AR520">
        <v>3430.01</v>
      </c>
      <c r="AS520" t="s">
        <v>2396</v>
      </c>
      <c r="AT520" t="s">
        <v>2396</v>
      </c>
      <c r="AU520">
        <v>1</v>
      </c>
      <c r="AV520" t="s">
        <v>2398</v>
      </c>
      <c r="AW520" t="str" cm="1">
        <f t="array" ref="AW520">IF(Bank_Final_Fact[[#This Row],[Disbursement Date]]=MIN(_xlfn._xlws.FILTER(Bank_Final_Fact[Disbursement Date],Bank_Final_Fact[Client id]=Bank_Final_Fact[[#This Row],[Client id]])),"New","Old")</f>
        <v>New</v>
      </c>
      <c r="AX520">
        <f t="shared" si="8"/>
        <v>3</v>
      </c>
    </row>
    <row r="521" spans="1:50">
      <c r="A521" t="s">
        <v>906</v>
      </c>
      <c r="B521">
        <v>678</v>
      </c>
      <c r="C521" t="s">
        <v>124</v>
      </c>
      <c r="D521" t="s">
        <v>359</v>
      </c>
      <c r="E521">
        <v>14438</v>
      </c>
      <c r="F521">
        <v>13264</v>
      </c>
      <c r="G521">
        <v>37067</v>
      </c>
      <c r="H521" s="1">
        <v>44116</v>
      </c>
      <c r="I521" t="s">
        <v>385</v>
      </c>
      <c r="J521" t="s">
        <v>389</v>
      </c>
      <c r="K521">
        <v>1030063</v>
      </c>
      <c r="L521" t="s">
        <v>126</v>
      </c>
      <c r="M521" t="s">
        <v>265</v>
      </c>
      <c r="N521" t="s">
        <v>225</v>
      </c>
      <c r="O521" t="s">
        <v>238</v>
      </c>
      <c r="P521">
        <v>49</v>
      </c>
      <c r="Q521" s="1">
        <v>25204</v>
      </c>
      <c r="R521" t="s">
        <v>266</v>
      </c>
      <c r="S521" t="s">
        <v>282</v>
      </c>
      <c r="T521" t="s">
        <v>229</v>
      </c>
      <c r="U521" t="s">
        <v>261</v>
      </c>
      <c r="V521" t="s">
        <v>246</v>
      </c>
      <c r="W521">
        <v>357</v>
      </c>
      <c r="X521" t="s">
        <v>344</v>
      </c>
      <c r="Y521" t="s">
        <v>360</v>
      </c>
      <c r="Z521" t="s">
        <v>346</v>
      </c>
      <c r="AA521">
        <v>9.9099999999999994E-2</v>
      </c>
      <c r="AB521" t="s">
        <v>347</v>
      </c>
      <c r="AC521" t="s">
        <v>361</v>
      </c>
      <c r="AD521" t="s">
        <v>124</v>
      </c>
      <c r="AE521" t="s">
        <v>9</v>
      </c>
      <c r="AF521" t="s">
        <v>10</v>
      </c>
      <c r="AG521" t="s">
        <v>11</v>
      </c>
      <c r="AH521" t="s">
        <v>11</v>
      </c>
      <c r="AI521" t="s">
        <v>12</v>
      </c>
      <c r="AJ521" t="s">
        <v>20</v>
      </c>
      <c r="AK521">
        <v>1030063</v>
      </c>
      <c r="AL521" t="s">
        <v>125</v>
      </c>
      <c r="AM521" t="s">
        <v>30</v>
      </c>
      <c r="AN521">
        <v>15063</v>
      </c>
      <c r="AO521">
        <v>14207</v>
      </c>
      <c r="AP521">
        <v>13957</v>
      </c>
      <c r="AQ521">
        <v>15.06</v>
      </c>
      <c r="AR521">
        <v>3567.59</v>
      </c>
      <c r="AS521" t="s">
        <v>2396</v>
      </c>
      <c r="AT521" t="s">
        <v>2397</v>
      </c>
      <c r="AU521">
        <v>1</v>
      </c>
      <c r="AV521" t="s">
        <v>2398</v>
      </c>
      <c r="AW521" t="str" cm="1">
        <f t="array" ref="AW521">IF(Bank_Final_Fact[[#This Row],[Disbursement Date]]=MIN(_xlfn._xlws.FILTER(Bank_Final_Fact[Disbursement Date],Bank_Final_Fact[Client id]=Bank_Final_Fact[[#This Row],[Client id]])),"New","Old")</f>
        <v>New</v>
      </c>
      <c r="AX521">
        <f t="shared" si="8"/>
        <v>1</v>
      </c>
    </row>
    <row r="522" spans="1:50">
      <c r="A522" t="s">
        <v>907</v>
      </c>
      <c r="B522">
        <v>42</v>
      </c>
      <c r="C522" t="s">
        <v>139</v>
      </c>
      <c r="D522" t="s">
        <v>343</v>
      </c>
      <c r="E522">
        <v>25011</v>
      </c>
      <c r="F522">
        <v>46400</v>
      </c>
      <c r="G522">
        <v>41863</v>
      </c>
      <c r="H522" s="1">
        <v>42472</v>
      </c>
      <c r="I522" t="s">
        <v>382</v>
      </c>
      <c r="J522" t="s">
        <v>383</v>
      </c>
      <c r="K522">
        <v>630081</v>
      </c>
      <c r="L522" t="s">
        <v>141</v>
      </c>
      <c r="M522" t="s">
        <v>278</v>
      </c>
      <c r="N522" t="s">
        <v>225</v>
      </c>
      <c r="O522" t="s">
        <v>238</v>
      </c>
      <c r="P522">
        <v>47</v>
      </c>
      <c r="Q522" s="1">
        <v>26665</v>
      </c>
      <c r="R522" t="s">
        <v>227</v>
      </c>
      <c r="S522" t="s">
        <v>243</v>
      </c>
      <c r="T522" t="s">
        <v>229</v>
      </c>
      <c r="U522" t="s">
        <v>230</v>
      </c>
      <c r="V522" t="s">
        <v>246</v>
      </c>
      <c r="W522">
        <v>741</v>
      </c>
      <c r="X522" t="s">
        <v>344</v>
      </c>
      <c r="Y522" t="s">
        <v>345</v>
      </c>
      <c r="Z522" t="s">
        <v>346</v>
      </c>
      <c r="AA522">
        <v>0.1065</v>
      </c>
      <c r="AB522" t="s">
        <v>347</v>
      </c>
      <c r="AC522" t="s">
        <v>348</v>
      </c>
      <c r="AD522" t="s">
        <v>139</v>
      </c>
      <c r="AE522" t="s">
        <v>133</v>
      </c>
      <c r="AF522" t="s">
        <v>134</v>
      </c>
      <c r="AG522" t="s">
        <v>135</v>
      </c>
      <c r="AH522" t="s">
        <v>135</v>
      </c>
      <c r="AI522" t="s">
        <v>136</v>
      </c>
      <c r="AJ522" t="s">
        <v>139</v>
      </c>
      <c r="AK522">
        <v>630081</v>
      </c>
      <c r="AL522" t="s">
        <v>140</v>
      </c>
      <c r="AM522" t="s">
        <v>16</v>
      </c>
      <c r="AN522">
        <v>25817</v>
      </c>
      <c r="AO522">
        <v>47491</v>
      </c>
      <c r="AP522">
        <v>24858</v>
      </c>
      <c r="AQ522">
        <v>3.93</v>
      </c>
      <c r="AR522">
        <v>2378.6</v>
      </c>
      <c r="AS522" t="s">
        <v>2397</v>
      </c>
      <c r="AT522" t="s">
        <v>2396</v>
      </c>
      <c r="AU522">
        <v>1</v>
      </c>
      <c r="AV522" t="s">
        <v>2398</v>
      </c>
      <c r="AW522" t="str" cm="1">
        <f t="array" ref="AW522">IF(Bank_Final_Fact[[#This Row],[Disbursement Date]]=MIN(_xlfn._xlws.FILTER(Bank_Final_Fact[Disbursement Date],Bank_Final_Fact[Client id]=Bank_Final_Fact[[#This Row],[Client id]])),"New","Old")</f>
        <v>Old</v>
      </c>
      <c r="AX522">
        <f t="shared" si="8"/>
        <v>3</v>
      </c>
    </row>
    <row r="523" spans="1:50">
      <c r="A523" t="s">
        <v>908</v>
      </c>
      <c r="B523">
        <v>122</v>
      </c>
      <c r="C523" t="s">
        <v>124</v>
      </c>
      <c r="D523" t="s">
        <v>343</v>
      </c>
      <c r="E523">
        <v>26832</v>
      </c>
      <c r="F523">
        <v>22401</v>
      </c>
      <c r="G523">
        <v>34913</v>
      </c>
      <c r="H523" s="1">
        <v>43188</v>
      </c>
      <c r="I523" t="s">
        <v>385</v>
      </c>
      <c r="J523" t="s">
        <v>383</v>
      </c>
      <c r="K523">
        <v>1030063</v>
      </c>
      <c r="L523" t="s">
        <v>126</v>
      </c>
      <c r="M523" t="s">
        <v>318</v>
      </c>
      <c r="N523" t="s">
        <v>225</v>
      </c>
      <c r="O523" t="s">
        <v>226</v>
      </c>
      <c r="P523">
        <v>38</v>
      </c>
      <c r="Q523" s="1">
        <v>29587</v>
      </c>
      <c r="R523" t="s">
        <v>239</v>
      </c>
      <c r="S523" t="s">
        <v>303</v>
      </c>
      <c r="T523" t="s">
        <v>259</v>
      </c>
      <c r="U523" t="s">
        <v>245</v>
      </c>
      <c r="V523" t="s">
        <v>240</v>
      </c>
      <c r="W523">
        <v>308</v>
      </c>
      <c r="X523" t="s">
        <v>344</v>
      </c>
      <c r="Y523" t="s">
        <v>345</v>
      </c>
      <c r="Z523" t="s">
        <v>346</v>
      </c>
      <c r="AA523">
        <v>0.1065</v>
      </c>
      <c r="AB523" t="s">
        <v>347</v>
      </c>
      <c r="AC523" t="s">
        <v>348</v>
      </c>
      <c r="AD523" t="s">
        <v>124</v>
      </c>
      <c r="AE523" t="s">
        <v>9</v>
      </c>
      <c r="AF523" t="s">
        <v>10</v>
      </c>
      <c r="AG523" t="s">
        <v>11</v>
      </c>
      <c r="AH523" t="s">
        <v>11</v>
      </c>
      <c r="AI523" t="s">
        <v>12</v>
      </c>
      <c r="AJ523" t="s">
        <v>20</v>
      </c>
      <c r="AK523">
        <v>1030063</v>
      </c>
      <c r="AL523" t="s">
        <v>125</v>
      </c>
      <c r="AM523" t="s">
        <v>30</v>
      </c>
      <c r="AN523">
        <v>27934</v>
      </c>
      <c r="AO523">
        <v>22811</v>
      </c>
      <c r="AP523">
        <v>26576</v>
      </c>
      <c r="AQ523">
        <v>41.64</v>
      </c>
      <c r="AR523">
        <v>2879.81</v>
      </c>
      <c r="AS523" t="s">
        <v>2396</v>
      </c>
      <c r="AT523" t="s">
        <v>2396</v>
      </c>
      <c r="AU523">
        <v>2</v>
      </c>
      <c r="AV523" t="s">
        <v>2400</v>
      </c>
      <c r="AW523" t="str" cm="1">
        <f t="array" ref="AW523">IF(Bank_Final_Fact[[#This Row],[Disbursement Date]]=MIN(_xlfn._xlws.FILTER(Bank_Final_Fact[Disbursement Date],Bank_Final_Fact[Client id]=Bank_Final_Fact[[#This Row],[Client id]])),"New","Old")</f>
        <v>New</v>
      </c>
      <c r="AX523">
        <f t="shared" si="8"/>
        <v>1</v>
      </c>
    </row>
    <row r="524" spans="1:50">
      <c r="A524" t="s">
        <v>909</v>
      </c>
      <c r="B524">
        <v>752</v>
      </c>
      <c r="C524" t="s">
        <v>202</v>
      </c>
      <c r="D524" t="s">
        <v>359</v>
      </c>
      <c r="E524">
        <v>15701</v>
      </c>
      <c r="F524">
        <v>49906</v>
      </c>
      <c r="G524">
        <v>17787</v>
      </c>
      <c r="H524" s="1">
        <v>44139</v>
      </c>
      <c r="I524" t="s">
        <v>385</v>
      </c>
      <c r="J524" t="s">
        <v>389</v>
      </c>
      <c r="K524">
        <v>680026</v>
      </c>
      <c r="L524" t="s">
        <v>205</v>
      </c>
      <c r="M524" t="s">
        <v>270</v>
      </c>
      <c r="N524" t="s">
        <v>225</v>
      </c>
      <c r="O524" t="s">
        <v>242</v>
      </c>
      <c r="P524">
        <v>23</v>
      </c>
      <c r="Q524" s="1">
        <v>34367</v>
      </c>
      <c r="R524" t="s">
        <v>266</v>
      </c>
      <c r="S524" t="s">
        <v>243</v>
      </c>
      <c r="T524" t="s">
        <v>229</v>
      </c>
      <c r="U524" t="s">
        <v>245</v>
      </c>
      <c r="V524" t="s">
        <v>240</v>
      </c>
      <c r="W524">
        <v>503</v>
      </c>
      <c r="X524" t="s">
        <v>344</v>
      </c>
      <c r="Y524" t="s">
        <v>360</v>
      </c>
      <c r="Z524" t="s">
        <v>346</v>
      </c>
      <c r="AA524">
        <v>9.9099999999999994E-2</v>
      </c>
      <c r="AB524" t="s">
        <v>347</v>
      </c>
      <c r="AC524" t="s">
        <v>361</v>
      </c>
      <c r="AD524" t="s">
        <v>202</v>
      </c>
      <c r="AE524" t="s">
        <v>143</v>
      </c>
      <c r="AF524" t="s">
        <v>144</v>
      </c>
      <c r="AG524" t="s">
        <v>145</v>
      </c>
      <c r="AH524" t="s">
        <v>145</v>
      </c>
      <c r="AI524" t="s">
        <v>146</v>
      </c>
      <c r="AJ524" t="s">
        <v>203</v>
      </c>
      <c r="AK524">
        <v>680026</v>
      </c>
      <c r="AL524" t="s">
        <v>204</v>
      </c>
      <c r="AM524" t="s">
        <v>14</v>
      </c>
      <c r="AN524">
        <v>16897</v>
      </c>
      <c r="AO524">
        <v>49897</v>
      </c>
      <c r="AP524">
        <v>15666</v>
      </c>
      <c r="AQ524">
        <v>40.549999999999997</v>
      </c>
      <c r="AR524">
        <v>1013.62</v>
      </c>
      <c r="AS524" t="s">
        <v>2397</v>
      </c>
      <c r="AT524" t="s">
        <v>2397</v>
      </c>
      <c r="AU524">
        <v>1</v>
      </c>
      <c r="AV524" t="s">
        <v>2398</v>
      </c>
      <c r="AW524" t="str" cm="1">
        <f t="array" ref="AW524">IF(Bank_Final_Fact[[#This Row],[Disbursement Date]]=MIN(_xlfn._xlws.FILTER(Bank_Final_Fact[Disbursement Date],Bank_Final_Fact[Client id]=Bank_Final_Fact[[#This Row],[Client id]])),"New","Old")</f>
        <v>New</v>
      </c>
      <c r="AX524">
        <f t="shared" si="8"/>
        <v>3</v>
      </c>
    </row>
    <row r="525" spans="1:50">
      <c r="A525" t="s">
        <v>910</v>
      </c>
      <c r="B525">
        <v>786</v>
      </c>
      <c r="C525" t="s">
        <v>39</v>
      </c>
      <c r="D525" t="s">
        <v>356</v>
      </c>
      <c r="E525">
        <v>33314</v>
      </c>
      <c r="F525">
        <v>25973</v>
      </c>
      <c r="G525">
        <v>31382</v>
      </c>
      <c r="H525" s="1">
        <v>44382</v>
      </c>
      <c r="I525" t="s">
        <v>385</v>
      </c>
      <c r="J525" t="s">
        <v>389</v>
      </c>
      <c r="K525">
        <v>30179</v>
      </c>
      <c r="L525" t="s">
        <v>46</v>
      </c>
      <c r="M525" t="s">
        <v>292</v>
      </c>
      <c r="N525" t="s">
        <v>225</v>
      </c>
      <c r="O525" t="s">
        <v>226</v>
      </c>
      <c r="P525">
        <v>44</v>
      </c>
      <c r="Q525" s="1">
        <v>27645</v>
      </c>
      <c r="R525" t="s">
        <v>266</v>
      </c>
      <c r="S525" t="s">
        <v>243</v>
      </c>
      <c r="T525" t="s">
        <v>259</v>
      </c>
      <c r="U525" t="s">
        <v>245</v>
      </c>
      <c r="V525" t="s">
        <v>246</v>
      </c>
      <c r="W525">
        <v>601</v>
      </c>
      <c r="X525" t="s">
        <v>344</v>
      </c>
      <c r="Y525" t="s">
        <v>357</v>
      </c>
      <c r="Z525" t="s">
        <v>346</v>
      </c>
      <c r="AA525">
        <v>6.6199999999999995E-2</v>
      </c>
      <c r="AB525" t="s">
        <v>351</v>
      </c>
      <c r="AC525" t="s">
        <v>358</v>
      </c>
      <c r="AD525" t="s">
        <v>39</v>
      </c>
      <c r="AE525" t="s">
        <v>40</v>
      </c>
      <c r="AF525" t="s">
        <v>41</v>
      </c>
      <c r="AG525" t="s">
        <v>42</v>
      </c>
      <c r="AH525" t="s">
        <v>42</v>
      </c>
      <c r="AI525" t="s">
        <v>43</v>
      </c>
      <c r="AJ525" t="s">
        <v>44</v>
      </c>
      <c r="AK525">
        <v>30179</v>
      </c>
      <c r="AL525" t="s">
        <v>45</v>
      </c>
      <c r="AM525" t="s">
        <v>30</v>
      </c>
      <c r="AN525">
        <v>34252</v>
      </c>
      <c r="AO525">
        <v>26702</v>
      </c>
      <c r="AP525">
        <v>32833</v>
      </c>
      <c r="AQ525">
        <v>35.18</v>
      </c>
      <c r="AR525">
        <v>3371.73</v>
      </c>
      <c r="AS525" t="s">
        <v>2396</v>
      </c>
      <c r="AT525" t="s">
        <v>2397</v>
      </c>
      <c r="AU525">
        <v>2</v>
      </c>
      <c r="AV525" t="s">
        <v>2398</v>
      </c>
      <c r="AW525" t="str" cm="1">
        <f t="array" ref="AW525">IF(Bank_Final_Fact[[#This Row],[Disbursement Date]]=MIN(_xlfn._xlws.FILTER(Bank_Final_Fact[Disbursement Date],Bank_Final_Fact[Client id]=Bank_Final_Fact[[#This Row],[Client id]])),"New","Old")</f>
        <v>Old</v>
      </c>
      <c r="AX525">
        <f t="shared" si="8"/>
        <v>3</v>
      </c>
    </row>
    <row r="526" spans="1:50">
      <c r="A526" t="s">
        <v>911</v>
      </c>
      <c r="B526">
        <v>752</v>
      </c>
      <c r="C526" t="s">
        <v>20</v>
      </c>
      <c r="D526" t="s">
        <v>356</v>
      </c>
      <c r="E526">
        <v>47285</v>
      </c>
      <c r="F526">
        <v>45006</v>
      </c>
      <c r="G526">
        <v>20289</v>
      </c>
      <c r="H526" s="1">
        <v>45184</v>
      </c>
      <c r="I526" t="s">
        <v>382</v>
      </c>
      <c r="J526" t="s">
        <v>383</v>
      </c>
      <c r="K526">
        <v>110159</v>
      </c>
      <c r="L526" t="s">
        <v>22</v>
      </c>
      <c r="M526" t="s">
        <v>270</v>
      </c>
      <c r="N526" t="s">
        <v>225</v>
      </c>
      <c r="O526" t="s">
        <v>242</v>
      </c>
      <c r="P526">
        <v>23</v>
      </c>
      <c r="Q526" s="1">
        <v>34367</v>
      </c>
      <c r="R526" t="s">
        <v>266</v>
      </c>
      <c r="S526" t="s">
        <v>243</v>
      </c>
      <c r="T526" t="s">
        <v>229</v>
      </c>
      <c r="U526" t="s">
        <v>245</v>
      </c>
      <c r="V526" t="s">
        <v>240</v>
      </c>
      <c r="W526">
        <v>503</v>
      </c>
      <c r="X526" t="s">
        <v>344</v>
      </c>
      <c r="Y526" t="s">
        <v>357</v>
      </c>
      <c r="Z526" t="s">
        <v>346</v>
      </c>
      <c r="AA526">
        <v>6.6199999999999995E-2</v>
      </c>
      <c r="AB526" t="s">
        <v>351</v>
      </c>
      <c r="AC526" t="s">
        <v>358</v>
      </c>
      <c r="AD526" t="s">
        <v>20</v>
      </c>
      <c r="AE526" t="s">
        <v>9</v>
      </c>
      <c r="AF526" t="s">
        <v>10</v>
      </c>
      <c r="AG526" t="s">
        <v>11</v>
      </c>
      <c r="AH526" t="s">
        <v>11</v>
      </c>
      <c r="AI526" t="s">
        <v>12</v>
      </c>
      <c r="AJ526" t="s">
        <v>20</v>
      </c>
      <c r="AK526">
        <v>110159</v>
      </c>
      <c r="AL526" t="s">
        <v>21</v>
      </c>
      <c r="AM526" t="s">
        <v>30</v>
      </c>
      <c r="AN526">
        <v>47692</v>
      </c>
      <c r="AO526">
        <v>45649</v>
      </c>
      <c r="AP526">
        <v>46940</v>
      </c>
      <c r="AQ526">
        <v>42.78</v>
      </c>
      <c r="AR526">
        <v>4306.4399999999996</v>
      </c>
      <c r="AS526" t="s">
        <v>2396</v>
      </c>
      <c r="AT526" t="s">
        <v>2396</v>
      </c>
      <c r="AU526">
        <v>2</v>
      </c>
      <c r="AV526" t="s">
        <v>2398</v>
      </c>
      <c r="AW526" t="str" cm="1">
        <f t="array" ref="AW526">IF(Bank_Final_Fact[[#This Row],[Disbursement Date]]=MIN(_xlfn._xlws.FILTER(Bank_Final_Fact[Disbursement Date],Bank_Final_Fact[Client id]=Bank_Final_Fact[[#This Row],[Client id]])),"New","Old")</f>
        <v>Old</v>
      </c>
      <c r="AX526">
        <f t="shared" si="8"/>
        <v>3</v>
      </c>
    </row>
    <row r="527" spans="1:50">
      <c r="A527" t="s">
        <v>912</v>
      </c>
      <c r="B527">
        <v>505</v>
      </c>
      <c r="C527" t="s">
        <v>127</v>
      </c>
      <c r="D527" t="s">
        <v>371</v>
      </c>
      <c r="E527">
        <v>3632</v>
      </c>
      <c r="F527">
        <v>19313</v>
      </c>
      <c r="G527">
        <v>17569</v>
      </c>
      <c r="H527" s="1">
        <v>43794</v>
      </c>
      <c r="I527" t="s">
        <v>382</v>
      </c>
      <c r="J527" t="s">
        <v>389</v>
      </c>
      <c r="K527">
        <v>120676</v>
      </c>
      <c r="L527" t="s">
        <v>128</v>
      </c>
      <c r="M527" t="s">
        <v>270</v>
      </c>
      <c r="N527" t="s">
        <v>225</v>
      </c>
      <c r="O527" t="s">
        <v>238</v>
      </c>
      <c r="P527">
        <v>49</v>
      </c>
      <c r="Q527" s="1">
        <v>25727</v>
      </c>
      <c r="R527" t="s">
        <v>281</v>
      </c>
      <c r="S527" t="s">
        <v>282</v>
      </c>
      <c r="T527" t="s">
        <v>229</v>
      </c>
      <c r="U527" t="s">
        <v>261</v>
      </c>
      <c r="V527" t="s">
        <v>246</v>
      </c>
      <c r="W527">
        <v>442</v>
      </c>
      <c r="X527" t="s">
        <v>344</v>
      </c>
      <c r="Y527" t="s">
        <v>345</v>
      </c>
      <c r="Z527" t="s">
        <v>346</v>
      </c>
      <c r="AA527">
        <v>0.14649999999999999</v>
      </c>
      <c r="AB527" t="s">
        <v>369</v>
      </c>
      <c r="AC527" t="s">
        <v>370</v>
      </c>
      <c r="AD527" t="s">
        <v>127</v>
      </c>
      <c r="AE527" t="s">
        <v>9</v>
      </c>
      <c r="AF527" t="s">
        <v>10</v>
      </c>
      <c r="AG527" t="s">
        <v>11</v>
      </c>
      <c r="AH527" t="s">
        <v>11</v>
      </c>
      <c r="AI527" t="s">
        <v>12</v>
      </c>
      <c r="AJ527" t="s">
        <v>127</v>
      </c>
      <c r="AK527">
        <v>120676</v>
      </c>
      <c r="AL527" t="s">
        <v>21</v>
      </c>
      <c r="AM527" t="s">
        <v>14</v>
      </c>
      <c r="AN527">
        <v>4862</v>
      </c>
      <c r="AO527">
        <v>20369</v>
      </c>
      <c r="AP527">
        <v>3146</v>
      </c>
      <c r="AQ527">
        <v>30.53</v>
      </c>
      <c r="AR527">
        <v>219.88</v>
      </c>
      <c r="AS527" t="s">
        <v>2396</v>
      </c>
      <c r="AT527" t="s">
        <v>2396</v>
      </c>
      <c r="AU527">
        <v>0</v>
      </c>
      <c r="AV527" t="s">
        <v>2398</v>
      </c>
      <c r="AW527" t="str" cm="1">
        <f t="array" ref="AW527">IF(Bank_Final_Fact[[#This Row],[Disbursement Date]]=MIN(_xlfn._xlws.FILTER(Bank_Final_Fact[Disbursement Date],Bank_Final_Fact[Client id]=Bank_Final_Fact[[#This Row],[Client id]])),"New","Old")</f>
        <v>Old</v>
      </c>
      <c r="AX527">
        <f t="shared" si="8"/>
        <v>4</v>
      </c>
    </row>
    <row r="528" spans="1:50">
      <c r="A528" t="s">
        <v>913</v>
      </c>
      <c r="B528">
        <v>82</v>
      </c>
      <c r="C528" t="s">
        <v>154</v>
      </c>
      <c r="D528" t="s">
        <v>359</v>
      </c>
      <c r="E528">
        <v>17560</v>
      </c>
      <c r="F528">
        <v>22502</v>
      </c>
      <c r="G528">
        <v>24193</v>
      </c>
      <c r="H528" s="1">
        <v>42744</v>
      </c>
      <c r="I528" t="s">
        <v>385</v>
      </c>
      <c r="J528" t="s">
        <v>383</v>
      </c>
      <c r="K528">
        <v>740048</v>
      </c>
      <c r="L528" t="s">
        <v>157</v>
      </c>
      <c r="M528" t="s">
        <v>296</v>
      </c>
      <c r="N528" t="s">
        <v>225</v>
      </c>
      <c r="O528" t="s">
        <v>226</v>
      </c>
      <c r="P528">
        <v>36</v>
      </c>
      <c r="Q528" s="1">
        <v>30317</v>
      </c>
      <c r="R528" t="s">
        <v>235</v>
      </c>
      <c r="S528" t="s">
        <v>243</v>
      </c>
      <c r="T528" t="s">
        <v>259</v>
      </c>
      <c r="U528" t="s">
        <v>233</v>
      </c>
      <c r="V528" t="s">
        <v>231</v>
      </c>
      <c r="W528">
        <v>489</v>
      </c>
      <c r="X528" t="s">
        <v>344</v>
      </c>
      <c r="Y528" t="s">
        <v>360</v>
      </c>
      <c r="Z528" t="s">
        <v>346</v>
      </c>
      <c r="AA528">
        <v>9.9099999999999994E-2</v>
      </c>
      <c r="AB528" t="s">
        <v>347</v>
      </c>
      <c r="AC528" t="s">
        <v>361</v>
      </c>
      <c r="AD528" t="s">
        <v>154</v>
      </c>
      <c r="AE528" t="s">
        <v>143</v>
      </c>
      <c r="AF528" t="s">
        <v>144</v>
      </c>
      <c r="AG528" t="s">
        <v>145</v>
      </c>
      <c r="AH528" t="s">
        <v>145</v>
      </c>
      <c r="AI528" t="s">
        <v>146</v>
      </c>
      <c r="AJ528" t="s">
        <v>155</v>
      </c>
      <c r="AK528">
        <v>740048</v>
      </c>
      <c r="AL528" t="s">
        <v>156</v>
      </c>
      <c r="AM528" t="s">
        <v>14</v>
      </c>
      <c r="AN528">
        <v>18889</v>
      </c>
      <c r="AO528">
        <v>22553</v>
      </c>
      <c r="AP528">
        <v>17142</v>
      </c>
      <c r="AQ528">
        <v>28.52</v>
      </c>
      <c r="AR528">
        <v>4561.6499999999996</v>
      </c>
      <c r="AS528" t="s">
        <v>2396</v>
      </c>
      <c r="AT528" t="s">
        <v>2396</v>
      </c>
      <c r="AU528">
        <v>2</v>
      </c>
      <c r="AV528" t="s">
        <v>2399</v>
      </c>
      <c r="AW528" t="str" cm="1">
        <f t="array" ref="AW528">IF(Bank_Final_Fact[[#This Row],[Disbursement Date]]=MIN(_xlfn._xlws.FILTER(Bank_Final_Fact[Disbursement Date],Bank_Final_Fact[Client id]=Bank_Final_Fact[[#This Row],[Client id]])),"New","Old")</f>
        <v>New</v>
      </c>
      <c r="AX528">
        <f t="shared" si="8"/>
        <v>2</v>
      </c>
    </row>
    <row r="529" spans="1:50">
      <c r="A529" t="s">
        <v>914</v>
      </c>
      <c r="B529">
        <v>16</v>
      </c>
      <c r="C529" t="s">
        <v>209</v>
      </c>
      <c r="D529" t="s">
        <v>359</v>
      </c>
      <c r="E529">
        <v>12689</v>
      </c>
      <c r="F529">
        <v>17980</v>
      </c>
      <c r="G529">
        <v>34358</v>
      </c>
      <c r="H529" s="1">
        <v>43102</v>
      </c>
      <c r="I529" t="s">
        <v>385</v>
      </c>
      <c r="J529" t="s">
        <v>389</v>
      </c>
      <c r="K529">
        <v>1440051</v>
      </c>
      <c r="L529" t="s">
        <v>211</v>
      </c>
      <c r="M529" t="s">
        <v>256</v>
      </c>
      <c r="N529" t="s">
        <v>225</v>
      </c>
      <c r="O529" t="s">
        <v>238</v>
      </c>
      <c r="P529">
        <v>53</v>
      </c>
      <c r="Q529" s="1">
        <v>23377</v>
      </c>
      <c r="R529" t="s">
        <v>235</v>
      </c>
      <c r="S529" t="s">
        <v>243</v>
      </c>
      <c r="T529" t="s">
        <v>229</v>
      </c>
      <c r="U529" t="s">
        <v>230</v>
      </c>
      <c r="V529" t="s">
        <v>240</v>
      </c>
      <c r="W529">
        <v>488</v>
      </c>
      <c r="X529" t="s">
        <v>344</v>
      </c>
      <c r="Y529" t="s">
        <v>360</v>
      </c>
      <c r="Z529" t="s">
        <v>346</v>
      </c>
      <c r="AA529">
        <v>9.9099999999999994E-2</v>
      </c>
      <c r="AB529" t="s">
        <v>347</v>
      </c>
      <c r="AC529" t="s">
        <v>361</v>
      </c>
      <c r="AD529" t="s">
        <v>209</v>
      </c>
      <c r="AE529" t="s">
        <v>103</v>
      </c>
      <c r="AF529" t="s">
        <v>104</v>
      </c>
      <c r="AG529" t="s">
        <v>105</v>
      </c>
      <c r="AH529" t="s">
        <v>105</v>
      </c>
      <c r="AI529" t="s">
        <v>106</v>
      </c>
      <c r="AJ529" t="s">
        <v>209</v>
      </c>
      <c r="AK529">
        <v>1440051</v>
      </c>
      <c r="AL529" t="s">
        <v>210</v>
      </c>
      <c r="AM529" t="s">
        <v>16</v>
      </c>
      <c r="AN529">
        <v>12217</v>
      </c>
      <c r="AO529">
        <v>19908</v>
      </c>
      <c r="AP529">
        <v>12293</v>
      </c>
      <c r="AQ529">
        <v>33.68</v>
      </c>
      <c r="AR529">
        <v>3795.65</v>
      </c>
      <c r="AS529" t="s">
        <v>2396</v>
      </c>
      <c r="AT529" t="s">
        <v>2396</v>
      </c>
      <c r="AU529">
        <v>2</v>
      </c>
      <c r="AV529" t="s">
        <v>2399</v>
      </c>
      <c r="AW529" t="str" cm="1">
        <f t="array" ref="AW529">IF(Bank_Final_Fact[[#This Row],[Disbursement Date]]=MIN(_xlfn._xlws.FILTER(Bank_Final_Fact[Disbursement Date],Bank_Final_Fact[Client id]=Bank_Final_Fact[[#This Row],[Client id]])),"New","Old")</f>
        <v>Old</v>
      </c>
      <c r="AX529">
        <f t="shared" si="8"/>
        <v>7</v>
      </c>
    </row>
    <row r="530" spans="1:50">
      <c r="A530" t="s">
        <v>915</v>
      </c>
      <c r="B530">
        <v>398</v>
      </c>
      <c r="C530" t="s">
        <v>69</v>
      </c>
      <c r="D530" t="s">
        <v>343</v>
      </c>
      <c r="E530">
        <v>28518</v>
      </c>
      <c r="F530">
        <v>4394</v>
      </c>
      <c r="G530">
        <v>19578</v>
      </c>
      <c r="H530" s="1">
        <v>44133</v>
      </c>
      <c r="I530" t="s">
        <v>385</v>
      </c>
      <c r="J530" t="s">
        <v>383</v>
      </c>
      <c r="K530">
        <v>140056</v>
      </c>
      <c r="L530" t="s">
        <v>71</v>
      </c>
      <c r="M530" t="s">
        <v>314</v>
      </c>
      <c r="N530" t="s">
        <v>225</v>
      </c>
      <c r="O530" t="s">
        <v>251</v>
      </c>
      <c r="P530">
        <v>29</v>
      </c>
      <c r="Q530" s="1">
        <v>32509</v>
      </c>
      <c r="R530" t="s">
        <v>239</v>
      </c>
      <c r="S530" t="s">
        <v>303</v>
      </c>
      <c r="T530" t="s">
        <v>259</v>
      </c>
      <c r="U530" t="s">
        <v>261</v>
      </c>
      <c r="V530" t="s">
        <v>231</v>
      </c>
      <c r="W530">
        <v>695</v>
      </c>
      <c r="X530" t="s">
        <v>344</v>
      </c>
      <c r="Y530" t="s">
        <v>345</v>
      </c>
      <c r="Z530" t="s">
        <v>346</v>
      </c>
      <c r="AA530">
        <v>0.1065</v>
      </c>
      <c r="AB530" t="s">
        <v>347</v>
      </c>
      <c r="AC530" t="s">
        <v>348</v>
      </c>
      <c r="AD530" t="s">
        <v>69</v>
      </c>
      <c r="AE530" t="s">
        <v>24</v>
      </c>
      <c r="AF530" t="s">
        <v>25</v>
      </c>
      <c r="AG530" t="s">
        <v>26</v>
      </c>
      <c r="AH530" t="s">
        <v>26</v>
      </c>
      <c r="AI530" t="s">
        <v>27</v>
      </c>
      <c r="AJ530" t="s">
        <v>69</v>
      </c>
      <c r="AK530">
        <v>140056</v>
      </c>
      <c r="AL530" t="s">
        <v>70</v>
      </c>
      <c r="AM530" t="s">
        <v>14</v>
      </c>
      <c r="AN530">
        <v>28423</v>
      </c>
      <c r="AO530">
        <v>5166</v>
      </c>
      <c r="AP530">
        <v>28120</v>
      </c>
      <c r="AQ530">
        <v>17.100000000000001</v>
      </c>
      <c r="AR530">
        <v>3945.69</v>
      </c>
      <c r="AS530" t="s">
        <v>2396</v>
      </c>
      <c r="AT530" t="s">
        <v>2396</v>
      </c>
      <c r="AU530">
        <v>2</v>
      </c>
      <c r="AV530" t="s">
        <v>2398</v>
      </c>
      <c r="AW530" t="str" cm="1">
        <f t="array" ref="AW530">IF(Bank_Final_Fact[[#This Row],[Disbursement Date]]=MIN(_xlfn._xlws.FILTER(Bank_Final_Fact[Disbursement Date],Bank_Final_Fact[Client id]=Bank_Final_Fact[[#This Row],[Client id]])),"New","Old")</f>
        <v>Old</v>
      </c>
      <c r="AX530">
        <f t="shared" si="8"/>
        <v>3</v>
      </c>
    </row>
    <row r="531" spans="1:50">
      <c r="A531" t="s">
        <v>916</v>
      </c>
      <c r="B531">
        <v>467</v>
      </c>
      <c r="C531" t="s">
        <v>34</v>
      </c>
      <c r="D531" t="s">
        <v>343</v>
      </c>
      <c r="E531">
        <v>25349</v>
      </c>
      <c r="F531">
        <v>7173</v>
      </c>
      <c r="G531">
        <v>18214</v>
      </c>
      <c r="H531" s="1">
        <v>44130</v>
      </c>
      <c r="I531" t="s">
        <v>385</v>
      </c>
      <c r="J531" t="s">
        <v>383</v>
      </c>
      <c r="K531">
        <v>230415</v>
      </c>
      <c r="L531" t="s">
        <v>179</v>
      </c>
      <c r="M531" t="s">
        <v>298</v>
      </c>
      <c r="N531" t="s">
        <v>225</v>
      </c>
      <c r="O531" t="s">
        <v>242</v>
      </c>
      <c r="P531">
        <v>24</v>
      </c>
      <c r="Q531" s="1">
        <v>34335</v>
      </c>
      <c r="R531" t="s">
        <v>239</v>
      </c>
      <c r="S531" t="s">
        <v>303</v>
      </c>
      <c r="T531" t="s">
        <v>229</v>
      </c>
      <c r="U531" t="s">
        <v>261</v>
      </c>
      <c r="V531" t="s">
        <v>246</v>
      </c>
      <c r="W531">
        <v>443</v>
      </c>
      <c r="X531" t="s">
        <v>344</v>
      </c>
      <c r="Y531" t="s">
        <v>345</v>
      </c>
      <c r="Z531" t="s">
        <v>346</v>
      </c>
      <c r="AA531">
        <v>0.1065</v>
      </c>
      <c r="AB531" t="s">
        <v>347</v>
      </c>
      <c r="AC531" t="s">
        <v>348</v>
      </c>
      <c r="AD531" t="s">
        <v>34</v>
      </c>
      <c r="AE531" t="s">
        <v>33</v>
      </c>
      <c r="AF531" t="s">
        <v>34</v>
      </c>
      <c r="AG531" t="s">
        <v>35</v>
      </c>
      <c r="AH531" t="s">
        <v>35</v>
      </c>
      <c r="AI531" t="s">
        <v>36</v>
      </c>
      <c r="AJ531" t="s">
        <v>34</v>
      </c>
      <c r="AK531">
        <v>230415</v>
      </c>
      <c r="AL531" t="s">
        <v>178</v>
      </c>
      <c r="AM531" t="s">
        <v>16</v>
      </c>
      <c r="AN531">
        <v>26303</v>
      </c>
      <c r="AO531">
        <v>6674</v>
      </c>
      <c r="AP531">
        <v>25172</v>
      </c>
      <c r="AQ531">
        <v>45.41</v>
      </c>
      <c r="AR531">
        <v>4853.6099999999997</v>
      </c>
      <c r="AS531" t="s">
        <v>2396</v>
      </c>
      <c r="AT531" t="s">
        <v>2396</v>
      </c>
      <c r="AU531">
        <v>2</v>
      </c>
      <c r="AV531" t="s">
        <v>2399</v>
      </c>
      <c r="AW531" t="str" cm="1">
        <f t="array" ref="AW531">IF(Bank_Final_Fact[[#This Row],[Disbursement Date]]=MIN(_xlfn._xlws.FILTER(Bank_Final_Fact[Disbursement Date],Bank_Final_Fact[Client id]=Bank_Final_Fact[[#This Row],[Client id]])),"New","Old")</f>
        <v>Old</v>
      </c>
      <c r="AX531">
        <f t="shared" si="8"/>
        <v>8</v>
      </c>
    </row>
    <row r="532" spans="1:50">
      <c r="A532" t="s">
        <v>917</v>
      </c>
      <c r="B532">
        <v>105</v>
      </c>
      <c r="C532" t="s">
        <v>99</v>
      </c>
      <c r="D532" t="s">
        <v>343</v>
      </c>
      <c r="E532">
        <v>23724</v>
      </c>
      <c r="F532">
        <v>6578</v>
      </c>
      <c r="G532">
        <v>6509</v>
      </c>
      <c r="H532" s="1">
        <v>42858</v>
      </c>
      <c r="I532" t="s">
        <v>385</v>
      </c>
      <c r="J532" t="s">
        <v>383</v>
      </c>
      <c r="K532">
        <v>790102</v>
      </c>
      <c r="L532" t="s">
        <v>101</v>
      </c>
      <c r="M532" t="s">
        <v>313</v>
      </c>
      <c r="N532" t="s">
        <v>225</v>
      </c>
      <c r="O532" t="s">
        <v>226</v>
      </c>
      <c r="P532">
        <v>38</v>
      </c>
      <c r="Q532" s="1">
        <v>29221</v>
      </c>
      <c r="R532" t="s">
        <v>239</v>
      </c>
      <c r="S532" t="s">
        <v>303</v>
      </c>
      <c r="T532" t="s">
        <v>229</v>
      </c>
      <c r="U532" t="s">
        <v>245</v>
      </c>
      <c r="V532" t="s">
        <v>246</v>
      </c>
      <c r="W532">
        <v>398</v>
      </c>
      <c r="X532" t="s">
        <v>344</v>
      </c>
      <c r="Y532" t="s">
        <v>345</v>
      </c>
      <c r="Z532" t="s">
        <v>346</v>
      </c>
      <c r="AA532">
        <v>0.1065</v>
      </c>
      <c r="AB532" t="s">
        <v>347</v>
      </c>
      <c r="AC532" t="s">
        <v>348</v>
      </c>
      <c r="AD532" t="s">
        <v>99</v>
      </c>
      <c r="AE532" t="s">
        <v>76</v>
      </c>
      <c r="AF532" t="s">
        <v>77</v>
      </c>
      <c r="AG532" t="s">
        <v>78</v>
      </c>
      <c r="AH532" t="s">
        <v>78</v>
      </c>
      <c r="AI532" t="s">
        <v>79</v>
      </c>
      <c r="AJ532" t="s">
        <v>99</v>
      </c>
      <c r="AK532">
        <v>790102</v>
      </c>
      <c r="AL532" t="s">
        <v>100</v>
      </c>
      <c r="AM532" t="s">
        <v>14</v>
      </c>
      <c r="AN532">
        <v>25082</v>
      </c>
      <c r="AO532">
        <v>8137</v>
      </c>
      <c r="AP532">
        <v>23683</v>
      </c>
      <c r="AQ532">
        <v>49.75</v>
      </c>
      <c r="AR532">
        <v>1097.18</v>
      </c>
      <c r="AS532" t="s">
        <v>2396</v>
      </c>
      <c r="AT532" t="s">
        <v>2396</v>
      </c>
      <c r="AU532">
        <v>1</v>
      </c>
      <c r="AV532" t="s">
        <v>2398</v>
      </c>
      <c r="AW532" t="str" cm="1">
        <f t="array" ref="AW532">IF(Bank_Final_Fact[[#This Row],[Disbursement Date]]=MIN(_xlfn._xlws.FILTER(Bank_Final_Fact[Disbursement Date],Bank_Final_Fact[Client id]=Bank_Final_Fact[[#This Row],[Client id]])),"New","Old")</f>
        <v>New</v>
      </c>
      <c r="AX532">
        <f t="shared" si="8"/>
        <v>4</v>
      </c>
    </row>
    <row r="533" spans="1:50">
      <c r="A533" t="s">
        <v>918</v>
      </c>
      <c r="B533">
        <v>487</v>
      </c>
      <c r="C533" t="s">
        <v>124</v>
      </c>
      <c r="D533" t="s">
        <v>359</v>
      </c>
      <c r="E533">
        <v>14329</v>
      </c>
      <c r="F533">
        <v>41471</v>
      </c>
      <c r="G533">
        <v>30549</v>
      </c>
      <c r="H533" s="1">
        <v>44899</v>
      </c>
      <c r="I533" t="s">
        <v>385</v>
      </c>
      <c r="J533" t="s">
        <v>383</v>
      </c>
      <c r="K533">
        <v>1030063</v>
      </c>
      <c r="L533" t="s">
        <v>126</v>
      </c>
      <c r="M533" t="s">
        <v>247</v>
      </c>
      <c r="N533" t="s">
        <v>225</v>
      </c>
      <c r="O533" t="s">
        <v>251</v>
      </c>
      <c r="P533">
        <v>35</v>
      </c>
      <c r="Q533" s="1">
        <v>30682</v>
      </c>
      <c r="R533" t="s">
        <v>239</v>
      </c>
      <c r="S533" t="s">
        <v>303</v>
      </c>
      <c r="T533" t="s">
        <v>229</v>
      </c>
      <c r="U533" t="s">
        <v>236</v>
      </c>
      <c r="V533" t="s">
        <v>240</v>
      </c>
      <c r="W533">
        <v>721</v>
      </c>
      <c r="X533" t="s">
        <v>344</v>
      </c>
      <c r="Y533" t="s">
        <v>360</v>
      </c>
      <c r="Z533" t="s">
        <v>346</v>
      </c>
      <c r="AA533">
        <v>9.9099999999999994E-2</v>
      </c>
      <c r="AB533" t="s">
        <v>347</v>
      </c>
      <c r="AC533" t="s">
        <v>361</v>
      </c>
      <c r="AD533" t="s">
        <v>124</v>
      </c>
      <c r="AE533" t="s">
        <v>9</v>
      </c>
      <c r="AF533" t="s">
        <v>10</v>
      </c>
      <c r="AG533" t="s">
        <v>11</v>
      </c>
      <c r="AH533" t="s">
        <v>11</v>
      </c>
      <c r="AI533" t="s">
        <v>12</v>
      </c>
      <c r="AJ533" t="s">
        <v>20</v>
      </c>
      <c r="AK533">
        <v>1030063</v>
      </c>
      <c r="AL533" t="s">
        <v>125</v>
      </c>
      <c r="AM533" t="s">
        <v>30</v>
      </c>
      <c r="AN533">
        <v>14769</v>
      </c>
      <c r="AO533">
        <v>43363</v>
      </c>
      <c r="AP533">
        <v>13848</v>
      </c>
      <c r="AQ533">
        <v>39.549999999999997</v>
      </c>
      <c r="AR533">
        <v>4354.7</v>
      </c>
      <c r="AS533" t="s">
        <v>2396</v>
      </c>
      <c r="AT533" t="s">
        <v>2396</v>
      </c>
      <c r="AU533">
        <v>0</v>
      </c>
      <c r="AV533" t="s">
        <v>2399</v>
      </c>
      <c r="AW533" t="str" cm="1">
        <f t="array" ref="AW533">IF(Bank_Final_Fact[[#This Row],[Disbursement Date]]=MIN(_xlfn._xlws.FILTER(Bank_Final_Fact[Disbursement Date],Bank_Final_Fact[Client id]=Bank_Final_Fact[[#This Row],[Client id]])),"New","Old")</f>
        <v>Old</v>
      </c>
      <c r="AX533">
        <f t="shared" si="8"/>
        <v>3</v>
      </c>
    </row>
    <row r="534" spans="1:50">
      <c r="A534" t="s">
        <v>919</v>
      </c>
      <c r="B534">
        <v>881</v>
      </c>
      <c r="C534" t="s">
        <v>124</v>
      </c>
      <c r="D534" t="s">
        <v>359</v>
      </c>
      <c r="E534">
        <v>8872</v>
      </c>
      <c r="F534">
        <v>41243</v>
      </c>
      <c r="G534">
        <v>38909</v>
      </c>
      <c r="H534" s="1">
        <v>42243</v>
      </c>
      <c r="I534" t="s">
        <v>394</v>
      </c>
      <c r="J534" t="s">
        <v>389</v>
      </c>
      <c r="K534">
        <v>1030063</v>
      </c>
      <c r="L534" t="s">
        <v>126</v>
      </c>
      <c r="M534" t="s">
        <v>274</v>
      </c>
      <c r="N534" t="s">
        <v>225</v>
      </c>
      <c r="O534" t="s">
        <v>238</v>
      </c>
      <c r="P534">
        <v>52</v>
      </c>
      <c r="Q534" s="1">
        <v>23743</v>
      </c>
      <c r="R534" t="s">
        <v>266</v>
      </c>
      <c r="S534" t="s">
        <v>243</v>
      </c>
      <c r="T534" t="s">
        <v>229</v>
      </c>
      <c r="U534" t="s">
        <v>233</v>
      </c>
      <c r="V534" t="s">
        <v>246</v>
      </c>
      <c r="W534">
        <v>322</v>
      </c>
      <c r="X534" t="s">
        <v>344</v>
      </c>
      <c r="Y534" t="s">
        <v>360</v>
      </c>
      <c r="Z534" t="s">
        <v>346</v>
      </c>
      <c r="AA534">
        <v>9.9099999999999994E-2</v>
      </c>
      <c r="AB534" t="s">
        <v>347</v>
      </c>
      <c r="AC534" t="s">
        <v>361</v>
      </c>
      <c r="AD534" t="s">
        <v>124</v>
      </c>
      <c r="AE534" t="s">
        <v>9</v>
      </c>
      <c r="AF534" t="s">
        <v>10</v>
      </c>
      <c r="AG534" t="s">
        <v>11</v>
      </c>
      <c r="AH534" t="s">
        <v>11</v>
      </c>
      <c r="AI534" t="s">
        <v>12</v>
      </c>
      <c r="AJ534" t="s">
        <v>20</v>
      </c>
      <c r="AK534">
        <v>1030063</v>
      </c>
      <c r="AL534" t="s">
        <v>125</v>
      </c>
      <c r="AM534" t="s">
        <v>30</v>
      </c>
      <c r="AN534">
        <v>9457</v>
      </c>
      <c r="AO534">
        <v>41573</v>
      </c>
      <c r="AP534">
        <v>8446</v>
      </c>
      <c r="AQ534">
        <v>3.16</v>
      </c>
      <c r="AR534">
        <v>916.35</v>
      </c>
      <c r="AS534" t="s">
        <v>2396</v>
      </c>
      <c r="AT534" t="s">
        <v>2396</v>
      </c>
      <c r="AU534">
        <v>1</v>
      </c>
      <c r="AV534" t="s">
        <v>2398</v>
      </c>
      <c r="AW534" t="str" cm="1">
        <f t="array" ref="AW534">IF(Bank_Final_Fact[[#This Row],[Disbursement Date]]=MIN(_xlfn._xlws.FILTER(Bank_Final_Fact[Disbursement Date],Bank_Final_Fact[Client id]=Bank_Final_Fact[[#This Row],[Client id]])),"New","Old")</f>
        <v>New</v>
      </c>
      <c r="AX534">
        <f t="shared" si="8"/>
        <v>4</v>
      </c>
    </row>
    <row r="535" spans="1:50">
      <c r="A535" t="s">
        <v>920</v>
      </c>
      <c r="B535">
        <v>63</v>
      </c>
      <c r="C535" t="s">
        <v>23</v>
      </c>
      <c r="D535" t="s">
        <v>343</v>
      </c>
      <c r="E535">
        <v>45641</v>
      </c>
      <c r="F535">
        <v>21554</v>
      </c>
      <c r="G535">
        <v>25903</v>
      </c>
      <c r="H535" s="1">
        <v>42122</v>
      </c>
      <c r="I535" t="s">
        <v>394</v>
      </c>
      <c r="J535" t="s">
        <v>389</v>
      </c>
      <c r="K535">
        <v>910182</v>
      </c>
      <c r="L535" t="s">
        <v>31</v>
      </c>
      <c r="M535" t="s">
        <v>262</v>
      </c>
      <c r="N535" t="s">
        <v>225</v>
      </c>
      <c r="O535" t="s">
        <v>226</v>
      </c>
      <c r="P535">
        <v>43</v>
      </c>
      <c r="Q535" s="1">
        <v>27760</v>
      </c>
      <c r="R535" t="s">
        <v>227</v>
      </c>
      <c r="S535" t="s">
        <v>243</v>
      </c>
      <c r="T535" t="s">
        <v>229</v>
      </c>
      <c r="U535" t="s">
        <v>230</v>
      </c>
      <c r="V535" t="s">
        <v>231</v>
      </c>
      <c r="W535">
        <v>798</v>
      </c>
      <c r="X535" t="s">
        <v>344</v>
      </c>
      <c r="Y535" t="s">
        <v>345</v>
      </c>
      <c r="Z535" t="s">
        <v>346</v>
      </c>
      <c r="AA535">
        <v>0.1065</v>
      </c>
      <c r="AB535" t="s">
        <v>347</v>
      </c>
      <c r="AC535" t="s">
        <v>348</v>
      </c>
      <c r="AD535" t="s">
        <v>23</v>
      </c>
      <c r="AE535" t="s">
        <v>24</v>
      </c>
      <c r="AF535" t="s">
        <v>25</v>
      </c>
      <c r="AG535" t="s">
        <v>26</v>
      </c>
      <c r="AH535" t="s">
        <v>26</v>
      </c>
      <c r="AI535" t="s">
        <v>27</v>
      </c>
      <c r="AJ535" t="s">
        <v>28</v>
      </c>
      <c r="AK535">
        <v>910182</v>
      </c>
      <c r="AL535" t="s">
        <v>29</v>
      </c>
      <c r="AM535" t="s">
        <v>16</v>
      </c>
      <c r="AN535">
        <v>46015</v>
      </c>
      <c r="AO535">
        <v>21699</v>
      </c>
      <c r="AP535">
        <v>45591</v>
      </c>
      <c r="AQ535">
        <v>1.08</v>
      </c>
      <c r="AR535">
        <v>1269.3800000000001</v>
      </c>
      <c r="AS535" t="s">
        <v>2396</v>
      </c>
      <c r="AT535" t="s">
        <v>2396</v>
      </c>
      <c r="AU535">
        <v>0</v>
      </c>
      <c r="AV535" t="s">
        <v>2398</v>
      </c>
      <c r="AW535" t="str" cm="1">
        <f t="array" ref="AW535">IF(Bank_Final_Fact[[#This Row],[Disbursement Date]]=MIN(_xlfn._xlws.FILTER(Bank_Final_Fact[Disbursement Date],Bank_Final_Fact[Client id]=Bank_Final_Fact[[#This Row],[Client id]])),"New","Old")</f>
        <v>New</v>
      </c>
      <c r="AX535">
        <f t="shared" si="8"/>
        <v>1</v>
      </c>
    </row>
    <row r="536" spans="1:50">
      <c r="A536" t="s">
        <v>921</v>
      </c>
      <c r="B536">
        <v>404</v>
      </c>
      <c r="C536" t="s">
        <v>168</v>
      </c>
      <c r="D536" t="s">
        <v>343</v>
      </c>
      <c r="E536">
        <v>46680</v>
      </c>
      <c r="F536">
        <v>16946</v>
      </c>
      <c r="G536">
        <v>3796</v>
      </c>
      <c r="H536" s="1">
        <v>44319</v>
      </c>
      <c r="I536" t="s">
        <v>382</v>
      </c>
      <c r="J536" t="s">
        <v>383</v>
      </c>
      <c r="K536">
        <v>610198</v>
      </c>
      <c r="L536" t="s">
        <v>170</v>
      </c>
      <c r="M536" t="s">
        <v>302</v>
      </c>
      <c r="N536" t="s">
        <v>225</v>
      </c>
      <c r="O536" t="s">
        <v>251</v>
      </c>
      <c r="P536">
        <v>29</v>
      </c>
      <c r="Q536" s="1">
        <v>32874</v>
      </c>
      <c r="R536" t="s">
        <v>281</v>
      </c>
      <c r="S536" t="s">
        <v>243</v>
      </c>
      <c r="T536" t="s">
        <v>259</v>
      </c>
      <c r="U536" t="s">
        <v>230</v>
      </c>
      <c r="V536" t="s">
        <v>240</v>
      </c>
      <c r="W536">
        <v>395</v>
      </c>
      <c r="X536" t="s">
        <v>344</v>
      </c>
      <c r="Y536" t="s">
        <v>345</v>
      </c>
      <c r="Z536" t="s">
        <v>346</v>
      </c>
      <c r="AA536">
        <v>0.1065</v>
      </c>
      <c r="AB536" t="s">
        <v>347</v>
      </c>
      <c r="AC536" t="s">
        <v>348</v>
      </c>
      <c r="AD536" t="s">
        <v>168</v>
      </c>
      <c r="AE536" t="s">
        <v>82</v>
      </c>
      <c r="AF536" t="s">
        <v>83</v>
      </c>
      <c r="AG536" t="s">
        <v>84</v>
      </c>
      <c r="AH536" t="s">
        <v>84</v>
      </c>
      <c r="AI536" t="s">
        <v>85</v>
      </c>
      <c r="AJ536" t="s">
        <v>169</v>
      </c>
      <c r="AK536">
        <v>610198</v>
      </c>
      <c r="AL536" t="s">
        <v>87</v>
      </c>
      <c r="AM536" t="s">
        <v>14</v>
      </c>
      <c r="AN536">
        <v>47388</v>
      </c>
      <c r="AO536">
        <v>18919</v>
      </c>
      <c r="AP536">
        <v>46473</v>
      </c>
      <c r="AQ536">
        <v>4.57</v>
      </c>
      <c r="AR536">
        <v>2580.37</v>
      </c>
      <c r="AS536" t="s">
        <v>2396</v>
      </c>
      <c r="AT536" t="s">
        <v>2396</v>
      </c>
      <c r="AU536">
        <v>0</v>
      </c>
      <c r="AV536" t="s">
        <v>2400</v>
      </c>
      <c r="AW536" t="str" cm="1">
        <f t="array" ref="AW536">IF(Bank_Final_Fact[[#This Row],[Disbursement Date]]=MIN(_xlfn._xlws.FILTER(Bank_Final_Fact[Disbursement Date],Bank_Final_Fact[Client id]=Bank_Final_Fact[[#This Row],[Client id]])),"New","Old")</f>
        <v>Old</v>
      </c>
      <c r="AX536">
        <f t="shared" si="8"/>
        <v>5</v>
      </c>
    </row>
    <row r="537" spans="1:50">
      <c r="A537" t="s">
        <v>922</v>
      </c>
      <c r="B537">
        <v>830</v>
      </c>
      <c r="C537" t="s">
        <v>186</v>
      </c>
      <c r="D537" t="s">
        <v>343</v>
      </c>
      <c r="E537">
        <v>35264</v>
      </c>
      <c r="F537">
        <v>29630</v>
      </c>
      <c r="G537">
        <v>39587</v>
      </c>
      <c r="H537" s="1">
        <v>43057</v>
      </c>
      <c r="I537" t="s">
        <v>382</v>
      </c>
      <c r="J537" t="s">
        <v>389</v>
      </c>
      <c r="K537">
        <v>800018</v>
      </c>
      <c r="L537" t="s">
        <v>189</v>
      </c>
      <c r="M537" t="s">
        <v>264</v>
      </c>
      <c r="N537" t="s">
        <v>225</v>
      </c>
      <c r="O537" t="s">
        <v>238</v>
      </c>
      <c r="P537">
        <v>52</v>
      </c>
      <c r="Q537" s="1">
        <v>24473</v>
      </c>
      <c r="R537" t="s">
        <v>281</v>
      </c>
      <c r="S537" t="s">
        <v>282</v>
      </c>
      <c r="T537" t="s">
        <v>229</v>
      </c>
      <c r="U537" t="s">
        <v>261</v>
      </c>
      <c r="V537" t="s">
        <v>240</v>
      </c>
      <c r="W537">
        <v>557</v>
      </c>
      <c r="X537" t="s">
        <v>344</v>
      </c>
      <c r="Y537" t="s">
        <v>345</v>
      </c>
      <c r="Z537" t="s">
        <v>346</v>
      </c>
      <c r="AA537">
        <v>0.1065</v>
      </c>
      <c r="AB537" t="s">
        <v>347</v>
      </c>
      <c r="AC537" t="s">
        <v>348</v>
      </c>
      <c r="AD537" t="s">
        <v>186</v>
      </c>
      <c r="AE537" t="s">
        <v>24</v>
      </c>
      <c r="AF537" t="s">
        <v>25</v>
      </c>
      <c r="AG537" t="s">
        <v>26</v>
      </c>
      <c r="AH537" t="s">
        <v>26</v>
      </c>
      <c r="AI537" t="s">
        <v>27</v>
      </c>
      <c r="AJ537" t="s">
        <v>187</v>
      </c>
      <c r="AK537">
        <v>800018</v>
      </c>
      <c r="AL537" t="s">
        <v>188</v>
      </c>
      <c r="AM537" t="s">
        <v>14</v>
      </c>
      <c r="AN537">
        <v>34951</v>
      </c>
      <c r="AO537">
        <v>30259</v>
      </c>
      <c r="AP537">
        <v>34841</v>
      </c>
      <c r="AQ537">
        <v>10.47</v>
      </c>
      <c r="AR537">
        <v>2359.38</v>
      </c>
      <c r="AS537" t="s">
        <v>2396</v>
      </c>
      <c r="AT537" t="s">
        <v>2396</v>
      </c>
      <c r="AU537">
        <v>0</v>
      </c>
      <c r="AV537" t="s">
        <v>2398</v>
      </c>
      <c r="AW537" t="str" cm="1">
        <f t="array" ref="AW537">IF(Bank_Final_Fact[[#This Row],[Disbursement Date]]=MIN(_xlfn._xlws.FILTER(Bank_Final_Fact[Disbursement Date],Bank_Final_Fact[Client id]=Bank_Final_Fact[[#This Row],[Client id]])),"New","Old")</f>
        <v>New</v>
      </c>
      <c r="AX537">
        <f t="shared" si="8"/>
        <v>5</v>
      </c>
    </row>
    <row r="538" spans="1:50">
      <c r="A538" t="s">
        <v>923</v>
      </c>
      <c r="B538">
        <v>576</v>
      </c>
      <c r="C538" t="s">
        <v>39</v>
      </c>
      <c r="D538" t="s">
        <v>343</v>
      </c>
      <c r="E538">
        <v>20367</v>
      </c>
      <c r="F538">
        <v>16765</v>
      </c>
      <c r="G538">
        <v>17500</v>
      </c>
      <c r="H538" s="1">
        <v>44653</v>
      </c>
      <c r="I538" t="s">
        <v>382</v>
      </c>
      <c r="J538" t="s">
        <v>389</v>
      </c>
      <c r="K538">
        <v>30179</v>
      </c>
      <c r="L538" t="s">
        <v>46</v>
      </c>
      <c r="M538" t="s">
        <v>273</v>
      </c>
      <c r="N538" t="s">
        <v>225</v>
      </c>
      <c r="O538" t="s">
        <v>242</v>
      </c>
      <c r="P538">
        <v>23</v>
      </c>
      <c r="Q538" s="1">
        <v>34335</v>
      </c>
      <c r="R538" t="s">
        <v>266</v>
      </c>
      <c r="S538" t="s">
        <v>243</v>
      </c>
      <c r="T538" t="s">
        <v>229</v>
      </c>
      <c r="U538" t="s">
        <v>230</v>
      </c>
      <c r="V538" t="s">
        <v>240</v>
      </c>
      <c r="W538">
        <v>588</v>
      </c>
      <c r="X538" t="s">
        <v>344</v>
      </c>
      <c r="Y538" t="s">
        <v>345</v>
      </c>
      <c r="Z538" t="s">
        <v>346</v>
      </c>
      <c r="AA538">
        <v>0.1065</v>
      </c>
      <c r="AB538" t="s">
        <v>347</v>
      </c>
      <c r="AC538" t="s">
        <v>348</v>
      </c>
      <c r="AD538" t="s">
        <v>39</v>
      </c>
      <c r="AE538" t="s">
        <v>40</v>
      </c>
      <c r="AF538" t="s">
        <v>41</v>
      </c>
      <c r="AG538" t="s">
        <v>42</v>
      </c>
      <c r="AH538" t="s">
        <v>42</v>
      </c>
      <c r="AI538" t="s">
        <v>43</v>
      </c>
      <c r="AJ538" t="s">
        <v>44</v>
      </c>
      <c r="AK538">
        <v>30179</v>
      </c>
      <c r="AL538" t="s">
        <v>45</v>
      </c>
      <c r="AM538" t="s">
        <v>30</v>
      </c>
      <c r="AN538">
        <v>20672</v>
      </c>
      <c r="AO538">
        <v>17811</v>
      </c>
      <c r="AP538">
        <v>20052</v>
      </c>
      <c r="AQ538">
        <v>41.07</v>
      </c>
      <c r="AR538">
        <v>2257.94</v>
      </c>
      <c r="AS538" t="s">
        <v>2396</v>
      </c>
      <c r="AT538" t="s">
        <v>2396</v>
      </c>
      <c r="AU538">
        <v>0</v>
      </c>
      <c r="AV538" t="s">
        <v>2399</v>
      </c>
      <c r="AW538" t="str" cm="1">
        <f t="array" ref="AW538">IF(Bank_Final_Fact[[#This Row],[Disbursement Date]]=MIN(_xlfn._xlws.FILTER(Bank_Final_Fact[Disbursement Date],Bank_Final_Fact[Client id]=Bank_Final_Fact[[#This Row],[Client id]])),"New","Old")</f>
        <v>Old</v>
      </c>
      <c r="AX538">
        <f t="shared" si="8"/>
        <v>4</v>
      </c>
    </row>
    <row r="539" spans="1:50">
      <c r="A539" t="s">
        <v>924</v>
      </c>
      <c r="B539">
        <v>988</v>
      </c>
      <c r="C539" t="s">
        <v>158</v>
      </c>
      <c r="D539" t="s">
        <v>343</v>
      </c>
      <c r="E539">
        <v>32095</v>
      </c>
      <c r="F539">
        <v>24812</v>
      </c>
      <c r="G539">
        <v>20682</v>
      </c>
      <c r="H539" s="1">
        <v>44001</v>
      </c>
      <c r="I539" t="s">
        <v>387</v>
      </c>
      <c r="J539" t="s">
        <v>383</v>
      </c>
      <c r="K539">
        <v>1230018</v>
      </c>
      <c r="L539" t="s">
        <v>164</v>
      </c>
      <c r="M539" t="s">
        <v>294</v>
      </c>
      <c r="N539" t="s">
        <v>225</v>
      </c>
      <c r="O539" t="s">
        <v>226</v>
      </c>
      <c r="P539">
        <v>45</v>
      </c>
      <c r="Q539" s="1">
        <v>27030</v>
      </c>
      <c r="R539" t="s">
        <v>281</v>
      </c>
      <c r="S539" t="s">
        <v>282</v>
      </c>
      <c r="T539" t="s">
        <v>229</v>
      </c>
      <c r="U539" t="s">
        <v>230</v>
      </c>
      <c r="V539" t="s">
        <v>240</v>
      </c>
      <c r="W539">
        <v>357</v>
      </c>
      <c r="X539" t="s">
        <v>344</v>
      </c>
      <c r="Y539" t="s">
        <v>345</v>
      </c>
      <c r="Z539" t="s">
        <v>346</v>
      </c>
      <c r="AA539">
        <v>0.1065</v>
      </c>
      <c r="AB539" t="s">
        <v>347</v>
      </c>
      <c r="AC539" t="s">
        <v>348</v>
      </c>
      <c r="AD539" t="s">
        <v>158</v>
      </c>
      <c r="AE539" t="s">
        <v>159</v>
      </c>
      <c r="AF539" t="s">
        <v>144</v>
      </c>
      <c r="AG539" t="s">
        <v>160</v>
      </c>
      <c r="AH539" t="s">
        <v>160</v>
      </c>
      <c r="AI539" t="s">
        <v>161</v>
      </c>
      <c r="AJ539" t="s">
        <v>162</v>
      </c>
      <c r="AK539">
        <v>1230018</v>
      </c>
      <c r="AL539" t="s">
        <v>163</v>
      </c>
      <c r="AM539" t="s">
        <v>16</v>
      </c>
      <c r="AN539">
        <v>33532</v>
      </c>
      <c r="AO539">
        <v>26126</v>
      </c>
      <c r="AP539">
        <v>31796</v>
      </c>
      <c r="AQ539">
        <v>18.68</v>
      </c>
      <c r="AR539">
        <v>2573.71</v>
      </c>
      <c r="AS539" t="s">
        <v>2396</v>
      </c>
      <c r="AT539" t="s">
        <v>2396</v>
      </c>
      <c r="AU539">
        <v>1</v>
      </c>
      <c r="AV539" t="s">
        <v>2400</v>
      </c>
      <c r="AW539" t="str" cm="1">
        <f t="array" ref="AW539">IF(Bank_Final_Fact[[#This Row],[Disbursement Date]]=MIN(_xlfn._xlws.FILTER(Bank_Final_Fact[Disbursement Date],Bank_Final_Fact[Client id]=Bank_Final_Fact[[#This Row],[Client id]])),"New","Old")</f>
        <v>Old</v>
      </c>
      <c r="AX539">
        <f t="shared" si="8"/>
        <v>3</v>
      </c>
    </row>
    <row r="540" spans="1:50">
      <c r="A540" t="s">
        <v>925</v>
      </c>
      <c r="B540">
        <v>172</v>
      </c>
      <c r="C540" t="s">
        <v>142</v>
      </c>
      <c r="D540" t="s">
        <v>343</v>
      </c>
      <c r="E540">
        <v>17791</v>
      </c>
      <c r="F540">
        <v>47326</v>
      </c>
      <c r="G540">
        <v>31777</v>
      </c>
      <c r="H540" s="1">
        <v>44069</v>
      </c>
      <c r="I540" t="s">
        <v>394</v>
      </c>
      <c r="J540" t="s">
        <v>383</v>
      </c>
      <c r="K540">
        <v>570241</v>
      </c>
      <c r="L540" t="s">
        <v>148</v>
      </c>
      <c r="M540" t="s">
        <v>290</v>
      </c>
      <c r="N540" t="s">
        <v>225</v>
      </c>
      <c r="O540" t="s">
        <v>238</v>
      </c>
      <c r="P540">
        <v>46</v>
      </c>
      <c r="Q540" s="1">
        <v>27030</v>
      </c>
      <c r="R540" t="s">
        <v>281</v>
      </c>
      <c r="S540" t="s">
        <v>282</v>
      </c>
      <c r="T540" t="s">
        <v>229</v>
      </c>
      <c r="U540" t="s">
        <v>261</v>
      </c>
      <c r="V540" t="s">
        <v>240</v>
      </c>
      <c r="W540">
        <v>708</v>
      </c>
      <c r="X540" t="s">
        <v>344</v>
      </c>
      <c r="Y540" t="s">
        <v>345</v>
      </c>
      <c r="Z540" t="s">
        <v>346</v>
      </c>
      <c r="AA540">
        <v>0.1065</v>
      </c>
      <c r="AB540" t="s">
        <v>347</v>
      </c>
      <c r="AC540" t="s">
        <v>348</v>
      </c>
      <c r="AD540" t="s">
        <v>142</v>
      </c>
      <c r="AE540" t="s">
        <v>143</v>
      </c>
      <c r="AF540" t="s">
        <v>144</v>
      </c>
      <c r="AG540" t="s">
        <v>145</v>
      </c>
      <c r="AH540" t="s">
        <v>145</v>
      </c>
      <c r="AI540" t="s">
        <v>146</v>
      </c>
      <c r="AJ540" t="s">
        <v>142</v>
      </c>
      <c r="AK540">
        <v>570241</v>
      </c>
      <c r="AL540" t="s">
        <v>147</v>
      </c>
      <c r="AM540" t="s">
        <v>30</v>
      </c>
      <c r="AN540">
        <v>19626</v>
      </c>
      <c r="AO540">
        <v>47396</v>
      </c>
      <c r="AP540">
        <v>17528</v>
      </c>
      <c r="AQ540">
        <v>12.88</v>
      </c>
      <c r="AR540">
        <v>4252.8</v>
      </c>
      <c r="AS540" t="s">
        <v>2396</v>
      </c>
      <c r="AT540" t="s">
        <v>2396</v>
      </c>
      <c r="AU540">
        <v>1</v>
      </c>
      <c r="AV540" t="s">
        <v>2398</v>
      </c>
      <c r="AW540" t="str" cm="1">
        <f t="array" ref="AW540">IF(Bank_Final_Fact[[#This Row],[Disbursement Date]]=MIN(_xlfn._xlws.FILTER(Bank_Final_Fact[Disbursement Date],Bank_Final_Fact[Client id]=Bank_Final_Fact[[#This Row],[Client id]])),"New","Old")</f>
        <v>New</v>
      </c>
      <c r="AX540">
        <f t="shared" si="8"/>
        <v>1</v>
      </c>
    </row>
    <row r="541" spans="1:50">
      <c r="A541" t="s">
        <v>926</v>
      </c>
      <c r="B541">
        <v>54</v>
      </c>
      <c r="C541" t="s">
        <v>23</v>
      </c>
      <c r="D541" t="s">
        <v>343</v>
      </c>
      <c r="E541">
        <v>45785</v>
      </c>
      <c r="F541">
        <v>9336</v>
      </c>
      <c r="G541">
        <v>23538</v>
      </c>
      <c r="H541" s="1">
        <v>42570</v>
      </c>
      <c r="I541" t="s">
        <v>382</v>
      </c>
      <c r="J541" t="s">
        <v>389</v>
      </c>
      <c r="K541">
        <v>910182</v>
      </c>
      <c r="L541" t="s">
        <v>31</v>
      </c>
      <c r="M541" t="s">
        <v>287</v>
      </c>
      <c r="N541" t="s">
        <v>225</v>
      </c>
      <c r="O541" t="s">
        <v>251</v>
      </c>
      <c r="P541">
        <v>35</v>
      </c>
      <c r="Q541" s="1">
        <v>30761</v>
      </c>
      <c r="R541" t="s">
        <v>235</v>
      </c>
      <c r="S541" t="s">
        <v>243</v>
      </c>
      <c r="T541" t="s">
        <v>229</v>
      </c>
      <c r="U541" t="s">
        <v>230</v>
      </c>
      <c r="V541" t="s">
        <v>231</v>
      </c>
      <c r="W541">
        <v>567</v>
      </c>
      <c r="X541" t="s">
        <v>344</v>
      </c>
      <c r="Y541" t="s">
        <v>345</v>
      </c>
      <c r="Z541" t="s">
        <v>346</v>
      </c>
      <c r="AA541">
        <v>0.1065</v>
      </c>
      <c r="AB541" t="s">
        <v>347</v>
      </c>
      <c r="AC541" t="s">
        <v>348</v>
      </c>
      <c r="AD541" t="s">
        <v>23</v>
      </c>
      <c r="AE541" t="s">
        <v>24</v>
      </c>
      <c r="AF541" t="s">
        <v>25</v>
      </c>
      <c r="AG541" t="s">
        <v>26</v>
      </c>
      <c r="AH541" t="s">
        <v>26</v>
      </c>
      <c r="AI541" t="s">
        <v>27</v>
      </c>
      <c r="AJ541" t="s">
        <v>28</v>
      </c>
      <c r="AK541">
        <v>910182</v>
      </c>
      <c r="AL541" t="s">
        <v>29</v>
      </c>
      <c r="AM541" t="s">
        <v>16</v>
      </c>
      <c r="AN541">
        <v>46133</v>
      </c>
      <c r="AO541">
        <v>9836</v>
      </c>
      <c r="AP541">
        <v>45467</v>
      </c>
      <c r="AQ541">
        <v>24.49</v>
      </c>
      <c r="AR541">
        <v>685.19</v>
      </c>
      <c r="AS541" t="s">
        <v>2397</v>
      </c>
      <c r="AT541" t="s">
        <v>2396</v>
      </c>
      <c r="AU541">
        <v>2</v>
      </c>
      <c r="AV541" t="s">
        <v>2398</v>
      </c>
      <c r="AW541" t="str" cm="1">
        <f t="array" ref="AW541">IF(Bank_Final_Fact[[#This Row],[Disbursement Date]]=MIN(_xlfn._xlws.FILTER(Bank_Final_Fact[Disbursement Date],Bank_Final_Fact[Client id]=Bank_Final_Fact[[#This Row],[Client id]])),"New","Old")</f>
        <v>New</v>
      </c>
      <c r="AX541">
        <f t="shared" si="8"/>
        <v>3</v>
      </c>
    </row>
    <row r="542" spans="1:50">
      <c r="A542" t="s">
        <v>927</v>
      </c>
      <c r="B542">
        <v>69</v>
      </c>
      <c r="C542" t="s">
        <v>8</v>
      </c>
      <c r="D542" t="s">
        <v>359</v>
      </c>
      <c r="E542">
        <v>38575</v>
      </c>
      <c r="F542">
        <v>12049</v>
      </c>
      <c r="G542">
        <v>6457</v>
      </c>
      <c r="H542" s="1">
        <v>44843</v>
      </c>
      <c r="I542" t="s">
        <v>394</v>
      </c>
      <c r="J542" t="s">
        <v>383</v>
      </c>
      <c r="K542">
        <v>100186</v>
      </c>
      <c r="L542" t="s">
        <v>15</v>
      </c>
      <c r="M542" t="s">
        <v>262</v>
      </c>
      <c r="N542" t="s">
        <v>225</v>
      </c>
      <c r="O542" t="s">
        <v>242</v>
      </c>
      <c r="P542">
        <v>21</v>
      </c>
      <c r="Q542" s="1">
        <v>35796</v>
      </c>
      <c r="R542" t="s">
        <v>266</v>
      </c>
      <c r="S542" t="s">
        <v>243</v>
      </c>
      <c r="T542" t="s">
        <v>229</v>
      </c>
      <c r="U542" t="s">
        <v>245</v>
      </c>
      <c r="V542" t="s">
        <v>246</v>
      </c>
      <c r="W542">
        <v>800</v>
      </c>
      <c r="X542" t="s">
        <v>344</v>
      </c>
      <c r="Y542" t="s">
        <v>360</v>
      </c>
      <c r="Z542" t="s">
        <v>346</v>
      </c>
      <c r="AA542">
        <v>9.9099999999999994E-2</v>
      </c>
      <c r="AB542" t="s">
        <v>347</v>
      </c>
      <c r="AC542" t="s">
        <v>361</v>
      </c>
      <c r="AD542" t="s">
        <v>8</v>
      </c>
      <c r="AE542" t="s">
        <v>9</v>
      </c>
      <c r="AF542" t="s">
        <v>10</v>
      </c>
      <c r="AG542" t="s">
        <v>11</v>
      </c>
      <c r="AH542" t="s">
        <v>11</v>
      </c>
      <c r="AI542" t="s">
        <v>12</v>
      </c>
      <c r="AJ542" t="s">
        <v>8</v>
      </c>
      <c r="AK542">
        <v>100186</v>
      </c>
      <c r="AL542" t="s">
        <v>13</v>
      </c>
      <c r="AM542" t="s">
        <v>14</v>
      </c>
      <c r="AN542">
        <v>38602</v>
      </c>
      <c r="AO542">
        <v>11693</v>
      </c>
      <c r="AP542">
        <v>38113</v>
      </c>
      <c r="AQ542">
        <v>42.74</v>
      </c>
      <c r="AR542">
        <v>3977.58</v>
      </c>
      <c r="AS542" t="s">
        <v>2397</v>
      </c>
      <c r="AT542" t="s">
        <v>2396</v>
      </c>
      <c r="AU542">
        <v>2</v>
      </c>
      <c r="AV542" t="s">
        <v>2398</v>
      </c>
      <c r="AW542" t="str" cm="1">
        <f t="array" ref="AW542">IF(Bank_Final_Fact[[#This Row],[Disbursement Date]]=MIN(_xlfn._xlws.FILTER(Bank_Final_Fact[Disbursement Date],Bank_Final_Fact[Client id]=Bank_Final_Fact[[#This Row],[Client id]])),"New","Old")</f>
        <v>Old</v>
      </c>
      <c r="AX542">
        <f t="shared" si="8"/>
        <v>5</v>
      </c>
    </row>
    <row r="543" spans="1:50">
      <c r="A543" t="s">
        <v>928</v>
      </c>
      <c r="B543">
        <v>434</v>
      </c>
      <c r="C543" t="s">
        <v>127</v>
      </c>
      <c r="D543" t="s">
        <v>343</v>
      </c>
      <c r="E543">
        <v>24758</v>
      </c>
      <c r="F543">
        <v>2047</v>
      </c>
      <c r="G543">
        <v>42416</v>
      </c>
      <c r="H543" s="1">
        <v>45204</v>
      </c>
      <c r="I543" t="s">
        <v>382</v>
      </c>
      <c r="J543" t="s">
        <v>383</v>
      </c>
      <c r="K543">
        <v>120676</v>
      </c>
      <c r="L543" t="s">
        <v>128</v>
      </c>
      <c r="M543" t="s">
        <v>335</v>
      </c>
      <c r="N543" t="s">
        <v>225</v>
      </c>
      <c r="O543" t="s">
        <v>238</v>
      </c>
      <c r="P543">
        <v>51</v>
      </c>
      <c r="Q543" s="1">
        <v>24624</v>
      </c>
      <c r="R543" t="s">
        <v>227</v>
      </c>
      <c r="S543" t="s">
        <v>243</v>
      </c>
      <c r="T543" t="s">
        <v>259</v>
      </c>
      <c r="U543" t="s">
        <v>245</v>
      </c>
      <c r="V543" t="s">
        <v>231</v>
      </c>
      <c r="W543">
        <v>770</v>
      </c>
      <c r="X543" t="s">
        <v>344</v>
      </c>
      <c r="Y543" t="s">
        <v>345</v>
      </c>
      <c r="Z543" t="s">
        <v>346</v>
      </c>
      <c r="AA543">
        <v>0.1065</v>
      </c>
      <c r="AB543" t="s">
        <v>347</v>
      </c>
      <c r="AC543" t="s">
        <v>348</v>
      </c>
      <c r="AD543" t="s">
        <v>127</v>
      </c>
      <c r="AE543" t="s">
        <v>9</v>
      </c>
      <c r="AF543" t="s">
        <v>10</v>
      </c>
      <c r="AG543" t="s">
        <v>11</v>
      </c>
      <c r="AH543" t="s">
        <v>11</v>
      </c>
      <c r="AI543" t="s">
        <v>12</v>
      </c>
      <c r="AJ543" t="s">
        <v>127</v>
      </c>
      <c r="AK543">
        <v>120676</v>
      </c>
      <c r="AL543" t="s">
        <v>21</v>
      </c>
      <c r="AM543" t="s">
        <v>14</v>
      </c>
      <c r="AN543">
        <v>26502</v>
      </c>
      <c r="AO543">
        <v>3685</v>
      </c>
      <c r="AP543">
        <v>24730</v>
      </c>
      <c r="AQ543">
        <v>42.61</v>
      </c>
      <c r="AR543">
        <v>4068.96</v>
      </c>
      <c r="AS543" t="s">
        <v>2396</v>
      </c>
      <c r="AT543" t="s">
        <v>2396</v>
      </c>
      <c r="AU543">
        <v>2</v>
      </c>
      <c r="AV543" t="s">
        <v>2398</v>
      </c>
      <c r="AW543" t="str" cm="1">
        <f t="array" ref="AW543">IF(Bank_Final_Fact[[#This Row],[Disbursement Date]]=MIN(_xlfn._xlws.FILTER(Bank_Final_Fact[Disbursement Date],Bank_Final_Fact[Client id]=Bank_Final_Fact[[#This Row],[Client id]])),"New","Old")</f>
        <v>Old</v>
      </c>
      <c r="AX543">
        <f t="shared" si="8"/>
        <v>3</v>
      </c>
    </row>
    <row r="544" spans="1:50">
      <c r="A544" t="s">
        <v>929</v>
      </c>
      <c r="B544">
        <v>947</v>
      </c>
      <c r="C544" t="s">
        <v>81</v>
      </c>
      <c r="D544" t="s">
        <v>343</v>
      </c>
      <c r="E544">
        <v>26034</v>
      </c>
      <c r="F544">
        <v>43720</v>
      </c>
      <c r="G544">
        <v>33557</v>
      </c>
      <c r="H544" s="1">
        <v>43363</v>
      </c>
      <c r="I544" t="s">
        <v>382</v>
      </c>
      <c r="J544" t="s">
        <v>389</v>
      </c>
      <c r="K544">
        <v>690076</v>
      </c>
      <c r="L544" t="s">
        <v>88</v>
      </c>
      <c r="M544" t="s">
        <v>297</v>
      </c>
      <c r="N544" t="s">
        <v>225</v>
      </c>
      <c r="O544" t="s">
        <v>251</v>
      </c>
      <c r="P544">
        <v>31</v>
      </c>
      <c r="Q544" s="1">
        <v>31778</v>
      </c>
      <c r="R544" t="s">
        <v>239</v>
      </c>
      <c r="S544" t="s">
        <v>282</v>
      </c>
      <c r="T544" t="s">
        <v>229</v>
      </c>
      <c r="U544" t="s">
        <v>261</v>
      </c>
      <c r="V544" t="s">
        <v>231</v>
      </c>
      <c r="W544">
        <v>466</v>
      </c>
      <c r="X544" t="s">
        <v>344</v>
      </c>
      <c r="Y544" t="s">
        <v>345</v>
      </c>
      <c r="Z544" t="s">
        <v>346</v>
      </c>
      <c r="AA544">
        <v>0.1065</v>
      </c>
      <c r="AB544" t="s">
        <v>347</v>
      </c>
      <c r="AC544" t="s">
        <v>348</v>
      </c>
      <c r="AD544" t="s">
        <v>81</v>
      </c>
      <c r="AE544" t="s">
        <v>82</v>
      </c>
      <c r="AF544" t="s">
        <v>83</v>
      </c>
      <c r="AG544" t="s">
        <v>84</v>
      </c>
      <c r="AH544" t="s">
        <v>84</v>
      </c>
      <c r="AI544" t="s">
        <v>85</v>
      </c>
      <c r="AJ544" t="s">
        <v>86</v>
      </c>
      <c r="AK544">
        <v>690076</v>
      </c>
      <c r="AL544" t="s">
        <v>87</v>
      </c>
      <c r="AM544" t="s">
        <v>14</v>
      </c>
      <c r="AN544">
        <v>27723</v>
      </c>
      <c r="AO544">
        <v>45529</v>
      </c>
      <c r="AP544">
        <v>25688</v>
      </c>
      <c r="AQ544">
        <v>15.47</v>
      </c>
      <c r="AR544">
        <v>2487.35</v>
      </c>
      <c r="AS544" t="s">
        <v>2396</v>
      </c>
      <c r="AT544" t="s">
        <v>2396</v>
      </c>
      <c r="AU544">
        <v>0</v>
      </c>
      <c r="AV544" t="s">
        <v>2400</v>
      </c>
      <c r="AW544" t="str" cm="1">
        <f t="array" ref="AW544">IF(Bank_Final_Fact[[#This Row],[Disbursement Date]]=MIN(_xlfn._xlws.FILTER(Bank_Final_Fact[Disbursement Date],Bank_Final_Fact[Client id]=Bank_Final_Fact[[#This Row],[Client id]])),"New","Old")</f>
        <v>Old</v>
      </c>
      <c r="AX544">
        <f t="shared" si="8"/>
        <v>3</v>
      </c>
    </row>
    <row r="545" spans="1:50">
      <c r="A545" t="s">
        <v>930</v>
      </c>
      <c r="B545">
        <v>579</v>
      </c>
      <c r="C545" t="s">
        <v>25</v>
      </c>
      <c r="D545" t="s">
        <v>343</v>
      </c>
      <c r="E545">
        <v>3226</v>
      </c>
      <c r="F545">
        <v>14101</v>
      </c>
      <c r="G545">
        <v>23592</v>
      </c>
      <c r="H545" s="1">
        <v>42437</v>
      </c>
      <c r="I545" t="s">
        <v>394</v>
      </c>
      <c r="J545" t="s">
        <v>389</v>
      </c>
      <c r="K545">
        <v>10068</v>
      </c>
      <c r="L545" t="s">
        <v>74</v>
      </c>
      <c r="M545" t="s">
        <v>272</v>
      </c>
      <c r="N545" t="s">
        <v>225</v>
      </c>
      <c r="O545" t="s">
        <v>251</v>
      </c>
      <c r="P545">
        <v>33</v>
      </c>
      <c r="Q545" s="1">
        <v>30682</v>
      </c>
      <c r="R545" t="s">
        <v>266</v>
      </c>
      <c r="S545" t="s">
        <v>243</v>
      </c>
      <c r="T545" t="s">
        <v>259</v>
      </c>
      <c r="U545" t="s">
        <v>236</v>
      </c>
      <c r="V545" t="s">
        <v>231</v>
      </c>
      <c r="W545">
        <v>731</v>
      </c>
      <c r="X545" t="s">
        <v>344</v>
      </c>
      <c r="Y545" t="s">
        <v>345</v>
      </c>
      <c r="Z545" t="s">
        <v>346</v>
      </c>
      <c r="AA545">
        <v>0.1065</v>
      </c>
      <c r="AB545" t="s">
        <v>347</v>
      </c>
      <c r="AC545" t="s">
        <v>348</v>
      </c>
      <c r="AD545" t="s">
        <v>25</v>
      </c>
      <c r="AE545" t="s">
        <v>24</v>
      </c>
      <c r="AF545" t="s">
        <v>25</v>
      </c>
      <c r="AG545" t="s">
        <v>26</v>
      </c>
      <c r="AH545" t="s">
        <v>26</v>
      </c>
      <c r="AI545" t="s">
        <v>27</v>
      </c>
      <c r="AJ545" t="s">
        <v>72</v>
      </c>
      <c r="AK545">
        <v>10068</v>
      </c>
      <c r="AL545" t="s">
        <v>73</v>
      </c>
      <c r="AM545" t="s">
        <v>16</v>
      </c>
      <c r="AN545">
        <v>3426</v>
      </c>
      <c r="AO545">
        <v>14735</v>
      </c>
      <c r="AP545">
        <v>2816</v>
      </c>
      <c r="AQ545">
        <v>25.2</v>
      </c>
      <c r="AR545">
        <v>4166.68</v>
      </c>
      <c r="AS545" t="s">
        <v>2396</v>
      </c>
      <c r="AT545" t="s">
        <v>2396</v>
      </c>
      <c r="AU545">
        <v>1</v>
      </c>
      <c r="AV545" t="s">
        <v>2400</v>
      </c>
      <c r="AW545" t="str" cm="1">
        <f t="array" ref="AW545">IF(Bank_Final_Fact[[#This Row],[Disbursement Date]]=MIN(_xlfn._xlws.FILTER(Bank_Final_Fact[Disbursement Date],Bank_Final_Fact[Client id]=Bank_Final_Fact[[#This Row],[Client id]])),"New","Old")</f>
        <v>Old</v>
      </c>
      <c r="AX545">
        <f t="shared" si="8"/>
        <v>3</v>
      </c>
    </row>
    <row r="546" spans="1:50">
      <c r="A546" t="s">
        <v>931</v>
      </c>
      <c r="B546">
        <v>544</v>
      </c>
      <c r="C546" t="s">
        <v>142</v>
      </c>
      <c r="D546" t="s">
        <v>366</v>
      </c>
      <c r="E546">
        <v>28590</v>
      </c>
      <c r="F546">
        <v>32619</v>
      </c>
      <c r="G546">
        <v>16420</v>
      </c>
      <c r="H546" s="1">
        <v>43976</v>
      </c>
      <c r="I546" t="s">
        <v>387</v>
      </c>
      <c r="J546" t="s">
        <v>383</v>
      </c>
      <c r="K546">
        <v>570241</v>
      </c>
      <c r="L546" t="s">
        <v>148</v>
      </c>
      <c r="M546" t="s">
        <v>264</v>
      </c>
      <c r="N546" t="s">
        <v>225</v>
      </c>
      <c r="O546" t="s">
        <v>238</v>
      </c>
      <c r="P546">
        <v>52</v>
      </c>
      <c r="Q546" s="1">
        <v>24473</v>
      </c>
      <c r="R546" t="s">
        <v>281</v>
      </c>
      <c r="S546" t="s">
        <v>282</v>
      </c>
      <c r="T546" t="s">
        <v>229</v>
      </c>
      <c r="U546" t="s">
        <v>261</v>
      </c>
      <c r="V546" t="s">
        <v>240</v>
      </c>
      <c r="W546">
        <v>557</v>
      </c>
      <c r="X546" t="s">
        <v>344</v>
      </c>
      <c r="Y546" t="s">
        <v>360</v>
      </c>
      <c r="Z546" t="s">
        <v>363</v>
      </c>
      <c r="AA546">
        <v>0.17269999999999999</v>
      </c>
      <c r="AB546" t="s">
        <v>354</v>
      </c>
      <c r="AC546" t="s">
        <v>367</v>
      </c>
      <c r="AD546" t="s">
        <v>142</v>
      </c>
      <c r="AE546" t="s">
        <v>143</v>
      </c>
      <c r="AF546" t="s">
        <v>144</v>
      </c>
      <c r="AG546" t="s">
        <v>145</v>
      </c>
      <c r="AH546" t="s">
        <v>145</v>
      </c>
      <c r="AI546" t="s">
        <v>146</v>
      </c>
      <c r="AJ546" t="s">
        <v>142</v>
      </c>
      <c r="AK546">
        <v>570241</v>
      </c>
      <c r="AL546" t="s">
        <v>147</v>
      </c>
      <c r="AM546" t="s">
        <v>30</v>
      </c>
      <c r="AN546">
        <v>28892</v>
      </c>
      <c r="AO546">
        <v>33542</v>
      </c>
      <c r="AP546">
        <v>28341</v>
      </c>
      <c r="AQ546">
        <v>22.28</v>
      </c>
      <c r="AR546">
        <v>4243.6400000000003</v>
      </c>
      <c r="AS546" t="s">
        <v>2396</v>
      </c>
      <c r="AT546" t="s">
        <v>2397</v>
      </c>
      <c r="AU546">
        <v>2</v>
      </c>
      <c r="AV546" t="s">
        <v>2399</v>
      </c>
      <c r="AW546" t="str" cm="1">
        <f t="array" ref="AW546">IF(Bank_Final_Fact[[#This Row],[Disbursement Date]]=MIN(_xlfn._xlws.FILTER(Bank_Final_Fact[Disbursement Date],Bank_Final_Fact[Client id]=Bank_Final_Fact[[#This Row],[Client id]])),"New","Old")</f>
        <v>New</v>
      </c>
      <c r="AX546">
        <f t="shared" si="8"/>
        <v>2</v>
      </c>
    </row>
    <row r="547" spans="1:50">
      <c r="A547" t="s">
        <v>932</v>
      </c>
      <c r="B547">
        <v>881</v>
      </c>
      <c r="C547" t="s">
        <v>119</v>
      </c>
      <c r="D547" t="s">
        <v>359</v>
      </c>
      <c r="E547">
        <v>20819</v>
      </c>
      <c r="F547">
        <v>29389</v>
      </c>
      <c r="G547">
        <v>20922</v>
      </c>
      <c r="H547" s="1">
        <v>42757</v>
      </c>
      <c r="I547" t="s">
        <v>385</v>
      </c>
      <c r="J547" t="s">
        <v>383</v>
      </c>
      <c r="K547">
        <v>720081</v>
      </c>
      <c r="L547" t="s">
        <v>123</v>
      </c>
      <c r="M547" t="s">
        <v>274</v>
      </c>
      <c r="N547" t="s">
        <v>225</v>
      </c>
      <c r="O547" t="s">
        <v>238</v>
      </c>
      <c r="P547">
        <v>52</v>
      </c>
      <c r="Q547" s="1">
        <v>23743</v>
      </c>
      <c r="R547" t="s">
        <v>266</v>
      </c>
      <c r="S547" t="s">
        <v>243</v>
      </c>
      <c r="T547" t="s">
        <v>229</v>
      </c>
      <c r="U547" t="s">
        <v>233</v>
      </c>
      <c r="V547" t="s">
        <v>246</v>
      </c>
      <c r="W547">
        <v>322</v>
      </c>
      <c r="X547" t="s">
        <v>344</v>
      </c>
      <c r="Y547" t="s">
        <v>360</v>
      </c>
      <c r="Z547" t="s">
        <v>346</v>
      </c>
      <c r="AA547">
        <v>9.9099999999999994E-2</v>
      </c>
      <c r="AB547" t="s">
        <v>347</v>
      </c>
      <c r="AC547" t="s">
        <v>361</v>
      </c>
      <c r="AD547" t="s">
        <v>119</v>
      </c>
      <c r="AE547" t="s">
        <v>82</v>
      </c>
      <c r="AF547" t="s">
        <v>10</v>
      </c>
      <c r="AG547" t="s">
        <v>120</v>
      </c>
      <c r="AH547" t="s">
        <v>120</v>
      </c>
      <c r="AI547" t="s">
        <v>121</v>
      </c>
      <c r="AJ547" t="s">
        <v>119</v>
      </c>
      <c r="AK547">
        <v>720081</v>
      </c>
      <c r="AL547" t="s">
        <v>122</v>
      </c>
      <c r="AM547" t="s">
        <v>16</v>
      </c>
      <c r="AN547">
        <v>21646</v>
      </c>
      <c r="AO547">
        <v>29502</v>
      </c>
      <c r="AP547">
        <v>20323</v>
      </c>
      <c r="AQ547">
        <v>1.57</v>
      </c>
      <c r="AR547">
        <v>2208.44</v>
      </c>
      <c r="AS547" t="s">
        <v>2396</v>
      </c>
      <c r="AT547" t="s">
        <v>2396</v>
      </c>
      <c r="AU547">
        <v>2</v>
      </c>
      <c r="AV547" t="s">
        <v>2399</v>
      </c>
      <c r="AW547" t="str" cm="1">
        <f t="array" ref="AW547">IF(Bank_Final_Fact[[#This Row],[Disbursement Date]]=MIN(_xlfn._xlws.FILTER(Bank_Final_Fact[Disbursement Date],Bank_Final_Fact[Client id]=Bank_Final_Fact[[#This Row],[Client id]])),"New","Old")</f>
        <v>Old</v>
      </c>
      <c r="AX547">
        <f t="shared" si="8"/>
        <v>4</v>
      </c>
    </row>
    <row r="548" spans="1:50">
      <c r="A548" t="s">
        <v>933</v>
      </c>
      <c r="B548">
        <v>809</v>
      </c>
      <c r="C548" t="s">
        <v>39</v>
      </c>
      <c r="D548" t="s">
        <v>343</v>
      </c>
      <c r="E548">
        <v>23369</v>
      </c>
      <c r="F548">
        <v>47930</v>
      </c>
      <c r="G548">
        <v>30109</v>
      </c>
      <c r="H548" s="1">
        <v>42730</v>
      </c>
      <c r="I548" t="s">
        <v>382</v>
      </c>
      <c r="J548" t="s">
        <v>389</v>
      </c>
      <c r="K548">
        <v>30179</v>
      </c>
      <c r="L548" t="s">
        <v>46</v>
      </c>
      <c r="M548" t="s">
        <v>290</v>
      </c>
      <c r="N548" t="s">
        <v>225</v>
      </c>
      <c r="O548" t="s">
        <v>251</v>
      </c>
      <c r="P548">
        <v>32</v>
      </c>
      <c r="Q548" s="1">
        <v>31413</v>
      </c>
      <c r="R548" t="s">
        <v>239</v>
      </c>
      <c r="S548" t="s">
        <v>303</v>
      </c>
      <c r="T548" t="s">
        <v>229</v>
      </c>
      <c r="U548" t="s">
        <v>230</v>
      </c>
      <c r="V548" t="s">
        <v>246</v>
      </c>
      <c r="W548">
        <v>666</v>
      </c>
      <c r="X548" t="s">
        <v>344</v>
      </c>
      <c r="Y548" t="s">
        <v>345</v>
      </c>
      <c r="Z548" t="s">
        <v>346</v>
      </c>
      <c r="AA548">
        <v>0.1065</v>
      </c>
      <c r="AB548" t="s">
        <v>347</v>
      </c>
      <c r="AC548" t="s">
        <v>348</v>
      </c>
      <c r="AD548" t="s">
        <v>39</v>
      </c>
      <c r="AE548" t="s">
        <v>40</v>
      </c>
      <c r="AF548" t="s">
        <v>41</v>
      </c>
      <c r="AG548" t="s">
        <v>42</v>
      </c>
      <c r="AH548" t="s">
        <v>42</v>
      </c>
      <c r="AI548" t="s">
        <v>43</v>
      </c>
      <c r="AJ548" t="s">
        <v>44</v>
      </c>
      <c r="AK548">
        <v>30179</v>
      </c>
      <c r="AL548" t="s">
        <v>45</v>
      </c>
      <c r="AM548" t="s">
        <v>30</v>
      </c>
      <c r="AN548">
        <v>23935</v>
      </c>
      <c r="AO548">
        <v>49632</v>
      </c>
      <c r="AP548">
        <v>23102</v>
      </c>
      <c r="AQ548">
        <v>7.25</v>
      </c>
      <c r="AR548">
        <v>2786.39</v>
      </c>
      <c r="AS548" t="s">
        <v>2396</v>
      </c>
      <c r="AT548" t="s">
        <v>2396</v>
      </c>
      <c r="AU548">
        <v>2</v>
      </c>
      <c r="AV548" t="s">
        <v>2398</v>
      </c>
      <c r="AW548" t="str" cm="1">
        <f t="array" ref="AW548">IF(Bank_Final_Fact[[#This Row],[Disbursement Date]]=MIN(_xlfn._xlws.FILTER(Bank_Final_Fact[Disbursement Date],Bank_Final_Fact[Client id]=Bank_Final_Fact[[#This Row],[Client id]])),"New","Old")</f>
        <v>New</v>
      </c>
      <c r="AX548">
        <f t="shared" si="8"/>
        <v>3</v>
      </c>
    </row>
    <row r="549" spans="1:50">
      <c r="A549" t="s">
        <v>934</v>
      </c>
      <c r="B549">
        <v>168</v>
      </c>
      <c r="C549" t="s">
        <v>81</v>
      </c>
      <c r="D549" t="s">
        <v>343</v>
      </c>
      <c r="E549">
        <v>27404</v>
      </c>
      <c r="F549">
        <v>28070</v>
      </c>
      <c r="G549">
        <v>27525</v>
      </c>
      <c r="H549" s="1">
        <v>42277</v>
      </c>
      <c r="I549" t="s">
        <v>394</v>
      </c>
      <c r="J549" t="s">
        <v>389</v>
      </c>
      <c r="K549">
        <v>690076</v>
      </c>
      <c r="L549" t="s">
        <v>88</v>
      </c>
      <c r="M549" t="s">
        <v>316</v>
      </c>
      <c r="N549" t="s">
        <v>225</v>
      </c>
      <c r="O549" t="s">
        <v>238</v>
      </c>
      <c r="P549">
        <v>51</v>
      </c>
      <c r="Q549" s="1">
        <v>24838</v>
      </c>
      <c r="R549" t="s">
        <v>266</v>
      </c>
      <c r="S549" t="s">
        <v>282</v>
      </c>
      <c r="T549" t="s">
        <v>259</v>
      </c>
      <c r="U549" t="s">
        <v>230</v>
      </c>
      <c r="V549" t="s">
        <v>231</v>
      </c>
      <c r="W549">
        <v>804</v>
      </c>
      <c r="X549" t="s">
        <v>344</v>
      </c>
      <c r="Y549" t="s">
        <v>345</v>
      </c>
      <c r="Z549" t="s">
        <v>346</v>
      </c>
      <c r="AA549">
        <v>0.1065</v>
      </c>
      <c r="AB549" t="s">
        <v>347</v>
      </c>
      <c r="AC549" t="s">
        <v>348</v>
      </c>
      <c r="AD549" t="s">
        <v>81</v>
      </c>
      <c r="AE549" t="s">
        <v>82</v>
      </c>
      <c r="AF549" t="s">
        <v>83</v>
      </c>
      <c r="AG549" t="s">
        <v>84</v>
      </c>
      <c r="AH549" t="s">
        <v>84</v>
      </c>
      <c r="AI549" t="s">
        <v>85</v>
      </c>
      <c r="AJ549" t="s">
        <v>86</v>
      </c>
      <c r="AK549">
        <v>690076</v>
      </c>
      <c r="AL549" t="s">
        <v>87</v>
      </c>
      <c r="AM549" t="s">
        <v>14</v>
      </c>
      <c r="AN549">
        <v>28779</v>
      </c>
      <c r="AO549">
        <v>29248</v>
      </c>
      <c r="AP549">
        <v>27281</v>
      </c>
      <c r="AQ549">
        <v>49.09</v>
      </c>
      <c r="AR549">
        <v>4909.6899999999996</v>
      </c>
      <c r="AS549" t="s">
        <v>2396</v>
      </c>
      <c r="AT549" t="s">
        <v>2396</v>
      </c>
      <c r="AU549">
        <v>2</v>
      </c>
      <c r="AV549" t="s">
        <v>2400</v>
      </c>
      <c r="AW549" t="str" cm="1">
        <f t="array" ref="AW549">IF(Bank_Final_Fact[[#This Row],[Disbursement Date]]=MIN(_xlfn._xlws.FILTER(Bank_Final_Fact[Disbursement Date],Bank_Final_Fact[Client id]=Bank_Final_Fact[[#This Row],[Client id]])),"New","Old")</f>
        <v>New</v>
      </c>
      <c r="AX549">
        <f t="shared" si="8"/>
        <v>3</v>
      </c>
    </row>
    <row r="550" spans="1:50">
      <c r="A550" t="s">
        <v>935</v>
      </c>
      <c r="B550">
        <v>189</v>
      </c>
      <c r="C550" t="s">
        <v>69</v>
      </c>
      <c r="D550" t="s">
        <v>343</v>
      </c>
      <c r="E550">
        <v>21549</v>
      </c>
      <c r="F550">
        <v>28426</v>
      </c>
      <c r="G550">
        <v>5165</v>
      </c>
      <c r="H550" s="1">
        <v>42722</v>
      </c>
      <c r="I550" t="s">
        <v>382</v>
      </c>
      <c r="J550" t="s">
        <v>389</v>
      </c>
      <c r="K550">
        <v>140056</v>
      </c>
      <c r="L550" t="s">
        <v>71</v>
      </c>
      <c r="M550" t="s">
        <v>294</v>
      </c>
      <c r="N550" t="s">
        <v>225</v>
      </c>
      <c r="O550" t="s">
        <v>238</v>
      </c>
      <c r="P550">
        <v>49</v>
      </c>
      <c r="Q550" s="1">
        <v>25846</v>
      </c>
      <c r="R550" t="s">
        <v>281</v>
      </c>
      <c r="S550" t="s">
        <v>282</v>
      </c>
      <c r="T550" t="s">
        <v>259</v>
      </c>
      <c r="U550" t="s">
        <v>261</v>
      </c>
      <c r="V550" t="s">
        <v>246</v>
      </c>
      <c r="W550">
        <v>825</v>
      </c>
      <c r="X550" t="s">
        <v>344</v>
      </c>
      <c r="Y550" t="s">
        <v>345</v>
      </c>
      <c r="Z550" t="s">
        <v>346</v>
      </c>
      <c r="AA550">
        <v>0.1065</v>
      </c>
      <c r="AB550" t="s">
        <v>347</v>
      </c>
      <c r="AC550" t="s">
        <v>348</v>
      </c>
      <c r="AD550" t="s">
        <v>69</v>
      </c>
      <c r="AE550" t="s">
        <v>24</v>
      </c>
      <c r="AF550" t="s">
        <v>25</v>
      </c>
      <c r="AG550" t="s">
        <v>26</v>
      </c>
      <c r="AH550" t="s">
        <v>26</v>
      </c>
      <c r="AI550" t="s">
        <v>27</v>
      </c>
      <c r="AJ550" t="s">
        <v>69</v>
      </c>
      <c r="AK550">
        <v>140056</v>
      </c>
      <c r="AL550" t="s">
        <v>70</v>
      </c>
      <c r="AM550" t="s">
        <v>14</v>
      </c>
      <c r="AN550">
        <v>23134</v>
      </c>
      <c r="AO550">
        <v>30305</v>
      </c>
      <c r="AP550">
        <v>21374</v>
      </c>
      <c r="AQ550">
        <v>46.82</v>
      </c>
      <c r="AR550">
        <v>4760.3599999999997</v>
      </c>
      <c r="AS550" t="s">
        <v>2396</v>
      </c>
      <c r="AT550" t="s">
        <v>2396</v>
      </c>
      <c r="AU550">
        <v>2</v>
      </c>
      <c r="AV550" t="s">
        <v>2398</v>
      </c>
      <c r="AW550" t="str" cm="1">
        <f t="array" ref="AW550">IF(Bank_Final_Fact[[#This Row],[Disbursement Date]]=MIN(_xlfn._xlws.FILTER(Bank_Final_Fact[Disbursement Date],Bank_Final_Fact[Client id]=Bank_Final_Fact[[#This Row],[Client id]])),"New","Old")</f>
        <v>New</v>
      </c>
      <c r="AX550">
        <f t="shared" si="8"/>
        <v>3</v>
      </c>
    </row>
    <row r="551" spans="1:50">
      <c r="A551" t="s">
        <v>936</v>
      </c>
      <c r="B551">
        <v>61</v>
      </c>
      <c r="C551" t="s">
        <v>47</v>
      </c>
      <c r="D551" t="s">
        <v>343</v>
      </c>
      <c r="E551">
        <v>9072</v>
      </c>
      <c r="F551">
        <v>28727</v>
      </c>
      <c r="G551">
        <v>34166</v>
      </c>
      <c r="H551" s="1">
        <v>43496</v>
      </c>
      <c r="I551" t="s">
        <v>382</v>
      </c>
      <c r="J551" t="s">
        <v>383</v>
      </c>
      <c r="K551">
        <v>80001</v>
      </c>
      <c r="L551" t="s">
        <v>49</v>
      </c>
      <c r="M551" t="s">
        <v>292</v>
      </c>
      <c r="N551" t="s">
        <v>225</v>
      </c>
      <c r="O551" t="s">
        <v>226</v>
      </c>
      <c r="P551">
        <v>44</v>
      </c>
      <c r="Q551" s="1">
        <v>27645</v>
      </c>
      <c r="R551" t="s">
        <v>266</v>
      </c>
      <c r="S551" t="s">
        <v>243</v>
      </c>
      <c r="T551" t="s">
        <v>259</v>
      </c>
      <c r="U551" t="s">
        <v>245</v>
      </c>
      <c r="V551" t="s">
        <v>246</v>
      </c>
      <c r="W551">
        <v>601</v>
      </c>
      <c r="X551" t="s">
        <v>344</v>
      </c>
      <c r="Y551" t="s">
        <v>345</v>
      </c>
      <c r="Z551" t="s">
        <v>346</v>
      </c>
      <c r="AA551">
        <v>0.1065</v>
      </c>
      <c r="AB551" t="s">
        <v>347</v>
      </c>
      <c r="AC551" t="s">
        <v>348</v>
      </c>
      <c r="AD551" t="s">
        <v>47</v>
      </c>
      <c r="AE551" t="s">
        <v>40</v>
      </c>
      <c r="AF551" t="s">
        <v>41</v>
      </c>
      <c r="AG551" t="s">
        <v>42</v>
      </c>
      <c r="AH551" t="s">
        <v>42</v>
      </c>
      <c r="AI551" t="s">
        <v>43</v>
      </c>
      <c r="AJ551" t="s">
        <v>47</v>
      </c>
      <c r="AK551">
        <v>80001</v>
      </c>
      <c r="AL551" t="s">
        <v>48</v>
      </c>
      <c r="AM551" t="s">
        <v>16</v>
      </c>
      <c r="AN551">
        <v>8905</v>
      </c>
      <c r="AO551">
        <v>28566</v>
      </c>
      <c r="AP551">
        <v>8596</v>
      </c>
      <c r="AQ551">
        <v>41.42</v>
      </c>
      <c r="AR551">
        <v>1347.97</v>
      </c>
      <c r="AS551" t="s">
        <v>2397</v>
      </c>
      <c r="AT551" t="s">
        <v>2396</v>
      </c>
      <c r="AU551">
        <v>1</v>
      </c>
      <c r="AV551" t="s">
        <v>2398</v>
      </c>
      <c r="AW551" t="str" cm="1">
        <f t="array" ref="AW551">IF(Bank_Final_Fact[[#This Row],[Disbursement Date]]=MIN(_xlfn._xlws.FILTER(Bank_Final_Fact[Disbursement Date],Bank_Final_Fact[Client id]=Bank_Final_Fact[[#This Row],[Client id]])),"New","Old")</f>
        <v>New</v>
      </c>
      <c r="AX551">
        <f t="shared" si="8"/>
        <v>1</v>
      </c>
    </row>
    <row r="552" spans="1:50">
      <c r="A552" t="s">
        <v>937</v>
      </c>
      <c r="B552">
        <v>673</v>
      </c>
      <c r="C552" t="s">
        <v>151</v>
      </c>
      <c r="D552" t="s">
        <v>359</v>
      </c>
      <c r="E552">
        <v>40963</v>
      </c>
      <c r="F552">
        <v>47528</v>
      </c>
      <c r="G552">
        <v>5954</v>
      </c>
      <c r="H552" s="1">
        <v>44891</v>
      </c>
      <c r="I552" t="s">
        <v>382</v>
      </c>
      <c r="J552" t="s">
        <v>383</v>
      </c>
      <c r="K552">
        <v>880038</v>
      </c>
      <c r="L552" t="s">
        <v>153</v>
      </c>
      <c r="M552" t="s">
        <v>288</v>
      </c>
      <c r="N552" t="s">
        <v>225</v>
      </c>
      <c r="O552" t="s">
        <v>226</v>
      </c>
      <c r="P552">
        <v>36</v>
      </c>
      <c r="Q552" s="1">
        <v>30317</v>
      </c>
      <c r="R552" t="s">
        <v>239</v>
      </c>
      <c r="S552" t="s">
        <v>303</v>
      </c>
      <c r="T552" t="s">
        <v>229</v>
      </c>
      <c r="U552" t="s">
        <v>261</v>
      </c>
      <c r="V552" t="s">
        <v>246</v>
      </c>
      <c r="W552">
        <v>514</v>
      </c>
      <c r="X552" t="s">
        <v>344</v>
      </c>
      <c r="Y552" t="s">
        <v>360</v>
      </c>
      <c r="Z552" t="s">
        <v>346</v>
      </c>
      <c r="AA552">
        <v>9.9099999999999994E-2</v>
      </c>
      <c r="AB552" t="s">
        <v>347</v>
      </c>
      <c r="AC552" t="s">
        <v>361</v>
      </c>
      <c r="AD552" t="s">
        <v>151</v>
      </c>
      <c r="AE552" t="s">
        <v>143</v>
      </c>
      <c r="AF552" t="s">
        <v>144</v>
      </c>
      <c r="AG552" t="s">
        <v>145</v>
      </c>
      <c r="AH552" t="s">
        <v>145</v>
      </c>
      <c r="AI552" t="s">
        <v>146</v>
      </c>
      <c r="AJ552" t="s">
        <v>151</v>
      </c>
      <c r="AK552">
        <v>880038</v>
      </c>
      <c r="AL552" t="s">
        <v>152</v>
      </c>
      <c r="AM552" t="s">
        <v>16</v>
      </c>
      <c r="AN552">
        <v>42049</v>
      </c>
      <c r="AO552">
        <v>48512</v>
      </c>
      <c r="AP552">
        <v>40719</v>
      </c>
      <c r="AQ552">
        <v>45.53</v>
      </c>
      <c r="AR552">
        <v>2299.71</v>
      </c>
      <c r="AS552" t="s">
        <v>2396</v>
      </c>
      <c r="AT552" t="s">
        <v>2396</v>
      </c>
      <c r="AU552">
        <v>1</v>
      </c>
      <c r="AV552" t="s">
        <v>2398</v>
      </c>
      <c r="AW552" t="str" cm="1">
        <f t="array" ref="AW552">IF(Bank_Final_Fact[[#This Row],[Disbursement Date]]=MIN(_xlfn._xlws.FILTER(Bank_Final_Fact[Disbursement Date],Bank_Final_Fact[Client id]=Bank_Final_Fact[[#This Row],[Client id]])),"New","Old")</f>
        <v>Old</v>
      </c>
      <c r="AX552">
        <f t="shared" si="8"/>
        <v>3</v>
      </c>
    </row>
    <row r="553" spans="1:50">
      <c r="A553" t="s">
        <v>938</v>
      </c>
      <c r="B553">
        <v>976</v>
      </c>
      <c r="C553" t="s">
        <v>186</v>
      </c>
      <c r="D553" t="s">
        <v>359</v>
      </c>
      <c r="E553">
        <v>29790</v>
      </c>
      <c r="F553">
        <v>33364</v>
      </c>
      <c r="G553">
        <v>22973</v>
      </c>
      <c r="H553" s="1">
        <v>44592</v>
      </c>
      <c r="I553" t="s">
        <v>382</v>
      </c>
      <c r="J553" t="s">
        <v>383</v>
      </c>
      <c r="K553">
        <v>800018</v>
      </c>
      <c r="L553" t="s">
        <v>189</v>
      </c>
      <c r="M553" t="s">
        <v>263</v>
      </c>
      <c r="N553" t="s">
        <v>225</v>
      </c>
      <c r="O553" t="s">
        <v>251</v>
      </c>
      <c r="P553">
        <v>28</v>
      </c>
      <c r="Q553" s="1">
        <v>33326</v>
      </c>
      <c r="R553" t="s">
        <v>239</v>
      </c>
      <c r="S553" t="s">
        <v>303</v>
      </c>
      <c r="T553" t="s">
        <v>229</v>
      </c>
      <c r="U553" t="s">
        <v>245</v>
      </c>
      <c r="V553" t="s">
        <v>246</v>
      </c>
      <c r="W553">
        <v>432</v>
      </c>
      <c r="X553" t="s">
        <v>344</v>
      </c>
      <c r="Y553" t="s">
        <v>360</v>
      </c>
      <c r="Z553" t="s">
        <v>346</v>
      </c>
      <c r="AA553">
        <v>9.9099999999999994E-2</v>
      </c>
      <c r="AB553" t="s">
        <v>347</v>
      </c>
      <c r="AC553" t="s">
        <v>361</v>
      </c>
      <c r="AD553" t="s">
        <v>186</v>
      </c>
      <c r="AE553" t="s">
        <v>24</v>
      </c>
      <c r="AF553" t="s">
        <v>25</v>
      </c>
      <c r="AG553" t="s">
        <v>26</v>
      </c>
      <c r="AH553" t="s">
        <v>26</v>
      </c>
      <c r="AI553" t="s">
        <v>27</v>
      </c>
      <c r="AJ553" t="s">
        <v>187</v>
      </c>
      <c r="AK553">
        <v>800018</v>
      </c>
      <c r="AL553" t="s">
        <v>188</v>
      </c>
      <c r="AM553" t="s">
        <v>14</v>
      </c>
      <c r="AN553">
        <v>31300</v>
      </c>
      <c r="AO553">
        <v>33924</v>
      </c>
      <c r="AP553">
        <v>29711</v>
      </c>
      <c r="AQ553">
        <v>8.31</v>
      </c>
      <c r="AR553">
        <v>2590.4699999999998</v>
      </c>
      <c r="AS553" t="s">
        <v>2396</v>
      </c>
      <c r="AT553" t="s">
        <v>2396</v>
      </c>
      <c r="AU553">
        <v>1</v>
      </c>
      <c r="AV553" t="s">
        <v>2398</v>
      </c>
      <c r="AW553" t="str" cm="1">
        <f t="array" ref="AW553">IF(Bank_Final_Fact[[#This Row],[Disbursement Date]]=MIN(_xlfn._xlws.FILTER(Bank_Final_Fact[Disbursement Date],Bank_Final_Fact[Client id]=Bank_Final_Fact[[#This Row],[Client id]])),"New","Old")</f>
        <v>Old</v>
      </c>
      <c r="AX553">
        <f t="shared" si="8"/>
        <v>3</v>
      </c>
    </row>
    <row r="554" spans="1:50">
      <c r="A554" t="s">
        <v>939</v>
      </c>
      <c r="B554">
        <v>879</v>
      </c>
      <c r="C554" t="s">
        <v>39</v>
      </c>
      <c r="D554" t="s">
        <v>343</v>
      </c>
      <c r="E554">
        <v>41077</v>
      </c>
      <c r="F554">
        <v>45195</v>
      </c>
      <c r="G554">
        <v>29498</v>
      </c>
      <c r="H554" s="1">
        <v>43634</v>
      </c>
      <c r="I554" t="s">
        <v>385</v>
      </c>
      <c r="J554" t="s">
        <v>389</v>
      </c>
      <c r="K554">
        <v>30179</v>
      </c>
      <c r="L554" t="s">
        <v>46</v>
      </c>
      <c r="M554" t="s">
        <v>260</v>
      </c>
      <c r="N554" t="s">
        <v>225</v>
      </c>
      <c r="O554" t="s">
        <v>226</v>
      </c>
      <c r="P554">
        <v>38</v>
      </c>
      <c r="Q554" s="1">
        <v>29221</v>
      </c>
      <c r="R554" t="s">
        <v>239</v>
      </c>
      <c r="S554" t="s">
        <v>303</v>
      </c>
      <c r="T554" t="s">
        <v>249</v>
      </c>
      <c r="U554" t="s">
        <v>230</v>
      </c>
      <c r="V554" t="s">
        <v>231</v>
      </c>
      <c r="W554">
        <v>368</v>
      </c>
      <c r="X554" t="s">
        <v>344</v>
      </c>
      <c r="Y554" t="s">
        <v>345</v>
      </c>
      <c r="Z554" t="s">
        <v>346</v>
      </c>
      <c r="AA554">
        <v>0.1065</v>
      </c>
      <c r="AB554" t="s">
        <v>347</v>
      </c>
      <c r="AC554" t="s">
        <v>348</v>
      </c>
      <c r="AD554" t="s">
        <v>39</v>
      </c>
      <c r="AE554" t="s">
        <v>40</v>
      </c>
      <c r="AF554" t="s">
        <v>41</v>
      </c>
      <c r="AG554" t="s">
        <v>42</v>
      </c>
      <c r="AH554" t="s">
        <v>42</v>
      </c>
      <c r="AI554" t="s">
        <v>43</v>
      </c>
      <c r="AJ554" t="s">
        <v>44</v>
      </c>
      <c r="AK554">
        <v>30179</v>
      </c>
      <c r="AL554" t="s">
        <v>45</v>
      </c>
      <c r="AM554" t="s">
        <v>30</v>
      </c>
      <c r="AN554">
        <v>42332</v>
      </c>
      <c r="AO554">
        <v>45484</v>
      </c>
      <c r="AP554">
        <v>41014</v>
      </c>
      <c r="AQ554">
        <v>18.010000000000002</v>
      </c>
      <c r="AR554">
        <v>4237.3500000000004</v>
      </c>
      <c r="AS554" t="s">
        <v>2396</v>
      </c>
      <c r="AT554" t="s">
        <v>2396</v>
      </c>
      <c r="AU554">
        <v>1</v>
      </c>
      <c r="AV554" t="s">
        <v>2398</v>
      </c>
      <c r="AW554" t="str" cm="1">
        <f t="array" ref="AW554">IF(Bank_Final_Fact[[#This Row],[Disbursement Date]]=MIN(_xlfn._xlws.FILTER(Bank_Final_Fact[Disbursement Date],Bank_Final_Fact[Client id]=Bank_Final_Fact[[#This Row],[Client id]])),"New","Old")</f>
        <v>Old</v>
      </c>
      <c r="AX554">
        <f t="shared" si="8"/>
        <v>4</v>
      </c>
    </row>
    <row r="555" spans="1:50">
      <c r="A555" t="s">
        <v>940</v>
      </c>
      <c r="B555">
        <v>321</v>
      </c>
      <c r="C555" t="s">
        <v>39</v>
      </c>
      <c r="D555" t="s">
        <v>353</v>
      </c>
      <c r="E555">
        <v>26025</v>
      </c>
      <c r="F555">
        <v>27366</v>
      </c>
      <c r="G555">
        <v>38700</v>
      </c>
      <c r="H555" s="1">
        <v>42646</v>
      </c>
      <c r="I555" t="s">
        <v>394</v>
      </c>
      <c r="J555" t="s">
        <v>389</v>
      </c>
      <c r="K555">
        <v>30179</v>
      </c>
      <c r="L555" t="s">
        <v>46</v>
      </c>
      <c r="M555" t="s">
        <v>273</v>
      </c>
      <c r="N555" t="s">
        <v>225</v>
      </c>
      <c r="O555" t="s">
        <v>242</v>
      </c>
      <c r="P555">
        <v>23</v>
      </c>
      <c r="Q555" s="1">
        <v>34335</v>
      </c>
      <c r="R555" t="s">
        <v>266</v>
      </c>
      <c r="S555" t="s">
        <v>243</v>
      </c>
      <c r="T555" t="s">
        <v>229</v>
      </c>
      <c r="U555" t="s">
        <v>230</v>
      </c>
      <c r="V555" t="s">
        <v>240</v>
      </c>
      <c r="W555">
        <v>588</v>
      </c>
      <c r="X555" t="s">
        <v>344</v>
      </c>
      <c r="Y555" t="s">
        <v>357</v>
      </c>
      <c r="Z555" t="s">
        <v>346</v>
      </c>
      <c r="AA555">
        <v>0.1825</v>
      </c>
      <c r="AB555" t="s">
        <v>354</v>
      </c>
      <c r="AC555" t="s">
        <v>355</v>
      </c>
      <c r="AD555" t="s">
        <v>39</v>
      </c>
      <c r="AE555" t="s">
        <v>40</v>
      </c>
      <c r="AF555" t="s">
        <v>41</v>
      </c>
      <c r="AG555" t="s">
        <v>42</v>
      </c>
      <c r="AH555" t="s">
        <v>42</v>
      </c>
      <c r="AI555" t="s">
        <v>43</v>
      </c>
      <c r="AJ555" t="s">
        <v>44</v>
      </c>
      <c r="AK555">
        <v>30179</v>
      </c>
      <c r="AL555" t="s">
        <v>45</v>
      </c>
      <c r="AM555" t="s">
        <v>30</v>
      </c>
      <c r="AN555">
        <v>26501</v>
      </c>
      <c r="AO555">
        <v>29296</v>
      </c>
      <c r="AP555">
        <v>25725</v>
      </c>
      <c r="AQ555">
        <v>14.92</v>
      </c>
      <c r="AR555">
        <v>4251.82</v>
      </c>
      <c r="AS555" t="s">
        <v>2396</v>
      </c>
      <c r="AT555" t="s">
        <v>2396</v>
      </c>
      <c r="AU555">
        <v>1</v>
      </c>
      <c r="AV555" t="s">
        <v>2398</v>
      </c>
      <c r="AW555" t="str" cm="1">
        <f t="array" ref="AW555">IF(Bank_Final_Fact[[#This Row],[Disbursement Date]]=MIN(_xlfn._xlws.FILTER(Bank_Final_Fact[Disbursement Date],Bank_Final_Fact[Client id]=Bank_Final_Fact[[#This Row],[Client id]])),"New","Old")</f>
        <v>Old</v>
      </c>
      <c r="AX555">
        <f t="shared" si="8"/>
        <v>4</v>
      </c>
    </row>
    <row r="556" spans="1:50">
      <c r="A556" t="s">
        <v>941</v>
      </c>
      <c r="B556">
        <v>365</v>
      </c>
      <c r="C556" t="s">
        <v>124</v>
      </c>
      <c r="D556" t="s">
        <v>359</v>
      </c>
      <c r="E556">
        <v>23351</v>
      </c>
      <c r="F556">
        <v>39424</v>
      </c>
      <c r="G556">
        <v>38381</v>
      </c>
      <c r="H556" s="1">
        <v>43891</v>
      </c>
      <c r="I556" t="s">
        <v>394</v>
      </c>
      <c r="J556" t="s">
        <v>383</v>
      </c>
      <c r="K556">
        <v>1030063</v>
      </c>
      <c r="L556" t="s">
        <v>126</v>
      </c>
      <c r="M556" t="s">
        <v>255</v>
      </c>
      <c r="N556" t="s">
        <v>225</v>
      </c>
      <c r="O556" t="s">
        <v>251</v>
      </c>
      <c r="P556">
        <v>29</v>
      </c>
      <c r="Q556" s="1">
        <v>32509</v>
      </c>
      <c r="R556" t="s">
        <v>239</v>
      </c>
      <c r="S556" t="s">
        <v>303</v>
      </c>
      <c r="T556" t="s">
        <v>229</v>
      </c>
      <c r="U556" t="s">
        <v>233</v>
      </c>
      <c r="V556" t="s">
        <v>246</v>
      </c>
      <c r="W556">
        <v>324</v>
      </c>
      <c r="X556" t="s">
        <v>344</v>
      </c>
      <c r="Y556" t="s">
        <v>360</v>
      </c>
      <c r="Z556" t="s">
        <v>346</v>
      </c>
      <c r="AA556">
        <v>9.9099999999999994E-2</v>
      </c>
      <c r="AB556" t="s">
        <v>347</v>
      </c>
      <c r="AC556" t="s">
        <v>361</v>
      </c>
      <c r="AD556" t="s">
        <v>124</v>
      </c>
      <c r="AE556" t="s">
        <v>9</v>
      </c>
      <c r="AF556" t="s">
        <v>10</v>
      </c>
      <c r="AG556" t="s">
        <v>11</v>
      </c>
      <c r="AH556" t="s">
        <v>11</v>
      </c>
      <c r="AI556" t="s">
        <v>12</v>
      </c>
      <c r="AJ556" t="s">
        <v>20</v>
      </c>
      <c r="AK556">
        <v>1030063</v>
      </c>
      <c r="AL556" t="s">
        <v>125</v>
      </c>
      <c r="AM556" t="s">
        <v>30</v>
      </c>
      <c r="AN556">
        <v>24981</v>
      </c>
      <c r="AO556">
        <v>41250</v>
      </c>
      <c r="AP556">
        <v>22947</v>
      </c>
      <c r="AQ556">
        <v>24.92</v>
      </c>
      <c r="AR556">
        <v>3911.37</v>
      </c>
      <c r="AS556" t="s">
        <v>2396</v>
      </c>
      <c r="AT556" t="s">
        <v>2396</v>
      </c>
      <c r="AU556">
        <v>0</v>
      </c>
      <c r="AV556" t="s">
        <v>2398</v>
      </c>
      <c r="AW556" t="str" cm="1">
        <f t="array" ref="AW556">IF(Bank_Final_Fact[[#This Row],[Disbursement Date]]=MIN(_xlfn._xlws.FILTER(Bank_Final_Fact[Disbursement Date],Bank_Final_Fact[Client id]=Bank_Final_Fact[[#This Row],[Client id]])),"New","Old")</f>
        <v>Old</v>
      </c>
      <c r="AX556">
        <f t="shared" si="8"/>
        <v>2</v>
      </c>
    </row>
    <row r="557" spans="1:50">
      <c r="A557" t="s">
        <v>942</v>
      </c>
      <c r="B557">
        <v>867</v>
      </c>
      <c r="C557" t="s">
        <v>92</v>
      </c>
      <c r="D557" t="s">
        <v>343</v>
      </c>
      <c r="E557">
        <v>41957</v>
      </c>
      <c r="F557">
        <v>3975</v>
      </c>
      <c r="G557">
        <v>38691</v>
      </c>
      <c r="H557" s="1">
        <v>43685</v>
      </c>
      <c r="I557" t="s">
        <v>382</v>
      </c>
      <c r="J557" t="s">
        <v>383</v>
      </c>
      <c r="K557">
        <v>700013</v>
      </c>
      <c r="L557" t="s">
        <v>93</v>
      </c>
      <c r="M557" t="s">
        <v>271</v>
      </c>
      <c r="N557" t="s">
        <v>225</v>
      </c>
      <c r="O557" t="s">
        <v>238</v>
      </c>
      <c r="P557">
        <v>50</v>
      </c>
      <c r="Q557" s="1">
        <v>24838</v>
      </c>
      <c r="R557" t="s">
        <v>239</v>
      </c>
      <c r="S557" t="s">
        <v>303</v>
      </c>
      <c r="T557" t="s">
        <v>229</v>
      </c>
      <c r="U557" t="s">
        <v>236</v>
      </c>
      <c r="V557" t="s">
        <v>231</v>
      </c>
      <c r="W557">
        <v>768</v>
      </c>
      <c r="X557" t="s">
        <v>344</v>
      </c>
      <c r="Y557" t="s">
        <v>345</v>
      </c>
      <c r="Z557" t="s">
        <v>346</v>
      </c>
      <c r="AA557">
        <v>0.1065</v>
      </c>
      <c r="AB557" t="s">
        <v>347</v>
      </c>
      <c r="AC557" t="s">
        <v>348</v>
      </c>
      <c r="AD557" t="s">
        <v>92</v>
      </c>
      <c r="AE557" t="s">
        <v>82</v>
      </c>
      <c r="AF557" t="s">
        <v>83</v>
      </c>
      <c r="AG557" t="s">
        <v>84</v>
      </c>
      <c r="AH557" t="s">
        <v>84</v>
      </c>
      <c r="AI557" t="s">
        <v>85</v>
      </c>
      <c r="AJ557" t="s">
        <v>86</v>
      </c>
      <c r="AK557">
        <v>700013</v>
      </c>
      <c r="AL557" t="s">
        <v>21</v>
      </c>
      <c r="AM557" t="s">
        <v>30</v>
      </c>
      <c r="AN557">
        <v>41725</v>
      </c>
      <c r="AO557">
        <v>4467</v>
      </c>
      <c r="AP557">
        <v>41815</v>
      </c>
      <c r="AQ557">
        <v>0.89</v>
      </c>
      <c r="AR557">
        <v>4802.3100000000004</v>
      </c>
      <c r="AS557" t="s">
        <v>2397</v>
      </c>
      <c r="AT557" t="s">
        <v>2396</v>
      </c>
      <c r="AU557">
        <v>1</v>
      </c>
      <c r="AV557" t="s">
        <v>2400</v>
      </c>
      <c r="AW557" t="str" cm="1">
        <f t="array" ref="AW557">IF(Bank_Final_Fact[[#This Row],[Disbursement Date]]=MIN(_xlfn._xlws.FILTER(Bank_Final_Fact[Disbursement Date],Bank_Final_Fact[Client id]=Bank_Final_Fact[[#This Row],[Client id]])),"New","Old")</f>
        <v>Old</v>
      </c>
      <c r="AX557">
        <f t="shared" si="8"/>
        <v>4</v>
      </c>
    </row>
    <row r="558" spans="1:50">
      <c r="A558" t="s">
        <v>943</v>
      </c>
      <c r="B558">
        <v>613</v>
      </c>
      <c r="C558" t="s">
        <v>109</v>
      </c>
      <c r="D558" t="s">
        <v>359</v>
      </c>
      <c r="E558">
        <v>28847</v>
      </c>
      <c r="F558">
        <v>44117</v>
      </c>
      <c r="G558">
        <v>8217</v>
      </c>
      <c r="H558" s="1">
        <v>42767</v>
      </c>
      <c r="I558" t="s">
        <v>385</v>
      </c>
      <c r="J558" t="s">
        <v>383</v>
      </c>
      <c r="K558">
        <v>1110166</v>
      </c>
      <c r="L558" t="s">
        <v>112</v>
      </c>
      <c r="M558" t="s">
        <v>262</v>
      </c>
      <c r="N558" t="s">
        <v>225</v>
      </c>
      <c r="O558" t="s">
        <v>226</v>
      </c>
      <c r="P558">
        <v>41</v>
      </c>
      <c r="Q558" s="1">
        <v>27760</v>
      </c>
      <c r="R558" t="s">
        <v>266</v>
      </c>
      <c r="S558" t="s">
        <v>243</v>
      </c>
      <c r="T558" t="s">
        <v>229</v>
      </c>
      <c r="U558" t="s">
        <v>233</v>
      </c>
      <c r="V558" t="s">
        <v>246</v>
      </c>
      <c r="W558">
        <v>399</v>
      </c>
      <c r="X558" t="s">
        <v>344</v>
      </c>
      <c r="Y558" t="s">
        <v>360</v>
      </c>
      <c r="Z558" t="s">
        <v>346</v>
      </c>
      <c r="AA558">
        <v>9.9099999999999994E-2</v>
      </c>
      <c r="AB558" t="s">
        <v>347</v>
      </c>
      <c r="AC558" t="s">
        <v>361</v>
      </c>
      <c r="AD558" t="s">
        <v>109</v>
      </c>
      <c r="AE558" t="s">
        <v>9</v>
      </c>
      <c r="AF558" t="s">
        <v>10</v>
      </c>
      <c r="AG558" t="s">
        <v>11</v>
      </c>
      <c r="AH558" t="s">
        <v>11</v>
      </c>
      <c r="AI558" t="s">
        <v>12</v>
      </c>
      <c r="AJ558" t="s">
        <v>110</v>
      </c>
      <c r="AK558">
        <v>1110166</v>
      </c>
      <c r="AL558" t="s">
        <v>111</v>
      </c>
      <c r="AM558" t="s">
        <v>14</v>
      </c>
      <c r="AN558">
        <v>30309</v>
      </c>
      <c r="AO558">
        <v>45593</v>
      </c>
      <c r="AP558">
        <v>28595</v>
      </c>
      <c r="AQ558">
        <v>42.12</v>
      </c>
      <c r="AR558">
        <v>2856.05</v>
      </c>
      <c r="AS558" t="s">
        <v>2396</v>
      </c>
      <c r="AT558" t="s">
        <v>2396</v>
      </c>
      <c r="AU558">
        <v>0</v>
      </c>
      <c r="AV558" t="s">
        <v>2398</v>
      </c>
      <c r="AW558" t="str" cm="1">
        <f t="array" ref="AW558">IF(Bank_Final_Fact[[#This Row],[Disbursement Date]]=MIN(_xlfn._xlws.FILTER(Bank_Final_Fact[Disbursement Date],Bank_Final_Fact[Client id]=Bank_Final_Fact[[#This Row],[Client id]])),"New","Old")</f>
        <v>Old</v>
      </c>
      <c r="AX558">
        <f t="shared" si="8"/>
        <v>3</v>
      </c>
    </row>
    <row r="559" spans="1:50">
      <c r="A559" t="s">
        <v>944</v>
      </c>
      <c r="B559">
        <v>977</v>
      </c>
      <c r="C559" t="s">
        <v>113</v>
      </c>
      <c r="D559" t="s">
        <v>343</v>
      </c>
      <c r="E559">
        <v>42958</v>
      </c>
      <c r="F559">
        <v>6590</v>
      </c>
      <c r="G559">
        <v>3816</v>
      </c>
      <c r="H559" s="1">
        <v>44330</v>
      </c>
      <c r="I559" t="s">
        <v>385</v>
      </c>
      <c r="J559" t="s">
        <v>389</v>
      </c>
      <c r="K559">
        <v>730084</v>
      </c>
      <c r="L559" t="s">
        <v>115</v>
      </c>
      <c r="M559" t="s">
        <v>297</v>
      </c>
      <c r="N559" t="s">
        <v>225</v>
      </c>
      <c r="O559" t="s">
        <v>226</v>
      </c>
      <c r="P559">
        <v>37</v>
      </c>
      <c r="Q559" s="1">
        <v>29963</v>
      </c>
      <c r="R559" t="s">
        <v>239</v>
      </c>
      <c r="S559" t="s">
        <v>243</v>
      </c>
      <c r="T559" t="s">
        <v>259</v>
      </c>
      <c r="U559" t="s">
        <v>230</v>
      </c>
      <c r="V559" t="s">
        <v>240</v>
      </c>
      <c r="W559">
        <v>414</v>
      </c>
      <c r="X559" t="s">
        <v>344</v>
      </c>
      <c r="Y559" t="s">
        <v>345</v>
      </c>
      <c r="Z559" t="s">
        <v>346</v>
      </c>
      <c r="AA559">
        <v>0.1065</v>
      </c>
      <c r="AB559" t="s">
        <v>347</v>
      </c>
      <c r="AC559" t="s">
        <v>348</v>
      </c>
      <c r="AD559" t="s">
        <v>113</v>
      </c>
      <c r="AE559" t="s">
        <v>51</v>
      </c>
      <c r="AF559" t="s">
        <v>52</v>
      </c>
      <c r="AG559" t="s">
        <v>53</v>
      </c>
      <c r="AH559" t="s">
        <v>53</v>
      </c>
      <c r="AI559" t="s">
        <v>54</v>
      </c>
      <c r="AJ559" t="s">
        <v>113</v>
      </c>
      <c r="AK559">
        <v>730084</v>
      </c>
      <c r="AL559" t="s">
        <v>114</v>
      </c>
      <c r="AM559" t="s">
        <v>14</v>
      </c>
      <c r="AN559">
        <v>43197</v>
      </c>
      <c r="AO559">
        <v>7379</v>
      </c>
      <c r="AP559">
        <v>42742</v>
      </c>
      <c r="AQ559">
        <v>36.94</v>
      </c>
      <c r="AR559">
        <v>2624.06</v>
      </c>
      <c r="AS559" t="s">
        <v>2396</v>
      </c>
      <c r="AT559" t="s">
        <v>2396</v>
      </c>
      <c r="AU559">
        <v>1</v>
      </c>
      <c r="AV559" t="s">
        <v>2399</v>
      </c>
      <c r="AW559" t="str" cm="1">
        <f t="array" ref="AW559">IF(Bank_Final_Fact[[#This Row],[Disbursement Date]]=MIN(_xlfn._xlws.FILTER(Bank_Final_Fact[Disbursement Date],Bank_Final_Fact[Client id]=Bank_Final_Fact[[#This Row],[Client id]])),"New","Old")</f>
        <v>Old</v>
      </c>
      <c r="AX559">
        <f t="shared" si="8"/>
        <v>2</v>
      </c>
    </row>
    <row r="560" spans="1:50">
      <c r="A560" t="s">
        <v>945</v>
      </c>
      <c r="B560">
        <v>305</v>
      </c>
      <c r="C560" t="s">
        <v>127</v>
      </c>
      <c r="D560" t="s">
        <v>359</v>
      </c>
      <c r="E560">
        <v>40269</v>
      </c>
      <c r="F560">
        <v>10985</v>
      </c>
      <c r="G560">
        <v>31255</v>
      </c>
      <c r="H560" s="1">
        <v>42149</v>
      </c>
      <c r="I560" t="s">
        <v>394</v>
      </c>
      <c r="J560" t="s">
        <v>389</v>
      </c>
      <c r="K560">
        <v>120676</v>
      </c>
      <c r="L560" t="s">
        <v>128</v>
      </c>
      <c r="M560" t="s">
        <v>290</v>
      </c>
      <c r="N560" t="s">
        <v>225</v>
      </c>
      <c r="O560" t="s">
        <v>251</v>
      </c>
      <c r="P560">
        <v>32</v>
      </c>
      <c r="Q560" s="1">
        <v>31413</v>
      </c>
      <c r="R560" t="s">
        <v>239</v>
      </c>
      <c r="S560" t="s">
        <v>303</v>
      </c>
      <c r="T560" t="s">
        <v>229</v>
      </c>
      <c r="U560" t="s">
        <v>230</v>
      </c>
      <c r="V560" t="s">
        <v>246</v>
      </c>
      <c r="W560">
        <v>666</v>
      </c>
      <c r="X560" t="s">
        <v>344</v>
      </c>
      <c r="Y560" t="s">
        <v>360</v>
      </c>
      <c r="Z560" t="s">
        <v>346</v>
      </c>
      <c r="AA560">
        <v>9.9099999999999994E-2</v>
      </c>
      <c r="AB560" t="s">
        <v>347</v>
      </c>
      <c r="AC560" t="s">
        <v>361</v>
      </c>
      <c r="AD560" t="s">
        <v>127</v>
      </c>
      <c r="AE560" t="s">
        <v>9</v>
      </c>
      <c r="AF560" t="s">
        <v>10</v>
      </c>
      <c r="AG560" t="s">
        <v>11</v>
      </c>
      <c r="AH560" t="s">
        <v>11</v>
      </c>
      <c r="AI560" t="s">
        <v>12</v>
      </c>
      <c r="AJ560" t="s">
        <v>127</v>
      </c>
      <c r="AK560">
        <v>120676</v>
      </c>
      <c r="AL560" t="s">
        <v>21</v>
      </c>
      <c r="AM560" t="s">
        <v>14</v>
      </c>
      <c r="AN560">
        <v>42026</v>
      </c>
      <c r="AO560">
        <v>12772</v>
      </c>
      <c r="AP560">
        <v>40034</v>
      </c>
      <c r="AQ560">
        <v>41.27</v>
      </c>
      <c r="AR560">
        <v>1749.21</v>
      </c>
      <c r="AS560" t="s">
        <v>2396</v>
      </c>
      <c r="AT560" t="s">
        <v>2396</v>
      </c>
      <c r="AU560">
        <v>0</v>
      </c>
      <c r="AV560" t="s">
        <v>2398</v>
      </c>
      <c r="AW560" t="str" cm="1">
        <f t="array" ref="AW560">IF(Bank_Final_Fact[[#This Row],[Disbursement Date]]=MIN(_xlfn._xlws.FILTER(Bank_Final_Fact[Disbursement Date],Bank_Final_Fact[Client id]=Bank_Final_Fact[[#This Row],[Client id]])),"New","Old")</f>
        <v>New</v>
      </c>
      <c r="AX560">
        <f t="shared" si="8"/>
        <v>3</v>
      </c>
    </row>
    <row r="561" spans="1:50">
      <c r="A561" t="s">
        <v>946</v>
      </c>
      <c r="B561">
        <v>699</v>
      </c>
      <c r="C561" t="s">
        <v>171</v>
      </c>
      <c r="D561" t="s">
        <v>343</v>
      </c>
      <c r="E561">
        <v>2945</v>
      </c>
      <c r="F561">
        <v>44554</v>
      </c>
      <c r="G561">
        <v>43696</v>
      </c>
      <c r="H561" s="1">
        <v>43810</v>
      </c>
      <c r="I561" t="s">
        <v>387</v>
      </c>
      <c r="J561" t="s">
        <v>389</v>
      </c>
      <c r="K561">
        <v>380112</v>
      </c>
      <c r="L561" t="s">
        <v>173</v>
      </c>
      <c r="M561" t="s">
        <v>274</v>
      </c>
      <c r="N561" t="s">
        <v>225</v>
      </c>
      <c r="O561" t="s">
        <v>251</v>
      </c>
      <c r="P561">
        <v>28</v>
      </c>
      <c r="Q561" s="1">
        <v>32509</v>
      </c>
      <c r="R561" t="s">
        <v>266</v>
      </c>
      <c r="S561" t="s">
        <v>243</v>
      </c>
      <c r="T561" t="s">
        <v>229</v>
      </c>
      <c r="U561" t="s">
        <v>261</v>
      </c>
      <c r="V561" t="s">
        <v>231</v>
      </c>
      <c r="W561">
        <v>553</v>
      </c>
      <c r="X561" t="s">
        <v>344</v>
      </c>
      <c r="Y561" t="s">
        <v>345</v>
      </c>
      <c r="Z561" t="s">
        <v>346</v>
      </c>
      <c r="AA561">
        <v>0.1065</v>
      </c>
      <c r="AB561" t="s">
        <v>347</v>
      </c>
      <c r="AC561" t="s">
        <v>348</v>
      </c>
      <c r="AD561" t="s">
        <v>171</v>
      </c>
      <c r="AE561" t="s">
        <v>76</v>
      </c>
      <c r="AF561" t="s">
        <v>77</v>
      </c>
      <c r="AG561" t="s">
        <v>78</v>
      </c>
      <c r="AH561" t="s">
        <v>78</v>
      </c>
      <c r="AI561" t="s">
        <v>79</v>
      </c>
      <c r="AJ561" t="s">
        <v>171</v>
      </c>
      <c r="AK561">
        <v>380112</v>
      </c>
      <c r="AL561" t="s">
        <v>172</v>
      </c>
      <c r="AM561" t="s">
        <v>16</v>
      </c>
      <c r="AN561">
        <v>3019</v>
      </c>
      <c r="AO561">
        <v>44104</v>
      </c>
      <c r="AP561">
        <v>2758</v>
      </c>
      <c r="AQ561">
        <v>20.36</v>
      </c>
      <c r="AR561">
        <v>4069.22</v>
      </c>
      <c r="AS561" t="s">
        <v>2396</v>
      </c>
      <c r="AT561" t="s">
        <v>2396</v>
      </c>
      <c r="AU561">
        <v>0</v>
      </c>
      <c r="AV561" t="s">
        <v>2399</v>
      </c>
      <c r="AW561" t="str" cm="1">
        <f t="array" ref="AW561">IF(Bank_Final_Fact[[#This Row],[Disbursement Date]]=MIN(_xlfn._xlws.FILTER(Bank_Final_Fact[Disbursement Date],Bank_Final_Fact[Client id]=Bank_Final_Fact[[#This Row],[Client id]])),"New","Old")</f>
        <v>Old</v>
      </c>
      <c r="AX561">
        <f t="shared" si="8"/>
        <v>5</v>
      </c>
    </row>
    <row r="562" spans="1:50">
      <c r="A562" t="s">
        <v>947</v>
      </c>
      <c r="B562">
        <v>135</v>
      </c>
      <c r="C562" t="s">
        <v>23</v>
      </c>
      <c r="D562" t="s">
        <v>359</v>
      </c>
      <c r="E562">
        <v>45692</v>
      </c>
      <c r="F562">
        <v>5172</v>
      </c>
      <c r="G562">
        <v>3659</v>
      </c>
      <c r="H562" s="1">
        <v>42152</v>
      </c>
      <c r="I562" t="s">
        <v>387</v>
      </c>
      <c r="J562" t="s">
        <v>383</v>
      </c>
      <c r="K562">
        <v>910182</v>
      </c>
      <c r="L562" t="s">
        <v>31</v>
      </c>
      <c r="M562" t="s">
        <v>258</v>
      </c>
      <c r="N562" t="s">
        <v>225</v>
      </c>
      <c r="O562" t="s">
        <v>251</v>
      </c>
      <c r="P562">
        <v>34</v>
      </c>
      <c r="Q562" s="1">
        <v>30682</v>
      </c>
      <c r="R562" t="s">
        <v>239</v>
      </c>
      <c r="S562" t="s">
        <v>303</v>
      </c>
      <c r="T562" t="s">
        <v>229</v>
      </c>
      <c r="U562" t="s">
        <v>233</v>
      </c>
      <c r="V562" t="s">
        <v>231</v>
      </c>
      <c r="W562">
        <v>464</v>
      </c>
      <c r="X562" t="s">
        <v>344</v>
      </c>
      <c r="Y562" t="s">
        <v>360</v>
      </c>
      <c r="Z562" t="s">
        <v>346</v>
      </c>
      <c r="AA562">
        <v>9.9099999999999994E-2</v>
      </c>
      <c r="AB562" t="s">
        <v>347</v>
      </c>
      <c r="AC562" t="s">
        <v>361</v>
      </c>
      <c r="AD562" t="s">
        <v>23</v>
      </c>
      <c r="AE562" t="s">
        <v>24</v>
      </c>
      <c r="AF562" t="s">
        <v>25</v>
      </c>
      <c r="AG562" t="s">
        <v>26</v>
      </c>
      <c r="AH562" t="s">
        <v>26</v>
      </c>
      <c r="AI562" t="s">
        <v>27</v>
      </c>
      <c r="AJ562" t="s">
        <v>28</v>
      </c>
      <c r="AK562">
        <v>910182</v>
      </c>
      <c r="AL562" t="s">
        <v>29</v>
      </c>
      <c r="AM562" t="s">
        <v>16</v>
      </c>
      <c r="AN562">
        <v>45577</v>
      </c>
      <c r="AO562">
        <v>6556</v>
      </c>
      <c r="AP562">
        <v>45314</v>
      </c>
      <c r="AQ562">
        <v>42.79</v>
      </c>
      <c r="AR562">
        <v>1209.18</v>
      </c>
      <c r="AS562" t="s">
        <v>2397</v>
      </c>
      <c r="AT562" t="s">
        <v>2396</v>
      </c>
      <c r="AU562">
        <v>2</v>
      </c>
      <c r="AV562" t="s">
        <v>2398</v>
      </c>
      <c r="AW562" t="str" cm="1">
        <f t="array" ref="AW562">IF(Bank_Final_Fact[[#This Row],[Disbursement Date]]=MIN(_xlfn._xlws.FILTER(Bank_Final_Fact[Disbursement Date],Bank_Final_Fact[Client id]=Bank_Final_Fact[[#This Row],[Client id]])),"New","Old")</f>
        <v>New</v>
      </c>
      <c r="AX562">
        <f t="shared" si="8"/>
        <v>5</v>
      </c>
    </row>
    <row r="563" spans="1:50">
      <c r="A563" t="s">
        <v>948</v>
      </c>
      <c r="B563">
        <v>616</v>
      </c>
      <c r="C563" t="s">
        <v>202</v>
      </c>
      <c r="D563" t="s">
        <v>343</v>
      </c>
      <c r="E563">
        <v>40489</v>
      </c>
      <c r="F563">
        <v>40301</v>
      </c>
      <c r="G563">
        <v>14468</v>
      </c>
      <c r="H563" s="1">
        <v>42246</v>
      </c>
      <c r="I563" t="s">
        <v>382</v>
      </c>
      <c r="J563" t="s">
        <v>389</v>
      </c>
      <c r="K563">
        <v>680026</v>
      </c>
      <c r="L563" t="s">
        <v>205</v>
      </c>
      <c r="M563" t="s">
        <v>272</v>
      </c>
      <c r="N563" t="s">
        <v>225</v>
      </c>
      <c r="O563" t="s">
        <v>251</v>
      </c>
      <c r="P563">
        <v>33</v>
      </c>
      <c r="Q563" s="1">
        <v>30682</v>
      </c>
      <c r="R563" t="s">
        <v>266</v>
      </c>
      <c r="S563" t="s">
        <v>243</v>
      </c>
      <c r="T563" t="s">
        <v>259</v>
      </c>
      <c r="U563" t="s">
        <v>236</v>
      </c>
      <c r="V563" t="s">
        <v>231</v>
      </c>
      <c r="W563">
        <v>731</v>
      </c>
      <c r="X563" t="s">
        <v>344</v>
      </c>
      <c r="Y563" t="s">
        <v>345</v>
      </c>
      <c r="Z563" t="s">
        <v>346</v>
      </c>
      <c r="AA563">
        <v>0.1065</v>
      </c>
      <c r="AB563" t="s">
        <v>347</v>
      </c>
      <c r="AC563" t="s">
        <v>348</v>
      </c>
      <c r="AD563" t="s">
        <v>202</v>
      </c>
      <c r="AE563" t="s">
        <v>143</v>
      </c>
      <c r="AF563" t="s">
        <v>144</v>
      </c>
      <c r="AG563" t="s">
        <v>145</v>
      </c>
      <c r="AH563" t="s">
        <v>145</v>
      </c>
      <c r="AI563" t="s">
        <v>146</v>
      </c>
      <c r="AJ563" t="s">
        <v>203</v>
      </c>
      <c r="AK563">
        <v>680026</v>
      </c>
      <c r="AL563" t="s">
        <v>204</v>
      </c>
      <c r="AM563" t="s">
        <v>14</v>
      </c>
      <c r="AN563">
        <v>41933</v>
      </c>
      <c r="AO563">
        <v>40849</v>
      </c>
      <c r="AP563">
        <v>40071</v>
      </c>
      <c r="AQ563">
        <v>9.73</v>
      </c>
      <c r="AR563">
        <v>161.88999999999999</v>
      </c>
      <c r="AS563" t="s">
        <v>2396</v>
      </c>
      <c r="AT563" t="s">
        <v>2396</v>
      </c>
      <c r="AU563">
        <v>2</v>
      </c>
      <c r="AV563" t="s">
        <v>2398</v>
      </c>
      <c r="AW563" t="str" cm="1">
        <f t="array" ref="AW563">IF(Bank_Final_Fact[[#This Row],[Disbursement Date]]=MIN(_xlfn._xlws.FILTER(Bank_Final_Fact[Disbursement Date],Bank_Final_Fact[Client id]=Bank_Final_Fact[[#This Row],[Client id]])),"New","Old")</f>
        <v>New</v>
      </c>
      <c r="AX563">
        <f t="shared" si="8"/>
        <v>3</v>
      </c>
    </row>
    <row r="564" spans="1:50">
      <c r="A564" t="s">
        <v>949</v>
      </c>
      <c r="B564">
        <v>454</v>
      </c>
      <c r="C564" t="s">
        <v>124</v>
      </c>
      <c r="D564" t="s">
        <v>343</v>
      </c>
      <c r="E564">
        <v>35526</v>
      </c>
      <c r="F564">
        <v>5928</v>
      </c>
      <c r="G564">
        <v>38982</v>
      </c>
      <c r="H564" s="1">
        <v>43293</v>
      </c>
      <c r="I564" t="s">
        <v>382</v>
      </c>
      <c r="J564" t="s">
        <v>389</v>
      </c>
      <c r="K564">
        <v>1030063</v>
      </c>
      <c r="L564" t="s">
        <v>126</v>
      </c>
      <c r="M564" t="s">
        <v>234</v>
      </c>
      <c r="N564" t="s">
        <v>225</v>
      </c>
      <c r="O564" t="s">
        <v>226</v>
      </c>
      <c r="P564">
        <v>43</v>
      </c>
      <c r="Q564" s="1">
        <v>27030</v>
      </c>
      <c r="R564" t="s">
        <v>235</v>
      </c>
      <c r="S564" t="s">
        <v>228</v>
      </c>
      <c r="T564" t="s">
        <v>229</v>
      </c>
      <c r="U564" t="s">
        <v>236</v>
      </c>
      <c r="V564" t="s">
        <v>231</v>
      </c>
      <c r="W564">
        <v>645</v>
      </c>
      <c r="X564" t="s">
        <v>344</v>
      </c>
      <c r="Y564" t="s">
        <v>345</v>
      </c>
      <c r="Z564" t="s">
        <v>346</v>
      </c>
      <c r="AA564">
        <v>0.1065</v>
      </c>
      <c r="AB564" t="s">
        <v>347</v>
      </c>
      <c r="AC564" t="s">
        <v>348</v>
      </c>
      <c r="AD564" t="s">
        <v>124</v>
      </c>
      <c r="AE564" t="s">
        <v>9</v>
      </c>
      <c r="AF564" t="s">
        <v>10</v>
      </c>
      <c r="AG564" t="s">
        <v>11</v>
      </c>
      <c r="AH564" t="s">
        <v>11</v>
      </c>
      <c r="AI564" t="s">
        <v>12</v>
      </c>
      <c r="AJ564" t="s">
        <v>20</v>
      </c>
      <c r="AK564">
        <v>1030063</v>
      </c>
      <c r="AL564" t="s">
        <v>125</v>
      </c>
      <c r="AM564" t="s">
        <v>30</v>
      </c>
      <c r="AN564">
        <v>35620</v>
      </c>
      <c r="AO564">
        <v>7602</v>
      </c>
      <c r="AP564">
        <v>35285</v>
      </c>
      <c r="AQ564">
        <v>15.03</v>
      </c>
      <c r="AR564">
        <v>3153.91</v>
      </c>
      <c r="AS564" t="s">
        <v>2396</v>
      </c>
      <c r="AT564" t="s">
        <v>2396</v>
      </c>
      <c r="AU564">
        <v>1</v>
      </c>
      <c r="AV564" t="s">
        <v>2399</v>
      </c>
      <c r="AW564" t="str" cm="1">
        <f t="array" ref="AW564">IF(Bank_Final_Fact[[#This Row],[Disbursement Date]]=MIN(_xlfn._xlws.FILTER(Bank_Final_Fact[Disbursement Date],Bank_Final_Fact[Client id]=Bank_Final_Fact[[#This Row],[Client id]])),"New","Old")</f>
        <v>New</v>
      </c>
      <c r="AX564">
        <f t="shared" si="8"/>
        <v>2</v>
      </c>
    </row>
    <row r="565" spans="1:50">
      <c r="A565" t="s">
        <v>950</v>
      </c>
      <c r="B565">
        <v>792</v>
      </c>
      <c r="C565" t="s">
        <v>109</v>
      </c>
      <c r="D565" t="s">
        <v>343</v>
      </c>
      <c r="E565">
        <v>16601</v>
      </c>
      <c r="F565">
        <v>39242</v>
      </c>
      <c r="G565">
        <v>43080</v>
      </c>
      <c r="H565" s="1">
        <v>43117</v>
      </c>
      <c r="I565" t="s">
        <v>394</v>
      </c>
      <c r="J565" t="s">
        <v>383</v>
      </c>
      <c r="K565">
        <v>1110166</v>
      </c>
      <c r="L565" t="s">
        <v>112</v>
      </c>
      <c r="M565" t="s">
        <v>279</v>
      </c>
      <c r="N565" t="s">
        <v>225</v>
      </c>
      <c r="O565" t="s">
        <v>226</v>
      </c>
      <c r="P565">
        <v>42</v>
      </c>
      <c r="Q565" s="1">
        <v>28126</v>
      </c>
      <c r="R565" t="s">
        <v>235</v>
      </c>
      <c r="S565" t="s">
        <v>243</v>
      </c>
      <c r="T565" t="s">
        <v>229</v>
      </c>
      <c r="U565" t="s">
        <v>233</v>
      </c>
      <c r="V565" t="s">
        <v>231</v>
      </c>
      <c r="W565">
        <v>668</v>
      </c>
      <c r="X565" t="s">
        <v>344</v>
      </c>
      <c r="Y565" t="s">
        <v>345</v>
      </c>
      <c r="Z565" t="s">
        <v>346</v>
      </c>
      <c r="AA565">
        <v>0.1065</v>
      </c>
      <c r="AB565" t="s">
        <v>347</v>
      </c>
      <c r="AC565" t="s">
        <v>348</v>
      </c>
      <c r="AD565" t="s">
        <v>109</v>
      </c>
      <c r="AE565" t="s">
        <v>9</v>
      </c>
      <c r="AF565" t="s">
        <v>10</v>
      </c>
      <c r="AG565" t="s">
        <v>11</v>
      </c>
      <c r="AH565" t="s">
        <v>11</v>
      </c>
      <c r="AI565" t="s">
        <v>12</v>
      </c>
      <c r="AJ565" t="s">
        <v>110</v>
      </c>
      <c r="AK565">
        <v>1110166</v>
      </c>
      <c r="AL565" t="s">
        <v>111</v>
      </c>
      <c r="AM565" t="s">
        <v>14</v>
      </c>
      <c r="AN565">
        <v>18042</v>
      </c>
      <c r="AO565">
        <v>39841</v>
      </c>
      <c r="AP565">
        <v>16532</v>
      </c>
      <c r="AQ565">
        <v>42.51</v>
      </c>
      <c r="AR565">
        <v>1516.81</v>
      </c>
      <c r="AS565" t="s">
        <v>2396</v>
      </c>
      <c r="AT565" t="s">
        <v>2396</v>
      </c>
      <c r="AU565">
        <v>2</v>
      </c>
      <c r="AV565" t="s">
        <v>2398</v>
      </c>
      <c r="AW565" t="str" cm="1">
        <f t="array" ref="AW565">IF(Bank_Final_Fact[[#This Row],[Disbursement Date]]=MIN(_xlfn._xlws.FILTER(Bank_Final_Fact[Disbursement Date],Bank_Final_Fact[Client id]=Bank_Final_Fact[[#This Row],[Client id]])),"New","Old")</f>
        <v>New</v>
      </c>
      <c r="AX565">
        <f t="shared" si="8"/>
        <v>4</v>
      </c>
    </row>
    <row r="566" spans="1:50">
      <c r="A566" t="s">
        <v>951</v>
      </c>
      <c r="B566">
        <v>922</v>
      </c>
      <c r="C566" t="s">
        <v>92</v>
      </c>
      <c r="D566" t="s">
        <v>359</v>
      </c>
      <c r="E566">
        <v>2680</v>
      </c>
      <c r="F566">
        <v>22441</v>
      </c>
      <c r="G566">
        <v>9816</v>
      </c>
      <c r="H566" s="1">
        <v>42045</v>
      </c>
      <c r="I566" t="s">
        <v>382</v>
      </c>
      <c r="J566" t="s">
        <v>389</v>
      </c>
      <c r="K566">
        <v>700013</v>
      </c>
      <c r="L566" t="s">
        <v>93</v>
      </c>
      <c r="M566" t="s">
        <v>272</v>
      </c>
      <c r="N566" t="s">
        <v>225</v>
      </c>
      <c r="O566" t="s">
        <v>238</v>
      </c>
      <c r="P566">
        <v>48</v>
      </c>
      <c r="Q566" s="1">
        <v>26180</v>
      </c>
      <c r="R566" t="s">
        <v>266</v>
      </c>
      <c r="S566" t="s">
        <v>243</v>
      </c>
      <c r="T566" t="s">
        <v>259</v>
      </c>
      <c r="U566" t="s">
        <v>236</v>
      </c>
      <c r="V566" t="s">
        <v>240</v>
      </c>
      <c r="W566">
        <v>657</v>
      </c>
      <c r="X566" t="s">
        <v>344</v>
      </c>
      <c r="Y566" t="s">
        <v>360</v>
      </c>
      <c r="Z566" t="s">
        <v>346</v>
      </c>
      <c r="AA566">
        <v>9.9099999999999994E-2</v>
      </c>
      <c r="AB566" t="s">
        <v>347</v>
      </c>
      <c r="AC566" t="s">
        <v>361</v>
      </c>
      <c r="AD566" t="s">
        <v>92</v>
      </c>
      <c r="AE566" t="s">
        <v>82</v>
      </c>
      <c r="AF566" t="s">
        <v>83</v>
      </c>
      <c r="AG566" t="s">
        <v>84</v>
      </c>
      <c r="AH566" t="s">
        <v>84</v>
      </c>
      <c r="AI566" t="s">
        <v>85</v>
      </c>
      <c r="AJ566" t="s">
        <v>86</v>
      </c>
      <c r="AK566">
        <v>700013</v>
      </c>
      <c r="AL566" t="s">
        <v>21</v>
      </c>
      <c r="AM566" t="s">
        <v>30</v>
      </c>
      <c r="AN566">
        <v>3498</v>
      </c>
      <c r="AO566">
        <v>23016</v>
      </c>
      <c r="AP566">
        <v>2236</v>
      </c>
      <c r="AQ566">
        <v>39.549999999999997</v>
      </c>
      <c r="AR566">
        <v>2120.4899999999998</v>
      </c>
      <c r="AS566" t="s">
        <v>2396</v>
      </c>
      <c r="AT566" t="s">
        <v>2396</v>
      </c>
      <c r="AU566">
        <v>1</v>
      </c>
      <c r="AV566" t="s">
        <v>2398</v>
      </c>
      <c r="AW566" t="str" cm="1">
        <f t="array" ref="AW566">IF(Bank_Final_Fact[[#This Row],[Disbursement Date]]=MIN(_xlfn._xlws.FILTER(Bank_Final_Fact[Disbursement Date],Bank_Final_Fact[Client id]=Bank_Final_Fact[[#This Row],[Client id]])),"New","Old")</f>
        <v>New</v>
      </c>
      <c r="AX566">
        <f t="shared" si="8"/>
        <v>5</v>
      </c>
    </row>
    <row r="567" spans="1:50">
      <c r="A567" t="s">
        <v>952</v>
      </c>
      <c r="B567">
        <v>270</v>
      </c>
      <c r="C567" t="s">
        <v>17</v>
      </c>
      <c r="D567" t="s">
        <v>353</v>
      </c>
      <c r="E567">
        <v>28167</v>
      </c>
      <c r="F567">
        <v>10149</v>
      </c>
      <c r="G567">
        <v>5329</v>
      </c>
      <c r="H567" s="1">
        <v>44611</v>
      </c>
      <c r="I567" t="s">
        <v>382</v>
      </c>
      <c r="J567" t="s">
        <v>383</v>
      </c>
      <c r="K567">
        <v>160051</v>
      </c>
      <c r="L567" t="s">
        <v>19</v>
      </c>
      <c r="M567" t="s">
        <v>307</v>
      </c>
      <c r="N567" t="s">
        <v>225</v>
      </c>
      <c r="O567" t="s">
        <v>226</v>
      </c>
      <c r="P567">
        <v>44</v>
      </c>
      <c r="Q567" s="1">
        <v>27603</v>
      </c>
      <c r="R567" t="s">
        <v>266</v>
      </c>
      <c r="S567" t="s">
        <v>282</v>
      </c>
      <c r="T567" t="s">
        <v>229</v>
      </c>
      <c r="U567" t="s">
        <v>236</v>
      </c>
      <c r="V567" t="s">
        <v>246</v>
      </c>
      <c r="W567">
        <v>425</v>
      </c>
      <c r="X567" t="s">
        <v>344</v>
      </c>
      <c r="Y567" t="s">
        <v>357</v>
      </c>
      <c r="Z567" t="s">
        <v>346</v>
      </c>
      <c r="AA567">
        <v>0.1825</v>
      </c>
      <c r="AB567" t="s">
        <v>354</v>
      </c>
      <c r="AC567" t="s">
        <v>355</v>
      </c>
      <c r="AD567" t="s">
        <v>17</v>
      </c>
      <c r="AE567" t="s">
        <v>9</v>
      </c>
      <c r="AF567" t="s">
        <v>10</v>
      </c>
      <c r="AG567" t="s">
        <v>11</v>
      </c>
      <c r="AH567" t="s">
        <v>11</v>
      </c>
      <c r="AI567" t="s">
        <v>12</v>
      </c>
      <c r="AJ567" t="s">
        <v>17</v>
      </c>
      <c r="AK567">
        <v>160051</v>
      </c>
      <c r="AL567" t="s">
        <v>18</v>
      </c>
      <c r="AM567" t="s">
        <v>30</v>
      </c>
      <c r="AN567">
        <v>27862</v>
      </c>
      <c r="AO567">
        <v>10451</v>
      </c>
      <c r="AP567">
        <v>28162</v>
      </c>
      <c r="AQ567">
        <v>22.73</v>
      </c>
      <c r="AR567">
        <v>188.31</v>
      </c>
      <c r="AS567" t="s">
        <v>2396</v>
      </c>
      <c r="AT567" t="s">
        <v>2396</v>
      </c>
      <c r="AU567">
        <v>2</v>
      </c>
      <c r="AV567" t="s">
        <v>2398</v>
      </c>
      <c r="AW567" t="str" cm="1">
        <f t="array" ref="AW567">IF(Bank_Final_Fact[[#This Row],[Disbursement Date]]=MIN(_xlfn._xlws.FILTER(Bank_Final_Fact[Disbursement Date],Bank_Final_Fact[Client id]=Bank_Final_Fact[[#This Row],[Client id]])),"New","Old")</f>
        <v>New</v>
      </c>
      <c r="AX567">
        <f t="shared" si="8"/>
        <v>1</v>
      </c>
    </row>
    <row r="568" spans="1:50">
      <c r="A568" t="s">
        <v>953</v>
      </c>
      <c r="B568">
        <v>510</v>
      </c>
      <c r="C568" t="s">
        <v>124</v>
      </c>
      <c r="D568" t="s">
        <v>359</v>
      </c>
      <c r="E568">
        <v>31672</v>
      </c>
      <c r="F568">
        <v>29621</v>
      </c>
      <c r="G568">
        <v>21445</v>
      </c>
      <c r="H568" s="1">
        <v>43554</v>
      </c>
      <c r="I568" t="s">
        <v>394</v>
      </c>
      <c r="J568" t="s">
        <v>383</v>
      </c>
      <c r="K568">
        <v>1030063</v>
      </c>
      <c r="L568" t="s">
        <v>126</v>
      </c>
      <c r="M568" t="s">
        <v>315</v>
      </c>
      <c r="N568" t="s">
        <v>225</v>
      </c>
      <c r="O568" t="s">
        <v>251</v>
      </c>
      <c r="P568">
        <v>34</v>
      </c>
      <c r="Q568" s="1">
        <v>30682</v>
      </c>
      <c r="R568" t="s">
        <v>239</v>
      </c>
      <c r="S568" t="s">
        <v>303</v>
      </c>
      <c r="T568" t="s">
        <v>259</v>
      </c>
      <c r="U568" t="s">
        <v>233</v>
      </c>
      <c r="V568" t="s">
        <v>231</v>
      </c>
      <c r="W568">
        <v>341</v>
      </c>
      <c r="X568" t="s">
        <v>344</v>
      </c>
      <c r="Y568" t="s">
        <v>360</v>
      </c>
      <c r="Z568" t="s">
        <v>346</v>
      </c>
      <c r="AA568">
        <v>9.9099999999999994E-2</v>
      </c>
      <c r="AB568" t="s">
        <v>347</v>
      </c>
      <c r="AC568" t="s">
        <v>361</v>
      </c>
      <c r="AD568" t="s">
        <v>124</v>
      </c>
      <c r="AE568" t="s">
        <v>9</v>
      </c>
      <c r="AF568" t="s">
        <v>10</v>
      </c>
      <c r="AG568" t="s">
        <v>11</v>
      </c>
      <c r="AH568" t="s">
        <v>11</v>
      </c>
      <c r="AI568" t="s">
        <v>12</v>
      </c>
      <c r="AJ568" t="s">
        <v>20</v>
      </c>
      <c r="AK568">
        <v>1030063</v>
      </c>
      <c r="AL568" t="s">
        <v>125</v>
      </c>
      <c r="AM568" t="s">
        <v>30</v>
      </c>
      <c r="AN568">
        <v>32426</v>
      </c>
      <c r="AO568">
        <v>30760</v>
      </c>
      <c r="AP568">
        <v>31570</v>
      </c>
      <c r="AQ568">
        <v>31.44</v>
      </c>
      <c r="AR568">
        <v>2909.16</v>
      </c>
      <c r="AS568" t="s">
        <v>2396</v>
      </c>
      <c r="AT568" t="s">
        <v>2396</v>
      </c>
      <c r="AU568">
        <v>0</v>
      </c>
      <c r="AV568" t="s">
        <v>2398</v>
      </c>
      <c r="AW568" t="str" cm="1">
        <f t="array" ref="AW568">IF(Bank_Final_Fact[[#This Row],[Disbursement Date]]=MIN(_xlfn._xlws.FILTER(Bank_Final_Fact[Disbursement Date],Bank_Final_Fact[Client id]=Bank_Final_Fact[[#This Row],[Client id]])),"New","Old")</f>
        <v>Old</v>
      </c>
      <c r="AX568">
        <f t="shared" si="8"/>
        <v>4</v>
      </c>
    </row>
    <row r="569" spans="1:50">
      <c r="A569" t="s">
        <v>954</v>
      </c>
      <c r="B569">
        <v>709</v>
      </c>
      <c r="C569" t="s">
        <v>92</v>
      </c>
      <c r="D569" t="s">
        <v>359</v>
      </c>
      <c r="E569">
        <v>39593</v>
      </c>
      <c r="F569">
        <v>38945</v>
      </c>
      <c r="G569">
        <v>3023</v>
      </c>
      <c r="H569" s="1">
        <v>42650</v>
      </c>
      <c r="I569" t="s">
        <v>382</v>
      </c>
      <c r="J569" t="s">
        <v>383</v>
      </c>
      <c r="K569">
        <v>700013</v>
      </c>
      <c r="L569" t="s">
        <v>93</v>
      </c>
      <c r="M569" t="s">
        <v>279</v>
      </c>
      <c r="N569" t="s">
        <v>225</v>
      </c>
      <c r="O569" t="s">
        <v>226</v>
      </c>
      <c r="P569">
        <v>42</v>
      </c>
      <c r="Q569" s="1">
        <v>28126</v>
      </c>
      <c r="R569" t="s">
        <v>235</v>
      </c>
      <c r="S569" t="s">
        <v>243</v>
      </c>
      <c r="T569" t="s">
        <v>229</v>
      </c>
      <c r="U569" t="s">
        <v>233</v>
      </c>
      <c r="V569" t="s">
        <v>231</v>
      </c>
      <c r="W569">
        <v>668</v>
      </c>
      <c r="X569" t="s">
        <v>344</v>
      </c>
      <c r="Y569" t="s">
        <v>360</v>
      </c>
      <c r="Z569" t="s">
        <v>346</v>
      </c>
      <c r="AA569">
        <v>9.9099999999999994E-2</v>
      </c>
      <c r="AB569" t="s">
        <v>347</v>
      </c>
      <c r="AC569" t="s">
        <v>361</v>
      </c>
      <c r="AD569" t="s">
        <v>92</v>
      </c>
      <c r="AE569" t="s">
        <v>82</v>
      </c>
      <c r="AF569" t="s">
        <v>83</v>
      </c>
      <c r="AG569" t="s">
        <v>84</v>
      </c>
      <c r="AH569" t="s">
        <v>84</v>
      </c>
      <c r="AI569" t="s">
        <v>85</v>
      </c>
      <c r="AJ569" t="s">
        <v>86</v>
      </c>
      <c r="AK569">
        <v>700013</v>
      </c>
      <c r="AL569" t="s">
        <v>21</v>
      </c>
      <c r="AM569" t="s">
        <v>30</v>
      </c>
      <c r="AN569">
        <v>41028</v>
      </c>
      <c r="AO569">
        <v>40690</v>
      </c>
      <c r="AP569">
        <v>39336</v>
      </c>
      <c r="AQ569">
        <v>21.02</v>
      </c>
      <c r="AR569">
        <v>1879.29</v>
      </c>
      <c r="AS569" t="s">
        <v>2397</v>
      </c>
      <c r="AT569" t="s">
        <v>2396</v>
      </c>
      <c r="AU569">
        <v>0</v>
      </c>
      <c r="AV569" t="s">
        <v>2398</v>
      </c>
      <c r="AW569" t="str" cm="1">
        <f t="array" ref="AW569">IF(Bank_Final_Fact[[#This Row],[Disbursement Date]]=MIN(_xlfn._xlws.FILTER(Bank_Final_Fact[Disbursement Date],Bank_Final_Fact[Client id]=Bank_Final_Fact[[#This Row],[Client id]])),"New","Old")</f>
        <v>Old</v>
      </c>
      <c r="AX569">
        <f t="shared" si="8"/>
        <v>4</v>
      </c>
    </row>
    <row r="570" spans="1:50">
      <c r="A570" t="s">
        <v>955</v>
      </c>
      <c r="B570">
        <v>407</v>
      </c>
      <c r="C570" t="s">
        <v>174</v>
      </c>
      <c r="D570" t="s">
        <v>343</v>
      </c>
      <c r="E570">
        <v>42437</v>
      </c>
      <c r="F570">
        <v>8820</v>
      </c>
      <c r="G570">
        <v>15069</v>
      </c>
      <c r="H570" s="1">
        <v>42748</v>
      </c>
      <c r="I570" t="s">
        <v>387</v>
      </c>
      <c r="J570" t="s">
        <v>383</v>
      </c>
      <c r="K570">
        <v>520376</v>
      </c>
      <c r="L570" t="s">
        <v>177</v>
      </c>
      <c r="M570" t="s">
        <v>241</v>
      </c>
      <c r="N570" t="s">
        <v>225</v>
      </c>
      <c r="O570" t="s">
        <v>242</v>
      </c>
      <c r="P570">
        <v>23</v>
      </c>
      <c r="Q570" s="1">
        <v>34335</v>
      </c>
      <c r="R570" t="s">
        <v>227</v>
      </c>
      <c r="S570" t="s">
        <v>243</v>
      </c>
      <c r="T570" t="s">
        <v>229</v>
      </c>
      <c r="U570" t="s">
        <v>233</v>
      </c>
      <c r="V570" t="s">
        <v>240</v>
      </c>
      <c r="W570">
        <v>416</v>
      </c>
      <c r="X570" t="s">
        <v>344</v>
      </c>
      <c r="Y570" t="s">
        <v>345</v>
      </c>
      <c r="Z570" t="s">
        <v>346</v>
      </c>
      <c r="AA570">
        <v>0.1065</v>
      </c>
      <c r="AB570" t="s">
        <v>347</v>
      </c>
      <c r="AC570" t="s">
        <v>348</v>
      </c>
      <c r="AD570" t="s">
        <v>174</v>
      </c>
      <c r="AE570" t="s">
        <v>76</v>
      </c>
      <c r="AF570" t="s">
        <v>77</v>
      </c>
      <c r="AG570" t="s">
        <v>78</v>
      </c>
      <c r="AH570" t="s">
        <v>78</v>
      </c>
      <c r="AI570" t="s">
        <v>79</v>
      </c>
      <c r="AJ570" t="s">
        <v>175</v>
      </c>
      <c r="AK570">
        <v>520376</v>
      </c>
      <c r="AL570" t="s">
        <v>176</v>
      </c>
      <c r="AM570" t="s">
        <v>14</v>
      </c>
      <c r="AN570">
        <v>42054</v>
      </c>
      <c r="AO570">
        <v>8968</v>
      </c>
      <c r="AP570">
        <v>42114</v>
      </c>
      <c r="AQ570">
        <v>40.32</v>
      </c>
      <c r="AR570">
        <v>3901.61</v>
      </c>
      <c r="AS570" t="s">
        <v>2396</v>
      </c>
      <c r="AT570" t="s">
        <v>2396</v>
      </c>
      <c r="AU570">
        <v>0</v>
      </c>
      <c r="AV570" t="s">
        <v>2398</v>
      </c>
      <c r="AW570" t="str" cm="1">
        <f t="array" ref="AW570">IF(Bank_Final_Fact[[#This Row],[Disbursement Date]]=MIN(_xlfn._xlws.FILTER(Bank_Final_Fact[Disbursement Date],Bank_Final_Fact[Client id]=Bank_Final_Fact[[#This Row],[Client id]])),"New","Old")</f>
        <v>Old</v>
      </c>
      <c r="AX570">
        <f t="shared" si="8"/>
        <v>2</v>
      </c>
    </row>
    <row r="571" spans="1:50">
      <c r="A571" t="s">
        <v>956</v>
      </c>
      <c r="B571">
        <v>724</v>
      </c>
      <c r="C571" t="s">
        <v>20</v>
      </c>
      <c r="D571" t="s">
        <v>359</v>
      </c>
      <c r="E571">
        <v>35700</v>
      </c>
      <c r="F571">
        <v>16351</v>
      </c>
      <c r="G571">
        <v>2808</v>
      </c>
      <c r="H571" s="1">
        <v>43697</v>
      </c>
      <c r="I571" t="s">
        <v>385</v>
      </c>
      <c r="J571" t="s">
        <v>383</v>
      </c>
      <c r="K571">
        <v>110159</v>
      </c>
      <c r="L571" t="s">
        <v>22</v>
      </c>
      <c r="M571" t="s">
        <v>253</v>
      </c>
      <c r="N571" t="s">
        <v>225</v>
      </c>
      <c r="O571" t="s">
        <v>251</v>
      </c>
      <c r="P571">
        <v>29</v>
      </c>
      <c r="Q571" s="1">
        <v>32874</v>
      </c>
      <c r="R571" t="s">
        <v>227</v>
      </c>
      <c r="S571" t="s">
        <v>243</v>
      </c>
      <c r="T571" t="s">
        <v>229</v>
      </c>
      <c r="U571" t="s">
        <v>230</v>
      </c>
      <c r="V571" t="s">
        <v>240</v>
      </c>
      <c r="W571">
        <v>311</v>
      </c>
      <c r="X571" t="s">
        <v>344</v>
      </c>
      <c r="Y571" t="s">
        <v>360</v>
      </c>
      <c r="Z571" t="s">
        <v>346</v>
      </c>
      <c r="AA571">
        <v>9.9099999999999994E-2</v>
      </c>
      <c r="AB571" t="s">
        <v>347</v>
      </c>
      <c r="AC571" t="s">
        <v>361</v>
      </c>
      <c r="AD571" t="s">
        <v>20</v>
      </c>
      <c r="AE571" t="s">
        <v>9</v>
      </c>
      <c r="AF571" t="s">
        <v>10</v>
      </c>
      <c r="AG571" t="s">
        <v>11</v>
      </c>
      <c r="AH571" t="s">
        <v>11</v>
      </c>
      <c r="AI571" t="s">
        <v>12</v>
      </c>
      <c r="AJ571" t="s">
        <v>20</v>
      </c>
      <c r="AK571">
        <v>110159</v>
      </c>
      <c r="AL571" t="s">
        <v>21</v>
      </c>
      <c r="AM571" t="s">
        <v>30</v>
      </c>
      <c r="AN571">
        <v>35999</v>
      </c>
      <c r="AO571">
        <v>16052</v>
      </c>
      <c r="AP571">
        <v>35325</v>
      </c>
      <c r="AQ571">
        <v>37.479999999999997</v>
      </c>
      <c r="AR571">
        <v>3430.07</v>
      </c>
      <c r="AS571" t="s">
        <v>2396</v>
      </c>
      <c r="AT571" t="s">
        <v>2396</v>
      </c>
      <c r="AU571">
        <v>0</v>
      </c>
      <c r="AV571" t="s">
        <v>2398</v>
      </c>
      <c r="AW571" t="str" cm="1">
        <f t="array" ref="AW571">IF(Bank_Final_Fact[[#This Row],[Disbursement Date]]=MIN(_xlfn._xlws.FILTER(Bank_Final_Fact[Disbursement Date],Bank_Final_Fact[Client id]=Bank_Final_Fact[[#This Row],[Client id]])),"New","Old")</f>
        <v>Old</v>
      </c>
      <c r="AX571">
        <f t="shared" si="8"/>
        <v>2</v>
      </c>
    </row>
    <row r="572" spans="1:50">
      <c r="A572" t="s">
        <v>957</v>
      </c>
      <c r="B572">
        <v>903</v>
      </c>
      <c r="C572" t="s">
        <v>39</v>
      </c>
      <c r="D572" t="s">
        <v>362</v>
      </c>
      <c r="E572">
        <v>29432</v>
      </c>
      <c r="F572">
        <v>30661</v>
      </c>
      <c r="G572">
        <v>35023</v>
      </c>
      <c r="H572" s="1">
        <v>42427</v>
      </c>
      <c r="I572" t="s">
        <v>385</v>
      </c>
      <c r="J572" t="s">
        <v>389</v>
      </c>
      <c r="K572">
        <v>30179</v>
      </c>
      <c r="L572" t="s">
        <v>46</v>
      </c>
      <c r="M572" t="s">
        <v>270</v>
      </c>
      <c r="N572" t="s">
        <v>225</v>
      </c>
      <c r="O572" t="s">
        <v>238</v>
      </c>
      <c r="P572">
        <v>49</v>
      </c>
      <c r="Q572" s="1">
        <v>25727</v>
      </c>
      <c r="R572" t="s">
        <v>281</v>
      </c>
      <c r="S572" t="s">
        <v>282</v>
      </c>
      <c r="T572" t="s">
        <v>229</v>
      </c>
      <c r="U572" t="s">
        <v>261</v>
      </c>
      <c r="V572" t="s">
        <v>246</v>
      </c>
      <c r="W572">
        <v>442</v>
      </c>
      <c r="X572" t="s">
        <v>344</v>
      </c>
      <c r="Y572" t="s">
        <v>357</v>
      </c>
      <c r="Z572" t="s">
        <v>363</v>
      </c>
      <c r="AA572">
        <v>0.1991</v>
      </c>
      <c r="AB572" t="s">
        <v>364</v>
      </c>
      <c r="AC572" t="s">
        <v>365</v>
      </c>
      <c r="AD572" t="s">
        <v>39</v>
      </c>
      <c r="AE572" t="s">
        <v>40</v>
      </c>
      <c r="AF572" t="s">
        <v>41</v>
      </c>
      <c r="AG572" t="s">
        <v>42</v>
      </c>
      <c r="AH572" t="s">
        <v>42</v>
      </c>
      <c r="AI572" t="s">
        <v>43</v>
      </c>
      <c r="AJ572" t="s">
        <v>44</v>
      </c>
      <c r="AK572">
        <v>30179</v>
      </c>
      <c r="AL572" t="s">
        <v>45</v>
      </c>
      <c r="AM572" t="s">
        <v>30</v>
      </c>
      <c r="AN572">
        <v>31114</v>
      </c>
      <c r="AO572">
        <v>32315</v>
      </c>
      <c r="AP572">
        <v>29306</v>
      </c>
      <c r="AQ572">
        <v>0.82</v>
      </c>
      <c r="AR572">
        <v>3961.43</v>
      </c>
      <c r="AS572" t="s">
        <v>2396</v>
      </c>
      <c r="AT572" t="s">
        <v>2396</v>
      </c>
      <c r="AU572">
        <v>0</v>
      </c>
      <c r="AV572" t="s">
        <v>2398</v>
      </c>
      <c r="AW572" t="str" cm="1">
        <f t="array" ref="AW572">IF(Bank_Final_Fact[[#This Row],[Disbursement Date]]=MIN(_xlfn._xlws.FILTER(Bank_Final_Fact[Disbursement Date],Bank_Final_Fact[Client id]=Bank_Final_Fact[[#This Row],[Client id]])),"New","Old")</f>
        <v>New</v>
      </c>
      <c r="AX572">
        <f t="shared" si="8"/>
        <v>3</v>
      </c>
    </row>
    <row r="573" spans="1:50">
      <c r="A573" t="s">
        <v>958</v>
      </c>
      <c r="B573">
        <v>268</v>
      </c>
      <c r="C573" t="s">
        <v>109</v>
      </c>
      <c r="D573" t="s">
        <v>359</v>
      </c>
      <c r="E573">
        <v>39290</v>
      </c>
      <c r="F573">
        <v>37493</v>
      </c>
      <c r="G573">
        <v>21099</v>
      </c>
      <c r="H573" s="1">
        <v>43232</v>
      </c>
      <c r="I573" t="s">
        <v>385</v>
      </c>
      <c r="J573" t="s">
        <v>389</v>
      </c>
      <c r="K573">
        <v>1110166</v>
      </c>
      <c r="L573" t="s">
        <v>112</v>
      </c>
      <c r="M573" t="s">
        <v>324</v>
      </c>
      <c r="N573" t="s">
        <v>225</v>
      </c>
      <c r="O573" t="s">
        <v>251</v>
      </c>
      <c r="P573">
        <v>27</v>
      </c>
      <c r="Q573" s="1">
        <v>33705</v>
      </c>
      <c r="R573" t="s">
        <v>239</v>
      </c>
      <c r="S573" t="s">
        <v>303</v>
      </c>
      <c r="T573" t="s">
        <v>259</v>
      </c>
      <c r="U573" t="s">
        <v>230</v>
      </c>
      <c r="V573" t="s">
        <v>246</v>
      </c>
      <c r="W573">
        <v>600</v>
      </c>
      <c r="X573" t="s">
        <v>344</v>
      </c>
      <c r="Y573" t="s">
        <v>360</v>
      </c>
      <c r="Z573" t="s">
        <v>346</v>
      </c>
      <c r="AA573">
        <v>9.9099999999999994E-2</v>
      </c>
      <c r="AB573" t="s">
        <v>347</v>
      </c>
      <c r="AC573" t="s">
        <v>361</v>
      </c>
      <c r="AD573" t="s">
        <v>109</v>
      </c>
      <c r="AE573" t="s">
        <v>9</v>
      </c>
      <c r="AF573" t="s">
        <v>10</v>
      </c>
      <c r="AG573" t="s">
        <v>11</v>
      </c>
      <c r="AH573" t="s">
        <v>11</v>
      </c>
      <c r="AI573" t="s">
        <v>12</v>
      </c>
      <c r="AJ573" t="s">
        <v>110</v>
      </c>
      <c r="AK573">
        <v>1110166</v>
      </c>
      <c r="AL573" t="s">
        <v>111</v>
      </c>
      <c r="AM573" t="s">
        <v>14</v>
      </c>
      <c r="AN573">
        <v>39692</v>
      </c>
      <c r="AO573">
        <v>39119</v>
      </c>
      <c r="AP573">
        <v>38841</v>
      </c>
      <c r="AQ573">
        <v>44.64</v>
      </c>
      <c r="AR573">
        <v>1096.2</v>
      </c>
      <c r="AS573" t="s">
        <v>2396</v>
      </c>
      <c r="AT573" t="s">
        <v>2396</v>
      </c>
      <c r="AU573">
        <v>1</v>
      </c>
      <c r="AV573" t="s">
        <v>2399</v>
      </c>
      <c r="AW573" t="str" cm="1">
        <f t="array" ref="AW573">IF(Bank_Final_Fact[[#This Row],[Disbursement Date]]=MIN(_xlfn._xlws.FILTER(Bank_Final_Fact[Disbursement Date],Bank_Final_Fact[Client id]=Bank_Final_Fact[[#This Row],[Client id]])),"New","Old")</f>
        <v>New</v>
      </c>
      <c r="AX573">
        <f t="shared" si="8"/>
        <v>1</v>
      </c>
    </row>
    <row r="574" spans="1:50">
      <c r="A574" t="s">
        <v>959</v>
      </c>
      <c r="B574">
        <v>954</v>
      </c>
      <c r="C574" t="s">
        <v>127</v>
      </c>
      <c r="D574" t="s">
        <v>359</v>
      </c>
      <c r="E574">
        <v>36813</v>
      </c>
      <c r="F574">
        <v>10095</v>
      </c>
      <c r="G574">
        <v>25285</v>
      </c>
      <c r="H574" s="1">
        <v>43031</v>
      </c>
      <c r="I574" t="s">
        <v>385</v>
      </c>
      <c r="J574" t="s">
        <v>383</v>
      </c>
      <c r="K574">
        <v>120676</v>
      </c>
      <c r="L574" t="s">
        <v>128</v>
      </c>
      <c r="M574" t="s">
        <v>316</v>
      </c>
      <c r="N574" t="s">
        <v>225</v>
      </c>
      <c r="O574" t="s">
        <v>238</v>
      </c>
      <c r="P574">
        <v>51</v>
      </c>
      <c r="Q574" s="1">
        <v>24838</v>
      </c>
      <c r="R574" t="s">
        <v>266</v>
      </c>
      <c r="S574" t="s">
        <v>282</v>
      </c>
      <c r="T574" t="s">
        <v>259</v>
      </c>
      <c r="U574" t="s">
        <v>230</v>
      </c>
      <c r="V574" t="s">
        <v>231</v>
      </c>
      <c r="W574">
        <v>804</v>
      </c>
      <c r="X574" t="s">
        <v>344</v>
      </c>
      <c r="Y574" t="s">
        <v>360</v>
      </c>
      <c r="Z574" t="s">
        <v>346</v>
      </c>
      <c r="AA574">
        <v>9.9099999999999994E-2</v>
      </c>
      <c r="AB574" t="s">
        <v>347</v>
      </c>
      <c r="AC574" t="s">
        <v>361</v>
      </c>
      <c r="AD574" t="s">
        <v>127</v>
      </c>
      <c r="AE574" t="s">
        <v>9</v>
      </c>
      <c r="AF574" t="s">
        <v>10</v>
      </c>
      <c r="AG574" t="s">
        <v>11</v>
      </c>
      <c r="AH574" t="s">
        <v>11</v>
      </c>
      <c r="AI574" t="s">
        <v>12</v>
      </c>
      <c r="AJ574" t="s">
        <v>127</v>
      </c>
      <c r="AK574">
        <v>120676</v>
      </c>
      <c r="AL574" t="s">
        <v>21</v>
      </c>
      <c r="AM574" t="s">
        <v>14</v>
      </c>
      <c r="AN574">
        <v>37178</v>
      </c>
      <c r="AO574">
        <v>10140</v>
      </c>
      <c r="AP574">
        <v>36766</v>
      </c>
      <c r="AQ574">
        <v>28.12</v>
      </c>
      <c r="AR574">
        <v>4451.79</v>
      </c>
      <c r="AS574" t="s">
        <v>2396</v>
      </c>
      <c r="AT574" t="s">
        <v>2396</v>
      </c>
      <c r="AU574">
        <v>0</v>
      </c>
      <c r="AV574" t="s">
        <v>2398</v>
      </c>
      <c r="AW574" t="str" cm="1">
        <f t="array" ref="AW574">IF(Bank_Final_Fact[[#This Row],[Disbursement Date]]=MIN(_xlfn._xlws.FILTER(Bank_Final_Fact[Disbursement Date],Bank_Final_Fact[Client id]=Bank_Final_Fact[[#This Row],[Client id]])),"New","Old")</f>
        <v>New</v>
      </c>
      <c r="AX574">
        <f t="shared" si="8"/>
        <v>1</v>
      </c>
    </row>
    <row r="575" spans="1:50">
      <c r="A575" t="s">
        <v>960</v>
      </c>
      <c r="B575">
        <v>514</v>
      </c>
      <c r="C575" t="s">
        <v>75</v>
      </c>
      <c r="D575" t="s">
        <v>343</v>
      </c>
      <c r="E575">
        <v>7146</v>
      </c>
      <c r="F575">
        <v>36577</v>
      </c>
      <c r="G575">
        <v>32004</v>
      </c>
      <c r="H575" s="1">
        <v>42040</v>
      </c>
      <c r="I575" t="s">
        <v>387</v>
      </c>
      <c r="J575" t="s">
        <v>383</v>
      </c>
      <c r="K575">
        <v>710002</v>
      </c>
      <c r="L575" t="s">
        <v>80</v>
      </c>
      <c r="M575" t="s">
        <v>255</v>
      </c>
      <c r="N575" t="s">
        <v>225</v>
      </c>
      <c r="O575" t="s">
        <v>251</v>
      </c>
      <c r="P575">
        <v>29</v>
      </c>
      <c r="Q575" s="1">
        <v>32509</v>
      </c>
      <c r="R575" t="s">
        <v>239</v>
      </c>
      <c r="S575" t="s">
        <v>303</v>
      </c>
      <c r="T575" t="s">
        <v>229</v>
      </c>
      <c r="U575" t="s">
        <v>233</v>
      </c>
      <c r="V575" t="s">
        <v>246</v>
      </c>
      <c r="W575">
        <v>324</v>
      </c>
      <c r="X575" t="s">
        <v>344</v>
      </c>
      <c r="Y575" t="s">
        <v>345</v>
      </c>
      <c r="Z575" t="s">
        <v>346</v>
      </c>
      <c r="AA575">
        <v>0.1065</v>
      </c>
      <c r="AB575" t="s">
        <v>347</v>
      </c>
      <c r="AC575" t="s">
        <v>348</v>
      </c>
      <c r="AD575" t="s">
        <v>75</v>
      </c>
      <c r="AE575" t="s">
        <v>76</v>
      </c>
      <c r="AF575" t="s">
        <v>77</v>
      </c>
      <c r="AG575" t="s">
        <v>78</v>
      </c>
      <c r="AH575" t="s">
        <v>78</v>
      </c>
      <c r="AI575" t="s">
        <v>79</v>
      </c>
      <c r="AJ575" t="s">
        <v>75</v>
      </c>
      <c r="AK575">
        <v>710002</v>
      </c>
      <c r="AL575" t="s">
        <v>45</v>
      </c>
      <c r="AM575" t="s">
        <v>14</v>
      </c>
      <c r="AN575">
        <v>8487</v>
      </c>
      <c r="AO575">
        <v>37377</v>
      </c>
      <c r="AP575">
        <v>6959</v>
      </c>
      <c r="AQ575">
        <v>26.34</v>
      </c>
      <c r="AR575">
        <v>3642.52</v>
      </c>
      <c r="AS575" t="s">
        <v>2396</v>
      </c>
      <c r="AT575" t="s">
        <v>2396</v>
      </c>
      <c r="AU575">
        <v>2</v>
      </c>
      <c r="AV575" t="s">
        <v>2400</v>
      </c>
      <c r="AW575" t="str" cm="1">
        <f t="array" ref="AW575">IF(Bank_Final_Fact[[#This Row],[Disbursement Date]]=MIN(_xlfn._xlws.FILTER(Bank_Final_Fact[Disbursement Date],Bank_Final_Fact[Client id]=Bank_Final_Fact[[#This Row],[Client id]])),"New","Old")</f>
        <v>New</v>
      </c>
      <c r="AX575">
        <f t="shared" si="8"/>
        <v>1</v>
      </c>
    </row>
    <row r="576" spans="1:50">
      <c r="A576" t="s">
        <v>961</v>
      </c>
      <c r="B576">
        <v>839</v>
      </c>
      <c r="C576" t="s">
        <v>151</v>
      </c>
      <c r="D576" t="s">
        <v>343</v>
      </c>
      <c r="E576">
        <v>7278</v>
      </c>
      <c r="F576">
        <v>45188</v>
      </c>
      <c r="G576">
        <v>29227</v>
      </c>
      <c r="H576" s="1">
        <v>45080</v>
      </c>
      <c r="I576" t="s">
        <v>385</v>
      </c>
      <c r="J576" t="s">
        <v>383</v>
      </c>
      <c r="K576">
        <v>880038</v>
      </c>
      <c r="L576" t="s">
        <v>153</v>
      </c>
      <c r="M576" t="s">
        <v>295</v>
      </c>
      <c r="N576" t="s">
        <v>225</v>
      </c>
      <c r="O576" t="s">
        <v>238</v>
      </c>
      <c r="P576">
        <v>51</v>
      </c>
      <c r="Q576" s="1">
        <v>24838</v>
      </c>
      <c r="R576" t="s">
        <v>227</v>
      </c>
      <c r="S576" t="s">
        <v>243</v>
      </c>
      <c r="T576" t="s">
        <v>229</v>
      </c>
      <c r="U576" t="s">
        <v>245</v>
      </c>
      <c r="V576" t="s">
        <v>231</v>
      </c>
      <c r="W576">
        <v>389</v>
      </c>
      <c r="X576" t="s">
        <v>344</v>
      </c>
      <c r="Y576" t="s">
        <v>345</v>
      </c>
      <c r="Z576" t="s">
        <v>346</v>
      </c>
      <c r="AA576">
        <v>0.1065</v>
      </c>
      <c r="AB576" t="s">
        <v>347</v>
      </c>
      <c r="AC576" t="s">
        <v>348</v>
      </c>
      <c r="AD576" t="s">
        <v>151</v>
      </c>
      <c r="AE576" t="s">
        <v>143</v>
      </c>
      <c r="AF576" t="s">
        <v>144</v>
      </c>
      <c r="AG576" t="s">
        <v>145</v>
      </c>
      <c r="AH576" t="s">
        <v>145</v>
      </c>
      <c r="AI576" t="s">
        <v>146</v>
      </c>
      <c r="AJ576" t="s">
        <v>151</v>
      </c>
      <c r="AK576">
        <v>880038</v>
      </c>
      <c r="AL576" t="s">
        <v>152</v>
      </c>
      <c r="AM576" t="s">
        <v>16</v>
      </c>
      <c r="AN576">
        <v>6935</v>
      </c>
      <c r="AO576">
        <v>44766</v>
      </c>
      <c r="AP576">
        <v>6996</v>
      </c>
      <c r="AQ576">
        <v>2.74</v>
      </c>
      <c r="AR576">
        <v>4799.5600000000004</v>
      </c>
      <c r="AS576" t="s">
        <v>2396</v>
      </c>
      <c r="AT576" t="s">
        <v>2396</v>
      </c>
      <c r="AU576">
        <v>2</v>
      </c>
      <c r="AV576" t="s">
        <v>2398</v>
      </c>
      <c r="AW576" t="str" cm="1">
        <f t="array" ref="AW576">IF(Bank_Final_Fact[[#This Row],[Disbursement Date]]=MIN(_xlfn._xlws.FILTER(Bank_Final_Fact[Disbursement Date],Bank_Final_Fact[Client id]=Bank_Final_Fact[[#This Row],[Client id]])),"New","Old")</f>
        <v>Old</v>
      </c>
      <c r="AX576">
        <f t="shared" si="8"/>
        <v>4</v>
      </c>
    </row>
    <row r="577" spans="1:50">
      <c r="A577" t="s">
        <v>962</v>
      </c>
      <c r="B577">
        <v>677</v>
      </c>
      <c r="C577" t="s">
        <v>206</v>
      </c>
      <c r="D577" t="s">
        <v>343</v>
      </c>
      <c r="E577">
        <v>10184</v>
      </c>
      <c r="F577">
        <v>42103</v>
      </c>
      <c r="G577">
        <v>13022</v>
      </c>
      <c r="H577" s="1">
        <v>42140</v>
      </c>
      <c r="I577" t="s">
        <v>385</v>
      </c>
      <c r="J577" t="s">
        <v>383</v>
      </c>
      <c r="K577">
        <v>670106</v>
      </c>
      <c r="L577" t="s">
        <v>208</v>
      </c>
      <c r="M577" t="s">
        <v>286</v>
      </c>
      <c r="N577" t="s">
        <v>225</v>
      </c>
      <c r="O577" t="s">
        <v>251</v>
      </c>
      <c r="P577">
        <v>28</v>
      </c>
      <c r="Q577" s="1">
        <v>33239</v>
      </c>
      <c r="R577" t="s">
        <v>235</v>
      </c>
      <c r="S577" t="s">
        <v>243</v>
      </c>
      <c r="T577" t="s">
        <v>259</v>
      </c>
      <c r="U577" t="s">
        <v>230</v>
      </c>
      <c r="V577" t="s">
        <v>240</v>
      </c>
      <c r="W577">
        <v>844</v>
      </c>
      <c r="X577" t="s">
        <v>344</v>
      </c>
      <c r="Y577" t="s">
        <v>345</v>
      </c>
      <c r="Z577" t="s">
        <v>346</v>
      </c>
      <c r="AA577">
        <v>0.1065</v>
      </c>
      <c r="AB577" t="s">
        <v>347</v>
      </c>
      <c r="AC577" t="s">
        <v>348</v>
      </c>
      <c r="AD577" t="s">
        <v>206</v>
      </c>
      <c r="AE577" t="s">
        <v>51</v>
      </c>
      <c r="AF577" t="s">
        <v>52</v>
      </c>
      <c r="AG577" t="s">
        <v>53</v>
      </c>
      <c r="AH577" t="s">
        <v>53</v>
      </c>
      <c r="AI577" t="s">
        <v>54</v>
      </c>
      <c r="AJ577" t="s">
        <v>206</v>
      </c>
      <c r="AK577">
        <v>670106</v>
      </c>
      <c r="AL577" t="s">
        <v>207</v>
      </c>
      <c r="AM577" t="s">
        <v>14</v>
      </c>
      <c r="AN577">
        <v>11339</v>
      </c>
      <c r="AO577">
        <v>41617</v>
      </c>
      <c r="AP577">
        <v>10001</v>
      </c>
      <c r="AQ577">
        <v>23.74</v>
      </c>
      <c r="AR577">
        <v>1605.62</v>
      </c>
      <c r="AS577" t="s">
        <v>2396</v>
      </c>
      <c r="AT577" t="s">
        <v>2396</v>
      </c>
      <c r="AU577">
        <v>1</v>
      </c>
      <c r="AV577" t="s">
        <v>2398</v>
      </c>
      <c r="AW577" t="str" cm="1">
        <f t="array" ref="AW577">IF(Bank_Final_Fact[[#This Row],[Disbursement Date]]=MIN(_xlfn._xlws.FILTER(Bank_Final_Fact[Disbursement Date],Bank_Final_Fact[Client id]=Bank_Final_Fact[[#This Row],[Client id]])),"New","Old")</f>
        <v>New</v>
      </c>
      <c r="AX577">
        <f t="shared" si="8"/>
        <v>2</v>
      </c>
    </row>
    <row r="578" spans="1:50">
      <c r="A578" t="s">
        <v>963</v>
      </c>
      <c r="B578">
        <v>905</v>
      </c>
      <c r="C578" t="s">
        <v>124</v>
      </c>
      <c r="D578" t="s">
        <v>343</v>
      </c>
      <c r="E578">
        <v>42359</v>
      </c>
      <c r="F578">
        <v>16411</v>
      </c>
      <c r="G578">
        <v>19563</v>
      </c>
      <c r="H578" s="1">
        <v>42294</v>
      </c>
      <c r="I578" t="s">
        <v>382</v>
      </c>
      <c r="J578" t="s">
        <v>383</v>
      </c>
      <c r="K578">
        <v>1030063</v>
      </c>
      <c r="L578" t="s">
        <v>126</v>
      </c>
      <c r="M578" t="s">
        <v>241</v>
      </c>
      <c r="N578" t="s">
        <v>225</v>
      </c>
      <c r="O578" t="s">
        <v>226</v>
      </c>
      <c r="P578">
        <v>39</v>
      </c>
      <c r="Q578" s="1">
        <v>28491</v>
      </c>
      <c r="R578" t="s">
        <v>227</v>
      </c>
      <c r="S578" t="s">
        <v>243</v>
      </c>
      <c r="T578" t="s">
        <v>249</v>
      </c>
      <c r="U578" t="s">
        <v>236</v>
      </c>
      <c r="V578" t="s">
        <v>231</v>
      </c>
      <c r="W578">
        <v>812</v>
      </c>
      <c r="X578" t="s">
        <v>344</v>
      </c>
      <c r="Y578" t="s">
        <v>345</v>
      </c>
      <c r="Z578" t="s">
        <v>346</v>
      </c>
      <c r="AA578">
        <v>0.1065</v>
      </c>
      <c r="AB578" t="s">
        <v>347</v>
      </c>
      <c r="AC578" t="s">
        <v>348</v>
      </c>
      <c r="AD578" t="s">
        <v>124</v>
      </c>
      <c r="AE578" t="s">
        <v>9</v>
      </c>
      <c r="AF578" t="s">
        <v>10</v>
      </c>
      <c r="AG578" t="s">
        <v>11</v>
      </c>
      <c r="AH578" t="s">
        <v>11</v>
      </c>
      <c r="AI578" t="s">
        <v>12</v>
      </c>
      <c r="AJ578" t="s">
        <v>20</v>
      </c>
      <c r="AK578">
        <v>1030063</v>
      </c>
      <c r="AL578" t="s">
        <v>125</v>
      </c>
      <c r="AM578" t="s">
        <v>30</v>
      </c>
      <c r="AN578">
        <v>42823</v>
      </c>
      <c r="AO578">
        <v>15992</v>
      </c>
      <c r="AP578">
        <v>42201</v>
      </c>
      <c r="AQ578">
        <v>27.66</v>
      </c>
      <c r="AR578">
        <v>4628.7</v>
      </c>
      <c r="AS578" t="s">
        <v>2396</v>
      </c>
      <c r="AT578" t="s">
        <v>2396</v>
      </c>
      <c r="AU578">
        <v>0</v>
      </c>
      <c r="AV578" t="s">
        <v>2400</v>
      </c>
      <c r="AW578" t="str" cm="1">
        <f t="array" ref="AW578">IF(Bank_Final_Fact[[#This Row],[Disbursement Date]]=MIN(_xlfn._xlws.FILTER(Bank_Final_Fact[Disbursement Date],Bank_Final_Fact[Client id]=Bank_Final_Fact[[#This Row],[Client id]])),"New","Old")</f>
        <v>New</v>
      </c>
      <c r="AX578">
        <f t="shared" ref="AX578:AX641" si="9">COUNTIF($B:$B,B578)</f>
        <v>2</v>
      </c>
    </row>
    <row r="579" spans="1:50">
      <c r="A579" t="s">
        <v>964</v>
      </c>
      <c r="B579">
        <v>898</v>
      </c>
      <c r="C579" t="s">
        <v>17</v>
      </c>
      <c r="D579" t="s">
        <v>343</v>
      </c>
      <c r="E579">
        <v>30214</v>
      </c>
      <c r="F579">
        <v>23299</v>
      </c>
      <c r="G579">
        <v>35521</v>
      </c>
      <c r="H579" s="1">
        <v>43470</v>
      </c>
      <c r="I579" t="s">
        <v>382</v>
      </c>
      <c r="J579" t="s">
        <v>389</v>
      </c>
      <c r="K579">
        <v>160051</v>
      </c>
      <c r="L579" t="s">
        <v>19</v>
      </c>
      <c r="M579" t="s">
        <v>296</v>
      </c>
      <c r="N579" t="s">
        <v>225</v>
      </c>
      <c r="O579" t="s">
        <v>226</v>
      </c>
      <c r="P579">
        <v>36</v>
      </c>
      <c r="Q579" s="1">
        <v>30317</v>
      </c>
      <c r="R579" t="s">
        <v>235</v>
      </c>
      <c r="S579" t="s">
        <v>243</v>
      </c>
      <c r="T579" t="s">
        <v>259</v>
      </c>
      <c r="U579" t="s">
        <v>233</v>
      </c>
      <c r="V579" t="s">
        <v>231</v>
      </c>
      <c r="W579">
        <v>489</v>
      </c>
      <c r="X579" t="s">
        <v>344</v>
      </c>
      <c r="Y579" t="s">
        <v>345</v>
      </c>
      <c r="Z579" t="s">
        <v>346</v>
      </c>
      <c r="AA579">
        <v>0.1065</v>
      </c>
      <c r="AB579" t="s">
        <v>347</v>
      </c>
      <c r="AC579" t="s">
        <v>348</v>
      </c>
      <c r="AD579" t="s">
        <v>17</v>
      </c>
      <c r="AE579" t="s">
        <v>9</v>
      </c>
      <c r="AF579" t="s">
        <v>10</v>
      </c>
      <c r="AG579" t="s">
        <v>11</v>
      </c>
      <c r="AH579" t="s">
        <v>11</v>
      </c>
      <c r="AI579" t="s">
        <v>12</v>
      </c>
      <c r="AJ579" t="s">
        <v>17</v>
      </c>
      <c r="AK579">
        <v>160051</v>
      </c>
      <c r="AL579" t="s">
        <v>18</v>
      </c>
      <c r="AM579" t="s">
        <v>30</v>
      </c>
      <c r="AN579">
        <v>31477</v>
      </c>
      <c r="AO579">
        <v>24156</v>
      </c>
      <c r="AP579">
        <v>29895</v>
      </c>
      <c r="AQ579">
        <v>19.600000000000001</v>
      </c>
      <c r="AR579">
        <v>1323.94</v>
      </c>
      <c r="AS579" t="s">
        <v>2396</v>
      </c>
      <c r="AT579" t="s">
        <v>2396</v>
      </c>
      <c r="AU579">
        <v>2</v>
      </c>
      <c r="AV579" t="s">
        <v>2399</v>
      </c>
      <c r="AW579" t="str" cm="1">
        <f t="array" ref="AW579">IF(Bank_Final_Fact[[#This Row],[Disbursement Date]]=MIN(_xlfn._xlws.FILTER(Bank_Final_Fact[Disbursement Date],Bank_Final_Fact[Client id]=Bank_Final_Fact[[#This Row],[Client id]])),"New","Old")</f>
        <v>Old</v>
      </c>
      <c r="AX579">
        <f t="shared" si="9"/>
        <v>5</v>
      </c>
    </row>
    <row r="580" spans="1:50">
      <c r="A580" t="s">
        <v>965</v>
      </c>
      <c r="B580">
        <v>123</v>
      </c>
      <c r="C580" t="s">
        <v>124</v>
      </c>
      <c r="D580" t="s">
        <v>359</v>
      </c>
      <c r="E580">
        <v>21906</v>
      </c>
      <c r="F580">
        <v>27824</v>
      </c>
      <c r="G580">
        <v>33779</v>
      </c>
      <c r="H580" s="1">
        <v>42342</v>
      </c>
      <c r="I580" t="s">
        <v>387</v>
      </c>
      <c r="J580" t="s">
        <v>383</v>
      </c>
      <c r="K580">
        <v>1030063</v>
      </c>
      <c r="L580" t="s">
        <v>126</v>
      </c>
      <c r="M580" t="s">
        <v>224</v>
      </c>
      <c r="N580" t="s">
        <v>225</v>
      </c>
      <c r="O580" t="s">
        <v>226</v>
      </c>
      <c r="P580">
        <v>37</v>
      </c>
      <c r="Q580" s="1">
        <v>30317</v>
      </c>
      <c r="R580" t="s">
        <v>239</v>
      </c>
      <c r="S580" t="s">
        <v>303</v>
      </c>
      <c r="T580" t="s">
        <v>229</v>
      </c>
      <c r="U580" t="s">
        <v>230</v>
      </c>
      <c r="V580" t="s">
        <v>246</v>
      </c>
      <c r="W580">
        <v>373</v>
      </c>
      <c r="X580" t="s">
        <v>344</v>
      </c>
      <c r="Y580" t="s">
        <v>360</v>
      </c>
      <c r="Z580" t="s">
        <v>346</v>
      </c>
      <c r="AA580">
        <v>9.9099999999999994E-2</v>
      </c>
      <c r="AB580" t="s">
        <v>347</v>
      </c>
      <c r="AC580" t="s">
        <v>361</v>
      </c>
      <c r="AD580" t="s">
        <v>124</v>
      </c>
      <c r="AE580" t="s">
        <v>9</v>
      </c>
      <c r="AF580" t="s">
        <v>10</v>
      </c>
      <c r="AG580" t="s">
        <v>11</v>
      </c>
      <c r="AH580" t="s">
        <v>11</v>
      </c>
      <c r="AI580" t="s">
        <v>12</v>
      </c>
      <c r="AJ580" t="s">
        <v>20</v>
      </c>
      <c r="AK580">
        <v>1030063</v>
      </c>
      <c r="AL580" t="s">
        <v>125</v>
      </c>
      <c r="AM580" t="s">
        <v>30</v>
      </c>
      <c r="AN580">
        <v>21707</v>
      </c>
      <c r="AO580">
        <v>29301</v>
      </c>
      <c r="AP580">
        <v>21756</v>
      </c>
      <c r="AQ580">
        <v>1.43</v>
      </c>
      <c r="AR580">
        <v>1565.53</v>
      </c>
      <c r="AS580" t="s">
        <v>2396</v>
      </c>
      <c r="AT580" t="s">
        <v>2396</v>
      </c>
      <c r="AU580">
        <v>1</v>
      </c>
      <c r="AV580" t="s">
        <v>2398</v>
      </c>
      <c r="AW580" t="str" cm="1">
        <f t="array" ref="AW580">IF(Bank_Final_Fact[[#This Row],[Disbursement Date]]=MIN(_xlfn._xlws.FILTER(Bank_Final_Fact[Disbursement Date],Bank_Final_Fact[Client id]=Bank_Final_Fact[[#This Row],[Client id]])),"New","Old")</f>
        <v>Old</v>
      </c>
      <c r="AX580">
        <f t="shared" si="9"/>
        <v>2</v>
      </c>
    </row>
    <row r="581" spans="1:50">
      <c r="A581" t="s">
        <v>966</v>
      </c>
      <c r="B581">
        <v>944</v>
      </c>
      <c r="C581" t="s">
        <v>89</v>
      </c>
      <c r="D581" t="s">
        <v>343</v>
      </c>
      <c r="E581">
        <v>6518</v>
      </c>
      <c r="F581">
        <v>32999</v>
      </c>
      <c r="G581">
        <v>23534</v>
      </c>
      <c r="H581" s="1">
        <v>44673</v>
      </c>
      <c r="I581" t="s">
        <v>385</v>
      </c>
      <c r="J581" t="s">
        <v>383</v>
      </c>
      <c r="K581">
        <v>910020</v>
      </c>
      <c r="L581" t="s">
        <v>91</v>
      </c>
      <c r="M581" t="s">
        <v>333</v>
      </c>
      <c r="N581" t="s">
        <v>225</v>
      </c>
      <c r="O581" t="s">
        <v>238</v>
      </c>
      <c r="P581">
        <v>46</v>
      </c>
      <c r="Q581" s="1">
        <v>26877</v>
      </c>
      <c r="R581" t="s">
        <v>281</v>
      </c>
      <c r="S581" t="s">
        <v>282</v>
      </c>
      <c r="T581" t="s">
        <v>259</v>
      </c>
      <c r="U581" t="s">
        <v>233</v>
      </c>
      <c r="V581" t="s">
        <v>246</v>
      </c>
      <c r="W581">
        <v>604</v>
      </c>
      <c r="X581" t="s">
        <v>344</v>
      </c>
      <c r="Y581" t="s">
        <v>345</v>
      </c>
      <c r="Z581" t="s">
        <v>346</v>
      </c>
      <c r="AA581">
        <v>0.1065</v>
      </c>
      <c r="AB581" t="s">
        <v>347</v>
      </c>
      <c r="AC581" t="s">
        <v>348</v>
      </c>
      <c r="AD581" t="s">
        <v>89</v>
      </c>
      <c r="AE581" t="s">
        <v>24</v>
      </c>
      <c r="AF581" t="s">
        <v>25</v>
      </c>
      <c r="AG581" t="s">
        <v>26</v>
      </c>
      <c r="AH581" t="s">
        <v>26</v>
      </c>
      <c r="AI581" t="s">
        <v>27</v>
      </c>
      <c r="AJ581" t="s">
        <v>28</v>
      </c>
      <c r="AK581">
        <v>910020</v>
      </c>
      <c r="AL581" t="s">
        <v>90</v>
      </c>
      <c r="AM581" t="s">
        <v>16</v>
      </c>
      <c r="AN581">
        <v>6163</v>
      </c>
      <c r="AO581">
        <v>33225</v>
      </c>
      <c r="AP581">
        <v>6249</v>
      </c>
      <c r="AQ581">
        <v>11.73</v>
      </c>
      <c r="AR581">
        <v>543.26</v>
      </c>
      <c r="AS581" t="s">
        <v>2397</v>
      </c>
      <c r="AT581" t="s">
        <v>2396</v>
      </c>
      <c r="AU581">
        <v>2</v>
      </c>
      <c r="AV581" t="s">
        <v>2398</v>
      </c>
      <c r="AW581" t="str" cm="1">
        <f t="array" ref="AW581">IF(Bank_Final_Fact[[#This Row],[Disbursement Date]]=MIN(_xlfn._xlws.FILTER(Bank_Final_Fact[Disbursement Date],Bank_Final_Fact[Client id]=Bank_Final_Fact[[#This Row],[Client id]])),"New","Old")</f>
        <v>Old</v>
      </c>
      <c r="AX581">
        <f t="shared" si="9"/>
        <v>5</v>
      </c>
    </row>
    <row r="582" spans="1:50">
      <c r="A582" t="s">
        <v>967</v>
      </c>
      <c r="B582">
        <v>273</v>
      </c>
      <c r="C582" t="s">
        <v>183</v>
      </c>
      <c r="D582" t="s">
        <v>359</v>
      </c>
      <c r="E582">
        <v>20448</v>
      </c>
      <c r="F582">
        <v>20661</v>
      </c>
      <c r="G582">
        <v>21412</v>
      </c>
      <c r="H582" s="1">
        <v>45106</v>
      </c>
      <c r="I582" t="s">
        <v>385</v>
      </c>
      <c r="J582" t="s">
        <v>383</v>
      </c>
      <c r="K582">
        <v>1550006</v>
      </c>
      <c r="L582" t="s">
        <v>185</v>
      </c>
      <c r="M582" t="s">
        <v>290</v>
      </c>
      <c r="N582" t="s">
        <v>225</v>
      </c>
      <c r="O582" t="s">
        <v>251</v>
      </c>
      <c r="P582">
        <v>32</v>
      </c>
      <c r="Q582" s="1">
        <v>31413</v>
      </c>
      <c r="R582" t="s">
        <v>239</v>
      </c>
      <c r="S582" t="s">
        <v>303</v>
      </c>
      <c r="T582" t="s">
        <v>229</v>
      </c>
      <c r="U582" t="s">
        <v>230</v>
      </c>
      <c r="V582" t="s">
        <v>246</v>
      </c>
      <c r="W582">
        <v>666</v>
      </c>
      <c r="X582" t="s">
        <v>344</v>
      </c>
      <c r="Y582" t="s">
        <v>360</v>
      </c>
      <c r="Z582" t="s">
        <v>346</v>
      </c>
      <c r="AA582">
        <v>9.9099999999999994E-2</v>
      </c>
      <c r="AB582" t="s">
        <v>347</v>
      </c>
      <c r="AC582" t="s">
        <v>361</v>
      </c>
      <c r="AD582" t="s">
        <v>183</v>
      </c>
      <c r="AE582" t="s">
        <v>103</v>
      </c>
      <c r="AF582" t="s">
        <v>104</v>
      </c>
      <c r="AG582" t="s">
        <v>105</v>
      </c>
      <c r="AH582" t="s">
        <v>105</v>
      </c>
      <c r="AI582" t="s">
        <v>106</v>
      </c>
      <c r="AJ582" t="s">
        <v>183</v>
      </c>
      <c r="AK582">
        <v>1550006</v>
      </c>
      <c r="AL582" t="s">
        <v>184</v>
      </c>
      <c r="AM582" t="s">
        <v>14</v>
      </c>
      <c r="AN582">
        <v>21833</v>
      </c>
      <c r="AO582">
        <v>22159</v>
      </c>
      <c r="AP582">
        <v>20037</v>
      </c>
      <c r="AQ582">
        <v>0.94</v>
      </c>
      <c r="AR582">
        <v>2291.58</v>
      </c>
      <c r="AS582" t="s">
        <v>2396</v>
      </c>
      <c r="AT582" t="s">
        <v>2396</v>
      </c>
      <c r="AU582">
        <v>0</v>
      </c>
      <c r="AV582" t="s">
        <v>2400</v>
      </c>
      <c r="AW582" t="str" cm="1">
        <f t="array" ref="AW582">IF(Bank_Final_Fact[[#This Row],[Disbursement Date]]=MIN(_xlfn._xlws.FILTER(Bank_Final_Fact[Disbursement Date],Bank_Final_Fact[Client id]=Bank_Final_Fact[[#This Row],[Client id]])),"New","Old")</f>
        <v>Old</v>
      </c>
      <c r="AX582">
        <f t="shared" si="9"/>
        <v>2</v>
      </c>
    </row>
    <row r="583" spans="1:50">
      <c r="A583" t="s">
        <v>968</v>
      </c>
      <c r="B583">
        <v>864</v>
      </c>
      <c r="C583" t="s">
        <v>47</v>
      </c>
      <c r="D583" t="s">
        <v>343</v>
      </c>
      <c r="E583">
        <v>16610</v>
      </c>
      <c r="F583">
        <v>38294</v>
      </c>
      <c r="G583">
        <v>21248</v>
      </c>
      <c r="H583" s="1">
        <v>44508</v>
      </c>
      <c r="I583" t="s">
        <v>385</v>
      </c>
      <c r="J583" t="s">
        <v>389</v>
      </c>
      <c r="K583">
        <v>80001</v>
      </c>
      <c r="L583" t="s">
        <v>49</v>
      </c>
      <c r="M583" t="s">
        <v>324</v>
      </c>
      <c r="N583" t="s">
        <v>225</v>
      </c>
      <c r="O583" t="s">
        <v>251</v>
      </c>
      <c r="P583">
        <v>27</v>
      </c>
      <c r="Q583" s="1">
        <v>33705</v>
      </c>
      <c r="R583" t="s">
        <v>239</v>
      </c>
      <c r="S583" t="s">
        <v>303</v>
      </c>
      <c r="T583" t="s">
        <v>259</v>
      </c>
      <c r="U583" t="s">
        <v>230</v>
      </c>
      <c r="V583" t="s">
        <v>246</v>
      </c>
      <c r="W583">
        <v>600</v>
      </c>
      <c r="X583" t="s">
        <v>344</v>
      </c>
      <c r="Y583" t="s">
        <v>345</v>
      </c>
      <c r="Z583" t="s">
        <v>346</v>
      </c>
      <c r="AA583">
        <v>0.1065</v>
      </c>
      <c r="AB583" t="s">
        <v>347</v>
      </c>
      <c r="AC583" t="s">
        <v>348</v>
      </c>
      <c r="AD583" t="s">
        <v>47</v>
      </c>
      <c r="AE583" t="s">
        <v>40</v>
      </c>
      <c r="AF583" t="s">
        <v>41</v>
      </c>
      <c r="AG583" t="s">
        <v>42</v>
      </c>
      <c r="AH583" t="s">
        <v>42</v>
      </c>
      <c r="AI583" t="s">
        <v>43</v>
      </c>
      <c r="AJ583" t="s">
        <v>47</v>
      </c>
      <c r="AK583">
        <v>80001</v>
      </c>
      <c r="AL583" t="s">
        <v>48</v>
      </c>
      <c r="AM583" t="s">
        <v>16</v>
      </c>
      <c r="AN583">
        <v>17201</v>
      </c>
      <c r="AO583">
        <v>38883</v>
      </c>
      <c r="AP583">
        <v>16490</v>
      </c>
      <c r="AQ583">
        <v>46.74</v>
      </c>
      <c r="AR583">
        <v>2765.85</v>
      </c>
      <c r="AS583" t="s">
        <v>2397</v>
      </c>
      <c r="AT583" t="s">
        <v>2396</v>
      </c>
      <c r="AU583">
        <v>2</v>
      </c>
      <c r="AV583" t="s">
        <v>2398</v>
      </c>
      <c r="AW583" t="str" cm="1">
        <f t="array" ref="AW583">IF(Bank_Final_Fact[[#This Row],[Disbursement Date]]=MIN(_xlfn._xlws.FILTER(Bank_Final_Fact[Disbursement Date],Bank_Final_Fact[Client id]=Bank_Final_Fact[[#This Row],[Client id]])),"New","Old")</f>
        <v>Old</v>
      </c>
      <c r="AX583">
        <f t="shared" si="9"/>
        <v>5</v>
      </c>
    </row>
    <row r="584" spans="1:50">
      <c r="A584" t="s">
        <v>969</v>
      </c>
      <c r="B584">
        <v>748</v>
      </c>
      <c r="C584" t="s">
        <v>186</v>
      </c>
      <c r="D584" t="s">
        <v>359</v>
      </c>
      <c r="E584">
        <v>41322</v>
      </c>
      <c r="F584">
        <v>8958</v>
      </c>
      <c r="G584">
        <v>16016</v>
      </c>
      <c r="H584" s="1">
        <v>44571</v>
      </c>
      <c r="I584" t="s">
        <v>394</v>
      </c>
      <c r="J584" t="s">
        <v>383</v>
      </c>
      <c r="K584">
        <v>800018</v>
      </c>
      <c r="L584" t="s">
        <v>189</v>
      </c>
      <c r="M584" t="s">
        <v>241</v>
      </c>
      <c r="N584" t="s">
        <v>225</v>
      </c>
      <c r="O584" t="s">
        <v>238</v>
      </c>
      <c r="P584">
        <v>54</v>
      </c>
      <c r="Q584" s="1">
        <v>24025</v>
      </c>
      <c r="R584" t="s">
        <v>266</v>
      </c>
      <c r="S584" t="s">
        <v>243</v>
      </c>
      <c r="T584" t="s">
        <v>259</v>
      </c>
      <c r="U584" t="s">
        <v>236</v>
      </c>
      <c r="V584" t="s">
        <v>240</v>
      </c>
      <c r="W584">
        <v>629</v>
      </c>
      <c r="X584" t="s">
        <v>344</v>
      </c>
      <c r="Y584" t="s">
        <v>360</v>
      </c>
      <c r="Z584" t="s">
        <v>346</v>
      </c>
      <c r="AA584">
        <v>9.9099999999999994E-2</v>
      </c>
      <c r="AB584" t="s">
        <v>347</v>
      </c>
      <c r="AC584" t="s">
        <v>361</v>
      </c>
      <c r="AD584" t="s">
        <v>186</v>
      </c>
      <c r="AE584" t="s">
        <v>24</v>
      </c>
      <c r="AF584" t="s">
        <v>25</v>
      </c>
      <c r="AG584" t="s">
        <v>26</v>
      </c>
      <c r="AH584" t="s">
        <v>26</v>
      </c>
      <c r="AI584" t="s">
        <v>27</v>
      </c>
      <c r="AJ584" t="s">
        <v>187</v>
      </c>
      <c r="AK584">
        <v>800018</v>
      </c>
      <c r="AL584" t="s">
        <v>188</v>
      </c>
      <c r="AM584" t="s">
        <v>14</v>
      </c>
      <c r="AN584">
        <v>42441</v>
      </c>
      <c r="AO584">
        <v>10296</v>
      </c>
      <c r="AP584">
        <v>41014</v>
      </c>
      <c r="AQ584">
        <v>33.380000000000003</v>
      </c>
      <c r="AR584">
        <v>1590.52</v>
      </c>
      <c r="AS584" t="s">
        <v>2397</v>
      </c>
      <c r="AT584" t="s">
        <v>2396</v>
      </c>
      <c r="AU584">
        <v>0</v>
      </c>
      <c r="AV584" t="s">
        <v>2398</v>
      </c>
      <c r="AW584" t="str" cm="1">
        <f t="array" ref="AW584">IF(Bank_Final_Fact[[#This Row],[Disbursement Date]]=MIN(_xlfn._xlws.FILTER(Bank_Final_Fact[Disbursement Date],Bank_Final_Fact[Client id]=Bank_Final_Fact[[#This Row],[Client id]])),"New","Old")</f>
        <v>Old</v>
      </c>
      <c r="AX584">
        <f t="shared" si="9"/>
        <v>2</v>
      </c>
    </row>
    <row r="585" spans="1:50">
      <c r="A585" t="s">
        <v>970</v>
      </c>
      <c r="B585">
        <v>339</v>
      </c>
      <c r="C585" t="s">
        <v>127</v>
      </c>
      <c r="D585" t="s">
        <v>343</v>
      </c>
      <c r="E585">
        <v>40326</v>
      </c>
      <c r="F585">
        <v>22976</v>
      </c>
      <c r="G585">
        <v>5926</v>
      </c>
      <c r="H585" s="1">
        <v>43313</v>
      </c>
      <c r="I585" t="s">
        <v>385</v>
      </c>
      <c r="J585" t="s">
        <v>389</v>
      </c>
      <c r="K585">
        <v>120676</v>
      </c>
      <c r="L585" t="s">
        <v>128</v>
      </c>
      <c r="M585" t="s">
        <v>334</v>
      </c>
      <c r="N585" t="s">
        <v>225</v>
      </c>
      <c r="O585" t="s">
        <v>226</v>
      </c>
      <c r="P585">
        <v>43</v>
      </c>
      <c r="Q585" s="1">
        <v>27454</v>
      </c>
      <c r="R585" t="s">
        <v>281</v>
      </c>
      <c r="S585" t="s">
        <v>282</v>
      </c>
      <c r="T585" t="s">
        <v>229</v>
      </c>
      <c r="U585" t="s">
        <v>230</v>
      </c>
      <c r="V585" t="s">
        <v>246</v>
      </c>
      <c r="W585">
        <v>558</v>
      </c>
      <c r="X585" t="s">
        <v>344</v>
      </c>
      <c r="Y585" t="s">
        <v>345</v>
      </c>
      <c r="Z585" t="s">
        <v>346</v>
      </c>
      <c r="AA585">
        <v>0.1065</v>
      </c>
      <c r="AB585" t="s">
        <v>347</v>
      </c>
      <c r="AC585" t="s">
        <v>348</v>
      </c>
      <c r="AD585" t="s">
        <v>127</v>
      </c>
      <c r="AE585" t="s">
        <v>9</v>
      </c>
      <c r="AF585" t="s">
        <v>10</v>
      </c>
      <c r="AG585" t="s">
        <v>11</v>
      </c>
      <c r="AH585" t="s">
        <v>11</v>
      </c>
      <c r="AI585" t="s">
        <v>12</v>
      </c>
      <c r="AJ585" t="s">
        <v>127</v>
      </c>
      <c r="AK585">
        <v>120676</v>
      </c>
      <c r="AL585" t="s">
        <v>21</v>
      </c>
      <c r="AM585" t="s">
        <v>14</v>
      </c>
      <c r="AN585">
        <v>42132</v>
      </c>
      <c r="AO585">
        <v>23622</v>
      </c>
      <c r="AP585">
        <v>40092</v>
      </c>
      <c r="AQ585">
        <v>30.09</v>
      </c>
      <c r="AR585">
        <v>984.53</v>
      </c>
      <c r="AS585" t="s">
        <v>2396</v>
      </c>
      <c r="AT585" t="s">
        <v>2396</v>
      </c>
      <c r="AU585">
        <v>1</v>
      </c>
      <c r="AV585" t="s">
        <v>2399</v>
      </c>
      <c r="AW585" t="str" cm="1">
        <f t="array" ref="AW585">IF(Bank_Final_Fact[[#This Row],[Disbursement Date]]=MIN(_xlfn._xlws.FILTER(Bank_Final_Fact[Disbursement Date],Bank_Final_Fact[Client id]=Bank_Final_Fact[[#This Row],[Client id]])),"New","Old")</f>
        <v>Old</v>
      </c>
      <c r="AX585">
        <f t="shared" si="9"/>
        <v>4</v>
      </c>
    </row>
    <row r="586" spans="1:50">
      <c r="A586" t="s">
        <v>971</v>
      </c>
      <c r="B586">
        <v>508</v>
      </c>
      <c r="C586" t="s">
        <v>124</v>
      </c>
      <c r="D586" t="s">
        <v>343</v>
      </c>
      <c r="E586">
        <v>13103</v>
      </c>
      <c r="F586">
        <v>21838</v>
      </c>
      <c r="G586">
        <v>37826</v>
      </c>
      <c r="H586" s="1">
        <v>44793</v>
      </c>
      <c r="I586" t="s">
        <v>394</v>
      </c>
      <c r="J586" t="s">
        <v>383</v>
      </c>
      <c r="K586">
        <v>1030063</v>
      </c>
      <c r="L586" t="s">
        <v>126</v>
      </c>
      <c r="M586" t="s">
        <v>308</v>
      </c>
      <c r="N586" t="s">
        <v>225</v>
      </c>
      <c r="O586" t="s">
        <v>238</v>
      </c>
      <c r="P586">
        <v>49</v>
      </c>
      <c r="Q586" s="1">
        <v>25752</v>
      </c>
      <c r="R586" t="s">
        <v>239</v>
      </c>
      <c r="S586" t="s">
        <v>303</v>
      </c>
      <c r="T586" t="s">
        <v>229</v>
      </c>
      <c r="U586" t="s">
        <v>236</v>
      </c>
      <c r="V586" t="s">
        <v>231</v>
      </c>
      <c r="W586">
        <v>695</v>
      </c>
      <c r="X586" t="s">
        <v>344</v>
      </c>
      <c r="Y586" t="s">
        <v>345</v>
      </c>
      <c r="Z586" t="s">
        <v>346</v>
      </c>
      <c r="AA586">
        <v>0.1065</v>
      </c>
      <c r="AB586" t="s">
        <v>347</v>
      </c>
      <c r="AC586" t="s">
        <v>348</v>
      </c>
      <c r="AD586" t="s">
        <v>124</v>
      </c>
      <c r="AE586" t="s">
        <v>9</v>
      </c>
      <c r="AF586" t="s">
        <v>10</v>
      </c>
      <c r="AG586" t="s">
        <v>11</v>
      </c>
      <c r="AH586" t="s">
        <v>11</v>
      </c>
      <c r="AI586" t="s">
        <v>12</v>
      </c>
      <c r="AJ586" t="s">
        <v>20</v>
      </c>
      <c r="AK586">
        <v>1030063</v>
      </c>
      <c r="AL586" t="s">
        <v>125</v>
      </c>
      <c r="AM586" t="s">
        <v>30</v>
      </c>
      <c r="AN586">
        <v>14628</v>
      </c>
      <c r="AO586">
        <v>21769</v>
      </c>
      <c r="AP586">
        <v>12940</v>
      </c>
      <c r="AQ586">
        <v>35.340000000000003</v>
      </c>
      <c r="AR586">
        <v>2892.27</v>
      </c>
      <c r="AS586" t="s">
        <v>2396</v>
      </c>
      <c r="AT586" t="s">
        <v>2396</v>
      </c>
      <c r="AU586">
        <v>2</v>
      </c>
      <c r="AV586" t="s">
        <v>2398</v>
      </c>
      <c r="AW586" t="str" cm="1">
        <f t="array" ref="AW586">IF(Bank_Final_Fact[[#This Row],[Disbursement Date]]=MIN(_xlfn._xlws.FILTER(Bank_Final_Fact[Disbursement Date],Bank_Final_Fact[Client id]=Bank_Final_Fact[[#This Row],[Client id]])),"New","Old")</f>
        <v>Old</v>
      </c>
      <c r="AX586">
        <f t="shared" si="9"/>
        <v>5</v>
      </c>
    </row>
    <row r="587" spans="1:50">
      <c r="A587" t="s">
        <v>972</v>
      </c>
      <c r="B587">
        <v>980</v>
      </c>
      <c r="C587" t="s">
        <v>75</v>
      </c>
      <c r="D587" t="s">
        <v>353</v>
      </c>
      <c r="E587">
        <v>39337</v>
      </c>
      <c r="F587">
        <v>19657</v>
      </c>
      <c r="G587">
        <v>4389</v>
      </c>
      <c r="H587" s="1">
        <v>43468</v>
      </c>
      <c r="I587" t="s">
        <v>382</v>
      </c>
      <c r="J587" t="s">
        <v>389</v>
      </c>
      <c r="K587">
        <v>710002</v>
      </c>
      <c r="L587" t="s">
        <v>80</v>
      </c>
      <c r="M587" t="s">
        <v>241</v>
      </c>
      <c r="N587" t="s">
        <v>225</v>
      </c>
      <c r="O587" t="s">
        <v>251</v>
      </c>
      <c r="P587">
        <v>31</v>
      </c>
      <c r="Q587" s="1">
        <v>32143</v>
      </c>
      <c r="R587" t="s">
        <v>239</v>
      </c>
      <c r="S587" t="s">
        <v>303</v>
      </c>
      <c r="T587" t="s">
        <v>229</v>
      </c>
      <c r="U587" t="s">
        <v>236</v>
      </c>
      <c r="V587" t="s">
        <v>240</v>
      </c>
      <c r="W587">
        <v>696</v>
      </c>
      <c r="X587" t="s">
        <v>344</v>
      </c>
      <c r="Y587" t="s">
        <v>357</v>
      </c>
      <c r="Z587" t="s">
        <v>346</v>
      </c>
      <c r="AA587">
        <v>0.1825</v>
      </c>
      <c r="AB587" t="s">
        <v>354</v>
      </c>
      <c r="AC587" t="s">
        <v>355</v>
      </c>
      <c r="AD587" t="s">
        <v>75</v>
      </c>
      <c r="AE587" t="s">
        <v>76</v>
      </c>
      <c r="AF587" t="s">
        <v>77</v>
      </c>
      <c r="AG587" t="s">
        <v>78</v>
      </c>
      <c r="AH587" t="s">
        <v>78</v>
      </c>
      <c r="AI587" t="s">
        <v>79</v>
      </c>
      <c r="AJ587" t="s">
        <v>75</v>
      </c>
      <c r="AK587">
        <v>710002</v>
      </c>
      <c r="AL587" t="s">
        <v>45</v>
      </c>
      <c r="AM587" t="s">
        <v>14</v>
      </c>
      <c r="AN587">
        <v>38850</v>
      </c>
      <c r="AO587">
        <v>20572</v>
      </c>
      <c r="AP587">
        <v>38930</v>
      </c>
      <c r="AQ587">
        <v>4.6500000000000004</v>
      </c>
      <c r="AR587">
        <v>2841.88</v>
      </c>
      <c r="AS587" t="s">
        <v>2396</v>
      </c>
      <c r="AT587" t="s">
        <v>2396</v>
      </c>
      <c r="AU587">
        <v>1</v>
      </c>
      <c r="AV587" t="s">
        <v>2398</v>
      </c>
      <c r="AW587" t="str" cm="1">
        <f t="array" ref="AW587">IF(Bank_Final_Fact[[#This Row],[Disbursement Date]]=MIN(_xlfn._xlws.FILTER(Bank_Final_Fact[Disbursement Date],Bank_Final_Fact[Client id]=Bank_Final_Fact[[#This Row],[Client id]])),"New","Old")</f>
        <v>New</v>
      </c>
      <c r="AX587">
        <f t="shared" si="9"/>
        <v>1</v>
      </c>
    </row>
    <row r="588" spans="1:50">
      <c r="A588" t="s">
        <v>973</v>
      </c>
      <c r="B588">
        <v>663</v>
      </c>
      <c r="C588" t="s">
        <v>124</v>
      </c>
      <c r="D588" t="s">
        <v>359</v>
      </c>
      <c r="E588">
        <v>41172</v>
      </c>
      <c r="F588">
        <v>38186</v>
      </c>
      <c r="G588">
        <v>15437</v>
      </c>
      <c r="H588" s="1">
        <v>42407</v>
      </c>
      <c r="I588" t="s">
        <v>387</v>
      </c>
      <c r="J588" t="s">
        <v>389</v>
      </c>
      <c r="K588">
        <v>1030063</v>
      </c>
      <c r="L588" t="s">
        <v>126</v>
      </c>
      <c r="M588" t="s">
        <v>255</v>
      </c>
      <c r="N588" t="s">
        <v>225</v>
      </c>
      <c r="O588" t="s">
        <v>242</v>
      </c>
      <c r="Q588" s="1"/>
      <c r="R588" t="s">
        <v>266</v>
      </c>
      <c r="S588" t="s">
        <v>282</v>
      </c>
      <c r="T588" t="s">
        <v>259</v>
      </c>
      <c r="U588" t="s">
        <v>261</v>
      </c>
      <c r="V588" t="s">
        <v>231</v>
      </c>
      <c r="W588">
        <v>660</v>
      </c>
      <c r="X588" t="s">
        <v>344</v>
      </c>
      <c r="Y588" t="s">
        <v>360</v>
      </c>
      <c r="Z588" t="s">
        <v>346</v>
      </c>
      <c r="AA588">
        <v>9.9099999999999994E-2</v>
      </c>
      <c r="AB588" t="s">
        <v>347</v>
      </c>
      <c r="AC588" t="s">
        <v>361</v>
      </c>
      <c r="AD588" t="s">
        <v>124</v>
      </c>
      <c r="AE588" t="s">
        <v>9</v>
      </c>
      <c r="AF588" t="s">
        <v>10</v>
      </c>
      <c r="AG588" t="s">
        <v>11</v>
      </c>
      <c r="AH588" t="s">
        <v>11</v>
      </c>
      <c r="AI588" t="s">
        <v>12</v>
      </c>
      <c r="AJ588" t="s">
        <v>20</v>
      </c>
      <c r="AK588">
        <v>1030063</v>
      </c>
      <c r="AL588" t="s">
        <v>125</v>
      </c>
      <c r="AM588" t="s">
        <v>30</v>
      </c>
      <c r="AN588">
        <v>41636</v>
      </c>
      <c r="AO588">
        <v>39743</v>
      </c>
      <c r="AP588">
        <v>41158</v>
      </c>
      <c r="AQ588">
        <v>44.09</v>
      </c>
      <c r="AR588">
        <v>4762.1899999999996</v>
      </c>
      <c r="AS588" t="s">
        <v>2397</v>
      </c>
      <c r="AT588" t="s">
        <v>2396</v>
      </c>
      <c r="AU588">
        <v>2</v>
      </c>
      <c r="AV588" t="s">
        <v>2398</v>
      </c>
      <c r="AW588" t="str" cm="1">
        <f t="array" ref="AW588">IF(Bank_Final_Fact[[#This Row],[Disbursement Date]]=MIN(_xlfn._xlws.FILTER(Bank_Final_Fact[Disbursement Date],Bank_Final_Fact[Client id]=Bank_Final_Fact[[#This Row],[Client id]])),"New","Old")</f>
        <v>Old</v>
      </c>
      <c r="AX588">
        <f t="shared" si="9"/>
        <v>5</v>
      </c>
    </row>
    <row r="589" spans="1:50">
      <c r="A589" t="s">
        <v>974</v>
      </c>
      <c r="B589">
        <v>676</v>
      </c>
      <c r="C589" t="s">
        <v>20</v>
      </c>
      <c r="D589" t="s">
        <v>343</v>
      </c>
      <c r="E589">
        <v>24954</v>
      </c>
      <c r="F589">
        <v>28690</v>
      </c>
      <c r="G589">
        <v>43344</v>
      </c>
      <c r="H589" s="1">
        <v>42272</v>
      </c>
      <c r="I589" t="s">
        <v>382</v>
      </c>
      <c r="J589" t="s">
        <v>383</v>
      </c>
      <c r="K589">
        <v>110159</v>
      </c>
      <c r="L589" t="s">
        <v>22</v>
      </c>
      <c r="M589" t="s">
        <v>237</v>
      </c>
      <c r="N589" t="s">
        <v>225</v>
      </c>
      <c r="O589" t="s">
        <v>238</v>
      </c>
      <c r="P589">
        <v>47</v>
      </c>
      <c r="Q589" s="1">
        <v>26451</v>
      </c>
      <c r="R589" t="s">
        <v>281</v>
      </c>
      <c r="S589" t="s">
        <v>282</v>
      </c>
      <c r="T589" t="s">
        <v>259</v>
      </c>
      <c r="U589" t="s">
        <v>245</v>
      </c>
      <c r="V589" t="s">
        <v>231</v>
      </c>
      <c r="W589">
        <v>346</v>
      </c>
      <c r="X589" t="s">
        <v>344</v>
      </c>
      <c r="Y589" t="s">
        <v>345</v>
      </c>
      <c r="Z589" t="s">
        <v>346</v>
      </c>
      <c r="AA589">
        <v>0.1065</v>
      </c>
      <c r="AB589" t="s">
        <v>347</v>
      </c>
      <c r="AC589" t="s">
        <v>348</v>
      </c>
      <c r="AD589" t="s">
        <v>20</v>
      </c>
      <c r="AE589" t="s">
        <v>9</v>
      </c>
      <c r="AF589" t="s">
        <v>10</v>
      </c>
      <c r="AG589" t="s">
        <v>11</v>
      </c>
      <c r="AH589" t="s">
        <v>11</v>
      </c>
      <c r="AI589" t="s">
        <v>12</v>
      </c>
      <c r="AJ589" t="s">
        <v>20</v>
      </c>
      <c r="AK589">
        <v>110159</v>
      </c>
      <c r="AL589" t="s">
        <v>21</v>
      </c>
      <c r="AM589" t="s">
        <v>30</v>
      </c>
      <c r="AN589">
        <v>25052</v>
      </c>
      <c r="AO589">
        <v>28856</v>
      </c>
      <c r="AP589">
        <v>24881</v>
      </c>
      <c r="AQ589">
        <v>48.83</v>
      </c>
      <c r="AR589">
        <v>181.31</v>
      </c>
      <c r="AS589" t="s">
        <v>2397</v>
      </c>
      <c r="AT589" t="s">
        <v>2396</v>
      </c>
      <c r="AU589">
        <v>2</v>
      </c>
      <c r="AV589" t="s">
        <v>2398</v>
      </c>
      <c r="AW589" t="str" cm="1">
        <f t="array" ref="AW589">IF(Bank_Final_Fact[[#This Row],[Disbursement Date]]=MIN(_xlfn._xlws.FILTER(Bank_Final_Fact[Disbursement Date],Bank_Final_Fact[Client id]=Bank_Final_Fact[[#This Row],[Client id]])),"New","Old")</f>
        <v>New</v>
      </c>
      <c r="AX589">
        <f t="shared" si="9"/>
        <v>4</v>
      </c>
    </row>
    <row r="590" spans="1:50">
      <c r="A590" t="s">
        <v>975</v>
      </c>
      <c r="B590">
        <v>183</v>
      </c>
      <c r="C590" t="s">
        <v>186</v>
      </c>
      <c r="D590" t="s">
        <v>359</v>
      </c>
      <c r="E590">
        <v>13408</v>
      </c>
      <c r="F590">
        <v>46067</v>
      </c>
      <c r="G590">
        <v>32066</v>
      </c>
      <c r="H590" s="1">
        <v>42684</v>
      </c>
      <c r="I590" t="s">
        <v>382</v>
      </c>
      <c r="J590" t="s">
        <v>389</v>
      </c>
      <c r="K590">
        <v>800018</v>
      </c>
      <c r="L590" t="s">
        <v>189</v>
      </c>
      <c r="M590" t="s">
        <v>265</v>
      </c>
      <c r="N590" t="s">
        <v>225</v>
      </c>
      <c r="O590" t="s">
        <v>226</v>
      </c>
      <c r="P590">
        <v>39</v>
      </c>
      <c r="Q590" s="1">
        <v>28856</v>
      </c>
      <c r="R590" t="s">
        <v>281</v>
      </c>
      <c r="S590" t="s">
        <v>282</v>
      </c>
      <c r="T590" t="s">
        <v>229</v>
      </c>
      <c r="U590" t="s">
        <v>236</v>
      </c>
      <c r="V590" t="s">
        <v>231</v>
      </c>
      <c r="W590">
        <v>831</v>
      </c>
      <c r="X590" t="s">
        <v>344</v>
      </c>
      <c r="Y590" t="s">
        <v>360</v>
      </c>
      <c r="Z590" t="s">
        <v>346</v>
      </c>
      <c r="AA590">
        <v>9.9099999999999994E-2</v>
      </c>
      <c r="AB590" t="s">
        <v>347</v>
      </c>
      <c r="AC590" t="s">
        <v>361</v>
      </c>
      <c r="AD590" t="s">
        <v>186</v>
      </c>
      <c r="AE590" t="s">
        <v>24</v>
      </c>
      <c r="AF590" t="s">
        <v>25</v>
      </c>
      <c r="AG590" t="s">
        <v>26</v>
      </c>
      <c r="AH590" t="s">
        <v>26</v>
      </c>
      <c r="AI590" t="s">
        <v>27</v>
      </c>
      <c r="AJ590" t="s">
        <v>187</v>
      </c>
      <c r="AK590">
        <v>800018</v>
      </c>
      <c r="AL590" t="s">
        <v>188</v>
      </c>
      <c r="AM590" t="s">
        <v>14</v>
      </c>
      <c r="AN590">
        <v>14142</v>
      </c>
      <c r="AO590">
        <v>46705</v>
      </c>
      <c r="AP590">
        <v>13167</v>
      </c>
      <c r="AQ590">
        <v>36.479999999999997</v>
      </c>
      <c r="AR590">
        <v>1896.48</v>
      </c>
      <c r="AS590" t="s">
        <v>2396</v>
      </c>
      <c r="AT590" t="s">
        <v>2396</v>
      </c>
      <c r="AU590">
        <v>2</v>
      </c>
      <c r="AV590" t="s">
        <v>2398</v>
      </c>
      <c r="AW590" t="str" cm="1">
        <f t="array" ref="AW590">IF(Bank_Final_Fact[[#This Row],[Disbursement Date]]=MIN(_xlfn._xlws.FILTER(Bank_Final_Fact[Disbursement Date],Bank_Final_Fact[Client id]=Bank_Final_Fact[[#This Row],[Client id]])),"New","Old")</f>
        <v>Old</v>
      </c>
      <c r="AX590">
        <f t="shared" si="9"/>
        <v>5</v>
      </c>
    </row>
    <row r="591" spans="1:50">
      <c r="A591" t="s">
        <v>976</v>
      </c>
      <c r="B591">
        <v>120</v>
      </c>
      <c r="C591" t="s">
        <v>92</v>
      </c>
      <c r="D591" t="s">
        <v>343</v>
      </c>
      <c r="E591">
        <v>10239</v>
      </c>
      <c r="F591">
        <v>42053</v>
      </c>
      <c r="G591">
        <v>8344</v>
      </c>
      <c r="H591" s="1">
        <v>44668</v>
      </c>
      <c r="I591" t="s">
        <v>387</v>
      </c>
      <c r="J591" t="s">
        <v>389</v>
      </c>
      <c r="K591">
        <v>700013</v>
      </c>
      <c r="L591" t="s">
        <v>93</v>
      </c>
      <c r="M591" t="s">
        <v>288</v>
      </c>
      <c r="N591" t="s">
        <v>225</v>
      </c>
      <c r="O591" t="s">
        <v>226</v>
      </c>
      <c r="P591">
        <v>36</v>
      </c>
      <c r="Q591" s="1">
        <v>30317</v>
      </c>
      <c r="R591" t="s">
        <v>239</v>
      </c>
      <c r="S591" t="s">
        <v>303</v>
      </c>
      <c r="T591" t="s">
        <v>229</v>
      </c>
      <c r="U591" t="s">
        <v>261</v>
      </c>
      <c r="V591" t="s">
        <v>246</v>
      </c>
      <c r="W591">
        <v>514</v>
      </c>
      <c r="X591" t="s">
        <v>344</v>
      </c>
      <c r="Y591" t="s">
        <v>345</v>
      </c>
      <c r="Z591" t="s">
        <v>346</v>
      </c>
      <c r="AA591">
        <v>0.1065</v>
      </c>
      <c r="AB591" t="s">
        <v>347</v>
      </c>
      <c r="AC591" t="s">
        <v>348</v>
      </c>
      <c r="AD591" t="s">
        <v>92</v>
      </c>
      <c r="AE591" t="s">
        <v>82</v>
      </c>
      <c r="AF591" t="s">
        <v>83</v>
      </c>
      <c r="AG591" t="s">
        <v>84</v>
      </c>
      <c r="AH591" t="s">
        <v>84</v>
      </c>
      <c r="AI591" t="s">
        <v>85</v>
      </c>
      <c r="AJ591" t="s">
        <v>86</v>
      </c>
      <c r="AK591">
        <v>700013</v>
      </c>
      <c r="AL591" t="s">
        <v>21</v>
      </c>
      <c r="AM591" t="s">
        <v>30</v>
      </c>
      <c r="AN591">
        <v>10306</v>
      </c>
      <c r="AO591">
        <v>41698</v>
      </c>
      <c r="AP591">
        <v>9844</v>
      </c>
      <c r="AQ591">
        <v>18.64</v>
      </c>
      <c r="AR591">
        <v>3138.26</v>
      </c>
      <c r="AS591" t="s">
        <v>2396</v>
      </c>
      <c r="AT591" t="s">
        <v>2396</v>
      </c>
      <c r="AU591">
        <v>2</v>
      </c>
      <c r="AV591" t="s">
        <v>2399</v>
      </c>
      <c r="AW591" t="str" cm="1">
        <f t="array" ref="AW591">IF(Bank_Final_Fact[[#This Row],[Disbursement Date]]=MIN(_xlfn._xlws.FILTER(Bank_Final_Fact[Disbursement Date],Bank_Final_Fact[Client id]=Bank_Final_Fact[[#This Row],[Client id]])),"New","Old")</f>
        <v>New</v>
      </c>
      <c r="AX591">
        <f t="shared" si="9"/>
        <v>2</v>
      </c>
    </row>
    <row r="592" spans="1:50">
      <c r="A592" t="s">
        <v>977</v>
      </c>
      <c r="B592">
        <v>684</v>
      </c>
      <c r="C592" t="s">
        <v>92</v>
      </c>
      <c r="D592" t="s">
        <v>343</v>
      </c>
      <c r="E592">
        <v>23034</v>
      </c>
      <c r="F592">
        <v>24077</v>
      </c>
      <c r="G592">
        <v>6281</v>
      </c>
      <c r="H592" s="1">
        <v>43455</v>
      </c>
      <c r="I592" t="s">
        <v>394</v>
      </c>
      <c r="J592" t="s">
        <v>383</v>
      </c>
      <c r="K592">
        <v>700013</v>
      </c>
      <c r="L592" t="s">
        <v>93</v>
      </c>
      <c r="M592" t="s">
        <v>260</v>
      </c>
      <c r="N592" t="s">
        <v>225</v>
      </c>
      <c r="O592" t="s">
        <v>226</v>
      </c>
      <c r="P592">
        <v>38</v>
      </c>
      <c r="Q592" s="1">
        <v>29221</v>
      </c>
      <c r="R592" t="s">
        <v>239</v>
      </c>
      <c r="S592" t="s">
        <v>303</v>
      </c>
      <c r="T592" t="s">
        <v>249</v>
      </c>
      <c r="U592" t="s">
        <v>230</v>
      </c>
      <c r="V592" t="s">
        <v>231</v>
      </c>
      <c r="W592">
        <v>368</v>
      </c>
      <c r="X592" t="s">
        <v>344</v>
      </c>
      <c r="Y592" t="s">
        <v>345</v>
      </c>
      <c r="Z592" t="s">
        <v>346</v>
      </c>
      <c r="AA592">
        <v>0.1065</v>
      </c>
      <c r="AB592" t="s">
        <v>347</v>
      </c>
      <c r="AC592" t="s">
        <v>348</v>
      </c>
      <c r="AD592" t="s">
        <v>92</v>
      </c>
      <c r="AE592" t="s">
        <v>82</v>
      </c>
      <c r="AF592" t="s">
        <v>83</v>
      </c>
      <c r="AG592" t="s">
        <v>84</v>
      </c>
      <c r="AH592" t="s">
        <v>84</v>
      </c>
      <c r="AI592" t="s">
        <v>85</v>
      </c>
      <c r="AJ592" t="s">
        <v>86</v>
      </c>
      <c r="AK592">
        <v>700013</v>
      </c>
      <c r="AL592" t="s">
        <v>21</v>
      </c>
      <c r="AM592" t="s">
        <v>30</v>
      </c>
      <c r="AN592">
        <v>23341</v>
      </c>
      <c r="AO592">
        <v>23773</v>
      </c>
      <c r="AP592">
        <v>22956</v>
      </c>
      <c r="AQ592">
        <v>12.79</v>
      </c>
      <c r="AR592">
        <v>2835.35</v>
      </c>
      <c r="AS592" t="s">
        <v>2396</v>
      </c>
      <c r="AT592" t="s">
        <v>2396</v>
      </c>
      <c r="AU592">
        <v>1</v>
      </c>
      <c r="AV592" t="s">
        <v>2398</v>
      </c>
      <c r="AW592" t="str" cm="1">
        <f t="array" ref="AW592">IF(Bank_Final_Fact[[#This Row],[Disbursement Date]]=MIN(_xlfn._xlws.FILTER(Bank_Final_Fact[Disbursement Date],Bank_Final_Fact[Client id]=Bank_Final_Fact[[#This Row],[Client id]])),"New","Old")</f>
        <v>New</v>
      </c>
      <c r="AX592">
        <f t="shared" si="9"/>
        <v>3</v>
      </c>
    </row>
    <row r="593" spans="1:50">
      <c r="A593" t="s">
        <v>978</v>
      </c>
      <c r="B593">
        <v>141</v>
      </c>
      <c r="C593" t="s">
        <v>124</v>
      </c>
      <c r="D593" t="s">
        <v>343</v>
      </c>
      <c r="E593">
        <v>25728</v>
      </c>
      <c r="F593">
        <v>34919</v>
      </c>
      <c r="G593">
        <v>12441</v>
      </c>
      <c r="H593" s="1">
        <v>43387</v>
      </c>
      <c r="I593" t="s">
        <v>387</v>
      </c>
      <c r="J593" t="s">
        <v>383</v>
      </c>
      <c r="K593">
        <v>1030063</v>
      </c>
      <c r="L593" t="s">
        <v>126</v>
      </c>
      <c r="M593" t="s">
        <v>296</v>
      </c>
      <c r="N593" t="s">
        <v>225</v>
      </c>
      <c r="O593" t="s">
        <v>251</v>
      </c>
      <c r="P593">
        <v>29</v>
      </c>
      <c r="Q593" s="1">
        <v>33239</v>
      </c>
      <c r="R593" t="s">
        <v>239</v>
      </c>
      <c r="S593" t="s">
        <v>303</v>
      </c>
      <c r="T593" t="s">
        <v>259</v>
      </c>
      <c r="U593" t="s">
        <v>233</v>
      </c>
      <c r="V593" t="s">
        <v>231</v>
      </c>
      <c r="W593">
        <v>799</v>
      </c>
      <c r="X593" t="s">
        <v>344</v>
      </c>
      <c r="Y593" t="s">
        <v>345</v>
      </c>
      <c r="Z593" t="s">
        <v>346</v>
      </c>
      <c r="AA593">
        <v>0.1065</v>
      </c>
      <c r="AB593" t="s">
        <v>347</v>
      </c>
      <c r="AC593" t="s">
        <v>348</v>
      </c>
      <c r="AD593" t="s">
        <v>124</v>
      </c>
      <c r="AE593" t="s">
        <v>9</v>
      </c>
      <c r="AF593" t="s">
        <v>10</v>
      </c>
      <c r="AG593" t="s">
        <v>11</v>
      </c>
      <c r="AH593" t="s">
        <v>11</v>
      </c>
      <c r="AI593" t="s">
        <v>12</v>
      </c>
      <c r="AJ593" t="s">
        <v>20</v>
      </c>
      <c r="AK593">
        <v>1030063</v>
      </c>
      <c r="AL593" t="s">
        <v>125</v>
      </c>
      <c r="AM593" t="s">
        <v>30</v>
      </c>
      <c r="AN593">
        <v>27467</v>
      </c>
      <c r="AO593">
        <v>36393</v>
      </c>
      <c r="AP593">
        <v>25493</v>
      </c>
      <c r="AQ593">
        <v>19.91</v>
      </c>
      <c r="AR593">
        <v>373.36</v>
      </c>
      <c r="AS593" t="s">
        <v>2396</v>
      </c>
      <c r="AT593" t="s">
        <v>2396</v>
      </c>
      <c r="AU593">
        <v>1</v>
      </c>
      <c r="AV593" t="s">
        <v>2398</v>
      </c>
      <c r="AW593" t="str" cm="1">
        <f t="array" ref="AW593">IF(Bank_Final_Fact[[#This Row],[Disbursement Date]]=MIN(_xlfn._xlws.FILTER(Bank_Final_Fact[Disbursement Date],Bank_Final_Fact[Client id]=Bank_Final_Fact[[#This Row],[Client id]])),"New","Old")</f>
        <v>Old</v>
      </c>
      <c r="AX593">
        <f t="shared" si="9"/>
        <v>2</v>
      </c>
    </row>
    <row r="594" spans="1:50">
      <c r="A594" t="s">
        <v>979</v>
      </c>
      <c r="B594">
        <v>835</v>
      </c>
      <c r="C594" t="s">
        <v>127</v>
      </c>
      <c r="D594" t="s">
        <v>359</v>
      </c>
      <c r="E594">
        <v>2450</v>
      </c>
      <c r="F594">
        <v>27519</v>
      </c>
      <c r="G594">
        <v>20352</v>
      </c>
      <c r="H594" s="1">
        <v>42749</v>
      </c>
      <c r="I594" t="s">
        <v>385</v>
      </c>
      <c r="J594" t="s">
        <v>389</v>
      </c>
      <c r="K594">
        <v>120676</v>
      </c>
      <c r="L594" t="s">
        <v>128</v>
      </c>
      <c r="M594" t="s">
        <v>271</v>
      </c>
      <c r="N594" t="s">
        <v>225</v>
      </c>
      <c r="O594" t="s">
        <v>238</v>
      </c>
      <c r="P594">
        <v>46</v>
      </c>
      <c r="Q594" s="1">
        <v>26665</v>
      </c>
      <c r="R594" t="s">
        <v>239</v>
      </c>
      <c r="S594" t="s">
        <v>303</v>
      </c>
      <c r="T594" t="s">
        <v>249</v>
      </c>
      <c r="U594" t="s">
        <v>230</v>
      </c>
      <c r="V594" t="s">
        <v>240</v>
      </c>
      <c r="W594">
        <v>481</v>
      </c>
      <c r="X594" t="s">
        <v>344</v>
      </c>
      <c r="Y594" t="s">
        <v>360</v>
      </c>
      <c r="Z594" t="s">
        <v>346</v>
      </c>
      <c r="AA594">
        <v>9.9099999999999994E-2</v>
      </c>
      <c r="AB594" t="s">
        <v>347</v>
      </c>
      <c r="AC594" t="s">
        <v>361</v>
      </c>
      <c r="AD594" t="s">
        <v>127</v>
      </c>
      <c r="AE594" t="s">
        <v>9</v>
      </c>
      <c r="AF594" t="s">
        <v>10</v>
      </c>
      <c r="AG594" t="s">
        <v>11</v>
      </c>
      <c r="AH594" t="s">
        <v>11</v>
      </c>
      <c r="AI594" t="s">
        <v>12</v>
      </c>
      <c r="AJ594" t="s">
        <v>127</v>
      </c>
      <c r="AK594">
        <v>120676</v>
      </c>
      <c r="AL594" t="s">
        <v>21</v>
      </c>
      <c r="AM594" t="s">
        <v>14</v>
      </c>
      <c r="AN594">
        <v>2840</v>
      </c>
      <c r="AO594">
        <v>29249</v>
      </c>
      <c r="AP594">
        <v>2276</v>
      </c>
      <c r="AQ594">
        <v>34.43</v>
      </c>
      <c r="AR594">
        <v>3770.77</v>
      </c>
      <c r="AS594" t="s">
        <v>2397</v>
      </c>
      <c r="AT594" t="s">
        <v>2396</v>
      </c>
      <c r="AU594">
        <v>2</v>
      </c>
      <c r="AV594" t="s">
        <v>2398</v>
      </c>
      <c r="AW594" t="str" cm="1">
        <f t="array" ref="AW594">IF(Bank_Final_Fact[[#This Row],[Disbursement Date]]=MIN(_xlfn._xlws.FILTER(Bank_Final_Fact[Disbursement Date],Bank_Final_Fact[Client id]=Bank_Final_Fact[[#This Row],[Client id]])),"New","Old")</f>
        <v>New</v>
      </c>
      <c r="AX594">
        <f t="shared" si="9"/>
        <v>2</v>
      </c>
    </row>
    <row r="595" spans="1:50">
      <c r="A595" t="s">
        <v>980</v>
      </c>
      <c r="B595">
        <v>808</v>
      </c>
      <c r="C595" t="s">
        <v>165</v>
      </c>
      <c r="D595" t="s">
        <v>343</v>
      </c>
      <c r="E595">
        <v>3068</v>
      </c>
      <c r="F595">
        <v>23311</v>
      </c>
      <c r="G595">
        <v>10582</v>
      </c>
      <c r="H595" s="1">
        <v>43584</v>
      </c>
      <c r="I595" t="s">
        <v>382</v>
      </c>
      <c r="J595" t="s">
        <v>389</v>
      </c>
      <c r="K595">
        <v>650051</v>
      </c>
      <c r="L595" t="s">
        <v>167</v>
      </c>
      <c r="M595" t="s">
        <v>273</v>
      </c>
      <c r="N595" t="s">
        <v>225</v>
      </c>
      <c r="O595" t="s">
        <v>226</v>
      </c>
      <c r="P595">
        <v>43</v>
      </c>
      <c r="Q595" s="1">
        <v>27463</v>
      </c>
      <c r="R595" t="s">
        <v>266</v>
      </c>
      <c r="S595" t="s">
        <v>282</v>
      </c>
      <c r="T595" t="s">
        <v>249</v>
      </c>
      <c r="U595" t="s">
        <v>233</v>
      </c>
      <c r="V595" t="s">
        <v>240</v>
      </c>
      <c r="W595">
        <v>300</v>
      </c>
      <c r="X595" t="s">
        <v>344</v>
      </c>
      <c r="Y595" t="s">
        <v>345</v>
      </c>
      <c r="Z595" t="s">
        <v>346</v>
      </c>
      <c r="AA595">
        <v>0.1065</v>
      </c>
      <c r="AB595" t="s">
        <v>347</v>
      </c>
      <c r="AC595" t="s">
        <v>348</v>
      </c>
      <c r="AD595" t="s">
        <v>165</v>
      </c>
      <c r="AE595" t="s">
        <v>82</v>
      </c>
      <c r="AF595" t="s">
        <v>83</v>
      </c>
      <c r="AG595" t="s">
        <v>84</v>
      </c>
      <c r="AH595" t="s">
        <v>84</v>
      </c>
      <c r="AI595" t="s">
        <v>85</v>
      </c>
      <c r="AJ595" t="s">
        <v>165</v>
      </c>
      <c r="AK595">
        <v>650051</v>
      </c>
      <c r="AL595" t="s">
        <v>166</v>
      </c>
      <c r="AM595" t="s">
        <v>30</v>
      </c>
      <c r="AN595">
        <v>4632</v>
      </c>
      <c r="AO595">
        <v>23360</v>
      </c>
      <c r="AP595">
        <v>3008</v>
      </c>
      <c r="AQ595">
        <v>10.28</v>
      </c>
      <c r="AR595">
        <v>883.39</v>
      </c>
      <c r="AS595" t="s">
        <v>2396</v>
      </c>
      <c r="AT595" t="s">
        <v>2396</v>
      </c>
      <c r="AU595">
        <v>0</v>
      </c>
      <c r="AV595" t="s">
        <v>2399</v>
      </c>
      <c r="AW595" t="str" cm="1">
        <f t="array" ref="AW595">IF(Bank_Final_Fact[[#This Row],[Disbursement Date]]=MIN(_xlfn._xlws.FILTER(Bank_Final_Fact[Disbursement Date],Bank_Final_Fact[Client id]=Bank_Final_Fact[[#This Row],[Client id]])),"New","Old")</f>
        <v>New</v>
      </c>
      <c r="AX595">
        <f t="shared" si="9"/>
        <v>1</v>
      </c>
    </row>
    <row r="596" spans="1:50">
      <c r="A596" t="s">
        <v>981</v>
      </c>
      <c r="B596">
        <v>913</v>
      </c>
      <c r="C596" t="s">
        <v>190</v>
      </c>
      <c r="D596" t="s">
        <v>343</v>
      </c>
      <c r="E596">
        <v>37711</v>
      </c>
      <c r="F596">
        <v>9162</v>
      </c>
      <c r="G596">
        <v>20812</v>
      </c>
      <c r="H596" s="1">
        <v>43620</v>
      </c>
      <c r="I596" t="s">
        <v>382</v>
      </c>
      <c r="J596" t="s">
        <v>383</v>
      </c>
      <c r="K596">
        <v>210563</v>
      </c>
      <c r="L596" t="s">
        <v>192</v>
      </c>
      <c r="M596" t="s">
        <v>305</v>
      </c>
      <c r="N596" t="s">
        <v>225</v>
      </c>
      <c r="O596" t="s">
        <v>238</v>
      </c>
      <c r="P596">
        <v>51</v>
      </c>
      <c r="Q596" s="1">
        <v>24746</v>
      </c>
      <c r="R596" t="s">
        <v>266</v>
      </c>
      <c r="S596" t="s">
        <v>282</v>
      </c>
      <c r="T596" t="s">
        <v>229</v>
      </c>
      <c r="U596" t="s">
        <v>261</v>
      </c>
      <c r="V596" t="s">
        <v>246</v>
      </c>
      <c r="W596">
        <v>338</v>
      </c>
      <c r="X596" t="s">
        <v>344</v>
      </c>
      <c r="Y596" t="s">
        <v>345</v>
      </c>
      <c r="Z596" t="s">
        <v>346</v>
      </c>
      <c r="AA596">
        <v>0.1065</v>
      </c>
      <c r="AB596" t="s">
        <v>347</v>
      </c>
      <c r="AC596" t="s">
        <v>348</v>
      </c>
      <c r="AD596" t="s">
        <v>190</v>
      </c>
      <c r="AE596" t="s">
        <v>24</v>
      </c>
      <c r="AF596" t="s">
        <v>25</v>
      </c>
      <c r="AG596" t="s">
        <v>26</v>
      </c>
      <c r="AH596" t="s">
        <v>26</v>
      </c>
      <c r="AI596" t="s">
        <v>27</v>
      </c>
      <c r="AJ596" t="s">
        <v>190</v>
      </c>
      <c r="AK596">
        <v>210563</v>
      </c>
      <c r="AL596" t="s">
        <v>191</v>
      </c>
      <c r="AM596" t="s">
        <v>30</v>
      </c>
      <c r="AN596">
        <v>39619</v>
      </c>
      <c r="AO596">
        <v>9533</v>
      </c>
      <c r="AP596">
        <v>37431</v>
      </c>
      <c r="AQ596">
        <v>46.11</v>
      </c>
      <c r="AR596">
        <v>2417.09</v>
      </c>
      <c r="AS596" t="s">
        <v>2396</v>
      </c>
      <c r="AT596" t="s">
        <v>2397</v>
      </c>
      <c r="AU596">
        <v>2</v>
      </c>
      <c r="AV596" t="s">
        <v>2399</v>
      </c>
      <c r="AW596" t="str" cm="1">
        <f t="array" ref="AW596">IF(Bank_Final_Fact[[#This Row],[Disbursement Date]]=MIN(_xlfn._xlws.FILTER(Bank_Final_Fact[Disbursement Date],Bank_Final_Fact[Client id]=Bank_Final_Fact[[#This Row],[Client id]])),"New","Old")</f>
        <v>Old</v>
      </c>
      <c r="AX596">
        <f t="shared" si="9"/>
        <v>3</v>
      </c>
    </row>
    <row r="597" spans="1:50">
      <c r="A597" t="s">
        <v>982</v>
      </c>
      <c r="B597">
        <v>184</v>
      </c>
      <c r="C597" t="s">
        <v>92</v>
      </c>
      <c r="D597" t="s">
        <v>343</v>
      </c>
      <c r="E597">
        <v>39286</v>
      </c>
      <c r="F597">
        <v>41648</v>
      </c>
      <c r="G597">
        <v>1655</v>
      </c>
      <c r="H597" s="1">
        <v>43550</v>
      </c>
      <c r="I597" t="s">
        <v>387</v>
      </c>
      <c r="J597" t="s">
        <v>383</v>
      </c>
      <c r="K597">
        <v>700013</v>
      </c>
      <c r="L597" t="s">
        <v>93</v>
      </c>
      <c r="M597" t="s">
        <v>314</v>
      </c>
      <c r="N597" t="s">
        <v>225</v>
      </c>
      <c r="O597" t="s">
        <v>226</v>
      </c>
      <c r="P597">
        <v>37</v>
      </c>
      <c r="Q597" s="1">
        <v>29952</v>
      </c>
      <c r="R597" t="s">
        <v>281</v>
      </c>
      <c r="S597" t="s">
        <v>282</v>
      </c>
      <c r="T597" t="s">
        <v>229</v>
      </c>
      <c r="U597" t="s">
        <v>261</v>
      </c>
      <c r="V597" t="s">
        <v>231</v>
      </c>
      <c r="W597">
        <v>740</v>
      </c>
      <c r="X597" t="s">
        <v>344</v>
      </c>
      <c r="Y597" t="s">
        <v>345</v>
      </c>
      <c r="Z597" t="s">
        <v>346</v>
      </c>
      <c r="AA597">
        <v>0.1065</v>
      </c>
      <c r="AB597" t="s">
        <v>347</v>
      </c>
      <c r="AC597" t="s">
        <v>348</v>
      </c>
      <c r="AD597" t="s">
        <v>92</v>
      </c>
      <c r="AE597" t="s">
        <v>82</v>
      </c>
      <c r="AF597" t="s">
        <v>83</v>
      </c>
      <c r="AG597" t="s">
        <v>84</v>
      </c>
      <c r="AH597" t="s">
        <v>84</v>
      </c>
      <c r="AI597" t="s">
        <v>85</v>
      </c>
      <c r="AJ597" t="s">
        <v>86</v>
      </c>
      <c r="AK597">
        <v>700013</v>
      </c>
      <c r="AL597" t="s">
        <v>21</v>
      </c>
      <c r="AM597" t="s">
        <v>30</v>
      </c>
      <c r="AN597">
        <v>39778</v>
      </c>
      <c r="AO597">
        <v>42095</v>
      </c>
      <c r="AP597">
        <v>38908</v>
      </c>
      <c r="AQ597">
        <v>48.11</v>
      </c>
      <c r="AR597">
        <v>2959.73</v>
      </c>
      <c r="AS597" t="s">
        <v>2396</v>
      </c>
      <c r="AT597" t="s">
        <v>2397</v>
      </c>
      <c r="AU597">
        <v>1</v>
      </c>
      <c r="AV597" t="s">
        <v>2398</v>
      </c>
      <c r="AW597" t="str" cm="1">
        <f t="array" ref="AW597">IF(Bank_Final_Fact[[#This Row],[Disbursement Date]]=MIN(_xlfn._xlws.FILTER(Bank_Final_Fact[Disbursement Date],Bank_Final_Fact[Client id]=Bank_Final_Fact[[#This Row],[Client id]])),"New","Old")</f>
        <v>Old</v>
      </c>
      <c r="AX597">
        <f t="shared" si="9"/>
        <v>4</v>
      </c>
    </row>
    <row r="598" spans="1:50">
      <c r="A598" t="s">
        <v>983</v>
      </c>
      <c r="B598">
        <v>177</v>
      </c>
      <c r="C598" t="s">
        <v>89</v>
      </c>
      <c r="D598" t="s">
        <v>343</v>
      </c>
      <c r="E598">
        <v>2327</v>
      </c>
      <c r="F598">
        <v>24853</v>
      </c>
      <c r="G598">
        <v>26157</v>
      </c>
      <c r="H598" s="1">
        <v>43751</v>
      </c>
      <c r="I598" t="s">
        <v>394</v>
      </c>
      <c r="J598" t="s">
        <v>383</v>
      </c>
      <c r="K598">
        <v>910020</v>
      </c>
      <c r="L598" t="s">
        <v>91</v>
      </c>
      <c r="M598" t="s">
        <v>330</v>
      </c>
      <c r="N598" t="s">
        <v>225</v>
      </c>
      <c r="O598" t="s">
        <v>226</v>
      </c>
      <c r="P598">
        <v>44</v>
      </c>
      <c r="Q598" s="1">
        <v>27395</v>
      </c>
      <c r="R598" t="s">
        <v>281</v>
      </c>
      <c r="S598" t="s">
        <v>282</v>
      </c>
      <c r="T598" t="s">
        <v>229</v>
      </c>
      <c r="U598" t="s">
        <v>245</v>
      </c>
      <c r="V598" t="s">
        <v>246</v>
      </c>
      <c r="W598">
        <v>448</v>
      </c>
      <c r="X598" t="s">
        <v>344</v>
      </c>
      <c r="Y598" t="s">
        <v>345</v>
      </c>
      <c r="Z598" t="s">
        <v>346</v>
      </c>
      <c r="AA598">
        <v>0.1065</v>
      </c>
      <c r="AB598" t="s">
        <v>347</v>
      </c>
      <c r="AC598" t="s">
        <v>348</v>
      </c>
      <c r="AD598" t="s">
        <v>89</v>
      </c>
      <c r="AE598" t="s">
        <v>24</v>
      </c>
      <c r="AF598" t="s">
        <v>25</v>
      </c>
      <c r="AG598" t="s">
        <v>26</v>
      </c>
      <c r="AH598" t="s">
        <v>26</v>
      </c>
      <c r="AI598" t="s">
        <v>27</v>
      </c>
      <c r="AJ598" t="s">
        <v>28</v>
      </c>
      <c r="AK598">
        <v>910020</v>
      </c>
      <c r="AL598" t="s">
        <v>90</v>
      </c>
      <c r="AM598" t="s">
        <v>16</v>
      </c>
      <c r="AN598">
        <v>4218</v>
      </c>
      <c r="AO598">
        <v>26612</v>
      </c>
      <c r="AP598">
        <v>1952</v>
      </c>
      <c r="AQ598">
        <v>47.72</v>
      </c>
      <c r="AR598">
        <v>2555.12</v>
      </c>
      <c r="AS598" t="s">
        <v>2397</v>
      </c>
      <c r="AT598" t="s">
        <v>2396</v>
      </c>
      <c r="AU598">
        <v>1</v>
      </c>
      <c r="AV598" t="s">
        <v>2398</v>
      </c>
      <c r="AW598" t="str" cm="1">
        <f t="array" ref="AW598">IF(Bank_Final_Fact[[#This Row],[Disbursement Date]]=MIN(_xlfn._xlws.FILTER(Bank_Final_Fact[Disbursement Date],Bank_Final_Fact[Client id]=Bank_Final_Fact[[#This Row],[Client id]])),"New","Old")</f>
        <v>Old</v>
      </c>
      <c r="AX598">
        <f t="shared" si="9"/>
        <v>3</v>
      </c>
    </row>
    <row r="599" spans="1:50">
      <c r="A599" t="s">
        <v>984</v>
      </c>
      <c r="B599">
        <v>214</v>
      </c>
      <c r="C599" t="s">
        <v>92</v>
      </c>
      <c r="D599" t="s">
        <v>359</v>
      </c>
      <c r="E599">
        <v>3760</v>
      </c>
      <c r="F599">
        <v>11839</v>
      </c>
      <c r="G599">
        <v>17992</v>
      </c>
      <c r="H599" s="1">
        <v>42781</v>
      </c>
      <c r="I599" t="s">
        <v>394</v>
      </c>
      <c r="J599" t="s">
        <v>383</v>
      </c>
      <c r="K599">
        <v>700013</v>
      </c>
      <c r="L599" t="s">
        <v>93</v>
      </c>
      <c r="M599" t="s">
        <v>317</v>
      </c>
      <c r="N599" t="s">
        <v>225</v>
      </c>
      <c r="O599" t="s">
        <v>251</v>
      </c>
      <c r="P599">
        <v>31</v>
      </c>
      <c r="Q599" s="1">
        <v>32143</v>
      </c>
      <c r="R599" t="s">
        <v>239</v>
      </c>
      <c r="S599" t="s">
        <v>303</v>
      </c>
      <c r="T599" t="s">
        <v>259</v>
      </c>
      <c r="U599" t="s">
        <v>236</v>
      </c>
      <c r="V599" t="s">
        <v>240</v>
      </c>
      <c r="W599">
        <v>462</v>
      </c>
      <c r="X599" t="s">
        <v>344</v>
      </c>
      <c r="Y599" t="s">
        <v>360</v>
      </c>
      <c r="Z599" t="s">
        <v>346</v>
      </c>
      <c r="AA599">
        <v>9.9099999999999994E-2</v>
      </c>
      <c r="AB599" t="s">
        <v>347</v>
      </c>
      <c r="AC599" t="s">
        <v>361</v>
      </c>
      <c r="AD599" t="s">
        <v>92</v>
      </c>
      <c r="AE599" t="s">
        <v>82</v>
      </c>
      <c r="AF599" t="s">
        <v>83</v>
      </c>
      <c r="AG599" t="s">
        <v>84</v>
      </c>
      <c r="AH599" t="s">
        <v>84</v>
      </c>
      <c r="AI599" t="s">
        <v>85</v>
      </c>
      <c r="AJ599" t="s">
        <v>86</v>
      </c>
      <c r="AK599">
        <v>700013</v>
      </c>
      <c r="AL599" t="s">
        <v>21</v>
      </c>
      <c r="AM599" t="s">
        <v>30</v>
      </c>
      <c r="AN599">
        <v>5201</v>
      </c>
      <c r="AO599">
        <v>13334</v>
      </c>
      <c r="AP599">
        <v>3555</v>
      </c>
      <c r="AQ599">
        <v>23.67</v>
      </c>
      <c r="AR599">
        <v>927.69</v>
      </c>
      <c r="AS599" t="s">
        <v>2396</v>
      </c>
      <c r="AT599" t="s">
        <v>2396</v>
      </c>
      <c r="AU599">
        <v>1</v>
      </c>
      <c r="AV599" t="s">
        <v>2398</v>
      </c>
      <c r="AW599" t="str" cm="1">
        <f t="array" ref="AW599">IF(Bank_Final_Fact[[#This Row],[Disbursement Date]]=MIN(_xlfn._xlws.FILTER(Bank_Final_Fact[Disbursement Date],Bank_Final_Fact[Client id]=Bank_Final_Fact[[#This Row],[Client id]])),"New","Old")</f>
        <v>New</v>
      </c>
      <c r="AX599">
        <f t="shared" si="9"/>
        <v>3</v>
      </c>
    </row>
    <row r="600" spans="1:50">
      <c r="A600" t="s">
        <v>985</v>
      </c>
      <c r="B600">
        <v>184</v>
      </c>
      <c r="C600" t="s">
        <v>81</v>
      </c>
      <c r="D600" t="s">
        <v>343</v>
      </c>
      <c r="E600">
        <v>37757</v>
      </c>
      <c r="F600">
        <v>21655</v>
      </c>
      <c r="G600">
        <v>42368</v>
      </c>
      <c r="H600" s="1">
        <v>45151</v>
      </c>
      <c r="I600" t="s">
        <v>382</v>
      </c>
      <c r="J600" t="s">
        <v>389</v>
      </c>
      <c r="K600">
        <v>690076</v>
      </c>
      <c r="L600" t="s">
        <v>88</v>
      </c>
      <c r="M600" t="s">
        <v>314</v>
      </c>
      <c r="N600" t="s">
        <v>225</v>
      </c>
      <c r="O600" t="s">
        <v>226</v>
      </c>
      <c r="P600">
        <v>37</v>
      </c>
      <c r="Q600" s="1">
        <v>29952</v>
      </c>
      <c r="R600" t="s">
        <v>281</v>
      </c>
      <c r="S600" t="s">
        <v>282</v>
      </c>
      <c r="T600" t="s">
        <v>229</v>
      </c>
      <c r="U600" t="s">
        <v>261</v>
      </c>
      <c r="V600" t="s">
        <v>231</v>
      </c>
      <c r="W600">
        <v>740</v>
      </c>
      <c r="X600" t="s">
        <v>344</v>
      </c>
      <c r="Y600" t="s">
        <v>345</v>
      </c>
      <c r="Z600" t="s">
        <v>346</v>
      </c>
      <c r="AA600">
        <v>0.1065</v>
      </c>
      <c r="AB600" t="s">
        <v>347</v>
      </c>
      <c r="AC600" t="s">
        <v>348</v>
      </c>
      <c r="AD600" t="s">
        <v>81</v>
      </c>
      <c r="AE600" t="s">
        <v>82</v>
      </c>
      <c r="AF600" t="s">
        <v>83</v>
      </c>
      <c r="AG600" t="s">
        <v>84</v>
      </c>
      <c r="AH600" t="s">
        <v>84</v>
      </c>
      <c r="AI600" t="s">
        <v>85</v>
      </c>
      <c r="AJ600" t="s">
        <v>86</v>
      </c>
      <c r="AK600">
        <v>690076</v>
      </c>
      <c r="AL600" t="s">
        <v>87</v>
      </c>
      <c r="AM600" t="s">
        <v>14</v>
      </c>
      <c r="AN600">
        <v>39430</v>
      </c>
      <c r="AO600">
        <v>22058</v>
      </c>
      <c r="AP600">
        <v>37613</v>
      </c>
      <c r="AQ600">
        <v>36.08</v>
      </c>
      <c r="AR600">
        <v>3301.39</v>
      </c>
      <c r="AS600" t="s">
        <v>2396</v>
      </c>
      <c r="AT600" t="s">
        <v>2396</v>
      </c>
      <c r="AU600">
        <v>1</v>
      </c>
      <c r="AV600" t="s">
        <v>2398</v>
      </c>
      <c r="AW600" t="str" cm="1">
        <f t="array" ref="AW600">IF(Bank_Final_Fact[[#This Row],[Disbursement Date]]=MIN(_xlfn._xlws.FILTER(Bank_Final_Fact[Disbursement Date],Bank_Final_Fact[Client id]=Bank_Final_Fact[[#This Row],[Client id]])),"New","Old")</f>
        <v>Old</v>
      </c>
      <c r="AX600">
        <f t="shared" si="9"/>
        <v>4</v>
      </c>
    </row>
    <row r="601" spans="1:50">
      <c r="A601" t="s">
        <v>986</v>
      </c>
      <c r="B601">
        <v>113</v>
      </c>
      <c r="C601" t="s">
        <v>23</v>
      </c>
      <c r="D601" t="s">
        <v>343</v>
      </c>
      <c r="E601">
        <v>35622</v>
      </c>
      <c r="F601">
        <v>46501</v>
      </c>
      <c r="G601">
        <v>40136</v>
      </c>
      <c r="H601" s="1">
        <v>44823</v>
      </c>
      <c r="I601" t="s">
        <v>385</v>
      </c>
      <c r="J601" t="s">
        <v>383</v>
      </c>
      <c r="K601">
        <v>910182</v>
      </c>
      <c r="L601" t="s">
        <v>31</v>
      </c>
      <c r="M601" t="s">
        <v>260</v>
      </c>
      <c r="N601" t="s">
        <v>225</v>
      </c>
      <c r="O601" t="s">
        <v>238</v>
      </c>
      <c r="P601">
        <v>49</v>
      </c>
      <c r="Q601" s="1">
        <v>25204</v>
      </c>
      <c r="R601" t="s">
        <v>239</v>
      </c>
      <c r="S601" t="s">
        <v>303</v>
      </c>
      <c r="T601" t="s">
        <v>249</v>
      </c>
      <c r="U601" t="s">
        <v>236</v>
      </c>
      <c r="V601" t="s">
        <v>246</v>
      </c>
      <c r="W601">
        <v>408</v>
      </c>
      <c r="X601" t="s">
        <v>344</v>
      </c>
      <c r="Y601" t="s">
        <v>345</v>
      </c>
      <c r="Z601" t="s">
        <v>346</v>
      </c>
      <c r="AA601">
        <v>0.1065</v>
      </c>
      <c r="AB601" t="s">
        <v>347</v>
      </c>
      <c r="AC601" t="s">
        <v>348</v>
      </c>
      <c r="AD601" t="s">
        <v>23</v>
      </c>
      <c r="AE601" t="s">
        <v>24</v>
      </c>
      <c r="AF601" t="s">
        <v>25</v>
      </c>
      <c r="AG601" t="s">
        <v>26</v>
      </c>
      <c r="AH601" t="s">
        <v>26</v>
      </c>
      <c r="AI601" t="s">
        <v>27</v>
      </c>
      <c r="AJ601" t="s">
        <v>28</v>
      </c>
      <c r="AK601">
        <v>910182</v>
      </c>
      <c r="AL601" t="s">
        <v>29</v>
      </c>
      <c r="AM601" t="s">
        <v>16</v>
      </c>
      <c r="AN601">
        <v>35757</v>
      </c>
      <c r="AO601">
        <v>47201</v>
      </c>
      <c r="AP601">
        <v>35284</v>
      </c>
      <c r="AQ601">
        <v>39.19</v>
      </c>
      <c r="AR601">
        <v>1946.31</v>
      </c>
      <c r="AS601" t="s">
        <v>2396</v>
      </c>
      <c r="AT601" t="s">
        <v>2396</v>
      </c>
      <c r="AU601">
        <v>0</v>
      </c>
      <c r="AV601" t="s">
        <v>2399</v>
      </c>
      <c r="AW601" t="str" cm="1">
        <f t="array" ref="AW601">IF(Bank_Final_Fact[[#This Row],[Disbursement Date]]=MIN(_xlfn._xlws.FILTER(Bank_Final_Fact[Disbursement Date],Bank_Final_Fact[Client id]=Bank_Final_Fact[[#This Row],[Client id]])),"New","Old")</f>
        <v>New</v>
      </c>
      <c r="AX601">
        <f t="shared" si="9"/>
        <v>1</v>
      </c>
    </row>
    <row r="602" spans="1:50">
      <c r="A602" t="s">
        <v>987</v>
      </c>
      <c r="B602">
        <v>885</v>
      </c>
      <c r="C602" t="s">
        <v>171</v>
      </c>
      <c r="D602" t="s">
        <v>343</v>
      </c>
      <c r="E602">
        <v>20488</v>
      </c>
      <c r="F602">
        <v>33430</v>
      </c>
      <c r="G602">
        <v>42242</v>
      </c>
      <c r="H602" s="1">
        <v>42737</v>
      </c>
      <c r="I602" t="s">
        <v>385</v>
      </c>
      <c r="J602" t="s">
        <v>389</v>
      </c>
      <c r="K602">
        <v>380112</v>
      </c>
      <c r="L602" t="s">
        <v>173</v>
      </c>
      <c r="M602" t="s">
        <v>283</v>
      </c>
      <c r="N602" t="s">
        <v>225</v>
      </c>
      <c r="O602" t="s">
        <v>226</v>
      </c>
      <c r="P602">
        <v>36</v>
      </c>
      <c r="Q602" s="1">
        <v>30317</v>
      </c>
      <c r="R602" t="s">
        <v>235</v>
      </c>
      <c r="S602" t="s">
        <v>243</v>
      </c>
      <c r="T602" t="s">
        <v>259</v>
      </c>
      <c r="U602" t="s">
        <v>245</v>
      </c>
      <c r="V602" t="s">
        <v>240</v>
      </c>
      <c r="W602">
        <v>796</v>
      </c>
      <c r="X602" t="s">
        <v>344</v>
      </c>
      <c r="Y602" t="s">
        <v>345</v>
      </c>
      <c r="Z602" t="s">
        <v>346</v>
      </c>
      <c r="AA602">
        <v>0.1065</v>
      </c>
      <c r="AB602" t="s">
        <v>347</v>
      </c>
      <c r="AC602" t="s">
        <v>348</v>
      </c>
      <c r="AD602" t="s">
        <v>171</v>
      </c>
      <c r="AE602" t="s">
        <v>76</v>
      </c>
      <c r="AF602" t="s">
        <v>77</v>
      </c>
      <c r="AG602" t="s">
        <v>78</v>
      </c>
      <c r="AH602" t="s">
        <v>78</v>
      </c>
      <c r="AI602" t="s">
        <v>79</v>
      </c>
      <c r="AJ602" t="s">
        <v>171</v>
      </c>
      <c r="AK602">
        <v>380112</v>
      </c>
      <c r="AL602" t="s">
        <v>172</v>
      </c>
      <c r="AM602" t="s">
        <v>16</v>
      </c>
      <c r="AN602">
        <v>21920</v>
      </c>
      <c r="AO602">
        <v>34287</v>
      </c>
      <c r="AP602">
        <v>20318</v>
      </c>
      <c r="AQ602">
        <v>40.5</v>
      </c>
      <c r="AR602">
        <v>2181.34</v>
      </c>
      <c r="AS602" t="s">
        <v>2396</v>
      </c>
      <c r="AT602" t="s">
        <v>2396</v>
      </c>
      <c r="AU602">
        <v>0</v>
      </c>
      <c r="AV602" t="s">
        <v>2398</v>
      </c>
      <c r="AW602" t="str" cm="1">
        <f t="array" ref="AW602">IF(Bank_Final_Fact[[#This Row],[Disbursement Date]]=MIN(_xlfn._xlws.FILTER(Bank_Final_Fact[Disbursement Date],Bank_Final_Fact[Client id]=Bank_Final_Fact[[#This Row],[Client id]])),"New","Old")</f>
        <v>Old</v>
      </c>
      <c r="AX602">
        <f t="shared" si="9"/>
        <v>2</v>
      </c>
    </row>
    <row r="603" spans="1:50">
      <c r="A603" t="s">
        <v>988</v>
      </c>
      <c r="B603">
        <v>581</v>
      </c>
      <c r="C603" t="s">
        <v>109</v>
      </c>
      <c r="D603" t="s">
        <v>362</v>
      </c>
      <c r="E603">
        <v>26578</v>
      </c>
      <c r="F603">
        <v>21152</v>
      </c>
      <c r="G603">
        <v>24844</v>
      </c>
      <c r="H603" s="1">
        <v>45084</v>
      </c>
      <c r="I603" t="s">
        <v>394</v>
      </c>
      <c r="J603" t="s">
        <v>383</v>
      </c>
      <c r="K603">
        <v>1110166</v>
      </c>
      <c r="L603" t="s">
        <v>112</v>
      </c>
      <c r="M603" t="s">
        <v>271</v>
      </c>
      <c r="N603" t="s">
        <v>225</v>
      </c>
      <c r="O603" t="s">
        <v>328</v>
      </c>
      <c r="P603">
        <v>57</v>
      </c>
      <c r="Q603" s="1">
        <v>22869</v>
      </c>
      <c r="R603" t="s">
        <v>266</v>
      </c>
      <c r="S603" t="s">
        <v>282</v>
      </c>
      <c r="T603" t="s">
        <v>229</v>
      </c>
      <c r="U603" t="s">
        <v>230</v>
      </c>
      <c r="V603" t="s">
        <v>240</v>
      </c>
      <c r="W603">
        <v>472</v>
      </c>
      <c r="X603" t="s">
        <v>344</v>
      </c>
      <c r="Y603" t="s">
        <v>357</v>
      </c>
      <c r="Z603" t="s">
        <v>363</v>
      </c>
      <c r="AA603">
        <v>0.1991</v>
      </c>
      <c r="AB603" t="s">
        <v>364</v>
      </c>
      <c r="AC603" t="s">
        <v>365</v>
      </c>
      <c r="AD603" t="s">
        <v>109</v>
      </c>
      <c r="AE603" t="s">
        <v>9</v>
      </c>
      <c r="AF603" t="s">
        <v>10</v>
      </c>
      <c r="AG603" t="s">
        <v>11</v>
      </c>
      <c r="AH603" t="s">
        <v>11</v>
      </c>
      <c r="AI603" t="s">
        <v>12</v>
      </c>
      <c r="AJ603" t="s">
        <v>110</v>
      </c>
      <c r="AK603">
        <v>1110166</v>
      </c>
      <c r="AL603" t="s">
        <v>111</v>
      </c>
      <c r="AM603" t="s">
        <v>14</v>
      </c>
      <c r="AN603">
        <v>27824</v>
      </c>
      <c r="AO603">
        <v>21489</v>
      </c>
      <c r="AP603">
        <v>26214</v>
      </c>
      <c r="AQ603">
        <v>0.64</v>
      </c>
      <c r="AR603">
        <v>4964.91</v>
      </c>
      <c r="AS603" t="s">
        <v>2396</v>
      </c>
      <c r="AT603" t="s">
        <v>2396</v>
      </c>
      <c r="AU603">
        <v>0</v>
      </c>
      <c r="AV603" t="s">
        <v>2398</v>
      </c>
      <c r="AW603" t="str" cm="1">
        <f t="array" ref="AW603">IF(Bank_Final_Fact[[#This Row],[Disbursement Date]]=MIN(_xlfn._xlws.FILTER(Bank_Final_Fact[Disbursement Date],Bank_Final_Fact[Client id]=Bank_Final_Fact[[#This Row],[Client id]])),"New","Old")</f>
        <v>Old</v>
      </c>
      <c r="AX603">
        <f t="shared" si="9"/>
        <v>4</v>
      </c>
    </row>
    <row r="604" spans="1:50">
      <c r="A604" t="s">
        <v>989</v>
      </c>
      <c r="B604">
        <v>601</v>
      </c>
      <c r="C604" t="s">
        <v>39</v>
      </c>
      <c r="D604" t="s">
        <v>371</v>
      </c>
      <c r="E604">
        <v>29886</v>
      </c>
      <c r="F604">
        <v>17706</v>
      </c>
      <c r="G604">
        <v>43999</v>
      </c>
      <c r="H604" s="1">
        <v>44665</v>
      </c>
      <c r="I604" t="s">
        <v>382</v>
      </c>
      <c r="J604" t="s">
        <v>389</v>
      </c>
      <c r="K604">
        <v>30179</v>
      </c>
      <c r="L604" t="s">
        <v>46</v>
      </c>
      <c r="M604" t="s">
        <v>241</v>
      </c>
      <c r="N604" t="s">
        <v>225</v>
      </c>
      <c r="O604" t="s">
        <v>242</v>
      </c>
      <c r="P604">
        <v>23</v>
      </c>
      <c r="Q604" s="1">
        <v>34335</v>
      </c>
      <c r="R604" t="s">
        <v>227</v>
      </c>
      <c r="S604" t="s">
        <v>243</v>
      </c>
      <c r="T604" t="s">
        <v>229</v>
      </c>
      <c r="U604" t="s">
        <v>233</v>
      </c>
      <c r="V604" t="s">
        <v>240</v>
      </c>
      <c r="W604">
        <v>416</v>
      </c>
      <c r="X604" t="s">
        <v>344</v>
      </c>
      <c r="Y604" t="s">
        <v>345</v>
      </c>
      <c r="Z604" t="s">
        <v>346</v>
      </c>
      <c r="AA604">
        <v>0.14649999999999999</v>
      </c>
      <c r="AB604" t="s">
        <v>369</v>
      </c>
      <c r="AC604" t="s">
        <v>370</v>
      </c>
      <c r="AD604" t="s">
        <v>39</v>
      </c>
      <c r="AE604" t="s">
        <v>40</v>
      </c>
      <c r="AF604" t="s">
        <v>41</v>
      </c>
      <c r="AG604" t="s">
        <v>42</v>
      </c>
      <c r="AH604" t="s">
        <v>42</v>
      </c>
      <c r="AI604" t="s">
        <v>43</v>
      </c>
      <c r="AJ604" t="s">
        <v>44</v>
      </c>
      <c r="AK604">
        <v>30179</v>
      </c>
      <c r="AL604" t="s">
        <v>45</v>
      </c>
      <c r="AM604" t="s">
        <v>30</v>
      </c>
      <c r="AN604">
        <v>30446</v>
      </c>
      <c r="AO604">
        <v>19308</v>
      </c>
      <c r="AP604">
        <v>29702</v>
      </c>
      <c r="AQ604">
        <v>27.22</v>
      </c>
      <c r="AR604">
        <v>4109.83</v>
      </c>
      <c r="AS604" t="s">
        <v>2396</v>
      </c>
      <c r="AT604" t="s">
        <v>2396</v>
      </c>
      <c r="AU604">
        <v>0</v>
      </c>
      <c r="AV604" t="s">
        <v>2398</v>
      </c>
      <c r="AW604" t="str" cm="1">
        <f t="array" ref="AW604">IF(Bank_Final_Fact[[#This Row],[Disbursement Date]]=MIN(_xlfn._xlws.FILTER(Bank_Final_Fact[Disbursement Date],Bank_Final_Fact[Client id]=Bank_Final_Fact[[#This Row],[Client id]])),"New","Old")</f>
        <v>Old</v>
      </c>
      <c r="AX604">
        <f t="shared" si="9"/>
        <v>3</v>
      </c>
    </row>
    <row r="605" spans="1:50">
      <c r="A605" t="s">
        <v>990</v>
      </c>
      <c r="B605">
        <v>985</v>
      </c>
      <c r="C605" t="s">
        <v>81</v>
      </c>
      <c r="D605" t="s">
        <v>343</v>
      </c>
      <c r="E605">
        <v>4038</v>
      </c>
      <c r="F605">
        <v>5301</v>
      </c>
      <c r="G605">
        <v>37558</v>
      </c>
      <c r="H605" s="1">
        <v>45223</v>
      </c>
      <c r="I605" t="s">
        <v>382</v>
      </c>
      <c r="J605" t="s">
        <v>389</v>
      </c>
      <c r="K605">
        <v>690076</v>
      </c>
      <c r="L605" t="s">
        <v>88</v>
      </c>
      <c r="M605" t="s">
        <v>299</v>
      </c>
      <c r="N605" t="s">
        <v>225</v>
      </c>
      <c r="O605" t="s">
        <v>251</v>
      </c>
      <c r="P605">
        <v>32</v>
      </c>
      <c r="Q605" s="1">
        <v>32143</v>
      </c>
      <c r="R605" t="s">
        <v>281</v>
      </c>
      <c r="S605" t="s">
        <v>282</v>
      </c>
      <c r="T605" t="s">
        <v>229</v>
      </c>
      <c r="U605" t="s">
        <v>233</v>
      </c>
      <c r="V605" t="s">
        <v>240</v>
      </c>
      <c r="W605">
        <v>719</v>
      </c>
      <c r="X605" t="s">
        <v>344</v>
      </c>
      <c r="Y605" t="s">
        <v>345</v>
      </c>
      <c r="Z605" t="s">
        <v>346</v>
      </c>
      <c r="AA605">
        <v>0.1065</v>
      </c>
      <c r="AB605" t="s">
        <v>347</v>
      </c>
      <c r="AC605" t="s">
        <v>348</v>
      </c>
      <c r="AD605" t="s">
        <v>81</v>
      </c>
      <c r="AE605" t="s">
        <v>82</v>
      </c>
      <c r="AF605" t="s">
        <v>83</v>
      </c>
      <c r="AG605" t="s">
        <v>84</v>
      </c>
      <c r="AH605" t="s">
        <v>84</v>
      </c>
      <c r="AI605" t="s">
        <v>85</v>
      </c>
      <c r="AJ605" t="s">
        <v>86</v>
      </c>
      <c r="AK605">
        <v>690076</v>
      </c>
      <c r="AL605" t="s">
        <v>87</v>
      </c>
      <c r="AM605" t="s">
        <v>14</v>
      </c>
      <c r="AN605">
        <v>4401</v>
      </c>
      <c r="AO605">
        <v>6437</v>
      </c>
      <c r="AP605">
        <v>3786</v>
      </c>
      <c r="AQ605">
        <v>8.4499999999999993</v>
      </c>
      <c r="AR605">
        <v>3455.31</v>
      </c>
      <c r="AS605" t="s">
        <v>2396</v>
      </c>
      <c r="AT605" t="s">
        <v>2396</v>
      </c>
      <c r="AU605">
        <v>1</v>
      </c>
      <c r="AV605" t="s">
        <v>2399</v>
      </c>
      <c r="AW605" t="str" cm="1">
        <f t="array" ref="AW605">IF(Bank_Final_Fact[[#This Row],[Disbursement Date]]=MIN(_xlfn._xlws.FILTER(Bank_Final_Fact[Disbursement Date],Bank_Final_Fact[Client id]=Bank_Final_Fact[[#This Row],[Client id]])),"New","Old")</f>
        <v>New</v>
      </c>
      <c r="AX605">
        <f t="shared" si="9"/>
        <v>1</v>
      </c>
    </row>
    <row r="606" spans="1:50">
      <c r="A606" t="s">
        <v>991</v>
      </c>
      <c r="B606">
        <v>159</v>
      </c>
      <c r="C606" t="s">
        <v>124</v>
      </c>
      <c r="D606" t="s">
        <v>353</v>
      </c>
      <c r="E606">
        <v>21007</v>
      </c>
      <c r="F606">
        <v>28264</v>
      </c>
      <c r="G606">
        <v>8844</v>
      </c>
      <c r="H606" s="1">
        <v>42530</v>
      </c>
      <c r="I606" t="s">
        <v>394</v>
      </c>
      <c r="J606" t="s">
        <v>389</v>
      </c>
      <c r="K606">
        <v>1030063</v>
      </c>
      <c r="L606" t="s">
        <v>126</v>
      </c>
      <c r="M606" t="s">
        <v>329</v>
      </c>
      <c r="N606" t="s">
        <v>225</v>
      </c>
      <c r="O606" t="s">
        <v>238</v>
      </c>
      <c r="P606">
        <v>49</v>
      </c>
      <c r="Q606" s="1">
        <v>25571</v>
      </c>
      <c r="R606" t="s">
        <v>266</v>
      </c>
      <c r="S606" t="s">
        <v>282</v>
      </c>
      <c r="T606" t="s">
        <v>229</v>
      </c>
      <c r="U606" t="s">
        <v>233</v>
      </c>
      <c r="V606" t="s">
        <v>246</v>
      </c>
      <c r="W606">
        <v>519</v>
      </c>
      <c r="X606" t="s">
        <v>344</v>
      </c>
      <c r="Y606" t="s">
        <v>357</v>
      </c>
      <c r="Z606" t="s">
        <v>346</v>
      </c>
      <c r="AA606">
        <v>0.1825</v>
      </c>
      <c r="AB606" t="s">
        <v>354</v>
      </c>
      <c r="AC606" t="s">
        <v>355</v>
      </c>
      <c r="AD606" t="s">
        <v>124</v>
      </c>
      <c r="AE606" t="s">
        <v>9</v>
      </c>
      <c r="AF606" t="s">
        <v>10</v>
      </c>
      <c r="AG606" t="s">
        <v>11</v>
      </c>
      <c r="AH606" t="s">
        <v>11</v>
      </c>
      <c r="AI606" t="s">
        <v>12</v>
      </c>
      <c r="AJ606" t="s">
        <v>20</v>
      </c>
      <c r="AK606">
        <v>1030063</v>
      </c>
      <c r="AL606" t="s">
        <v>125</v>
      </c>
      <c r="AM606" t="s">
        <v>30</v>
      </c>
      <c r="AN606">
        <v>21313</v>
      </c>
      <c r="AO606">
        <v>29911</v>
      </c>
      <c r="AP606">
        <v>20730</v>
      </c>
      <c r="AQ606">
        <v>30.54</v>
      </c>
      <c r="AR606">
        <v>2487.75</v>
      </c>
      <c r="AS606" t="s">
        <v>2396</v>
      </c>
      <c r="AT606" t="s">
        <v>2396</v>
      </c>
      <c r="AU606">
        <v>1</v>
      </c>
      <c r="AV606" t="s">
        <v>2398</v>
      </c>
      <c r="AW606" t="str" cm="1">
        <f t="array" ref="AW606">IF(Bank_Final_Fact[[#This Row],[Disbursement Date]]=MIN(_xlfn._xlws.FILTER(Bank_Final_Fact[Disbursement Date],Bank_Final_Fact[Client id]=Bank_Final_Fact[[#This Row],[Client id]])),"New","Old")</f>
        <v>New</v>
      </c>
      <c r="AX606">
        <f t="shared" si="9"/>
        <v>3</v>
      </c>
    </row>
    <row r="607" spans="1:50">
      <c r="A607" t="s">
        <v>992</v>
      </c>
      <c r="B607">
        <v>820</v>
      </c>
      <c r="C607" t="s">
        <v>39</v>
      </c>
      <c r="D607" t="s">
        <v>343</v>
      </c>
      <c r="E607">
        <v>31437</v>
      </c>
      <c r="F607">
        <v>24644</v>
      </c>
      <c r="G607">
        <v>26084</v>
      </c>
      <c r="H607" s="1">
        <v>44903</v>
      </c>
      <c r="I607" t="s">
        <v>385</v>
      </c>
      <c r="J607" t="s">
        <v>389</v>
      </c>
      <c r="K607">
        <v>30179</v>
      </c>
      <c r="L607" t="s">
        <v>46</v>
      </c>
      <c r="M607" t="s">
        <v>324</v>
      </c>
      <c r="N607" t="s">
        <v>225</v>
      </c>
      <c r="O607" t="s">
        <v>251</v>
      </c>
      <c r="P607">
        <v>27</v>
      </c>
      <c r="Q607" s="1">
        <v>33705</v>
      </c>
      <c r="R607" t="s">
        <v>239</v>
      </c>
      <c r="S607" t="s">
        <v>303</v>
      </c>
      <c r="T607" t="s">
        <v>259</v>
      </c>
      <c r="U607" t="s">
        <v>230</v>
      </c>
      <c r="V607" t="s">
        <v>246</v>
      </c>
      <c r="W607">
        <v>600</v>
      </c>
      <c r="X607" t="s">
        <v>344</v>
      </c>
      <c r="Y607" t="s">
        <v>345</v>
      </c>
      <c r="Z607" t="s">
        <v>346</v>
      </c>
      <c r="AA607">
        <v>0.1065</v>
      </c>
      <c r="AB607" t="s">
        <v>347</v>
      </c>
      <c r="AC607" t="s">
        <v>348</v>
      </c>
      <c r="AD607" t="s">
        <v>39</v>
      </c>
      <c r="AE607" t="s">
        <v>40</v>
      </c>
      <c r="AF607" t="s">
        <v>41</v>
      </c>
      <c r="AG607" t="s">
        <v>42</v>
      </c>
      <c r="AH607" t="s">
        <v>42</v>
      </c>
      <c r="AI607" t="s">
        <v>43</v>
      </c>
      <c r="AJ607" t="s">
        <v>44</v>
      </c>
      <c r="AK607">
        <v>30179</v>
      </c>
      <c r="AL607" t="s">
        <v>45</v>
      </c>
      <c r="AM607" t="s">
        <v>30</v>
      </c>
      <c r="AN607">
        <v>33250</v>
      </c>
      <c r="AO607">
        <v>24202</v>
      </c>
      <c r="AP607">
        <v>31125</v>
      </c>
      <c r="AQ607">
        <v>39.99</v>
      </c>
      <c r="AR607">
        <v>304.47000000000003</v>
      </c>
      <c r="AS607" t="s">
        <v>2396</v>
      </c>
      <c r="AT607" t="s">
        <v>2396</v>
      </c>
      <c r="AU607">
        <v>2</v>
      </c>
      <c r="AV607" t="s">
        <v>2398</v>
      </c>
      <c r="AW607" t="str" cm="1">
        <f t="array" ref="AW607">IF(Bank_Final_Fact[[#This Row],[Disbursement Date]]=MIN(_xlfn._xlws.FILTER(Bank_Final_Fact[Disbursement Date],Bank_Final_Fact[Client id]=Bank_Final_Fact[[#This Row],[Client id]])),"New","Old")</f>
        <v>New</v>
      </c>
      <c r="AX607">
        <f t="shared" si="9"/>
        <v>1</v>
      </c>
    </row>
    <row r="608" spans="1:50">
      <c r="A608" t="s">
        <v>993</v>
      </c>
      <c r="B608">
        <v>15</v>
      </c>
      <c r="C608" t="s">
        <v>23</v>
      </c>
      <c r="D608" t="s">
        <v>343</v>
      </c>
      <c r="E608">
        <v>30712</v>
      </c>
      <c r="F608">
        <v>45180</v>
      </c>
      <c r="G608">
        <v>42615</v>
      </c>
      <c r="H608" s="1">
        <v>42611</v>
      </c>
      <c r="I608" t="s">
        <v>382</v>
      </c>
      <c r="J608" t="s">
        <v>389</v>
      </c>
      <c r="K608">
        <v>910182</v>
      </c>
      <c r="L608" t="s">
        <v>31</v>
      </c>
      <c r="M608" t="s">
        <v>255</v>
      </c>
      <c r="N608" t="s">
        <v>225</v>
      </c>
      <c r="O608" t="s">
        <v>226</v>
      </c>
      <c r="P608">
        <v>39</v>
      </c>
      <c r="Q608" s="1">
        <v>28628</v>
      </c>
      <c r="R608" t="s">
        <v>235</v>
      </c>
      <c r="S608" t="s">
        <v>243</v>
      </c>
      <c r="T608" t="s">
        <v>229</v>
      </c>
      <c r="U608" t="s">
        <v>245</v>
      </c>
      <c r="V608" t="s">
        <v>231</v>
      </c>
      <c r="W608">
        <v>571</v>
      </c>
      <c r="X608" t="s">
        <v>344</v>
      </c>
      <c r="Y608" t="s">
        <v>345</v>
      </c>
      <c r="Z608" t="s">
        <v>346</v>
      </c>
      <c r="AA608">
        <v>0.1065</v>
      </c>
      <c r="AB608" t="s">
        <v>347</v>
      </c>
      <c r="AC608" t="s">
        <v>348</v>
      </c>
      <c r="AD608" t="s">
        <v>23</v>
      </c>
      <c r="AE608" t="s">
        <v>24</v>
      </c>
      <c r="AF608" t="s">
        <v>25</v>
      </c>
      <c r="AG608" t="s">
        <v>26</v>
      </c>
      <c r="AH608" t="s">
        <v>26</v>
      </c>
      <c r="AI608" t="s">
        <v>27</v>
      </c>
      <c r="AJ608" t="s">
        <v>28</v>
      </c>
      <c r="AK608">
        <v>910182</v>
      </c>
      <c r="AL608" t="s">
        <v>29</v>
      </c>
      <c r="AM608" t="s">
        <v>16</v>
      </c>
      <c r="AN608">
        <v>31800</v>
      </c>
      <c r="AO608">
        <v>47044</v>
      </c>
      <c r="AP608">
        <v>30295</v>
      </c>
      <c r="AQ608">
        <v>27.57</v>
      </c>
      <c r="AR608">
        <v>3988.62</v>
      </c>
      <c r="AS608" t="s">
        <v>2396</v>
      </c>
      <c r="AT608" t="s">
        <v>2396</v>
      </c>
      <c r="AU608">
        <v>0</v>
      </c>
      <c r="AV608" t="s">
        <v>2399</v>
      </c>
      <c r="AW608" t="str" cm="1">
        <f t="array" ref="AW608">IF(Bank_Final_Fact[[#This Row],[Disbursement Date]]=MIN(_xlfn._xlws.FILTER(Bank_Final_Fact[Disbursement Date],Bank_Final_Fact[Client id]=Bank_Final_Fact[[#This Row],[Client id]])),"New","Old")</f>
        <v>New</v>
      </c>
      <c r="AX608">
        <f t="shared" si="9"/>
        <v>3</v>
      </c>
    </row>
    <row r="609" spans="1:50">
      <c r="A609" t="s">
        <v>994</v>
      </c>
      <c r="B609">
        <v>240</v>
      </c>
      <c r="C609" t="s">
        <v>20</v>
      </c>
      <c r="D609" t="s">
        <v>359</v>
      </c>
      <c r="E609">
        <v>41982</v>
      </c>
      <c r="F609">
        <v>37982</v>
      </c>
      <c r="G609">
        <v>10555</v>
      </c>
      <c r="H609" s="1">
        <v>44447</v>
      </c>
      <c r="I609" t="s">
        <v>385</v>
      </c>
      <c r="J609" t="s">
        <v>383</v>
      </c>
      <c r="K609">
        <v>110159</v>
      </c>
      <c r="L609" t="s">
        <v>22</v>
      </c>
      <c r="M609" t="s">
        <v>294</v>
      </c>
      <c r="N609" t="s">
        <v>225</v>
      </c>
      <c r="O609" t="s">
        <v>238</v>
      </c>
      <c r="P609">
        <v>49</v>
      </c>
      <c r="Q609" s="1">
        <v>25846</v>
      </c>
      <c r="R609" t="s">
        <v>281</v>
      </c>
      <c r="S609" t="s">
        <v>282</v>
      </c>
      <c r="T609" t="s">
        <v>259</v>
      </c>
      <c r="U609" t="s">
        <v>261</v>
      </c>
      <c r="V609" t="s">
        <v>246</v>
      </c>
      <c r="W609">
        <v>825</v>
      </c>
      <c r="X609" t="s">
        <v>344</v>
      </c>
      <c r="Y609" t="s">
        <v>360</v>
      </c>
      <c r="Z609" t="s">
        <v>346</v>
      </c>
      <c r="AA609">
        <v>9.9099999999999994E-2</v>
      </c>
      <c r="AB609" t="s">
        <v>347</v>
      </c>
      <c r="AC609" t="s">
        <v>361</v>
      </c>
      <c r="AD609" t="s">
        <v>20</v>
      </c>
      <c r="AE609" t="s">
        <v>9</v>
      </c>
      <c r="AF609" t="s">
        <v>10</v>
      </c>
      <c r="AG609" t="s">
        <v>11</v>
      </c>
      <c r="AH609" t="s">
        <v>11</v>
      </c>
      <c r="AI609" t="s">
        <v>12</v>
      </c>
      <c r="AJ609" t="s">
        <v>20</v>
      </c>
      <c r="AK609">
        <v>110159</v>
      </c>
      <c r="AL609" t="s">
        <v>21</v>
      </c>
      <c r="AM609" t="s">
        <v>30</v>
      </c>
      <c r="AN609">
        <v>42507</v>
      </c>
      <c r="AO609">
        <v>38070</v>
      </c>
      <c r="AP609">
        <v>41611</v>
      </c>
      <c r="AQ609">
        <v>38.74</v>
      </c>
      <c r="AR609">
        <v>186.12</v>
      </c>
      <c r="AS609" t="s">
        <v>2396</v>
      </c>
      <c r="AT609" t="s">
        <v>2396</v>
      </c>
      <c r="AU609">
        <v>0</v>
      </c>
      <c r="AV609" t="s">
        <v>2398</v>
      </c>
      <c r="AW609" t="str" cm="1">
        <f t="array" ref="AW609">IF(Bank_Final_Fact[[#This Row],[Disbursement Date]]=MIN(_xlfn._xlws.FILTER(Bank_Final_Fact[Disbursement Date],Bank_Final_Fact[Client id]=Bank_Final_Fact[[#This Row],[Client id]])),"New","Old")</f>
        <v>Old</v>
      </c>
      <c r="AX609">
        <f t="shared" si="9"/>
        <v>3</v>
      </c>
    </row>
    <row r="610" spans="1:50">
      <c r="A610" t="s">
        <v>995</v>
      </c>
      <c r="B610">
        <v>484</v>
      </c>
      <c r="C610" t="s">
        <v>186</v>
      </c>
      <c r="D610" t="s">
        <v>359</v>
      </c>
      <c r="E610">
        <v>18204</v>
      </c>
      <c r="F610">
        <v>8345</v>
      </c>
      <c r="G610">
        <v>28490</v>
      </c>
      <c r="H610" s="1">
        <v>42513</v>
      </c>
      <c r="I610" t="s">
        <v>394</v>
      </c>
      <c r="J610" t="s">
        <v>389</v>
      </c>
      <c r="K610">
        <v>800018</v>
      </c>
      <c r="L610" t="s">
        <v>189</v>
      </c>
      <c r="M610" t="s">
        <v>307</v>
      </c>
      <c r="N610" t="s">
        <v>225</v>
      </c>
      <c r="O610" t="s">
        <v>226</v>
      </c>
      <c r="P610">
        <v>44</v>
      </c>
      <c r="Q610" s="1">
        <v>27395</v>
      </c>
      <c r="R610" t="s">
        <v>266</v>
      </c>
      <c r="S610" t="s">
        <v>282</v>
      </c>
      <c r="T610" t="s">
        <v>259</v>
      </c>
      <c r="U610" t="s">
        <v>261</v>
      </c>
      <c r="V610" t="s">
        <v>240</v>
      </c>
      <c r="W610">
        <v>686</v>
      </c>
      <c r="X610" t="s">
        <v>344</v>
      </c>
      <c r="Y610" t="s">
        <v>360</v>
      </c>
      <c r="Z610" t="s">
        <v>346</v>
      </c>
      <c r="AA610">
        <v>9.9099999999999994E-2</v>
      </c>
      <c r="AB610" t="s">
        <v>347</v>
      </c>
      <c r="AC610" t="s">
        <v>361</v>
      </c>
      <c r="AD610" t="s">
        <v>186</v>
      </c>
      <c r="AE610" t="s">
        <v>24</v>
      </c>
      <c r="AF610" t="s">
        <v>25</v>
      </c>
      <c r="AG610" t="s">
        <v>26</v>
      </c>
      <c r="AH610" t="s">
        <v>26</v>
      </c>
      <c r="AI610" t="s">
        <v>27</v>
      </c>
      <c r="AJ610" t="s">
        <v>187</v>
      </c>
      <c r="AK610">
        <v>800018</v>
      </c>
      <c r="AL610" t="s">
        <v>188</v>
      </c>
      <c r="AM610" t="s">
        <v>14</v>
      </c>
      <c r="AN610">
        <v>18290</v>
      </c>
      <c r="AO610">
        <v>9260</v>
      </c>
      <c r="AP610">
        <v>17940</v>
      </c>
      <c r="AQ610">
        <v>26.15</v>
      </c>
      <c r="AR610">
        <v>4176.2</v>
      </c>
      <c r="AS610" t="s">
        <v>2396</v>
      </c>
      <c r="AT610" t="s">
        <v>2396</v>
      </c>
      <c r="AU610">
        <v>1</v>
      </c>
      <c r="AV610" t="s">
        <v>2398</v>
      </c>
      <c r="AW610" t="str" cm="1">
        <f t="array" ref="AW610">IF(Bank_Final_Fact[[#This Row],[Disbursement Date]]=MIN(_xlfn._xlws.FILTER(Bank_Final_Fact[Disbursement Date],Bank_Final_Fact[Client id]=Bank_Final_Fact[[#This Row],[Client id]])),"New","Old")</f>
        <v>New</v>
      </c>
      <c r="AX610">
        <f t="shared" si="9"/>
        <v>1</v>
      </c>
    </row>
    <row r="611" spans="1:50">
      <c r="A611" t="s">
        <v>996</v>
      </c>
      <c r="B611">
        <v>333</v>
      </c>
      <c r="C611" t="s">
        <v>17</v>
      </c>
      <c r="D611" t="s">
        <v>343</v>
      </c>
      <c r="E611">
        <v>23294</v>
      </c>
      <c r="F611">
        <v>48211</v>
      </c>
      <c r="G611">
        <v>39790</v>
      </c>
      <c r="H611" s="1">
        <v>44215</v>
      </c>
      <c r="I611" t="s">
        <v>394</v>
      </c>
      <c r="J611" t="s">
        <v>383</v>
      </c>
      <c r="K611">
        <v>160051</v>
      </c>
      <c r="L611" t="s">
        <v>19</v>
      </c>
      <c r="M611" t="s">
        <v>283</v>
      </c>
      <c r="N611" t="s">
        <v>225</v>
      </c>
      <c r="O611" t="s">
        <v>226</v>
      </c>
      <c r="P611">
        <v>36</v>
      </c>
      <c r="Q611" s="1">
        <v>30317</v>
      </c>
      <c r="R611" t="s">
        <v>235</v>
      </c>
      <c r="S611" t="s">
        <v>243</v>
      </c>
      <c r="T611" t="s">
        <v>259</v>
      </c>
      <c r="U611" t="s">
        <v>245</v>
      </c>
      <c r="V611" t="s">
        <v>240</v>
      </c>
      <c r="W611">
        <v>796</v>
      </c>
      <c r="X611" t="s">
        <v>344</v>
      </c>
      <c r="Y611" t="s">
        <v>345</v>
      </c>
      <c r="Z611" t="s">
        <v>346</v>
      </c>
      <c r="AA611">
        <v>0.1065</v>
      </c>
      <c r="AB611" t="s">
        <v>347</v>
      </c>
      <c r="AC611" t="s">
        <v>348</v>
      </c>
      <c r="AD611" t="s">
        <v>17</v>
      </c>
      <c r="AE611" t="s">
        <v>9</v>
      </c>
      <c r="AF611" t="s">
        <v>10</v>
      </c>
      <c r="AG611" t="s">
        <v>11</v>
      </c>
      <c r="AH611" t="s">
        <v>11</v>
      </c>
      <c r="AI611" t="s">
        <v>12</v>
      </c>
      <c r="AJ611" t="s">
        <v>17</v>
      </c>
      <c r="AK611">
        <v>160051</v>
      </c>
      <c r="AL611" t="s">
        <v>18</v>
      </c>
      <c r="AM611" t="s">
        <v>30</v>
      </c>
      <c r="AN611">
        <v>24737</v>
      </c>
      <c r="AO611">
        <v>47929</v>
      </c>
      <c r="AP611">
        <v>23104</v>
      </c>
      <c r="AQ611">
        <v>45.49</v>
      </c>
      <c r="AR611">
        <v>4657.93</v>
      </c>
      <c r="AS611" t="s">
        <v>2396</v>
      </c>
      <c r="AT611" t="s">
        <v>2396</v>
      </c>
      <c r="AU611">
        <v>0</v>
      </c>
      <c r="AV611" t="s">
        <v>2398</v>
      </c>
      <c r="AW611" t="str" cm="1">
        <f t="array" ref="AW611">IF(Bank_Final_Fact[[#This Row],[Disbursement Date]]=MIN(_xlfn._xlws.FILTER(Bank_Final_Fact[Disbursement Date],Bank_Final_Fact[Client id]=Bank_Final_Fact[[#This Row],[Client id]])),"New","Old")</f>
        <v>Old</v>
      </c>
      <c r="AX611">
        <f t="shared" si="9"/>
        <v>4</v>
      </c>
    </row>
    <row r="612" spans="1:50">
      <c r="A612" t="s">
        <v>997</v>
      </c>
      <c r="B612">
        <v>457</v>
      </c>
      <c r="C612" t="s">
        <v>25</v>
      </c>
      <c r="D612" t="s">
        <v>353</v>
      </c>
      <c r="E612">
        <v>13462</v>
      </c>
      <c r="F612">
        <v>29520</v>
      </c>
      <c r="G612">
        <v>10662</v>
      </c>
      <c r="H612" s="1">
        <v>42686</v>
      </c>
      <c r="I612" t="s">
        <v>382</v>
      </c>
      <c r="J612" t="s">
        <v>383</v>
      </c>
      <c r="K612">
        <v>10068</v>
      </c>
      <c r="L612" t="s">
        <v>74</v>
      </c>
      <c r="M612" t="s">
        <v>286</v>
      </c>
      <c r="N612" t="s">
        <v>225</v>
      </c>
      <c r="O612" t="s">
        <v>226</v>
      </c>
      <c r="P612">
        <v>44</v>
      </c>
      <c r="Q612" s="1">
        <v>27174</v>
      </c>
      <c r="R612" t="s">
        <v>239</v>
      </c>
      <c r="S612" t="s">
        <v>243</v>
      </c>
      <c r="T612" t="s">
        <v>229</v>
      </c>
      <c r="U612" t="s">
        <v>261</v>
      </c>
      <c r="V612" t="s">
        <v>231</v>
      </c>
      <c r="W612">
        <v>342</v>
      </c>
      <c r="X612" t="s">
        <v>344</v>
      </c>
      <c r="Y612" t="s">
        <v>357</v>
      </c>
      <c r="Z612" t="s">
        <v>346</v>
      </c>
      <c r="AA612">
        <v>0.1825</v>
      </c>
      <c r="AB612" t="s">
        <v>354</v>
      </c>
      <c r="AC612" t="s">
        <v>355</v>
      </c>
      <c r="AD612" t="s">
        <v>25</v>
      </c>
      <c r="AE612" t="s">
        <v>24</v>
      </c>
      <c r="AF612" t="s">
        <v>25</v>
      </c>
      <c r="AG612" t="s">
        <v>26</v>
      </c>
      <c r="AH612" t="s">
        <v>26</v>
      </c>
      <c r="AI612" t="s">
        <v>27</v>
      </c>
      <c r="AJ612" t="s">
        <v>72</v>
      </c>
      <c r="AK612">
        <v>10068</v>
      </c>
      <c r="AL612" t="s">
        <v>73</v>
      </c>
      <c r="AM612" t="s">
        <v>16</v>
      </c>
      <c r="AN612">
        <v>14537</v>
      </c>
      <c r="AO612">
        <v>31251</v>
      </c>
      <c r="AP612">
        <v>12984</v>
      </c>
      <c r="AQ612">
        <v>6.38</v>
      </c>
      <c r="AR612">
        <v>4200.0200000000004</v>
      </c>
      <c r="AS612" t="s">
        <v>2396</v>
      </c>
      <c r="AT612" t="s">
        <v>2396</v>
      </c>
      <c r="AU612">
        <v>2</v>
      </c>
      <c r="AV612" t="s">
        <v>2399</v>
      </c>
      <c r="AW612" t="str" cm="1">
        <f t="array" ref="AW612">IF(Bank_Final_Fact[[#This Row],[Disbursement Date]]=MIN(_xlfn._xlws.FILTER(Bank_Final_Fact[Disbursement Date],Bank_Final_Fact[Client id]=Bank_Final_Fact[[#This Row],[Client id]])),"New","Old")</f>
        <v>New</v>
      </c>
      <c r="AX612">
        <f t="shared" si="9"/>
        <v>2</v>
      </c>
    </row>
    <row r="613" spans="1:50">
      <c r="A613" t="s">
        <v>998</v>
      </c>
      <c r="B613">
        <v>1000</v>
      </c>
      <c r="C613" t="s">
        <v>109</v>
      </c>
      <c r="D613" t="s">
        <v>359</v>
      </c>
      <c r="E613">
        <v>17002</v>
      </c>
      <c r="F613">
        <v>42364</v>
      </c>
      <c r="G613">
        <v>27155</v>
      </c>
      <c r="H613" s="1">
        <v>43386</v>
      </c>
      <c r="I613" t="s">
        <v>385</v>
      </c>
      <c r="J613" t="s">
        <v>383</v>
      </c>
      <c r="K613">
        <v>1110166</v>
      </c>
      <c r="L613" t="s">
        <v>112</v>
      </c>
      <c r="M613" t="s">
        <v>237</v>
      </c>
      <c r="N613" t="s">
        <v>225</v>
      </c>
      <c r="O613" t="s">
        <v>238</v>
      </c>
      <c r="P613">
        <v>55</v>
      </c>
      <c r="Q613" s="1">
        <v>22647</v>
      </c>
      <c r="R613" t="s">
        <v>239</v>
      </c>
      <c r="S613" t="s">
        <v>228</v>
      </c>
      <c r="T613" t="s">
        <v>229</v>
      </c>
      <c r="U613" t="s">
        <v>233</v>
      </c>
      <c r="V613" t="s">
        <v>240</v>
      </c>
      <c r="W613">
        <v>773</v>
      </c>
      <c r="X613" t="s">
        <v>344</v>
      </c>
      <c r="Y613" t="s">
        <v>360</v>
      </c>
      <c r="Z613" t="s">
        <v>346</v>
      </c>
      <c r="AA613">
        <v>9.9099999999999994E-2</v>
      </c>
      <c r="AB613" t="s">
        <v>347</v>
      </c>
      <c r="AC613" t="s">
        <v>361</v>
      </c>
      <c r="AD613" t="s">
        <v>109</v>
      </c>
      <c r="AE613" t="s">
        <v>9</v>
      </c>
      <c r="AF613" t="s">
        <v>10</v>
      </c>
      <c r="AG613" t="s">
        <v>11</v>
      </c>
      <c r="AH613" t="s">
        <v>11</v>
      </c>
      <c r="AI613" t="s">
        <v>12</v>
      </c>
      <c r="AJ613" t="s">
        <v>110</v>
      </c>
      <c r="AK613">
        <v>1110166</v>
      </c>
      <c r="AL613" t="s">
        <v>111</v>
      </c>
      <c r="AM613" t="s">
        <v>14</v>
      </c>
      <c r="AN613">
        <v>16831</v>
      </c>
      <c r="AO613">
        <v>43375</v>
      </c>
      <c r="AP613">
        <v>16747</v>
      </c>
      <c r="AQ613">
        <v>25.46</v>
      </c>
      <c r="AR613">
        <v>2012.42</v>
      </c>
      <c r="AS613" t="s">
        <v>2396</v>
      </c>
      <c r="AT613" t="s">
        <v>2396</v>
      </c>
      <c r="AU613">
        <v>0</v>
      </c>
      <c r="AV613" t="s">
        <v>2400</v>
      </c>
      <c r="AW613" t="str" cm="1">
        <f t="array" ref="AW613">IF(Bank_Final_Fact[[#This Row],[Disbursement Date]]=MIN(_xlfn._xlws.FILTER(Bank_Final_Fact[Disbursement Date],Bank_Final_Fact[Client id]=Bank_Final_Fact[[#This Row],[Client id]])),"New","Old")</f>
        <v>Old</v>
      </c>
      <c r="AX613">
        <f t="shared" si="9"/>
        <v>4</v>
      </c>
    </row>
    <row r="614" spans="1:50">
      <c r="A614" t="s">
        <v>999</v>
      </c>
      <c r="B614">
        <v>976</v>
      </c>
      <c r="C614" t="s">
        <v>109</v>
      </c>
      <c r="D614" t="s">
        <v>343</v>
      </c>
      <c r="E614">
        <v>32894</v>
      </c>
      <c r="F614">
        <v>11685</v>
      </c>
      <c r="G614">
        <v>25908</v>
      </c>
      <c r="H614" s="1">
        <v>44396</v>
      </c>
      <c r="I614" t="s">
        <v>385</v>
      </c>
      <c r="J614" t="s">
        <v>389</v>
      </c>
      <c r="K614">
        <v>1110166</v>
      </c>
      <c r="L614" t="s">
        <v>112</v>
      </c>
      <c r="M614" t="s">
        <v>263</v>
      </c>
      <c r="N614" t="s">
        <v>225</v>
      </c>
      <c r="O614" t="s">
        <v>251</v>
      </c>
      <c r="P614">
        <v>28</v>
      </c>
      <c r="Q614" s="1">
        <v>33326</v>
      </c>
      <c r="R614" t="s">
        <v>239</v>
      </c>
      <c r="S614" t="s">
        <v>303</v>
      </c>
      <c r="T614" t="s">
        <v>229</v>
      </c>
      <c r="U614" t="s">
        <v>245</v>
      </c>
      <c r="V614" t="s">
        <v>246</v>
      </c>
      <c r="W614">
        <v>432</v>
      </c>
      <c r="X614" t="s">
        <v>344</v>
      </c>
      <c r="Y614" t="s">
        <v>345</v>
      </c>
      <c r="Z614" t="s">
        <v>346</v>
      </c>
      <c r="AA614">
        <v>0.1065</v>
      </c>
      <c r="AB614" t="s">
        <v>347</v>
      </c>
      <c r="AC614" t="s">
        <v>348</v>
      </c>
      <c r="AD614" t="s">
        <v>109</v>
      </c>
      <c r="AE614" t="s">
        <v>9</v>
      </c>
      <c r="AF614" t="s">
        <v>10</v>
      </c>
      <c r="AG614" t="s">
        <v>11</v>
      </c>
      <c r="AH614" t="s">
        <v>11</v>
      </c>
      <c r="AI614" t="s">
        <v>12</v>
      </c>
      <c r="AJ614" t="s">
        <v>110</v>
      </c>
      <c r="AK614">
        <v>1110166</v>
      </c>
      <c r="AL614" t="s">
        <v>111</v>
      </c>
      <c r="AM614" t="s">
        <v>14</v>
      </c>
      <c r="AN614">
        <v>32735</v>
      </c>
      <c r="AO614">
        <v>13079</v>
      </c>
      <c r="AP614">
        <v>32654</v>
      </c>
      <c r="AQ614">
        <v>40.75</v>
      </c>
      <c r="AR614">
        <v>1966.17</v>
      </c>
      <c r="AS614" t="s">
        <v>2397</v>
      </c>
      <c r="AT614" t="s">
        <v>2396</v>
      </c>
      <c r="AU614">
        <v>0</v>
      </c>
      <c r="AV614" t="s">
        <v>2400</v>
      </c>
      <c r="AW614" t="str" cm="1">
        <f t="array" ref="AW614">IF(Bank_Final_Fact[[#This Row],[Disbursement Date]]=MIN(_xlfn._xlws.FILTER(Bank_Final_Fact[Disbursement Date],Bank_Final_Fact[Client id]=Bank_Final_Fact[[#This Row],[Client id]])),"New","Old")</f>
        <v>Old</v>
      </c>
      <c r="AX614">
        <f t="shared" si="9"/>
        <v>3</v>
      </c>
    </row>
    <row r="615" spans="1:50">
      <c r="A615" t="s">
        <v>1000</v>
      </c>
      <c r="B615">
        <v>769</v>
      </c>
      <c r="C615" t="s">
        <v>39</v>
      </c>
      <c r="D615" t="s">
        <v>359</v>
      </c>
      <c r="E615">
        <v>43344</v>
      </c>
      <c r="F615">
        <v>40177</v>
      </c>
      <c r="G615">
        <v>15026</v>
      </c>
      <c r="H615" s="1">
        <v>43693</v>
      </c>
      <c r="I615" t="s">
        <v>382</v>
      </c>
      <c r="J615" t="s">
        <v>389</v>
      </c>
      <c r="K615">
        <v>30179</v>
      </c>
      <c r="L615" t="s">
        <v>46</v>
      </c>
      <c r="M615" t="s">
        <v>224</v>
      </c>
      <c r="N615" t="s">
        <v>225</v>
      </c>
      <c r="O615" t="s">
        <v>238</v>
      </c>
      <c r="P615">
        <v>53</v>
      </c>
      <c r="Q615" s="1">
        <v>24293</v>
      </c>
      <c r="R615" t="s">
        <v>239</v>
      </c>
      <c r="S615" t="s">
        <v>303</v>
      </c>
      <c r="T615" t="s">
        <v>229</v>
      </c>
      <c r="U615" t="s">
        <v>230</v>
      </c>
      <c r="V615" t="s">
        <v>240</v>
      </c>
      <c r="W615">
        <v>551</v>
      </c>
      <c r="X615" t="s">
        <v>344</v>
      </c>
      <c r="Y615" t="s">
        <v>360</v>
      </c>
      <c r="Z615" t="s">
        <v>346</v>
      </c>
      <c r="AA615">
        <v>9.9099999999999994E-2</v>
      </c>
      <c r="AB615" t="s">
        <v>347</v>
      </c>
      <c r="AC615" t="s">
        <v>361</v>
      </c>
      <c r="AD615" t="s">
        <v>39</v>
      </c>
      <c r="AE615" t="s">
        <v>40</v>
      </c>
      <c r="AF615" t="s">
        <v>41</v>
      </c>
      <c r="AG615" t="s">
        <v>42</v>
      </c>
      <c r="AH615" t="s">
        <v>42</v>
      </c>
      <c r="AI615" t="s">
        <v>43</v>
      </c>
      <c r="AJ615" t="s">
        <v>44</v>
      </c>
      <c r="AK615">
        <v>30179</v>
      </c>
      <c r="AL615" t="s">
        <v>45</v>
      </c>
      <c r="AM615" t="s">
        <v>30</v>
      </c>
      <c r="AN615">
        <v>44438</v>
      </c>
      <c r="AO615">
        <v>41053</v>
      </c>
      <c r="AP615">
        <v>43335</v>
      </c>
      <c r="AQ615">
        <v>5.13</v>
      </c>
      <c r="AR615">
        <v>2926.7</v>
      </c>
      <c r="AS615" t="s">
        <v>2396</v>
      </c>
      <c r="AT615" t="s">
        <v>2396</v>
      </c>
      <c r="AU615">
        <v>0</v>
      </c>
      <c r="AV615" t="s">
        <v>2398</v>
      </c>
      <c r="AW615" t="str" cm="1">
        <f t="array" ref="AW615">IF(Bank_Final_Fact[[#This Row],[Disbursement Date]]=MIN(_xlfn._xlws.FILTER(Bank_Final_Fact[Disbursement Date],Bank_Final_Fact[Client id]=Bank_Final_Fact[[#This Row],[Client id]])),"New","Old")</f>
        <v>Old</v>
      </c>
      <c r="AX615">
        <f t="shared" si="9"/>
        <v>3</v>
      </c>
    </row>
    <row r="616" spans="1:50">
      <c r="A616" t="s">
        <v>1001</v>
      </c>
      <c r="B616">
        <v>552</v>
      </c>
      <c r="C616" t="s">
        <v>151</v>
      </c>
      <c r="D616" t="s">
        <v>359</v>
      </c>
      <c r="E616">
        <v>36688</v>
      </c>
      <c r="F616">
        <v>32954</v>
      </c>
      <c r="G616">
        <v>1831</v>
      </c>
      <c r="H616" s="1">
        <v>42954</v>
      </c>
      <c r="I616" t="s">
        <v>387</v>
      </c>
      <c r="J616" t="s">
        <v>389</v>
      </c>
      <c r="K616">
        <v>880038</v>
      </c>
      <c r="L616" t="s">
        <v>153</v>
      </c>
      <c r="M616" t="s">
        <v>306</v>
      </c>
      <c r="N616" t="s">
        <v>225</v>
      </c>
      <c r="O616" t="s">
        <v>242</v>
      </c>
      <c r="P616">
        <v>22</v>
      </c>
      <c r="Q616" s="1">
        <v>35730</v>
      </c>
      <c r="R616" t="s">
        <v>266</v>
      </c>
      <c r="S616" t="s">
        <v>243</v>
      </c>
      <c r="T616" t="s">
        <v>229</v>
      </c>
      <c r="U616" t="s">
        <v>261</v>
      </c>
      <c r="V616" t="s">
        <v>246</v>
      </c>
      <c r="W616">
        <v>516</v>
      </c>
      <c r="X616" t="s">
        <v>344</v>
      </c>
      <c r="Y616" t="s">
        <v>360</v>
      </c>
      <c r="Z616" t="s">
        <v>346</v>
      </c>
      <c r="AA616">
        <v>9.9099999999999994E-2</v>
      </c>
      <c r="AB616" t="s">
        <v>347</v>
      </c>
      <c r="AC616" t="s">
        <v>361</v>
      </c>
      <c r="AD616" t="s">
        <v>151</v>
      </c>
      <c r="AE616" t="s">
        <v>143</v>
      </c>
      <c r="AF616" t="s">
        <v>144</v>
      </c>
      <c r="AG616" t="s">
        <v>145</v>
      </c>
      <c r="AH616" t="s">
        <v>145</v>
      </c>
      <c r="AI616" t="s">
        <v>146</v>
      </c>
      <c r="AJ616" t="s">
        <v>151</v>
      </c>
      <c r="AK616">
        <v>880038</v>
      </c>
      <c r="AL616" t="s">
        <v>152</v>
      </c>
      <c r="AM616" t="s">
        <v>16</v>
      </c>
      <c r="AN616">
        <v>37250</v>
      </c>
      <c r="AO616">
        <v>34214</v>
      </c>
      <c r="AP616">
        <v>36500</v>
      </c>
      <c r="AQ616">
        <v>8.32</v>
      </c>
      <c r="AR616">
        <v>3320.16</v>
      </c>
      <c r="AS616" t="s">
        <v>2396</v>
      </c>
      <c r="AT616" t="s">
        <v>2396</v>
      </c>
      <c r="AU616">
        <v>1</v>
      </c>
      <c r="AV616" t="s">
        <v>2398</v>
      </c>
      <c r="AW616" t="str" cm="1">
        <f t="array" ref="AW616">IF(Bank_Final_Fact[[#This Row],[Disbursement Date]]=MIN(_xlfn._xlws.FILTER(Bank_Final_Fact[Disbursement Date],Bank_Final_Fact[Client id]=Bank_Final_Fact[[#This Row],[Client id]])),"New","Old")</f>
        <v>Old</v>
      </c>
      <c r="AX616">
        <f t="shared" si="9"/>
        <v>3</v>
      </c>
    </row>
    <row r="617" spans="1:50">
      <c r="A617" t="s">
        <v>1002</v>
      </c>
      <c r="B617">
        <v>832</v>
      </c>
      <c r="C617" t="s">
        <v>186</v>
      </c>
      <c r="D617" t="s">
        <v>359</v>
      </c>
      <c r="E617">
        <v>17705</v>
      </c>
      <c r="F617">
        <v>35531</v>
      </c>
      <c r="G617">
        <v>29864</v>
      </c>
      <c r="H617" s="1">
        <v>42617</v>
      </c>
      <c r="I617" t="s">
        <v>382</v>
      </c>
      <c r="J617" t="s">
        <v>383</v>
      </c>
      <c r="K617">
        <v>800018</v>
      </c>
      <c r="L617" t="s">
        <v>189</v>
      </c>
      <c r="M617" t="s">
        <v>305</v>
      </c>
      <c r="N617" t="s">
        <v>225</v>
      </c>
      <c r="O617" t="s">
        <v>238</v>
      </c>
      <c r="P617">
        <v>51</v>
      </c>
      <c r="Q617" s="1">
        <v>24746</v>
      </c>
      <c r="R617" t="s">
        <v>266</v>
      </c>
      <c r="S617" t="s">
        <v>282</v>
      </c>
      <c r="T617" t="s">
        <v>229</v>
      </c>
      <c r="U617" t="s">
        <v>261</v>
      </c>
      <c r="V617" t="s">
        <v>246</v>
      </c>
      <c r="W617">
        <v>338</v>
      </c>
      <c r="X617" t="s">
        <v>344</v>
      </c>
      <c r="Y617" t="s">
        <v>360</v>
      </c>
      <c r="Z617" t="s">
        <v>346</v>
      </c>
      <c r="AA617">
        <v>9.9099999999999994E-2</v>
      </c>
      <c r="AB617" t="s">
        <v>347</v>
      </c>
      <c r="AC617" t="s">
        <v>361</v>
      </c>
      <c r="AD617" t="s">
        <v>186</v>
      </c>
      <c r="AE617" t="s">
        <v>24</v>
      </c>
      <c r="AF617" t="s">
        <v>25</v>
      </c>
      <c r="AG617" t="s">
        <v>26</v>
      </c>
      <c r="AH617" t="s">
        <v>26</v>
      </c>
      <c r="AI617" t="s">
        <v>27</v>
      </c>
      <c r="AJ617" t="s">
        <v>187</v>
      </c>
      <c r="AK617">
        <v>800018</v>
      </c>
      <c r="AL617" t="s">
        <v>188</v>
      </c>
      <c r="AM617" t="s">
        <v>14</v>
      </c>
      <c r="AN617">
        <v>18850</v>
      </c>
      <c r="AO617">
        <v>35867</v>
      </c>
      <c r="AP617">
        <v>17688</v>
      </c>
      <c r="AQ617">
        <v>3.68</v>
      </c>
      <c r="AR617">
        <v>4589.2700000000004</v>
      </c>
      <c r="AS617" t="s">
        <v>2396</v>
      </c>
      <c r="AT617" t="s">
        <v>2396</v>
      </c>
      <c r="AU617">
        <v>0</v>
      </c>
      <c r="AV617" t="s">
        <v>2399</v>
      </c>
      <c r="AW617" t="str" cm="1">
        <f t="array" ref="AW617">IF(Bank_Final_Fact[[#This Row],[Disbursement Date]]=MIN(_xlfn._xlws.FILTER(Bank_Final_Fact[Disbursement Date],Bank_Final_Fact[Client id]=Bank_Final_Fact[[#This Row],[Client id]])),"New","Old")</f>
        <v>New</v>
      </c>
      <c r="AX617">
        <f t="shared" si="9"/>
        <v>4</v>
      </c>
    </row>
    <row r="618" spans="1:50">
      <c r="A618" t="s">
        <v>1003</v>
      </c>
      <c r="B618">
        <v>889</v>
      </c>
      <c r="C618" t="s">
        <v>23</v>
      </c>
      <c r="D618" t="s">
        <v>343</v>
      </c>
      <c r="E618">
        <v>4743</v>
      </c>
      <c r="F618">
        <v>12323</v>
      </c>
      <c r="G618">
        <v>6487</v>
      </c>
      <c r="H618" s="1">
        <v>43648</v>
      </c>
      <c r="I618" t="s">
        <v>385</v>
      </c>
      <c r="J618" t="s">
        <v>389</v>
      </c>
      <c r="K618">
        <v>910182</v>
      </c>
      <c r="L618" t="s">
        <v>31</v>
      </c>
      <c r="M618" t="s">
        <v>254</v>
      </c>
      <c r="N618" t="s">
        <v>225</v>
      </c>
      <c r="O618" t="s">
        <v>251</v>
      </c>
      <c r="P618">
        <v>28</v>
      </c>
      <c r="Q618" s="1">
        <v>32509</v>
      </c>
      <c r="R618" t="s">
        <v>235</v>
      </c>
      <c r="S618" t="s">
        <v>243</v>
      </c>
      <c r="T618" t="s">
        <v>229</v>
      </c>
      <c r="U618" t="s">
        <v>233</v>
      </c>
      <c r="V618" t="s">
        <v>240</v>
      </c>
      <c r="W618">
        <v>536</v>
      </c>
      <c r="X618" t="s">
        <v>344</v>
      </c>
      <c r="Y618" t="s">
        <v>345</v>
      </c>
      <c r="Z618" t="s">
        <v>346</v>
      </c>
      <c r="AA618">
        <v>0.1065</v>
      </c>
      <c r="AB618" t="s">
        <v>347</v>
      </c>
      <c r="AC618" t="s">
        <v>348</v>
      </c>
      <c r="AD618" t="s">
        <v>23</v>
      </c>
      <c r="AE618" t="s">
        <v>24</v>
      </c>
      <c r="AF618" t="s">
        <v>25</v>
      </c>
      <c r="AG618" t="s">
        <v>26</v>
      </c>
      <c r="AH618" t="s">
        <v>26</v>
      </c>
      <c r="AI618" t="s">
        <v>27</v>
      </c>
      <c r="AJ618" t="s">
        <v>28</v>
      </c>
      <c r="AK618">
        <v>910182</v>
      </c>
      <c r="AL618" t="s">
        <v>29</v>
      </c>
      <c r="AM618" t="s">
        <v>16</v>
      </c>
      <c r="AN618">
        <v>5153</v>
      </c>
      <c r="AO618">
        <v>13372</v>
      </c>
      <c r="AP618">
        <v>4446</v>
      </c>
      <c r="AQ618">
        <v>5.94</v>
      </c>
      <c r="AR618">
        <v>3171.55</v>
      </c>
      <c r="AS618" t="s">
        <v>2396</v>
      </c>
      <c r="AT618" t="s">
        <v>2396</v>
      </c>
      <c r="AU618">
        <v>1</v>
      </c>
      <c r="AV618" t="s">
        <v>2399</v>
      </c>
      <c r="AW618" t="str" cm="1">
        <f t="array" ref="AW618">IF(Bank_Final_Fact[[#This Row],[Disbursement Date]]=MIN(_xlfn._xlws.FILTER(Bank_Final_Fact[Disbursement Date],Bank_Final_Fact[Client id]=Bank_Final_Fact[[#This Row],[Client id]])),"New","Old")</f>
        <v>Old</v>
      </c>
      <c r="AX618">
        <f t="shared" si="9"/>
        <v>4</v>
      </c>
    </row>
    <row r="619" spans="1:50">
      <c r="A619" t="s">
        <v>1004</v>
      </c>
      <c r="B619">
        <v>861</v>
      </c>
      <c r="C619" t="s">
        <v>142</v>
      </c>
      <c r="D619" t="s">
        <v>343</v>
      </c>
      <c r="E619">
        <v>18314</v>
      </c>
      <c r="F619">
        <v>11116</v>
      </c>
      <c r="G619">
        <v>8769</v>
      </c>
      <c r="H619" s="1">
        <v>45209</v>
      </c>
      <c r="I619" t="s">
        <v>394</v>
      </c>
      <c r="J619" t="s">
        <v>389</v>
      </c>
      <c r="K619">
        <v>570241</v>
      </c>
      <c r="L619" t="s">
        <v>148</v>
      </c>
      <c r="M619" t="s">
        <v>234</v>
      </c>
      <c r="N619" t="s">
        <v>225</v>
      </c>
      <c r="O619" t="s">
        <v>226</v>
      </c>
      <c r="P619">
        <v>43</v>
      </c>
      <c r="Q619" s="1">
        <v>27030</v>
      </c>
      <c r="R619" t="s">
        <v>235</v>
      </c>
      <c r="S619" t="s">
        <v>228</v>
      </c>
      <c r="T619" t="s">
        <v>229</v>
      </c>
      <c r="U619" t="s">
        <v>236</v>
      </c>
      <c r="V619" t="s">
        <v>231</v>
      </c>
      <c r="W619">
        <v>645</v>
      </c>
      <c r="X619" t="s">
        <v>344</v>
      </c>
      <c r="Y619" t="s">
        <v>345</v>
      </c>
      <c r="Z619" t="s">
        <v>346</v>
      </c>
      <c r="AA619">
        <v>0.1065</v>
      </c>
      <c r="AB619" t="s">
        <v>347</v>
      </c>
      <c r="AC619" t="s">
        <v>348</v>
      </c>
      <c r="AD619" t="s">
        <v>142</v>
      </c>
      <c r="AE619" t="s">
        <v>143</v>
      </c>
      <c r="AF619" t="s">
        <v>144</v>
      </c>
      <c r="AG619" t="s">
        <v>145</v>
      </c>
      <c r="AH619" t="s">
        <v>145</v>
      </c>
      <c r="AI619" t="s">
        <v>146</v>
      </c>
      <c r="AJ619" t="s">
        <v>142</v>
      </c>
      <c r="AK619">
        <v>570241</v>
      </c>
      <c r="AL619" t="s">
        <v>147</v>
      </c>
      <c r="AM619" t="s">
        <v>30</v>
      </c>
      <c r="AN619">
        <v>18109</v>
      </c>
      <c r="AO619">
        <v>11050</v>
      </c>
      <c r="AP619">
        <v>18032</v>
      </c>
      <c r="AQ619">
        <v>7.22</v>
      </c>
      <c r="AR619">
        <v>1820.64</v>
      </c>
      <c r="AS619" t="s">
        <v>2396</v>
      </c>
      <c r="AT619" t="s">
        <v>2396</v>
      </c>
      <c r="AU619">
        <v>2</v>
      </c>
      <c r="AV619" t="s">
        <v>2398</v>
      </c>
      <c r="AW619" t="str" cm="1">
        <f t="array" ref="AW619">IF(Bank_Final_Fact[[#This Row],[Disbursement Date]]=MIN(_xlfn._xlws.FILTER(Bank_Final_Fact[Disbursement Date],Bank_Final_Fact[Client id]=Bank_Final_Fact[[#This Row],[Client id]])),"New","Old")</f>
        <v>Old</v>
      </c>
      <c r="AX619">
        <f t="shared" si="9"/>
        <v>4</v>
      </c>
    </row>
    <row r="620" spans="1:50">
      <c r="A620" t="s">
        <v>1005</v>
      </c>
      <c r="B620">
        <v>906</v>
      </c>
      <c r="C620" t="s">
        <v>124</v>
      </c>
      <c r="D620" t="s">
        <v>359</v>
      </c>
      <c r="E620">
        <v>18540</v>
      </c>
      <c r="F620">
        <v>32134</v>
      </c>
      <c r="G620">
        <v>5811</v>
      </c>
      <c r="H620" s="1">
        <v>44235</v>
      </c>
      <c r="I620" t="s">
        <v>394</v>
      </c>
      <c r="J620" t="s">
        <v>383</v>
      </c>
      <c r="K620">
        <v>1030063</v>
      </c>
      <c r="L620" t="s">
        <v>126</v>
      </c>
      <c r="M620" t="s">
        <v>319</v>
      </c>
      <c r="N620" t="s">
        <v>225</v>
      </c>
      <c r="O620" t="s">
        <v>238</v>
      </c>
      <c r="P620">
        <v>52</v>
      </c>
      <c r="Q620" s="1">
        <v>24473</v>
      </c>
      <c r="R620" t="s">
        <v>239</v>
      </c>
      <c r="S620" t="s">
        <v>303</v>
      </c>
      <c r="T620" t="s">
        <v>229</v>
      </c>
      <c r="U620" t="s">
        <v>233</v>
      </c>
      <c r="V620" t="s">
        <v>246</v>
      </c>
      <c r="W620">
        <v>626</v>
      </c>
      <c r="X620" t="s">
        <v>344</v>
      </c>
      <c r="Y620" t="s">
        <v>360</v>
      </c>
      <c r="Z620" t="s">
        <v>346</v>
      </c>
      <c r="AA620">
        <v>9.9099999999999994E-2</v>
      </c>
      <c r="AB620" t="s">
        <v>347</v>
      </c>
      <c r="AC620" t="s">
        <v>361</v>
      </c>
      <c r="AD620" t="s">
        <v>124</v>
      </c>
      <c r="AE620" t="s">
        <v>9</v>
      </c>
      <c r="AF620" t="s">
        <v>10</v>
      </c>
      <c r="AG620" t="s">
        <v>11</v>
      </c>
      <c r="AH620" t="s">
        <v>11</v>
      </c>
      <c r="AI620" t="s">
        <v>12</v>
      </c>
      <c r="AJ620" t="s">
        <v>20</v>
      </c>
      <c r="AK620">
        <v>1030063</v>
      </c>
      <c r="AL620" t="s">
        <v>125</v>
      </c>
      <c r="AM620" t="s">
        <v>30</v>
      </c>
      <c r="AN620">
        <v>18553</v>
      </c>
      <c r="AO620">
        <v>32787</v>
      </c>
      <c r="AP620">
        <v>18101</v>
      </c>
      <c r="AQ620">
        <v>37.44</v>
      </c>
      <c r="AR620">
        <v>1168.32</v>
      </c>
      <c r="AS620" t="s">
        <v>2397</v>
      </c>
      <c r="AT620" t="s">
        <v>2396</v>
      </c>
      <c r="AU620">
        <v>1</v>
      </c>
      <c r="AV620" t="s">
        <v>2398</v>
      </c>
      <c r="AW620" t="str" cm="1">
        <f t="array" ref="AW620">IF(Bank_Final_Fact[[#This Row],[Disbursement Date]]=MIN(_xlfn._xlws.FILTER(Bank_Final_Fact[Disbursement Date],Bank_Final_Fact[Client id]=Bank_Final_Fact[[#This Row],[Client id]])),"New","Old")</f>
        <v>Old</v>
      </c>
      <c r="AX620">
        <f t="shared" si="9"/>
        <v>4</v>
      </c>
    </row>
    <row r="621" spans="1:50">
      <c r="A621" t="s">
        <v>1006</v>
      </c>
      <c r="B621">
        <v>167</v>
      </c>
      <c r="C621" t="s">
        <v>23</v>
      </c>
      <c r="D621" t="s">
        <v>343</v>
      </c>
      <c r="E621">
        <v>7607</v>
      </c>
      <c r="F621">
        <v>23467</v>
      </c>
      <c r="G621">
        <v>21351</v>
      </c>
      <c r="H621" s="1">
        <v>43285</v>
      </c>
      <c r="I621" t="s">
        <v>382</v>
      </c>
      <c r="J621" t="s">
        <v>389</v>
      </c>
      <c r="K621">
        <v>910182</v>
      </c>
      <c r="L621" t="s">
        <v>31</v>
      </c>
      <c r="M621" t="s">
        <v>250</v>
      </c>
      <c r="N621" t="s">
        <v>225</v>
      </c>
      <c r="O621" t="s">
        <v>238</v>
      </c>
      <c r="P621">
        <v>55</v>
      </c>
      <c r="Q621" s="1">
        <v>23377</v>
      </c>
      <c r="R621" t="s">
        <v>266</v>
      </c>
      <c r="S621" t="s">
        <v>282</v>
      </c>
      <c r="T621" t="s">
        <v>259</v>
      </c>
      <c r="U621" t="s">
        <v>245</v>
      </c>
      <c r="V621" t="s">
        <v>231</v>
      </c>
      <c r="W621">
        <v>489</v>
      </c>
      <c r="X621" t="s">
        <v>344</v>
      </c>
      <c r="Y621" t="s">
        <v>345</v>
      </c>
      <c r="Z621" t="s">
        <v>346</v>
      </c>
      <c r="AA621">
        <v>0.1065</v>
      </c>
      <c r="AB621" t="s">
        <v>347</v>
      </c>
      <c r="AC621" t="s">
        <v>348</v>
      </c>
      <c r="AD621" t="s">
        <v>23</v>
      </c>
      <c r="AE621" t="s">
        <v>24</v>
      </c>
      <c r="AF621" t="s">
        <v>25</v>
      </c>
      <c r="AG621" t="s">
        <v>26</v>
      </c>
      <c r="AH621" t="s">
        <v>26</v>
      </c>
      <c r="AI621" t="s">
        <v>27</v>
      </c>
      <c r="AJ621" t="s">
        <v>28</v>
      </c>
      <c r="AK621">
        <v>910182</v>
      </c>
      <c r="AL621" t="s">
        <v>29</v>
      </c>
      <c r="AM621" t="s">
        <v>16</v>
      </c>
      <c r="AN621">
        <v>7508</v>
      </c>
      <c r="AO621">
        <v>23209</v>
      </c>
      <c r="AP621">
        <v>7266</v>
      </c>
      <c r="AQ621">
        <v>25.87</v>
      </c>
      <c r="AR621">
        <v>2955.31</v>
      </c>
      <c r="AS621" t="s">
        <v>2396</v>
      </c>
      <c r="AT621" t="s">
        <v>2396</v>
      </c>
      <c r="AU621">
        <v>0</v>
      </c>
      <c r="AV621" t="s">
        <v>2400</v>
      </c>
      <c r="AW621" t="str" cm="1">
        <f t="array" ref="AW621">IF(Bank_Final_Fact[[#This Row],[Disbursement Date]]=MIN(_xlfn._xlws.FILTER(Bank_Final_Fact[Disbursement Date],Bank_Final_Fact[Client id]=Bank_Final_Fact[[#This Row],[Client id]])),"New","Old")</f>
        <v>New</v>
      </c>
      <c r="AX621">
        <f t="shared" si="9"/>
        <v>1</v>
      </c>
    </row>
    <row r="622" spans="1:50">
      <c r="A622" t="s">
        <v>1007</v>
      </c>
      <c r="B622">
        <v>16</v>
      </c>
      <c r="C622" t="s">
        <v>109</v>
      </c>
      <c r="D622" t="s">
        <v>359</v>
      </c>
      <c r="E622">
        <v>12220</v>
      </c>
      <c r="F622">
        <v>13098</v>
      </c>
      <c r="G622">
        <v>4073</v>
      </c>
      <c r="H622" s="1">
        <v>43031</v>
      </c>
      <c r="I622" t="s">
        <v>394</v>
      </c>
      <c r="J622" t="s">
        <v>383</v>
      </c>
      <c r="K622">
        <v>1110166</v>
      </c>
      <c r="L622" t="s">
        <v>112</v>
      </c>
      <c r="M622" t="s">
        <v>256</v>
      </c>
      <c r="N622" t="s">
        <v>225</v>
      </c>
      <c r="O622" t="s">
        <v>238</v>
      </c>
      <c r="P622">
        <v>53</v>
      </c>
      <c r="Q622" s="1">
        <v>23377</v>
      </c>
      <c r="R622" t="s">
        <v>235</v>
      </c>
      <c r="S622" t="s">
        <v>243</v>
      </c>
      <c r="T622" t="s">
        <v>229</v>
      </c>
      <c r="U622" t="s">
        <v>230</v>
      </c>
      <c r="V622" t="s">
        <v>240</v>
      </c>
      <c r="W622">
        <v>488</v>
      </c>
      <c r="X622" t="s">
        <v>344</v>
      </c>
      <c r="Y622" t="s">
        <v>360</v>
      </c>
      <c r="Z622" t="s">
        <v>346</v>
      </c>
      <c r="AA622">
        <v>9.9099999999999994E-2</v>
      </c>
      <c r="AB622" t="s">
        <v>347</v>
      </c>
      <c r="AC622" t="s">
        <v>361</v>
      </c>
      <c r="AD622" t="s">
        <v>109</v>
      </c>
      <c r="AE622" t="s">
        <v>9</v>
      </c>
      <c r="AF622" t="s">
        <v>10</v>
      </c>
      <c r="AG622" t="s">
        <v>11</v>
      </c>
      <c r="AH622" t="s">
        <v>11</v>
      </c>
      <c r="AI622" t="s">
        <v>12</v>
      </c>
      <c r="AJ622" t="s">
        <v>110</v>
      </c>
      <c r="AK622">
        <v>1110166</v>
      </c>
      <c r="AL622" t="s">
        <v>111</v>
      </c>
      <c r="AM622" t="s">
        <v>14</v>
      </c>
      <c r="AN622">
        <v>13921</v>
      </c>
      <c r="AO622">
        <v>15061</v>
      </c>
      <c r="AP622">
        <v>12172</v>
      </c>
      <c r="AQ622">
        <v>11.1</v>
      </c>
      <c r="AR622">
        <v>250.62</v>
      </c>
      <c r="AS622" t="s">
        <v>2396</v>
      </c>
      <c r="AT622" t="s">
        <v>2396</v>
      </c>
      <c r="AU622">
        <v>1</v>
      </c>
      <c r="AV622" t="s">
        <v>2398</v>
      </c>
      <c r="AW622" t="str" cm="1">
        <f t="array" ref="AW622">IF(Bank_Final_Fact[[#This Row],[Disbursement Date]]=MIN(_xlfn._xlws.FILTER(Bank_Final_Fact[Disbursement Date],Bank_Final_Fact[Client id]=Bank_Final_Fact[[#This Row],[Client id]])),"New","Old")</f>
        <v>Old</v>
      </c>
      <c r="AX622">
        <f t="shared" si="9"/>
        <v>7</v>
      </c>
    </row>
    <row r="623" spans="1:50">
      <c r="A623" t="s">
        <v>1008</v>
      </c>
      <c r="B623">
        <v>215</v>
      </c>
      <c r="C623" t="s">
        <v>109</v>
      </c>
      <c r="D623" t="s">
        <v>359</v>
      </c>
      <c r="E623">
        <v>34832</v>
      </c>
      <c r="F623">
        <v>45691</v>
      </c>
      <c r="G623">
        <v>42588</v>
      </c>
      <c r="H623" s="1">
        <v>44697</v>
      </c>
      <c r="I623" t="s">
        <v>382</v>
      </c>
      <c r="J623" t="s">
        <v>389</v>
      </c>
      <c r="K623">
        <v>1110166</v>
      </c>
      <c r="L623" t="s">
        <v>112</v>
      </c>
      <c r="M623" t="s">
        <v>247</v>
      </c>
      <c r="N623" t="s">
        <v>225</v>
      </c>
      <c r="O623" t="s">
        <v>226</v>
      </c>
      <c r="P623">
        <v>43</v>
      </c>
      <c r="Q623" s="1">
        <v>27760</v>
      </c>
      <c r="R623" t="s">
        <v>281</v>
      </c>
      <c r="S623" t="s">
        <v>282</v>
      </c>
      <c r="T623" t="s">
        <v>229</v>
      </c>
      <c r="U623" t="s">
        <v>261</v>
      </c>
      <c r="V623" t="s">
        <v>231</v>
      </c>
      <c r="W623">
        <v>528</v>
      </c>
      <c r="X623" t="s">
        <v>344</v>
      </c>
      <c r="Y623" t="s">
        <v>360</v>
      </c>
      <c r="Z623" t="s">
        <v>346</v>
      </c>
      <c r="AA623">
        <v>9.9099999999999994E-2</v>
      </c>
      <c r="AB623" t="s">
        <v>347</v>
      </c>
      <c r="AC623" t="s">
        <v>361</v>
      </c>
      <c r="AD623" t="s">
        <v>109</v>
      </c>
      <c r="AE623" t="s">
        <v>9</v>
      </c>
      <c r="AF623" t="s">
        <v>10</v>
      </c>
      <c r="AG623" t="s">
        <v>11</v>
      </c>
      <c r="AH623" t="s">
        <v>11</v>
      </c>
      <c r="AI623" t="s">
        <v>12</v>
      </c>
      <c r="AJ623" t="s">
        <v>110</v>
      </c>
      <c r="AK623">
        <v>1110166</v>
      </c>
      <c r="AL623" t="s">
        <v>111</v>
      </c>
      <c r="AM623" t="s">
        <v>14</v>
      </c>
      <c r="AN623">
        <v>36591</v>
      </c>
      <c r="AO623">
        <v>45656</v>
      </c>
      <c r="AP623">
        <v>34371</v>
      </c>
      <c r="AQ623">
        <v>38.770000000000003</v>
      </c>
      <c r="AR623">
        <v>4875.7299999999996</v>
      </c>
      <c r="AS623" t="s">
        <v>2396</v>
      </c>
      <c r="AT623" t="s">
        <v>2396</v>
      </c>
      <c r="AU623">
        <v>2</v>
      </c>
      <c r="AV623" t="s">
        <v>2398</v>
      </c>
      <c r="AW623" t="str" cm="1">
        <f t="array" ref="AW623">IF(Bank_Final_Fact[[#This Row],[Disbursement Date]]=MIN(_xlfn._xlws.FILTER(Bank_Final_Fact[Disbursement Date],Bank_Final_Fact[Client id]=Bank_Final_Fact[[#This Row],[Client id]])),"New","Old")</f>
        <v>Old</v>
      </c>
      <c r="AX623">
        <f t="shared" si="9"/>
        <v>3</v>
      </c>
    </row>
    <row r="624" spans="1:50">
      <c r="A624" t="s">
        <v>1009</v>
      </c>
      <c r="B624">
        <v>239</v>
      </c>
      <c r="C624" t="s">
        <v>60</v>
      </c>
      <c r="D624" t="s">
        <v>343</v>
      </c>
      <c r="E624">
        <v>12114</v>
      </c>
      <c r="F624">
        <v>28614</v>
      </c>
      <c r="G624">
        <v>14427</v>
      </c>
      <c r="H624" s="1">
        <v>44045</v>
      </c>
      <c r="I624" t="s">
        <v>385</v>
      </c>
      <c r="J624" t="s">
        <v>389</v>
      </c>
      <c r="K624">
        <v>90149</v>
      </c>
      <c r="L624" t="s">
        <v>62</v>
      </c>
      <c r="M624" t="s">
        <v>288</v>
      </c>
      <c r="N624" t="s">
        <v>225</v>
      </c>
      <c r="O624" t="s">
        <v>251</v>
      </c>
      <c r="P624">
        <v>33</v>
      </c>
      <c r="Q624" s="1">
        <v>31197</v>
      </c>
      <c r="R624" t="s">
        <v>266</v>
      </c>
      <c r="S624" t="s">
        <v>243</v>
      </c>
      <c r="T624" t="s">
        <v>229</v>
      </c>
      <c r="U624" t="s">
        <v>233</v>
      </c>
      <c r="V624" t="s">
        <v>231</v>
      </c>
      <c r="W624">
        <v>716</v>
      </c>
      <c r="X624" t="s">
        <v>344</v>
      </c>
      <c r="Y624" t="s">
        <v>345</v>
      </c>
      <c r="Z624" t="s">
        <v>346</v>
      </c>
      <c r="AA624">
        <v>0.1065</v>
      </c>
      <c r="AB624" t="s">
        <v>347</v>
      </c>
      <c r="AC624" t="s">
        <v>348</v>
      </c>
      <c r="AD624" t="s">
        <v>60</v>
      </c>
      <c r="AE624" t="s">
        <v>40</v>
      </c>
      <c r="AF624" t="s">
        <v>41</v>
      </c>
      <c r="AG624" t="s">
        <v>42</v>
      </c>
      <c r="AH624" t="s">
        <v>42</v>
      </c>
      <c r="AI624" t="s">
        <v>43</v>
      </c>
      <c r="AJ624" t="s">
        <v>61</v>
      </c>
      <c r="AK624">
        <v>90149</v>
      </c>
      <c r="AL624" t="s">
        <v>48</v>
      </c>
      <c r="AM624" t="s">
        <v>30</v>
      </c>
      <c r="AN624">
        <v>11839</v>
      </c>
      <c r="AO624">
        <v>29081</v>
      </c>
      <c r="AP624">
        <v>11645</v>
      </c>
      <c r="AQ624">
        <v>22.53</v>
      </c>
      <c r="AR624">
        <v>1218.8699999999999</v>
      </c>
      <c r="AS624" t="s">
        <v>2396</v>
      </c>
      <c r="AT624" t="s">
        <v>2396</v>
      </c>
      <c r="AU624">
        <v>1</v>
      </c>
      <c r="AV624" t="s">
        <v>2400</v>
      </c>
      <c r="AW624" t="str" cm="1">
        <f t="array" ref="AW624">IF(Bank_Final_Fact[[#This Row],[Disbursement Date]]=MIN(_xlfn._xlws.FILTER(Bank_Final_Fact[Disbursement Date],Bank_Final_Fact[Client id]=Bank_Final_Fact[[#This Row],[Client id]])),"New","Old")</f>
        <v>Old</v>
      </c>
      <c r="AX624">
        <f t="shared" si="9"/>
        <v>3</v>
      </c>
    </row>
    <row r="625" spans="1:50">
      <c r="A625" t="s">
        <v>1010</v>
      </c>
      <c r="B625">
        <v>935</v>
      </c>
      <c r="C625" t="s">
        <v>124</v>
      </c>
      <c r="D625" t="s">
        <v>359</v>
      </c>
      <c r="E625">
        <v>28945</v>
      </c>
      <c r="F625">
        <v>46367</v>
      </c>
      <c r="G625">
        <v>28136</v>
      </c>
      <c r="H625" s="1">
        <v>43053</v>
      </c>
      <c r="I625" t="s">
        <v>382</v>
      </c>
      <c r="J625" t="s">
        <v>383</v>
      </c>
      <c r="K625">
        <v>1030063</v>
      </c>
      <c r="L625" t="s">
        <v>126</v>
      </c>
      <c r="M625" t="s">
        <v>274</v>
      </c>
      <c r="N625" t="s">
        <v>225</v>
      </c>
      <c r="O625" t="s">
        <v>238</v>
      </c>
      <c r="P625">
        <v>49</v>
      </c>
      <c r="Q625" s="1">
        <v>25882</v>
      </c>
      <c r="R625" t="s">
        <v>235</v>
      </c>
      <c r="S625" t="s">
        <v>243</v>
      </c>
      <c r="T625" t="s">
        <v>229</v>
      </c>
      <c r="U625" t="s">
        <v>230</v>
      </c>
      <c r="V625" t="s">
        <v>240</v>
      </c>
      <c r="W625">
        <v>641</v>
      </c>
      <c r="X625" t="s">
        <v>344</v>
      </c>
      <c r="Y625" t="s">
        <v>360</v>
      </c>
      <c r="Z625" t="s">
        <v>346</v>
      </c>
      <c r="AA625">
        <v>9.9099999999999994E-2</v>
      </c>
      <c r="AB625" t="s">
        <v>347</v>
      </c>
      <c r="AC625" t="s">
        <v>361</v>
      </c>
      <c r="AD625" t="s">
        <v>124</v>
      </c>
      <c r="AE625" t="s">
        <v>9</v>
      </c>
      <c r="AF625" t="s">
        <v>10</v>
      </c>
      <c r="AG625" t="s">
        <v>11</v>
      </c>
      <c r="AH625" t="s">
        <v>11</v>
      </c>
      <c r="AI625" t="s">
        <v>12</v>
      </c>
      <c r="AJ625" t="s">
        <v>20</v>
      </c>
      <c r="AK625">
        <v>1030063</v>
      </c>
      <c r="AL625" t="s">
        <v>125</v>
      </c>
      <c r="AM625" t="s">
        <v>30</v>
      </c>
      <c r="AN625">
        <v>29185</v>
      </c>
      <c r="AO625">
        <v>47955</v>
      </c>
      <c r="AP625">
        <v>28761</v>
      </c>
      <c r="AQ625">
        <v>34.03</v>
      </c>
      <c r="AR625">
        <v>3866.32</v>
      </c>
      <c r="AS625" t="s">
        <v>2396</v>
      </c>
      <c r="AT625" t="s">
        <v>2396</v>
      </c>
      <c r="AU625">
        <v>2</v>
      </c>
      <c r="AV625" t="s">
        <v>2398</v>
      </c>
      <c r="AW625" t="str" cm="1">
        <f t="array" ref="AW625">IF(Bank_Final_Fact[[#This Row],[Disbursement Date]]=MIN(_xlfn._xlws.FILTER(Bank_Final_Fact[Disbursement Date],Bank_Final_Fact[Client id]=Bank_Final_Fact[[#This Row],[Client id]])),"New","Old")</f>
        <v>New</v>
      </c>
      <c r="AX625">
        <f t="shared" si="9"/>
        <v>5</v>
      </c>
    </row>
    <row r="626" spans="1:50">
      <c r="A626" t="s">
        <v>1011</v>
      </c>
      <c r="B626">
        <v>997</v>
      </c>
      <c r="C626" t="s">
        <v>69</v>
      </c>
      <c r="D626" t="s">
        <v>343</v>
      </c>
      <c r="E626">
        <v>44781</v>
      </c>
      <c r="F626">
        <v>47034</v>
      </c>
      <c r="G626">
        <v>13431</v>
      </c>
      <c r="H626" s="1">
        <v>42895</v>
      </c>
      <c r="I626" t="s">
        <v>385</v>
      </c>
      <c r="J626" t="s">
        <v>389</v>
      </c>
      <c r="K626">
        <v>140056</v>
      </c>
      <c r="L626" t="s">
        <v>71</v>
      </c>
      <c r="M626" t="s">
        <v>320</v>
      </c>
      <c r="N626" t="s">
        <v>225</v>
      </c>
      <c r="O626" t="s">
        <v>242</v>
      </c>
      <c r="P626">
        <v>21</v>
      </c>
      <c r="Q626" s="1">
        <v>35798</v>
      </c>
      <c r="R626" t="s">
        <v>239</v>
      </c>
      <c r="S626" t="s">
        <v>303</v>
      </c>
      <c r="T626" t="s">
        <v>229</v>
      </c>
      <c r="U626" t="s">
        <v>236</v>
      </c>
      <c r="V626" t="s">
        <v>231</v>
      </c>
      <c r="W626">
        <v>493</v>
      </c>
      <c r="X626" t="s">
        <v>344</v>
      </c>
      <c r="Y626" t="s">
        <v>345</v>
      </c>
      <c r="Z626" t="s">
        <v>346</v>
      </c>
      <c r="AA626">
        <v>0.1065</v>
      </c>
      <c r="AB626" t="s">
        <v>347</v>
      </c>
      <c r="AC626" t="s">
        <v>348</v>
      </c>
      <c r="AD626" t="s">
        <v>69</v>
      </c>
      <c r="AE626" t="s">
        <v>24</v>
      </c>
      <c r="AF626" t="s">
        <v>25</v>
      </c>
      <c r="AG626" t="s">
        <v>26</v>
      </c>
      <c r="AH626" t="s">
        <v>26</v>
      </c>
      <c r="AI626" t="s">
        <v>27</v>
      </c>
      <c r="AJ626" t="s">
        <v>69</v>
      </c>
      <c r="AK626">
        <v>140056</v>
      </c>
      <c r="AL626" t="s">
        <v>70</v>
      </c>
      <c r="AM626" t="s">
        <v>14</v>
      </c>
      <c r="AN626">
        <v>45602</v>
      </c>
      <c r="AO626">
        <v>48766</v>
      </c>
      <c r="AP626">
        <v>44460</v>
      </c>
      <c r="AQ626">
        <v>41.98</v>
      </c>
      <c r="AR626">
        <v>2814.81</v>
      </c>
      <c r="AS626" t="s">
        <v>2396</v>
      </c>
      <c r="AT626" t="s">
        <v>2396</v>
      </c>
      <c r="AU626">
        <v>1</v>
      </c>
      <c r="AV626" t="s">
        <v>2398</v>
      </c>
      <c r="AW626" t="str" cm="1">
        <f t="array" ref="AW626">IF(Bank_Final_Fact[[#This Row],[Disbursement Date]]=MIN(_xlfn._xlws.FILTER(Bank_Final_Fact[Disbursement Date],Bank_Final_Fact[Client id]=Bank_Final_Fact[[#This Row],[Client id]])),"New","Old")</f>
        <v>Old</v>
      </c>
      <c r="AX626">
        <f t="shared" si="9"/>
        <v>2</v>
      </c>
    </row>
    <row r="627" spans="1:50">
      <c r="A627" t="s">
        <v>1012</v>
      </c>
      <c r="B627">
        <v>644</v>
      </c>
      <c r="C627" t="s">
        <v>92</v>
      </c>
      <c r="D627" t="s">
        <v>343</v>
      </c>
      <c r="E627">
        <v>12326</v>
      </c>
      <c r="F627">
        <v>5964</v>
      </c>
      <c r="G627">
        <v>23224</v>
      </c>
      <c r="H627" s="1">
        <v>42618</v>
      </c>
      <c r="I627" t="s">
        <v>385</v>
      </c>
      <c r="J627" t="s">
        <v>389</v>
      </c>
      <c r="K627">
        <v>700013</v>
      </c>
      <c r="L627" t="s">
        <v>93</v>
      </c>
      <c r="M627" t="s">
        <v>224</v>
      </c>
      <c r="N627" t="s">
        <v>225</v>
      </c>
      <c r="O627" t="s">
        <v>226</v>
      </c>
      <c r="P627">
        <v>36</v>
      </c>
      <c r="Q627" s="1">
        <v>29587</v>
      </c>
      <c r="R627" t="s">
        <v>227</v>
      </c>
      <c r="S627" t="s">
        <v>228</v>
      </c>
      <c r="T627" t="s">
        <v>229</v>
      </c>
      <c r="U627" t="s">
        <v>230</v>
      </c>
      <c r="V627" t="s">
        <v>231</v>
      </c>
      <c r="W627">
        <v>419</v>
      </c>
      <c r="X627" t="s">
        <v>344</v>
      </c>
      <c r="Y627" t="s">
        <v>345</v>
      </c>
      <c r="Z627" t="s">
        <v>346</v>
      </c>
      <c r="AA627">
        <v>0.1065</v>
      </c>
      <c r="AB627" t="s">
        <v>347</v>
      </c>
      <c r="AC627" t="s">
        <v>348</v>
      </c>
      <c r="AD627" t="s">
        <v>92</v>
      </c>
      <c r="AE627" t="s">
        <v>82</v>
      </c>
      <c r="AF627" t="s">
        <v>83</v>
      </c>
      <c r="AG627" t="s">
        <v>84</v>
      </c>
      <c r="AH627" t="s">
        <v>84</v>
      </c>
      <c r="AI627" t="s">
        <v>85</v>
      </c>
      <c r="AJ627" t="s">
        <v>86</v>
      </c>
      <c r="AK627">
        <v>700013</v>
      </c>
      <c r="AL627" t="s">
        <v>21</v>
      </c>
      <c r="AM627" t="s">
        <v>30</v>
      </c>
      <c r="AN627">
        <v>13168</v>
      </c>
      <c r="AO627">
        <v>7055</v>
      </c>
      <c r="AP627">
        <v>11997</v>
      </c>
      <c r="AQ627">
        <v>1.25</v>
      </c>
      <c r="AR627">
        <v>192</v>
      </c>
      <c r="AS627" t="s">
        <v>2397</v>
      </c>
      <c r="AT627" t="s">
        <v>2396</v>
      </c>
      <c r="AU627">
        <v>0</v>
      </c>
      <c r="AV627" t="s">
        <v>2398</v>
      </c>
      <c r="AW627" t="str" cm="1">
        <f t="array" ref="AW627">IF(Bank_Final_Fact[[#This Row],[Disbursement Date]]=MIN(_xlfn._xlws.FILTER(Bank_Final_Fact[Disbursement Date],Bank_Final_Fact[Client id]=Bank_Final_Fact[[#This Row],[Client id]])),"New","Old")</f>
        <v>New</v>
      </c>
      <c r="AX627">
        <f t="shared" si="9"/>
        <v>2</v>
      </c>
    </row>
    <row r="628" spans="1:50">
      <c r="A628" t="s">
        <v>1013</v>
      </c>
      <c r="B628">
        <v>717</v>
      </c>
      <c r="C628" t="s">
        <v>186</v>
      </c>
      <c r="D628" t="s">
        <v>359</v>
      </c>
      <c r="E628">
        <v>47839</v>
      </c>
      <c r="F628">
        <v>19338</v>
      </c>
      <c r="G628">
        <v>13794</v>
      </c>
      <c r="H628" s="1">
        <v>42727</v>
      </c>
      <c r="I628" t="s">
        <v>382</v>
      </c>
      <c r="J628" t="s">
        <v>383</v>
      </c>
      <c r="K628">
        <v>800018</v>
      </c>
      <c r="L628" t="s">
        <v>189</v>
      </c>
      <c r="M628" t="s">
        <v>276</v>
      </c>
      <c r="N628" t="s">
        <v>225</v>
      </c>
      <c r="O628" t="s">
        <v>226</v>
      </c>
      <c r="P628">
        <v>37</v>
      </c>
      <c r="Q628" s="1">
        <v>29221</v>
      </c>
      <c r="R628" t="s">
        <v>266</v>
      </c>
      <c r="S628" t="s">
        <v>243</v>
      </c>
      <c r="T628" t="s">
        <v>229</v>
      </c>
      <c r="U628" t="s">
        <v>261</v>
      </c>
      <c r="V628" t="s">
        <v>231</v>
      </c>
      <c r="W628">
        <v>479</v>
      </c>
      <c r="X628" t="s">
        <v>344</v>
      </c>
      <c r="Y628" t="s">
        <v>360</v>
      </c>
      <c r="Z628" t="s">
        <v>346</v>
      </c>
      <c r="AA628">
        <v>9.9099999999999994E-2</v>
      </c>
      <c r="AB628" t="s">
        <v>347</v>
      </c>
      <c r="AC628" t="s">
        <v>361</v>
      </c>
      <c r="AD628" t="s">
        <v>186</v>
      </c>
      <c r="AE628" t="s">
        <v>24</v>
      </c>
      <c r="AF628" t="s">
        <v>25</v>
      </c>
      <c r="AG628" t="s">
        <v>26</v>
      </c>
      <c r="AH628" t="s">
        <v>26</v>
      </c>
      <c r="AI628" t="s">
        <v>27</v>
      </c>
      <c r="AJ628" t="s">
        <v>187</v>
      </c>
      <c r="AK628">
        <v>800018</v>
      </c>
      <c r="AL628" t="s">
        <v>188</v>
      </c>
      <c r="AM628" t="s">
        <v>14</v>
      </c>
      <c r="AN628">
        <v>48437</v>
      </c>
      <c r="AO628">
        <v>19858</v>
      </c>
      <c r="AP628">
        <v>47384</v>
      </c>
      <c r="AQ628">
        <v>32.44</v>
      </c>
      <c r="AR628">
        <v>4909.62</v>
      </c>
      <c r="AS628" t="s">
        <v>2396</v>
      </c>
      <c r="AT628" t="s">
        <v>2396</v>
      </c>
      <c r="AU628">
        <v>2</v>
      </c>
      <c r="AV628" t="s">
        <v>2398</v>
      </c>
      <c r="AW628" t="str" cm="1">
        <f t="array" ref="AW628">IF(Bank_Final_Fact[[#This Row],[Disbursement Date]]=MIN(_xlfn._xlws.FILTER(Bank_Final_Fact[Disbursement Date],Bank_Final_Fact[Client id]=Bank_Final_Fact[[#This Row],[Client id]])),"New","Old")</f>
        <v>New</v>
      </c>
      <c r="AX628">
        <f t="shared" si="9"/>
        <v>4</v>
      </c>
    </row>
    <row r="629" spans="1:50">
      <c r="A629" t="s">
        <v>1014</v>
      </c>
      <c r="B629">
        <v>974</v>
      </c>
      <c r="C629" t="s">
        <v>8</v>
      </c>
      <c r="D629" t="s">
        <v>343</v>
      </c>
      <c r="E629">
        <v>41137</v>
      </c>
      <c r="F629">
        <v>12643</v>
      </c>
      <c r="G629">
        <v>7243</v>
      </c>
      <c r="H629" s="1">
        <v>44013</v>
      </c>
      <c r="I629" t="s">
        <v>382</v>
      </c>
      <c r="J629" t="s">
        <v>383</v>
      </c>
      <c r="K629">
        <v>100186</v>
      </c>
      <c r="L629" t="s">
        <v>15</v>
      </c>
      <c r="M629" t="s">
        <v>224</v>
      </c>
      <c r="N629" t="s">
        <v>225</v>
      </c>
      <c r="O629" t="s">
        <v>238</v>
      </c>
      <c r="P629">
        <v>53</v>
      </c>
      <c r="Q629" s="1">
        <v>24293</v>
      </c>
      <c r="R629" t="s">
        <v>239</v>
      </c>
      <c r="S629" t="s">
        <v>303</v>
      </c>
      <c r="T629" t="s">
        <v>229</v>
      </c>
      <c r="U629" t="s">
        <v>230</v>
      </c>
      <c r="V629" t="s">
        <v>240</v>
      </c>
      <c r="W629">
        <v>551</v>
      </c>
      <c r="X629" t="s">
        <v>344</v>
      </c>
      <c r="Y629" t="s">
        <v>345</v>
      </c>
      <c r="Z629" t="s">
        <v>346</v>
      </c>
      <c r="AA629">
        <v>0.1065</v>
      </c>
      <c r="AB629" t="s">
        <v>347</v>
      </c>
      <c r="AC629" t="s">
        <v>348</v>
      </c>
      <c r="AD629" t="s">
        <v>8</v>
      </c>
      <c r="AE629" t="s">
        <v>9</v>
      </c>
      <c r="AF629" t="s">
        <v>10</v>
      </c>
      <c r="AG629" t="s">
        <v>11</v>
      </c>
      <c r="AH629" t="s">
        <v>11</v>
      </c>
      <c r="AI629" t="s">
        <v>12</v>
      </c>
      <c r="AJ629" t="s">
        <v>8</v>
      </c>
      <c r="AK629">
        <v>100186</v>
      </c>
      <c r="AL629" t="s">
        <v>13</v>
      </c>
      <c r="AM629" t="s">
        <v>14</v>
      </c>
      <c r="AN629">
        <v>41918</v>
      </c>
      <c r="AO629">
        <v>12220</v>
      </c>
      <c r="AP629">
        <v>40682</v>
      </c>
      <c r="AQ629">
        <v>16.670000000000002</v>
      </c>
      <c r="AR629">
        <v>2630.24</v>
      </c>
      <c r="AS629" t="s">
        <v>2397</v>
      </c>
      <c r="AT629" t="s">
        <v>2396</v>
      </c>
      <c r="AU629">
        <v>0</v>
      </c>
      <c r="AV629" t="s">
        <v>2398</v>
      </c>
      <c r="AW629" t="str" cm="1">
        <f t="array" ref="AW629">IF(Bank_Final_Fact[[#This Row],[Disbursement Date]]=MIN(_xlfn._xlws.FILTER(Bank_Final_Fact[Disbursement Date],Bank_Final_Fact[Client id]=Bank_Final_Fact[[#This Row],[Client id]])),"New","Old")</f>
        <v>Old</v>
      </c>
      <c r="AX629">
        <f t="shared" si="9"/>
        <v>2</v>
      </c>
    </row>
    <row r="630" spans="1:50">
      <c r="A630" t="s">
        <v>1015</v>
      </c>
      <c r="B630">
        <v>467</v>
      </c>
      <c r="C630" t="s">
        <v>124</v>
      </c>
      <c r="D630" t="s">
        <v>343</v>
      </c>
      <c r="E630">
        <v>20506</v>
      </c>
      <c r="F630">
        <v>47866</v>
      </c>
      <c r="G630">
        <v>33448</v>
      </c>
      <c r="H630" s="1">
        <v>43077</v>
      </c>
      <c r="I630" t="s">
        <v>385</v>
      </c>
      <c r="J630" t="s">
        <v>389</v>
      </c>
      <c r="K630">
        <v>1030063</v>
      </c>
      <c r="L630" t="s">
        <v>126</v>
      </c>
      <c r="M630" t="s">
        <v>298</v>
      </c>
      <c r="N630" t="s">
        <v>225</v>
      </c>
      <c r="O630" t="s">
        <v>242</v>
      </c>
      <c r="P630">
        <v>24</v>
      </c>
      <c r="Q630" s="1">
        <v>34335</v>
      </c>
      <c r="R630" t="s">
        <v>239</v>
      </c>
      <c r="S630" t="s">
        <v>303</v>
      </c>
      <c r="T630" t="s">
        <v>229</v>
      </c>
      <c r="U630" t="s">
        <v>261</v>
      </c>
      <c r="V630" t="s">
        <v>246</v>
      </c>
      <c r="W630">
        <v>443</v>
      </c>
      <c r="X630" t="s">
        <v>344</v>
      </c>
      <c r="Y630" t="s">
        <v>345</v>
      </c>
      <c r="Z630" t="s">
        <v>346</v>
      </c>
      <c r="AA630">
        <v>0.1065</v>
      </c>
      <c r="AB630" t="s">
        <v>347</v>
      </c>
      <c r="AC630" t="s">
        <v>348</v>
      </c>
      <c r="AD630" t="s">
        <v>124</v>
      </c>
      <c r="AE630" t="s">
        <v>9</v>
      </c>
      <c r="AF630" t="s">
        <v>10</v>
      </c>
      <c r="AG630" t="s">
        <v>11</v>
      </c>
      <c r="AH630" t="s">
        <v>11</v>
      </c>
      <c r="AI630" t="s">
        <v>12</v>
      </c>
      <c r="AJ630" t="s">
        <v>20</v>
      </c>
      <c r="AK630">
        <v>1030063</v>
      </c>
      <c r="AL630" t="s">
        <v>125</v>
      </c>
      <c r="AM630" t="s">
        <v>30</v>
      </c>
      <c r="AN630">
        <v>21106</v>
      </c>
      <c r="AO630">
        <v>47868</v>
      </c>
      <c r="AP630">
        <v>20176</v>
      </c>
      <c r="AQ630">
        <v>31.27</v>
      </c>
      <c r="AR630">
        <v>3073.84</v>
      </c>
      <c r="AS630" t="s">
        <v>2397</v>
      </c>
      <c r="AT630" t="s">
        <v>2396</v>
      </c>
      <c r="AU630">
        <v>1</v>
      </c>
      <c r="AV630" t="s">
        <v>2398</v>
      </c>
      <c r="AW630" t="str" cm="1">
        <f t="array" ref="AW630">IF(Bank_Final_Fact[[#This Row],[Disbursement Date]]=MIN(_xlfn._xlws.FILTER(Bank_Final_Fact[Disbursement Date],Bank_Final_Fact[Client id]=Bank_Final_Fact[[#This Row],[Client id]])),"New","Old")</f>
        <v>Old</v>
      </c>
      <c r="AX630">
        <f t="shared" si="9"/>
        <v>8</v>
      </c>
    </row>
    <row r="631" spans="1:50">
      <c r="A631" t="s">
        <v>1016</v>
      </c>
      <c r="B631">
        <v>169</v>
      </c>
      <c r="C631" t="s">
        <v>50</v>
      </c>
      <c r="D631" t="s">
        <v>359</v>
      </c>
      <c r="E631">
        <v>46690</v>
      </c>
      <c r="F631">
        <v>5170</v>
      </c>
      <c r="G631">
        <v>8149</v>
      </c>
      <c r="H631" s="1">
        <v>43008</v>
      </c>
      <c r="I631" t="s">
        <v>382</v>
      </c>
      <c r="J631" t="s">
        <v>389</v>
      </c>
      <c r="K631">
        <v>20242</v>
      </c>
      <c r="L631" t="s">
        <v>56</v>
      </c>
      <c r="M631" t="s">
        <v>297</v>
      </c>
      <c r="N631" t="s">
        <v>225</v>
      </c>
      <c r="O631" t="s">
        <v>226</v>
      </c>
      <c r="P631">
        <v>45</v>
      </c>
      <c r="Q631" s="1">
        <v>26737</v>
      </c>
      <c r="R631" t="s">
        <v>266</v>
      </c>
      <c r="S631" t="s">
        <v>282</v>
      </c>
      <c r="T631" t="s">
        <v>249</v>
      </c>
      <c r="U631" t="s">
        <v>236</v>
      </c>
      <c r="V631" t="s">
        <v>240</v>
      </c>
      <c r="W631">
        <v>490</v>
      </c>
      <c r="X631" t="s">
        <v>344</v>
      </c>
      <c r="Y631" t="s">
        <v>360</v>
      </c>
      <c r="Z631" t="s">
        <v>346</v>
      </c>
      <c r="AA631">
        <v>9.9099999999999994E-2</v>
      </c>
      <c r="AB631" t="s">
        <v>347</v>
      </c>
      <c r="AC631" t="s">
        <v>361</v>
      </c>
      <c r="AD631" t="s">
        <v>50</v>
      </c>
      <c r="AE631" t="s">
        <v>51</v>
      </c>
      <c r="AF631" t="s">
        <v>52</v>
      </c>
      <c r="AG631" t="s">
        <v>53</v>
      </c>
      <c r="AH631" t="s">
        <v>53</v>
      </c>
      <c r="AI631" t="s">
        <v>54</v>
      </c>
      <c r="AJ631" t="s">
        <v>50</v>
      </c>
      <c r="AK631">
        <v>20242</v>
      </c>
      <c r="AL631" t="s">
        <v>55</v>
      </c>
      <c r="AM631" t="s">
        <v>14</v>
      </c>
      <c r="AN631">
        <v>48227</v>
      </c>
      <c r="AO631">
        <v>6981</v>
      </c>
      <c r="AP631">
        <v>46357</v>
      </c>
      <c r="AQ631">
        <v>1.99</v>
      </c>
      <c r="AR631">
        <v>2044.74</v>
      </c>
      <c r="AS631" t="s">
        <v>2396</v>
      </c>
      <c r="AT631" t="s">
        <v>2396</v>
      </c>
      <c r="AU631">
        <v>1</v>
      </c>
      <c r="AV631" t="s">
        <v>2398</v>
      </c>
      <c r="AW631" t="str" cm="1">
        <f t="array" ref="AW631">IF(Bank_Final_Fact[[#This Row],[Disbursement Date]]=MIN(_xlfn._xlws.FILTER(Bank_Final_Fact[Disbursement Date],Bank_Final_Fact[Client id]=Bank_Final_Fact[[#This Row],[Client id]])),"New","Old")</f>
        <v>Old</v>
      </c>
      <c r="AX631">
        <f t="shared" si="9"/>
        <v>4</v>
      </c>
    </row>
    <row r="632" spans="1:50">
      <c r="A632" t="s">
        <v>1017</v>
      </c>
      <c r="B632">
        <v>354</v>
      </c>
      <c r="C632" t="s">
        <v>113</v>
      </c>
      <c r="D632" t="s">
        <v>343</v>
      </c>
      <c r="E632">
        <v>28650</v>
      </c>
      <c r="F632">
        <v>34816</v>
      </c>
      <c r="G632">
        <v>14575</v>
      </c>
      <c r="H632" s="1">
        <v>44371</v>
      </c>
      <c r="I632" t="s">
        <v>385</v>
      </c>
      <c r="J632" t="s">
        <v>383</v>
      </c>
      <c r="K632">
        <v>730084</v>
      </c>
      <c r="L632" t="s">
        <v>115</v>
      </c>
      <c r="M632" t="s">
        <v>296</v>
      </c>
      <c r="N632" t="s">
        <v>225</v>
      </c>
      <c r="O632" t="s">
        <v>226</v>
      </c>
      <c r="P632">
        <v>36</v>
      </c>
      <c r="Q632" s="1">
        <v>30317</v>
      </c>
      <c r="R632" t="s">
        <v>235</v>
      </c>
      <c r="S632" t="s">
        <v>243</v>
      </c>
      <c r="T632" t="s">
        <v>259</v>
      </c>
      <c r="U632" t="s">
        <v>233</v>
      </c>
      <c r="V632" t="s">
        <v>231</v>
      </c>
      <c r="W632">
        <v>489</v>
      </c>
      <c r="X632" t="s">
        <v>344</v>
      </c>
      <c r="Y632" t="s">
        <v>345</v>
      </c>
      <c r="Z632" t="s">
        <v>346</v>
      </c>
      <c r="AA632">
        <v>0.1065</v>
      </c>
      <c r="AB632" t="s">
        <v>347</v>
      </c>
      <c r="AC632" t="s">
        <v>348</v>
      </c>
      <c r="AD632" t="s">
        <v>113</v>
      </c>
      <c r="AE632" t="s">
        <v>51</v>
      </c>
      <c r="AF632" t="s">
        <v>52</v>
      </c>
      <c r="AG632" t="s">
        <v>53</v>
      </c>
      <c r="AH632" t="s">
        <v>53</v>
      </c>
      <c r="AI632" t="s">
        <v>54</v>
      </c>
      <c r="AJ632" t="s">
        <v>113</v>
      </c>
      <c r="AK632">
        <v>730084</v>
      </c>
      <c r="AL632" t="s">
        <v>114</v>
      </c>
      <c r="AM632" t="s">
        <v>14</v>
      </c>
      <c r="AN632">
        <v>29517</v>
      </c>
      <c r="AO632">
        <v>35066</v>
      </c>
      <c r="AP632">
        <v>28331</v>
      </c>
      <c r="AQ632">
        <v>28.23</v>
      </c>
      <c r="AR632">
        <v>4703.9799999999996</v>
      </c>
      <c r="AS632" t="s">
        <v>2396</v>
      </c>
      <c r="AT632" t="s">
        <v>2396</v>
      </c>
      <c r="AU632">
        <v>1</v>
      </c>
      <c r="AV632" t="s">
        <v>2398</v>
      </c>
      <c r="AW632" t="str" cm="1">
        <f t="array" ref="AW632">IF(Bank_Final_Fact[[#This Row],[Disbursement Date]]=MIN(_xlfn._xlws.FILTER(Bank_Final_Fact[Disbursement Date],Bank_Final_Fact[Client id]=Bank_Final_Fact[[#This Row],[Client id]])),"New","Old")</f>
        <v>Old</v>
      </c>
      <c r="AX632">
        <f t="shared" si="9"/>
        <v>5</v>
      </c>
    </row>
    <row r="633" spans="1:50">
      <c r="A633" t="s">
        <v>1018</v>
      </c>
      <c r="B633">
        <v>131</v>
      </c>
      <c r="C633" t="s">
        <v>25</v>
      </c>
      <c r="D633" t="s">
        <v>343</v>
      </c>
      <c r="E633">
        <v>20455</v>
      </c>
      <c r="F633">
        <v>21412</v>
      </c>
      <c r="G633">
        <v>14351</v>
      </c>
      <c r="H633" s="1">
        <v>45020</v>
      </c>
      <c r="I633" t="s">
        <v>387</v>
      </c>
      <c r="J633" t="s">
        <v>389</v>
      </c>
      <c r="K633">
        <v>10068</v>
      </c>
      <c r="L633" t="s">
        <v>74</v>
      </c>
      <c r="M633" t="s">
        <v>312</v>
      </c>
      <c r="N633" t="s">
        <v>225</v>
      </c>
      <c r="O633" t="s">
        <v>226</v>
      </c>
      <c r="P633">
        <v>36</v>
      </c>
      <c r="Q633" s="1">
        <v>30317</v>
      </c>
      <c r="R633" t="s">
        <v>239</v>
      </c>
      <c r="S633" t="s">
        <v>303</v>
      </c>
      <c r="T633" t="s">
        <v>229</v>
      </c>
      <c r="U633" t="s">
        <v>233</v>
      </c>
      <c r="V633" t="s">
        <v>240</v>
      </c>
      <c r="W633">
        <v>692</v>
      </c>
      <c r="X633" t="s">
        <v>344</v>
      </c>
      <c r="Y633" t="s">
        <v>345</v>
      </c>
      <c r="Z633" t="s">
        <v>346</v>
      </c>
      <c r="AA633">
        <v>0.1065</v>
      </c>
      <c r="AB633" t="s">
        <v>347</v>
      </c>
      <c r="AC633" t="s">
        <v>348</v>
      </c>
      <c r="AD633" t="s">
        <v>25</v>
      </c>
      <c r="AE633" t="s">
        <v>24</v>
      </c>
      <c r="AF633" t="s">
        <v>25</v>
      </c>
      <c r="AG633" t="s">
        <v>26</v>
      </c>
      <c r="AH633" t="s">
        <v>26</v>
      </c>
      <c r="AI633" t="s">
        <v>27</v>
      </c>
      <c r="AJ633" t="s">
        <v>72</v>
      </c>
      <c r="AK633">
        <v>10068</v>
      </c>
      <c r="AL633" t="s">
        <v>73</v>
      </c>
      <c r="AM633" t="s">
        <v>16</v>
      </c>
      <c r="AN633">
        <v>21239</v>
      </c>
      <c r="AO633">
        <v>22935</v>
      </c>
      <c r="AP633">
        <v>20277</v>
      </c>
      <c r="AQ633">
        <v>41.3</v>
      </c>
      <c r="AR633">
        <v>1798.74</v>
      </c>
      <c r="AS633" t="s">
        <v>2396</v>
      </c>
      <c r="AT633" t="s">
        <v>2396</v>
      </c>
      <c r="AU633">
        <v>1</v>
      </c>
      <c r="AV633" t="s">
        <v>2398</v>
      </c>
      <c r="AW633" t="str" cm="1">
        <f t="array" ref="AW633">IF(Bank_Final_Fact[[#This Row],[Disbursement Date]]=MIN(_xlfn._xlws.FILTER(Bank_Final_Fact[Disbursement Date],Bank_Final_Fact[Client id]=Bank_Final_Fact[[#This Row],[Client id]])),"New","Old")</f>
        <v>Old</v>
      </c>
      <c r="AX633">
        <f t="shared" si="9"/>
        <v>3</v>
      </c>
    </row>
    <row r="634" spans="1:50">
      <c r="A634" t="s">
        <v>1019</v>
      </c>
      <c r="B634">
        <v>576</v>
      </c>
      <c r="C634" t="s">
        <v>124</v>
      </c>
      <c r="D634" t="s">
        <v>343</v>
      </c>
      <c r="E634">
        <v>15340</v>
      </c>
      <c r="F634">
        <v>18492</v>
      </c>
      <c r="G634">
        <v>13939</v>
      </c>
      <c r="H634" s="1">
        <v>44181</v>
      </c>
      <c r="I634" t="s">
        <v>387</v>
      </c>
      <c r="J634" t="s">
        <v>383</v>
      </c>
      <c r="K634">
        <v>1030063</v>
      </c>
      <c r="L634" t="s">
        <v>126</v>
      </c>
      <c r="M634" t="s">
        <v>273</v>
      </c>
      <c r="N634" t="s">
        <v>225</v>
      </c>
      <c r="O634" t="s">
        <v>242</v>
      </c>
      <c r="P634">
        <v>23</v>
      </c>
      <c r="Q634" s="1">
        <v>34335</v>
      </c>
      <c r="R634" t="s">
        <v>266</v>
      </c>
      <c r="S634" t="s">
        <v>243</v>
      </c>
      <c r="T634" t="s">
        <v>229</v>
      </c>
      <c r="U634" t="s">
        <v>230</v>
      </c>
      <c r="V634" t="s">
        <v>240</v>
      </c>
      <c r="W634">
        <v>588</v>
      </c>
      <c r="X634" t="s">
        <v>344</v>
      </c>
      <c r="Y634" t="s">
        <v>345</v>
      </c>
      <c r="Z634" t="s">
        <v>346</v>
      </c>
      <c r="AA634">
        <v>0.1065</v>
      </c>
      <c r="AB634" t="s">
        <v>347</v>
      </c>
      <c r="AC634" t="s">
        <v>348</v>
      </c>
      <c r="AD634" t="s">
        <v>124</v>
      </c>
      <c r="AE634" t="s">
        <v>9</v>
      </c>
      <c r="AF634" t="s">
        <v>10</v>
      </c>
      <c r="AG634" t="s">
        <v>11</v>
      </c>
      <c r="AH634" t="s">
        <v>11</v>
      </c>
      <c r="AI634" t="s">
        <v>12</v>
      </c>
      <c r="AJ634" t="s">
        <v>20</v>
      </c>
      <c r="AK634">
        <v>1030063</v>
      </c>
      <c r="AL634" t="s">
        <v>125</v>
      </c>
      <c r="AM634" t="s">
        <v>30</v>
      </c>
      <c r="AN634">
        <v>16625</v>
      </c>
      <c r="AO634">
        <v>20243</v>
      </c>
      <c r="AP634">
        <v>14971</v>
      </c>
      <c r="AQ634">
        <v>2.56</v>
      </c>
      <c r="AR634">
        <v>4081.72</v>
      </c>
      <c r="AS634" t="s">
        <v>2396</v>
      </c>
      <c r="AT634" t="s">
        <v>2396</v>
      </c>
      <c r="AU634">
        <v>1</v>
      </c>
      <c r="AV634" t="s">
        <v>2398</v>
      </c>
      <c r="AW634" t="str" cm="1">
        <f t="array" ref="AW634">IF(Bank_Final_Fact[[#This Row],[Disbursement Date]]=MIN(_xlfn._xlws.FILTER(Bank_Final_Fact[Disbursement Date],Bank_Final_Fact[Client id]=Bank_Final_Fact[[#This Row],[Client id]])),"New","Old")</f>
        <v>Old</v>
      </c>
      <c r="AX634">
        <f t="shared" si="9"/>
        <v>4</v>
      </c>
    </row>
    <row r="635" spans="1:50">
      <c r="A635" t="s">
        <v>1020</v>
      </c>
      <c r="B635">
        <v>262</v>
      </c>
      <c r="C635" t="s">
        <v>34</v>
      </c>
      <c r="D635" t="s">
        <v>343</v>
      </c>
      <c r="E635">
        <v>12506</v>
      </c>
      <c r="F635">
        <v>14833</v>
      </c>
      <c r="G635">
        <v>2969</v>
      </c>
      <c r="H635" s="1">
        <v>44165</v>
      </c>
      <c r="I635" t="s">
        <v>385</v>
      </c>
      <c r="J635" t="s">
        <v>389</v>
      </c>
      <c r="K635">
        <v>230415</v>
      </c>
      <c r="L635" t="s">
        <v>179</v>
      </c>
      <c r="M635" t="s">
        <v>262</v>
      </c>
      <c r="N635" t="s">
        <v>225</v>
      </c>
      <c r="O635" t="s">
        <v>242</v>
      </c>
      <c r="P635">
        <v>21</v>
      </c>
      <c r="Q635" s="1">
        <v>35796</v>
      </c>
      <c r="R635" t="s">
        <v>266</v>
      </c>
      <c r="S635" t="s">
        <v>243</v>
      </c>
      <c r="T635" t="s">
        <v>229</v>
      </c>
      <c r="U635" t="s">
        <v>245</v>
      </c>
      <c r="V635" t="s">
        <v>246</v>
      </c>
      <c r="W635">
        <v>800</v>
      </c>
      <c r="X635" t="s">
        <v>344</v>
      </c>
      <c r="Y635" t="s">
        <v>345</v>
      </c>
      <c r="Z635" t="s">
        <v>346</v>
      </c>
      <c r="AA635">
        <v>0.1065</v>
      </c>
      <c r="AB635" t="s">
        <v>347</v>
      </c>
      <c r="AC635" t="s">
        <v>348</v>
      </c>
      <c r="AD635" t="s">
        <v>34</v>
      </c>
      <c r="AE635" t="s">
        <v>33</v>
      </c>
      <c r="AF635" t="s">
        <v>34</v>
      </c>
      <c r="AG635" t="s">
        <v>35</v>
      </c>
      <c r="AH635" t="s">
        <v>35</v>
      </c>
      <c r="AI635" t="s">
        <v>36</v>
      </c>
      <c r="AJ635" t="s">
        <v>34</v>
      </c>
      <c r="AK635">
        <v>230415</v>
      </c>
      <c r="AL635" t="s">
        <v>178</v>
      </c>
      <c r="AM635" t="s">
        <v>16</v>
      </c>
      <c r="AN635">
        <v>13414</v>
      </c>
      <c r="AO635">
        <v>14548</v>
      </c>
      <c r="AP635">
        <v>12115</v>
      </c>
      <c r="AQ635">
        <v>49.48</v>
      </c>
      <c r="AR635">
        <v>4166.29</v>
      </c>
      <c r="AS635" t="s">
        <v>2396</v>
      </c>
      <c r="AT635" t="s">
        <v>2396</v>
      </c>
      <c r="AU635">
        <v>2</v>
      </c>
      <c r="AV635" t="s">
        <v>2398</v>
      </c>
      <c r="AW635" t="str" cm="1">
        <f t="array" ref="AW635">IF(Bank_Final_Fact[[#This Row],[Disbursement Date]]=MIN(_xlfn._xlws.FILTER(Bank_Final_Fact[Disbursement Date],Bank_Final_Fact[Client id]=Bank_Final_Fact[[#This Row],[Client id]])),"New","Old")</f>
        <v>Old</v>
      </c>
      <c r="AX635">
        <f t="shared" si="9"/>
        <v>3</v>
      </c>
    </row>
    <row r="636" spans="1:50">
      <c r="A636" t="s">
        <v>1021</v>
      </c>
      <c r="B636">
        <v>791</v>
      </c>
      <c r="C636" t="s">
        <v>23</v>
      </c>
      <c r="D636" t="s">
        <v>343</v>
      </c>
      <c r="E636">
        <v>33082</v>
      </c>
      <c r="F636">
        <v>19024</v>
      </c>
      <c r="G636">
        <v>39909</v>
      </c>
      <c r="H636" s="1">
        <v>44772</v>
      </c>
      <c r="I636" t="s">
        <v>385</v>
      </c>
      <c r="J636" t="s">
        <v>383</v>
      </c>
      <c r="K636">
        <v>910182</v>
      </c>
      <c r="L636" t="s">
        <v>31</v>
      </c>
      <c r="M636" t="s">
        <v>293</v>
      </c>
      <c r="N636" t="s">
        <v>225</v>
      </c>
      <c r="O636" t="s">
        <v>226</v>
      </c>
      <c r="P636">
        <v>36</v>
      </c>
      <c r="Q636" s="1">
        <v>30401</v>
      </c>
      <c r="R636" t="s">
        <v>227</v>
      </c>
      <c r="S636" t="s">
        <v>243</v>
      </c>
      <c r="T636" t="s">
        <v>259</v>
      </c>
      <c r="U636" t="s">
        <v>245</v>
      </c>
      <c r="V636" t="s">
        <v>231</v>
      </c>
      <c r="W636">
        <v>552</v>
      </c>
      <c r="X636" t="s">
        <v>344</v>
      </c>
      <c r="Y636" t="s">
        <v>345</v>
      </c>
      <c r="Z636" t="s">
        <v>346</v>
      </c>
      <c r="AA636">
        <v>0.1065</v>
      </c>
      <c r="AB636" t="s">
        <v>347</v>
      </c>
      <c r="AC636" t="s">
        <v>348</v>
      </c>
      <c r="AD636" t="s">
        <v>23</v>
      </c>
      <c r="AE636" t="s">
        <v>24</v>
      </c>
      <c r="AF636" t="s">
        <v>25</v>
      </c>
      <c r="AG636" t="s">
        <v>26</v>
      </c>
      <c r="AH636" t="s">
        <v>26</v>
      </c>
      <c r="AI636" t="s">
        <v>27</v>
      </c>
      <c r="AJ636" t="s">
        <v>28</v>
      </c>
      <c r="AK636">
        <v>910182</v>
      </c>
      <c r="AL636" t="s">
        <v>29</v>
      </c>
      <c r="AM636" t="s">
        <v>16</v>
      </c>
      <c r="AN636">
        <v>34744</v>
      </c>
      <c r="AO636">
        <v>19248</v>
      </c>
      <c r="AP636">
        <v>32846</v>
      </c>
      <c r="AQ636">
        <v>31.42</v>
      </c>
      <c r="AR636">
        <v>3190.93</v>
      </c>
      <c r="AS636" t="s">
        <v>2396</v>
      </c>
      <c r="AT636" t="s">
        <v>2396</v>
      </c>
      <c r="AU636">
        <v>1</v>
      </c>
      <c r="AV636" t="s">
        <v>2400</v>
      </c>
      <c r="AW636" t="str" cm="1">
        <f t="array" ref="AW636">IF(Bank_Final_Fact[[#This Row],[Disbursement Date]]=MIN(_xlfn._xlws.FILTER(Bank_Final_Fact[Disbursement Date],Bank_Final_Fact[Client id]=Bank_Final_Fact[[#This Row],[Client id]])),"New","Old")</f>
        <v>New</v>
      </c>
      <c r="AX636">
        <f t="shared" si="9"/>
        <v>2</v>
      </c>
    </row>
    <row r="637" spans="1:50">
      <c r="A637" t="s">
        <v>1022</v>
      </c>
      <c r="B637">
        <v>972</v>
      </c>
      <c r="C637" t="s">
        <v>109</v>
      </c>
      <c r="D637" t="s">
        <v>362</v>
      </c>
      <c r="E637">
        <v>19743</v>
      </c>
      <c r="F637">
        <v>4503</v>
      </c>
      <c r="G637">
        <v>9567</v>
      </c>
      <c r="H637" s="1">
        <v>42284</v>
      </c>
      <c r="I637" t="s">
        <v>382</v>
      </c>
      <c r="J637" t="s">
        <v>389</v>
      </c>
      <c r="K637">
        <v>1110166</v>
      </c>
      <c r="L637" t="s">
        <v>112</v>
      </c>
      <c r="M637" t="s">
        <v>333</v>
      </c>
      <c r="N637" t="s">
        <v>225</v>
      </c>
      <c r="O637" t="s">
        <v>238</v>
      </c>
      <c r="P637">
        <v>47</v>
      </c>
      <c r="Q637" s="1">
        <v>26299</v>
      </c>
      <c r="R637" t="s">
        <v>281</v>
      </c>
      <c r="S637" t="s">
        <v>282</v>
      </c>
      <c r="T637" t="s">
        <v>229</v>
      </c>
      <c r="U637" t="s">
        <v>261</v>
      </c>
      <c r="V637" t="s">
        <v>246</v>
      </c>
      <c r="W637">
        <v>526</v>
      </c>
      <c r="X637" t="s">
        <v>344</v>
      </c>
      <c r="Y637" t="s">
        <v>357</v>
      </c>
      <c r="Z637" t="s">
        <v>363</v>
      </c>
      <c r="AA637">
        <v>0.1991</v>
      </c>
      <c r="AB637" t="s">
        <v>364</v>
      </c>
      <c r="AC637" t="s">
        <v>365</v>
      </c>
      <c r="AD637" t="s">
        <v>109</v>
      </c>
      <c r="AE637" t="s">
        <v>9</v>
      </c>
      <c r="AF637" t="s">
        <v>10</v>
      </c>
      <c r="AG637" t="s">
        <v>11</v>
      </c>
      <c r="AH637" t="s">
        <v>11</v>
      </c>
      <c r="AI637" t="s">
        <v>12</v>
      </c>
      <c r="AJ637" t="s">
        <v>110</v>
      </c>
      <c r="AK637">
        <v>1110166</v>
      </c>
      <c r="AL637" t="s">
        <v>111</v>
      </c>
      <c r="AM637" t="s">
        <v>14</v>
      </c>
      <c r="AN637">
        <v>19268</v>
      </c>
      <c r="AO637">
        <v>5257</v>
      </c>
      <c r="AP637">
        <v>19734</v>
      </c>
      <c r="AQ637">
        <v>12.12</v>
      </c>
      <c r="AR637">
        <v>4785.07</v>
      </c>
      <c r="AS637" t="s">
        <v>2396</v>
      </c>
      <c r="AT637" t="s">
        <v>2396</v>
      </c>
      <c r="AU637">
        <v>1</v>
      </c>
      <c r="AV637" t="s">
        <v>2399</v>
      </c>
      <c r="AW637" t="str" cm="1">
        <f t="array" ref="AW637">IF(Bank_Final_Fact[[#This Row],[Disbursement Date]]=MIN(_xlfn._xlws.FILTER(Bank_Final_Fact[Disbursement Date],Bank_Final_Fact[Client id]=Bank_Final_Fact[[#This Row],[Client id]])),"New","Old")</f>
        <v>New</v>
      </c>
      <c r="AX637">
        <f t="shared" si="9"/>
        <v>3</v>
      </c>
    </row>
    <row r="638" spans="1:50">
      <c r="A638" t="s">
        <v>1023</v>
      </c>
      <c r="B638">
        <v>646</v>
      </c>
      <c r="C638" t="s">
        <v>8</v>
      </c>
      <c r="D638" t="s">
        <v>343</v>
      </c>
      <c r="E638">
        <v>16551</v>
      </c>
      <c r="F638">
        <v>12932</v>
      </c>
      <c r="G638">
        <v>7915</v>
      </c>
      <c r="H638" s="1">
        <v>45005</v>
      </c>
      <c r="I638" t="s">
        <v>394</v>
      </c>
      <c r="J638" t="s">
        <v>383</v>
      </c>
      <c r="K638">
        <v>100186</v>
      </c>
      <c r="L638" t="s">
        <v>15</v>
      </c>
      <c r="M638" t="s">
        <v>276</v>
      </c>
      <c r="N638" t="s">
        <v>225</v>
      </c>
      <c r="O638" t="s">
        <v>226</v>
      </c>
      <c r="P638">
        <v>37</v>
      </c>
      <c r="Q638" s="1">
        <v>29221</v>
      </c>
      <c r="R638" t="s">
        <v>266</v>
      </c>
      <c r="S638" t="s">
        <v>243</v>
      </c>
      <c r="T638" t="s">
        <v>229</v>
      </c>
      <c r="U638" t="s">
        <v>261</v>
      </c>
      <c r="V638" t="s">
        <v>231</v>
      </c>
      <c r="W638">
        <v>479</v>
      </c>
      <c r="X638" t="s">
        <v>344</v>
      </c>
      <c r="Y638" t="s">
        <v>345</v>
      </c>
      <c r="Z638" t="s">
        <v>346</v>
      </c>
      <c r="AA638">
        <v>0.1065</v>
      </c>
      <c r="AB638" t="s">
        <v>347</v>
      </c>
      <c r="AC638" t="s">
        <v>348</v>
      </c>
      <c r="AD638" t="s">
        <v>8</v>
      </c>
      <c r="AE638" t="s">
        <v>9</v>
      </c>
      <c r="AF638" t="s">
        <v>10</v>
      </c>
      <c r="AG638" t="s">
        <v>11</v>
      </c>
      <c r="AH638" t="s">
        <v>11</v>
      </c>
      <c r="AI638" t="s">
        <v>12</v>
      </c>
      <c r="AJ638" t="s">
        <v>8</v>
      </c>
      <c r="AK638">
        <v>100186</v>
      </c>
      <c r="AL638" t="s">
        <v>13</v>
      </c>
      <c r="AM638" t="s">
        <v>14</v>
      </c>
      <c r="AN638">
        <v>16772</v>
      </c>
      <c r="AO638">
        <v>12775</v>
      </c>
      <c r="AP638">
        <v>16351</v>
      </c>
      <c r="AQ638">
        <v>15.17</v>
      </c>
      <c r="AR638">
        <v>3627.59</v>
      </c>
      <c r="AS638" t="s">
        <v>2396</v>
      </c>
      <c r="AT638" t="s">
        <v>2396</v>
      </c>
      <c r="AU638">
        <v>2</v>
      </c>
      <c r="AV638" t="s">
        <v>2398</v>
      </c>
      <c r="AW638" t="str" cm="1">
        <f t="array" ref="AW638">IF(Bank_Final_Fact[[#This Row],[Disbursement Date]]=MIN(_xlfn._xlws.FILTER(Bank_Final_Fact[Disbursement Date],Bank_Final_Fact[Client id]=Bank_Final_Fact[[#This Row],[Client id]])),"New","Old")</f>
        <v>Old</v>
      </c>
      <c r="AX638">
        <f t="shared" si="9"/>
        <v>4</v>
      </c>
    </row>
    <row r="639" spans="1:50">
      <c r="A639" t="s">
        <v>1024</v>
      </c>
      <c r="B639">
        <v>867</v>
      </c>
      <c r="C639" t="s">
        <v>23</v>
      </c>
      <c r="D639" t="s">
        <v>359</v>
      </c>
      <c r="E639">
        <v>49659</v>
      </c>
      <c r="F639">
        <v>43579</v>
      </c>
      <c r="G639">
        <v>26387</v>
      </c>
      <c r="H639" s="1">
        <v>42026</v>
      </c>
      <c r="I639" t="s">
        <v>382</v>
      </c>
      <c r="J639" t="s">
        <v>389</v>
      </c>
      <c r="K639">
        <v>910182</v>
      </c>
      <c r="L639" t="s">
        <v>31</v>
      </c>
      <c r="M639" t="s">
        <v>271</v>
      </c>
      <c r="N639" t="s">
        <v>225</v>
      </c>
      <c r="O639" t="s">
        <v>238</v>
      </c>
      <c r="P639">
        <v>50</v>
      </c>
      <c r="Q639" s="1">
        <v>24838</v>
      </c>
      <c r="R639" t="s">
        <v>239</v>
      </c>
      <c r="S639" t="s">
        <v>303</v>
      </c>
      <c r="T639" t="s">
        <v>229</v>
      </c>
      <c r="U639" t="s">
        <v>236</v>
      </c>
      <c r="V639" t="s">
        <v>231</v>
      </c>
      <c r="W639">
        <v>768</v>
      </c>
      <c r="X639" t="s">
        <v>344</v>
      </c>
      <c r="Y639" t="s">
        <v>360</v>
      </c>
      <c r="Z639" t="s">
        <v>346</v>
      </c>
      <c r="AA639">
        <v>9.9099999999999994E-2</v>
      </c>
      <c r="AB639" t="s">
        <v>347</v>
      </c>
      <c r="AC639" t="s">
        <v>361</v>
      </c>
      <c r="AD639" t="s">
        <v>23</v>
      </c>
      <c r="AE639" t="s">
        <v>24</v>
      </c>
      <c r="AF639" t="s">
        <v>25</v>
      </c>
      <c r="AG639" t="s">
        <v>26</v>
      </c>
      <c r="AH639" t="s">
        <v>26</v>
      </c>
      <c r="AI639" t="s">
        <v>27</v>
      </c>
      <c r="AJ639" t="s">
        <v>28</v>
      </c>
      <c r="AK639">
        <v>910182</v>
      </c>
      <c r="AL639" t="s">
        <v>29</v>
      </c>
      <c r="AM639" t="s">
        <v>16</v>
      </c>
      <c r="AN639">
        <v>50928</v>
      </c>
      <c r="AO639">
        <v>43390</v>
      </c>
      <c r="AP639">
        <v>49177</v>
      </c>
      <c r="AQ639">
        <v>40.32</v>
      </c>
      <c r="AR639">
        <v>658.02</v>
      </c>
      <c r="AS639" t="s">
        <v>2396</v>
      </c>
      <c r="AT639" t="s">
        <v>2396</v>
      </c>
      <c r="AU639">
        <v>2</v>
      </c>
      <c r="AV639" t="s">
        <v>2399</v>
      </c>
      <c r="AW639" t="str" cm="1">
        <f t="array" ref="AW639">IF(Bank_Final_Fact[[#This Row],[Disbursement Date]]=MIN(_xlfn._xlws.FILTER(Bank_Final_Fact[Disbursement Date],Bank_Final_Fact[Client id]=Bank_Final_Fact[[#This Row],[Client id]])),"New","Old")</f>
        <v>New</v>
      </c>
      <c r="AX639">
        <f t="shared" si="9"/>
        <v>4</v>
      </c>
    </row>
    <row r="640" spans="1:50">
      <c r="A640" t="s">
        <v>1025</v>
      </c>
      <c r="B640">
        <v>730</v>
      </c>
      <c r="C640" t="s">
        <v>109</v>
      </c>
      <c r="D640" t="s">
        <v>343</v>
      </c>
      <c r="E640">
        <v>19853</v>
      </c>
      <c r="F640">
        <v>14111</v>
      </c>
      <c r="G640">
        <v>26843</v>
      </c>
      <c r="H640" s="1">
        <v>45039</v>
      </c>
      <c r="I640" t="s">
        <v>387</v>
      </c>
      <c r="J640" t="s">
        <v>389</v>
      </c>
      <c r="K640">
        <v>1110166</v>
      </c>
      <c r="L640" t="s">
        <v>112</v>
      </c>
      <c r="M640" t="s">
        <v>311</v>
      </c>
      <c r="N640" t="s">
        <v>225</v>
      </c>
      <c r="O640" t="s">
        <v>251</v>
      </c>
      <c r="P640">
        <v>33</v>
      </c>
      <c r="Q640" s="1">
        <v>31200</v>
      </c>
      <c r="R640" t="s">
        <v>239</v>
      </c>
      <c r="S640" t="s">
        <v>303</v>
      </c>
      <c r="T640" t="s">
        <v>259</v>
      </c>
      <c r="U640" t="s">
        <v>245</v>
      </c>
      <c r="V640" t="s">
        <v>246</v>
      </c>
      <c r="W640">
        <v>754</v>
      </c>
      <c r="X640" t="s">
        <v>344</v>
      </c>
      <c r="Y640" t="s">
        <v>345</v>
      </c>
      <c r="Z640" t="s">
        <v>346</v>
      </c>
      <c r="AA640">
        <v>0.1065</v>
      </c>
      <c r="AB640" t="s">
        <v>347</v>
      </c>
      <c r="AC640" t="s">
        <v>348</v>
      </c>
      <c r="AD640" t="s">
        <v>109</v>
      </c>
      <c r="AE640" t="s">
        <v>9</v>
      </c>
      <c r="AF640" t="s">
        <v>10</v>
      </c>
      <c r="AG640" t="s">
        <v>11</v>
      </c>
      <c r="AH640" t="s">
        <v>11</v>
      </c>
      <c r="AI640" t="s">
        <v>12</v>
      </c>
      <c r="AJ640" t="s">
        <v>110</v>
      </c>
      <c r="AK640">
        <v>1110166</v>
      </c>
      <c r="AL640" t="s">
        <v>111</v>
      </c>
      <c r="AM640" t="s">
        <v>14</v>
      </c>
      <c r="AN640">
        <v>19393</v>
      </c>
      <c r="AO640">
        <v>15548</v>
      </c>
      <c r="AP640">
        <v>19763</v>
      </c>
      <c r="AQ640">
        <v>49.11</v>
      </c>
      <c r="AR640">
        <v>232.51</v>
      </c>
      <c r="AS640" t="s">
        <v>2396</v>
      </c>
      <c r="AT640" t="s">
        <v>2396</v>
      </c>
      <c r="AU640">
        <v>1</v>
      </c>
      <c r="AV640" t="s">
        <v>2399</v>
      </c>
      <c r="AW640" t="str" cm="1">
        <f t="array" ref="AW640">IF(Bank_Final_Fact[[#This Row],[Disbursement Date]]=MIN(_xlfn._xlws.FILTER(Bank_Final_Fact[Disbursement Date],Bank_Final_Fact[Client id]=Bank_Final_Fact[[#This Row],[Client id]])),"New","Old")</f>
        <v>Old</v>
      </c>
      <c r="AX640">
        <f t="shared" si="9"/>
        <v>6</v>
      </c>
    </row>
    <row r="641" spans="1:50">
      <c r="A641" t="s">
        <v>1026</v>
      </c>
      <c r="B641">
        <v>361</v>
      </c>
      <c r="C641" t="s">
        <v>92</v>
      </c>
      <c r="D641" t="s">
        <v>356</v>
      </c>
      <c r="E641">
        <v>48354</v>
      </c>
      <c r="F641">
        <v>25235</v>
      </c>
      <c r="G641">
        <v>2645</v>
      </c>
      <c r="H641" s="1">
        <v>45077</v>
      </c>
      <c r="I641" t="s">
        <v>382</v>
      </c>
      <c r="J641" t="s">
        <v>383</v>
      </c>
      <c r="K641">
        <v>700013</v>
      </c>
      <c r="L641" t="s">
        <v>93</v>
      </c>
      <c r="M641" t="s">
        <v>322</v>
      </c>
      <c r="N641" t="s">
        <v>225</v>
      </c>
      <c r="O641" t="s">
        <v>226</v>
      </c>
      <c r="P641">
        <v>39</v>
      </c>
      <c r="Q641" s="1">
        <v>29587</v>
      </c>
      <c r="R641" t="s">
        <v>239</v>
      </c>
      <c r="S641" t="s">
        <v>303</v>
      </c>
      <c r="T641" t="s">
        <v>229</v>
      </c>
      <c r="U641" t="s">
        <v>230</v>
      </c>
      <c r="V641" t="s">
        <v>240</v>
      </c>
      <c r="W641">
        <v>795</v>
      </c>
      <c r="X641" t="s">
        <v>344</v>
      </c>
      <c r="Y641" t="s">
        <v>357</v>
      </c>
      <c r="Z641" t="s">
        <v>346</v>
      </c>
      <c r="AA641">
        <v>6.6199999999999995E-2</v>
      </c>
      <c r="AB641" t="s">
        <v>351</v>
      </c>
      <c r="AC641" t="s">
        <v>358</v>
      </c>
      <c r="AD641" t="s">
        <v>92</v>
      </c>
      <c r="AE641" t="s">
        <v>82</v>
      </c>
      <c r="AF641" t="s">
        <v>83</v>
      </c>
      <c r="AG641" t="s">
        <v>84</v>
      </c>
      <c r="AH641" t="s">
        <v>84</v>
      </c>
      <c r="AI641" t="s">
        <v>85</v>
      </c>
      <c r="AJ641" t="s">
        <v>86</v>
      </c>
      <c r="AK641">
        <v>700013</v>
      </c>
      <c r="AL641" t="s">
        <v>21</v>
      </c>
      <c r="AM641" t="s">
        <v>30</v>
      </c>
      <c r="AN641">
        <v>50039</v>
      </c>
      <c r="AO641">
        <v>26925</v>
      </c>
      <c r="AP641">
        <v>48276</v>
      </c>
      <c r="AQ641">
        <v>25.94</v>
      </c>
      <c r="AR641">
        <v>543.23</v>
      </c>
      <c r="AS641" t="s">
        <v>2396</v>
      </c>
      <c r="AT641" t="s">
        <v>2396</v>
      </c>
      <c r="AU641">
        <v>2</v>
      </c>
      <c r="AV641" t="s">
        <v>2398</v>
      </c>
      <c r="AW641" t="str" cm="1">
        <f t="array" ref="AW641">IF(Bank_Final_Fact[[#This Row],[Disbursement Date]]=MIN(_xlfn._xlws.FILTER(Bank_Final_Fact[Disbursement Date],Bank_Final_Fact[Client id]=Bank_Final_Fact[[#This Row],[Client id]])),"New","Old")</f>
        <v>New</v>
      </c>
      <c r="AX641">
        <f t="shared" si="9"/>
        <v>1</v>
      </c>
    </row>
    <row r="642" spans="1:50">
      <c r="A642" t="s">
        <v>1027</v>
      </c>
      <c r="B642">
        <v>872</v>
      </c>
      <c r="C642" t="s">
        <v>202</v>
      </c>
      <c r="D642" t="s">
        <v>343</v>
      </c>
      <c r="E642">
        <v>10895</v>
      </c>
      <c r="F642">
        <v>27110</v>
      </c>
      <c r="G642">
        <v>22356</v>
      </c>
      <c r="H642" s="1">
        <v>45170</v>
      </c>
      <c r="I642" t="s">
        <v>382</v>
      </c>
      <c r="J642" t="s">
        <v>389</v>
      </c>
      <c r="K642">
        <v>680026</v>
      </c>
      <c r="L642" t="s">
        <v>205</v>
      </c>
      <c r="M642" t="s">
        <v>267</v>
      </c>
      <c r="N642" t="s">
        <v>225</v>
      </c>
      <c r="O642" t="s">
        <v>251</v>
      </c>
      <c r="P642">
        <v>30</v>
      </c>
      <c r="Q642" s="1">
        <v>31826</v>
      </c>
      <c r="R642" t="s">
        <v>235</v>
      </c>
      <c r="S642" t="s">
        <v>243</v>
      </c>
      <c r="T642" t="s">
        <v>229</v>
      </c>
      <c r="U642" t="s">
        <v>261</v>
      </c>
      <c r="V642" t="s">
        <v>240</v>
      </c>
      <c r="W642">
        <v>368</v>
      </c>
      <c r="X642" t="s">
        <v>344</v>
      </c>
      <c r="Y642" t="s">
        <v>345</v>
      </c>
      <c r="Z642" t="s">
        <v>346</v>
      </c>
      <c r="AA642">
        <v>0.1065</v>
      </c>
      <c r="AB642" t="s">
        <v>347</v>
      </c>
      <c r="AC642" t="s">
        <v>348</v>
      </c>
      <c r="AD642" t="s">
        <v>202</v>
      </c>
      <c r="AE642" t="s">
        <v>143</v>
      </c>
      <c r="AF642" t="s">
        <v>144</v>
      </c>
      <c r="AG642" t="s">
        <v>145</v>
      </c>
      <c r="AH642" t="s">
        <v>145</v>
      </c>
      <c r="AI642" t="s">
        <v>146</v>
      </c>
      <c r="AJ642" t="s">
        <v>203</v>
      </c>
      <c r="AK642">
        <v>680026</v>
      </c>
      <c r="AL642" t="s">
        <v>204</v>
      </c>
      <c r="AM642" t="s">
        <v>14</v>
      </c>
      <c r="AN642">
        <v>12305</v>
      </c>
      <c r="AO642">
        <v>27869</v>
      </c>
      <c r="AP642">
        <v>10859</v>
      </c>
      <c r="AQ642">
        <v>2.52</v>
      </c>
      <c r="AR642">
        <v>1077.3399999999999</v>
      </c>
      <c r="AS642" t="s">
        <v>2396</v>
      </c>
      <c r="AT642" t="s">
        <v>2396</v>
      </c>
      <c r="AU642">
        <v>2</v>
      </c>
      <c r="AV642" t="s">
        <v>2398</v>
      </c>
      <c r="AW642" t="str" cm="1">
        <f t="array" ref="AW642">IF(Bank_Final_Fact[[#This Row],[Disbursement Date]]=MIN(_xlfn._xlws.FILTER(Bank_Final_Fact[Disbursement Date],Bank_Final_Fact[Client id]=Bank_Final_Fact[[#This Row],[Client id]])),"New","Old")</f>
        <v>Old</v>
      </c>
      <c r="AX642">
        <f t="shared" ref="AX642:AX705" si="10">COUNTIF($B:$B,B642)</f>
        <v>4</v>
      </c>
    </row>
    <row r="643" spans="1:50">
      <c r="A643" t="s">
        <v>1028</v>
      </c>
      <c r="B643">
        <v>160</v>
      </c>
      <c r="C643" t="s">
        <v>25</v>
      </c>
      <c r="D643" t="s">
        <v>343</v>
      </c>
      <c r="E643">
        <v>32002</v>
      </c>
      <c r="F643">
        <v>24052</v>
      </c>
      <c r="G643">
        <v>44457</v>
      </c>
      <c r="H643" s="1">
        <v>43202</v>
      </c>
      <c r="I643" t="s">
        <v>385</v>
      </c>
      <c r="J643" t="s">
        <v>383</v>
      </c>
      <c r="K643">
        <v>10068</v>
      </c>
      <c r="L643" t="s">
        <v>74</v>
      </c>
      <c r="M643" t="s">
        <v>265</v>
      </c>
      <c r="N643" t="s">
        <v>225</v>
      </c>
      <c r="O643" t="s">
        <v>238</v>
      </c>
      <c r="P643">
        <v>49</v>
      </c>
      <c r="Q643" s="1">
        <v>25204</v>
      </c>
      <c r="R643" t="s">
        <v>266</v>
      </c>
      <c r="S643" t="s">
        <v>282</v>
      </c>
      <c r="T643" t="s">
        <v>229</v>
      </c>
      <c r="U643" t="s">
        <v>261</v>
      </c>
      <c r="V643" t="s">
        <v>246</v>
      </c>
      <c r="W643">
        <v>357</v>
      </c>
      <c r="X643" t="s">
        <v>344</v>
      </c>
      <c r="Y643" t="s">
        <v>345</v>
      </c>
      <c r="Z643" t="s">
        <v>346</v>
      </c>
      <c r="AA643">
        <v>0.1065</v>
      </c>
      <c r="AB643" t="s">
        <v>347</v>
      </c>
      <c r="AC643" t="s">
        <v>348</v>
      </c>
      <c r="AD643" t="s">
        <v>25</v>
      </c>
      <c r="AE643" t="s">
        <v>24</v>
      </c>
      <c r="AF643" t="s">
        <v>25</v>
      </c>
      <c r="AG643" t="s">
        <v>26</v>
      </c>
      <c r="AH643" t="s">
        <v>26</v>
      </c>
      <c r="AI643" t="s">
        <v>27</v>
      </c>
      <c r="AJ643" t="s">
        <v>72</v>
      </c>
      <c r="AK643">
        <v>10068</v>
      </c>
      <c r="AL643" t="s">
        <v>73</v>
      </c>
      <c r="AM643" t="s">
        <v>16</v>
      </c>
      <c r="AN643">
        <v>33018</v>
      </c>
      <c r="AO643">
        <v>25616</v>
      </c>
      <c r="AP643">
        <v>31944</v>
      </c>
      <c r="AQ643">
        <v>29.49</v>
      </c>
      <c r="AR643">
        <v>3935.6</v>
      </c>
      <c r="AS643" t="s">
        <v>2396</v>
      </c>
      <c r="AT643" t="s">
        <v>2396</v>
      </c>
      <c r="AU643">
        <v>1</v>
      </c>
      <c r="AV643" t="s">
        <v>2398</v>
      </c>
      <c r="AW643" t="str" cm="1">
        <f t="array" ref="AW643">IF(Bank_Final_Fact[[#This Row],[Disbursement Date]]=MIN(_xlfn._xlws.FILTER(Bank_Final_Fact[Disbursement Date],Bank_Final_Fact[Client id]=Bank_Final_Fact[[#This Row],[Client id]])),"New","Old")</f>
        <v>Old</v>
      </c>
      <c r="AX643">
        <f t="shared" si="10"/>
        <v>3</v>
      </c>
    </row>
    <row r="644" spans="1:50">
      <c r="A644" t="s">
        <v>1029</v>
      </c>
      <c r="B644">
        <v>382</v>
      </c>
      <c r="C644" t="s">
        <v>92</v>
      </c>
      <c r="D644" t="s">
        <v>343</v>
      </c>
      <c r="E644">
        <v>12043</v>
      </c>
      <c r="F644">
        <v>47131</v>
      </c>
      <c r="G644">
        <v>12400</v>
      </c>
      <c r="H644" s="1">
        <v>43742</v>
      </c>
      <c r="I644" t="s">
        <v>382</v>
      </c>
      <c r="J644" t="s">
        <v>383</v>
      </c>
      <c r="K644">
        <v>700013</v>
      </c>
      <c r="L644" t="s">
        <v>93</v>
      </c>
      <c r="M644" t="s">
        <v>333</v>
      </c>
      <c r="N644" t="s">
        <v>225</v>
      </c>
      <c r="O644" t="s">
        <v>238</v>
      </c>
      <c r="P644">
        <v>47</v>
      </c>
      <c r="Q644" s="1">
        <v>26299</v>
      </c>
      <c r="R644" t="s">
        <v>281</v>
      </c>
      <c r="S644" t="s">
        <v>282</v>
      </c>
      <c r="T644" t="s">
        <v>229</v>
      </c>
      <c r="U644" t="s">
        <v>261</v>
      </c>
      <c r="V644" t="s">
        <v>246</v>
      </c>
      <c r="W644">
        <v>526</v>
      </c>
      <c r="X644" t="s">
        <v>344</v>
      </c>
      <c r="Y644" t="s">
        <v>345</v>
      </c>
      <c r="Z644" t="s">
        <v>346</v>
      </c>
      <c r="AA644">
        <v>0.1065</v>
      </c>
      <c r="AB644" t="s">
        <v>347</v>
      </c>
      <c r="AC644" t="s">
        <v>348</v>
      </c>
      <c r="AD644" t="s">
        <v>92</v>
      </c>
      <c r="AE644" t="s">
        <v>82</v>
      </c>
      <c r="AF644" t="s">
        <v>83</v>
      </c>
      <c r="AG644" t="s">
        <v>84</v>
      </c>
      <c r="AH644" t="s">
        <v>84</v>
      </c>
      <c r="AI644" t="s">
        <v>85</v>
      </c>
      <c r="AJ644" t="s">
        <v>86</v>
      </c>
      <c r="AK644">
        <v>700013</v>
      </c>
      <c r="AL644" t="s">
        <v>21</v>
      </c>
      <c r="AM644" t="s">
        <v>30</v>
      </c>
      <c r="AN644">
        <v>12262</v>
      </c>
      <c r="AO644">
        <v>48928</v>
      </c>
      <c r="AP644">
        <v>11690</v>
      </c>
      <c r="AQ644">
        <v>25.46</v>
      </c>
      <c r="AR644">
        <v>3014.05</v>
      </c>
      <c r="AS644" t="s">
        <v>2397</v>
      </c>
      <c r="AT644" t="s">
        <v>2396</v>
      </c>
      <c r="AU644">
        <v>1</v>
      </c>
      <c r="AV644" t="s">
        <v>2398</v>
      </c>
      <c r="AW644" t="str" cm="1">
        <f t="array" ref="AW644">IF(Bank_Final_Fact[[#This Row],[Disbursement Date]]=MIN(_xlfn._xlws.FILTER(Bank_Final_Fact[Disbursement Date],Bank_Final_Fact[Client id]=Bank_Final_Fact[[#This Row],[Client id]])),"New","Old")</f>
        <v>Old</v>
      </c>
      <c r="AX644">
        <f t="shared" si="10"/>
        <v>3</v>
      </c>
    </row>
    <row r="645" spans="1:50">
      <c r="A645" t="s">
        <v>1030</v>
      </c>
      <c r="B645">
        <v>142</v>
      </c>
      <c r="C645" t="s">
        <v>17</v>
      </c>
      <c r="D645" t="s">
        <v>353</v>
      </c>
      <c r="E645">
        <v>45360</v>
      </c>
      <c r="F645">
        <v>19109</v>
      </c>
      <c r="G645">
        <v>1874</v>
      </c>
      <c r="H645" s="1">
        <v>43828</v>
      </c>
      <c r="I645" t="s">
        <v>385</v>
      </c>
      <c r="J645" t="s">
        <v>383</v>
      </c>
      <c r="K645">
        <v>160051</v>
      </c>
      <c r="L645" t="s">
        <v>19</v>
      </c>
      <c r="M645" t="s">
        <v>283</v>
      </c>
      <c r="N645" t="s">
        <v>225</v>
      </c>
      <c r="O645" t="s">
        <v>226</v>
      </c>
      <c r="P645">
        <v>40</v>
      </c>
      <c r="Q645" s="1">
        <v>29217</v>
      </c>
      <c r="R645" t="s">
        <v>239</v>
      </c>
      <c r="S645" t="s">
        <v>303</v>
      </c>
      <c r="T645" t="s">
        <v>229</v>
      </c>
      <c r="U645" t="s">
        <v>261</v>
      </c>
      <c r="V645" t="s">
        <v>231</v>
      </c>
      <c r="W645">
        <v>810</v>
      </c>
      <c r="X645" t="s">
        <v>344</v>
      </c>
      <c r="Y645" t="s">
        <v>357</v>
      </c>
      <c r="Z645" t="s">
        <v>346</v>
      </c>
      <c r="AA645">
        <v>0.1825</v>
      </c>
      <c r="AB645" t="s">
        <v>354</v>
      </c>
      <c r="AC645" t="s">
        <v>355</v>
      </c>
      <c r="AD645" t="s">
        <v>17</v>
      </c>
      <c r="AE645" t="s">
        <v>9</v>
      </c>
      <c r="AF645" t="s">
        <v>10</v>
      </c>
      <c r="AG645" t="s">
        <v>11</v>
      </c>
      <c r="AH645" t="s">
        <v>11</v>
      </c>
      <c r="AI645" t="s">
        <v>12</v>
      </c>
      <c r="AJ645" t="s">
        <v>17</v>
      </c>
      <c r="AK645">
        <v>160051</v>
      </c>
      <c r="AL645" t="s">
        <v>18</v>
      </c>
      <c r="AM645" t="s">
        <v>30</v>
      </c>
      <c r="AN645">
        <v>45741</v>
      </c>
      <c r="AO645">
        <v>20434</v>
      </c>
      <c r="AP645">
        <v>45032</v>
      </c>
      <c r="AQ645">
        <v>9.31</v>
      </c>
      <c r="AR645">
        <v>4585.9399999999996</v>
      </c>
      <c r="AS645" t="s">
        <v>2396</v>
      </c>
      <c r="AT645" t="s">
        <v>2396</v>
      </c>
      <c r="AU645">
        <v>2</v>
      </c>
      <c r="AV645" t="s">
        <v>2399</v>
      </c>
      <c r="AW645" t="str" cm="1">
        <f t="array" ref="AW645">IF(Bank_Final_Fact[[#This Row],[Disbursement Date]]=MIN(_xlfn._xlws.FILTER(Bank_Final_Fact[Disbursement Date],Bank_Final_Fact[Client id]=Bank_Final_Fact[[#This Row],[Client id]])),"New","Old")</f>
        <v>New</v>
      </c>
      <c r="AX645">
        <f t="shared" si="10"/>
        <v>2</v>
      </c>
    </row>
    <row r="646" spans="1:50">
      <c r="A646" t="s">
        <v>1031</v>
      </c>
      <c r="B646">
        <v>420</v>
      </c>
      <c r="C646" t="s">
        <v>47</v>
      </c>
      <c r="D646" t="s">
        <v>359</v>
      </c>
      <c r="E646">
        <v>43540</v>
      </c>
      <c r="F646">
        <v>23834</v>
      </c>
      <c r="G646">
        <v>3051</v>
      </c>
      <c r="H646" s="1">
        <v>42641</v>
      </c>
      <c r="I646" t="s">
        <v>385</v>
      </c>
      <c r="J646" t="s">
        <v>383</v>
      </c>
      <c r="K646">
        <v>80001</v>
      </c>
      <c r="L646" t="s">
        <v>49</v>
      </c>
      <c r="M646" t="s">
        <v>244</v>
      </c>
      <c r="N646" t="s">
        <v>225</v>
      </c>
      <c r="O646" t="s">
        <v>226</v>
      </c>
      <c r="P646">
        <v>37</v>
      </c>
      <c r="Q646" s="1">
        <v>29221</v>
      </c>
      <c r="R646" t="s">
        <v>227</v>
      </c>
      <c r="S646" t="s">
        <v>243</v>
      </c>
      <c r="T646" t="s">
        <v>229</v>
      </c>
      <c r="U646" t="s">
        <v>245</v>
      </c>
      <c r="V646" t="s">
        <v>246</v>
      </c>
      <c r="W646">
        <v>426</v>
      </c>
      <c r="X646" t="s">
        <v>344</v>
      </c>
      <c r="Y646" t="s">
        <v>360</v>
      </c>
      <c r="Z646" t="s">
        <v>346</v>
      </c>
      <c r="AA646">
        <v>9.9099999999999994E-2</v>
      </c>
      <c r="AB646" t="s">
        <v>347</v>
      </c>
      <c r="AC646" t="s">
        <v>361</v>
      </c>
      <c r="AD646" t="s">
        <v>47</v>
      </c>
      <c r="AE646" t="s">
        <v>40</v>
      </c>
      <c r="AF646" t="s">
        <v>41</v>
      </c>
      <c r="AG646" t="s">
        <v>42</v>
      </c>
      <c r="AH646" t="s">
        <v>42</v>
      </c>
      <c r="AI646" t="s">
        <v>43</v>
      </c>
      <c r="AJ646" t="s">
        <v>47</v>
      </c>
      <c r="AK646">
        <v>80001</v>
      </c>
      <c r="AL646" t="s">
        <v>48</v>
      </c>
      <c r="AM646" t="s">
        <v>16</v>
      </c>
      <c r="AN646">
        <v>43969</v>
      </c>
      <c r="AO646">
        <v>24893</v>
      </c>
      <c r="AP646">
        <v>43191</v>
      </c>
      <c r="AQ646">
        <v>0.33</v>
      </c>
      <c r="AR646">
        <v>3554.63</v>
      </c>
      <c r="AS646" t="s">
        <v>2396</v>
      </c>
      <c r="AT646" t="s">
        <v>2396</v>
      </c>
      <c r="AU646">
        <v>1</v>
      </c>
      <c r="AV646" t="s">
        <v>2400</v>
      </c>
      <c r="AW646" t="str" cm="1">
        <f t="array" ref="AW646">IF(Bank_Final_Fact[[#This Row],[Disbursement Date]]=MIN(_xlfn._xlws.FILTER(Bank_Final_Fact[Disbursement Date],Bank_Final_Fact[Client id]=Bank_Final_Fact[[#This Row],[Client id]])),"New","Old")</f>
        <v>New</v>
      </c>
      <c r="AX646">
        <f t="shared" si="10"/>
        <v>2</v>
      </c>
    </row>
    <row r="647" spans="1:50">
      <c r="A647" t="s">
        <v>1032</v>
      </c>
      <c r="B647">
        <v>55</v>
      </c>
      <c r="C647" t="s">
        <v>186</v>
      </c>
      <c r="D647" t="s">
        <v>343</v>
      </c>
      <c r="E647">
        <v>29220</v>
      </c>
      <c r="F647">
        <v>30806</v>
      </c>
      <c r="G647">
        <v>17379</v>
      </c>
      <c r="H647" s="1">
        <v>45002</v>
      </c>
      <c r="I647" t="s">
        <v>382</v>
      </c>
      <c r="J647" t="s">
        <v>389</v>
      </c>
      <c r="K647">
        <v>800018</v>
      </c>
      <c r="L647" t="s">
        <v>189</v>
      </c>
      <c r="M647" t="s">
        <v>288</v>
      </c>
      <c r="N647" t="s">
        <v>225</v>
      </c>
      <c r="O647" t="s">
        <v>251</v>
      </c>
      <c r="P647">
        <v>33</v>
      </c>
      <c r="Q647" s="1">
        <v>31197</v>
      </c>
      <c r="R647" t="s">
        <v>266</v>
      </c>
      <c r="S647" t="s">
        <v>243</v>
      </c>
      <c r="T647" t="s">
        <v>229</v>
      </c>
      <c r="U647" t="s">
        <v>233</v>
      </c>
      <c r="V647" t="s">
        <v>231</v>
      </c>
      <c r="W647">
        <v>716</v>
      </c>
      <c r="X647" t="s">
        <v>344</v>
      </c>
      <c r="Y647" t="s">
        <v>345</v>
      </c>
      <c r="Z647" t="s">
        <v>346</v>
      </c>
      <c r="AA647">
        <v>0.1065</v>
      </c>
      <c r="AB647" t="s">
        <v>347</v>
      </c>
      <c r="AC647" t="s">
        <v>348</v>
      </c>
      <c r="AD647" t="s">
        <v>186</v>
      </c>
      <c r="AE647" t="s">
        <v>24</v>
      </c>
      <c r="AF647" t="s">
        <v>25</v>
      </c>
      <c r="AG647" t="s">
        <v>26</v>
      </c>
      <c r="AH647" t="s">
        <v>26</v>
      </c>
      <c r="AI647" t="s">
        <v>27</v>
      </c>
      <c r="AJ647" t="s">
        <v>187</v>
      </c>
      <c r="AK647">
        <v>800018</v>
      </c>
      <c r="AL647" t="s">
        <v>188</v>
      </c>
      <c r="AM647" t="s">
        <v>14</v>
      </c>
      <c r="AN647">
        <v>29748</v>
      </c>
      <c r="AO647">
        <v>32657</v>
      </c>
      <c r="AP647">
        <v>28870</v>
      </c>
      <c r="AQ647">
        <v>20.65</v>
      </c>
      <c r="AR647">
        <v>4995.8100000000004</v>
      </c>
      <c r="AS647" t="s">
        <v>2396</v>
      </c>
      <c r="AT647" t="s">
        <v>2396</v>
      </c>
      <c r="AU647">
        <v>2</v>
      </c>
      <c r="AV647" t="s">
        <v>2398</v>
      </c>
      <c r="AW647" t="str" cm="1">
        <f t="array" ref="AW647">IF(Bank_Final_Fact[[#This Row],[Disbursement Date]]=MIN(_xlfn._xlws.FILTER(Bank_Final_Fact[Disbursement Date],Bank_Final_Fact[Client id]=Bank_Final_Fact[[#This Row],[Client id]])),"New","Old")</f>
        <v>Old</v>
      </c>
      <c r="AX647">
        <f t="shared" si="10"/>
        <v>5</v>
      </c>
    </row>
    <row r="648" spans="1:50">
      <c r="A648" t="s">
        <v>1033</v>
      </c>
      <c r="B648">
        <v>269</v>
      </c>
      <c r="C648" t="s">
        <v>52</v>
      </c>
      <c r="D648" t="s">
        <v>371</v>
      </c>
      <c r="E648">
        <v>9430</v>
      </c>
      <c r="F648">
        <v>34848</v>
      </c>
      <c r="G648">
        <v>24132</v>
      </c>
      <c r="H648" s="1">
        <v>44221</v>
      </c>
      <c r="I648" t="s">
        <v>382</v>
      </c>
      <c r="J648" t="s">
        <v>383</v>
      </c>
      <c r="K648">
        <v>50678</v>
      </c>
      <c r="L648" t="s">
        <v>98</v>
      </c>
      <c r="M648" t="s">
        <v>250</v>
      </c>
      <c r="N648" t="s">
        <v>225</v>
      </c>
      <c r="O648" t="s">
        <v>238</v>
      </c>
      <c r="P648">
        <v>51</v>
      </c>
      <c r="Q648" s="1">
        <v>24108</v>
      </c>
      <c r="R648" t="s">
        <v>235</v>
      </c>
      <c r="S648" t="s">
        <v>243</v>
      </c>
      <c r="T648" t="s">
        <v>259</v>
      </c>
      <c r="U648" t="s">
        <v>233</v>
      </c>
      <c r="V648" t="s">
        <v>240</v>
      </c>
      <c r="W648">
        <v>375</v>
      </c>
      <c r="X648" t="s">
        <v>344</v>
      </c>
      <c r="Y648" t="s">
        <v>345</v>
      </c>
      <c r="Z648" t="s">
        <v>346</v>
      </c>
      <c r="AA648">
        <v>0.14649999999999999</v>
      </c>
      <c r="AB648" t="s">
        <v>369</v>
      </c>
      <c r="AC648" t="s">
        <v>370</v>
      </c>
      <c r="AD648" t="s">
        <v>52</v>
      </c>
      <c r="AE648" t="s">
        <v>51</v>
      </c>
      <c r="AF648" t="s">
        <v>52</v>
      </c>
      <c r="AG648" t="s">
        <v>53</v>
      </c>
      <c r="AH648" t="s">
        <v>53</v>
      </c>
      <c r="AI648" t="s">
        <v>54</v>
      </c>
      <c r="AJ648" t="s">
        <v>52</v>
      </c>
      <c r="AK648">
        <v>50678</v>
      </c>
      <c r="AL648" t="s">
        <v>97</v>
      </c>
      <c r="AM648" t="s">
        <v>14</v>
      </c>
      <c r="AN648">
        <v>11095</v>
      </c>
      <c r="AO648">
        <v>36803</v>
      </c>
      <c r="AP648">
        <v>8969</v>
      </c>
      <c r="AQ648">
        <v>17.21</v>
      </c>
      <c r="AR648">
        <v>2519.19</v>
      </c>
      <c r="AS648" t="s">
        <v>2396</v>
      </c>
      <c r="AT648" t="s">
        <v>2396</v>
      </c>
      <c r="AU648">
        <v>1</v>
      </c>
      <c r="AV648" t="s">
        <v>2398</v>
      </c>
      <c r="AW648" t="str" cm="1">
        <f t="array" ref="AW648">IF(Bank_Final_Fact[[#This Row],[Disbursement Date]]=MIN(_xlfn._xlws.FILTER(Bank_Final_Fact[Disbursement Date],Bank_Final_Fact[Client id]=Bank_Final_Fact[[#This Row],[Client id]])),"New","Old")</f>
        <v>Old</v>
      </c>
      <c r="AX648">
        <f t="shared" si="10"/>
        <v>2</v>
      </c>
    </row>
    <row r="649" spans="1:50">
      <c r="A649" t="s">
        <v>1034</v>
      </c>
      <c r="B649">
        <v>336</v>
      </c>
      <c r="C649" t="s">
        <v>75</v>
      </c>
      <c r="D649" t="s">
        <v>359</v>
      </c>
      <c r="E649">
        <v>9858</v>
      </c>
      <c r="F649">
        <v>47715</v>
      </c>
      <c r="G649">
        <v>17385</v>
      </c>
      <c r="H649" s="1">
        <v>43815</v>
      </c>
      <c r="I649" t="s">
        <v>382</v>
      </c>
      <c r="J649" t="s">
        <v>383</v>
      </c>
      <c r="K649">
        <v>710002</v>
      </c>
      <c r="L649" t="s">
        <v>80</v>
      </c>
      <c r="M649" t="s">
        <v>307</v>
      </c>
      <c r="N649" t="s">
        <v>225</v>
      </c>
      <c r="O649" t="s">
        <v>226</v>
      </c>
      <c r="P649">
        <v>44</v>
      </c>
      <c r="Q649" s="1">
        <v>27395</v>
      </c>
      <c r="R649" t="s">
        <v>266</v>
      </c>
      <c r="S649" t="s">
        <v>282</v>
      </c>
      <c r="T649" t="s">
        <v>259</v>
      </c>
      <c r="U649" t="s">
        <v>261</v>
      </c>
      <c r="V649" t="s">
        <v>240</v>
      </c>
      <c r="W649">
        <v>686</v>
      </c>
      <c r="X649" t="s">
        <v>344</v>
      </c>
      <c r="Y649" t="s">
        <v>360</v>
      </c>
      <c r="Z649" t="s">
        <v>346</v>
      </c>
      <c r="AA649">
        <v>9.9099999999999994E-2</v>
      </c>
      <c r="AB649" t="s">
        <v>347</v>
      </c>
      <c r="AC649" t="s">
        <v>361</v>
      </c>
      <c r="AD649" t="s">
        <v>75</v>
      </c>
      <c r="AE649" t="s">
        <v>76</v>
      </c>
      <c r="AF649" t="s">
        <v>77</v>
      </c>
      <c r="AG649" t="s">
        <v>78</v>
      </c>
      <c r="AH649" t="s">
        <v>78</v>
      </c>
      <c r="AI649" t="s">
        <v>79</v>
      </c>
      <c r="AJ649" t="s">
        <v>75</v>
      </c>
      <c r="AK649">
        <v>710002</v>
      </c>
      <c r="AL649" t="s">
        <v>45</v>
      </c>
      <c r="AM649" t="s">
        <v>14</v>
      </c>
      <c r="AN649">
        <v>10147</v>
      </c>
      <c r="AO649">
        <v>48399</v>
      </c>
      <c r="AP649">
        <v>9670</v>
      </c>
      <c r="AQ649">
        <v>8.35</v>
      </c>
      <c r="AR649">
        <v>388.73</v>
      </c>
      <c r="AS649" t="s">
        <v>2396</v>
      </c>
      <c r="AT649" t="s">
        <v>2396</v>
      </c>
      <c r="AU649">
        <v>2</v>
      </c>
      <c r="AV649" t="s">
        <v>2398</v>
      </c>
      <c r="AW649" t="str" cm="1">
        <f t="array" ref="AW649">IF(Bank_Final_Fact[[#This Row],[Disbursement Date]]=MIN(_xlfn._xlws.FILTER(Bank_Final_Fact[Disbursement Date],Bank_Final_Fact[Client id]=Bank_Final_Fact[[#This Row],[Client id]])),"New","Old")</f>
        <v>Old</v>
      </c>
      <c r="AX649">
        <f t="shared" si="10"/>
        <v>4</v>
      </c>
    </row>
    <row r="650" spans="1:50">
      <c r="A650" t="s">
        <v>1035</v>
      </c>
      <c r="B650">
        <v>944</v>
      </c>
      <c r="C650" t="s">
        <v>186</v>
      </c>
      <c r="D650" t="s">
        <v>343</v>
      </c>
      <c r="E650">
        <v>24437</v>
      </c>
      <c r="F650">
        <v>45266</v>
      </c>
      <c r="G650">
        <v>27021</v>
      </c>
      <c r="H650" s="1">
        <v>45250</v>
      </c>
      <c r="I650" t="s">
        <v>382</v>
      </c>
      <c r="J650" t="s">
        <v>383</v>
      </c>
      <c r="K650">
        <v>800018</v>
      </c>
      <c r="L650" t="s">
        <v>189</v>
      </c>
      <c r="M650" t="s">
        <v>333</v>
      </c>
      <c r="N650" t="s">
        <v>225</v>
      </c>
      <c r="O650" t="s">
        <v>238</v>
      </c>
      <c r="P650">
        <v>46</v>
      </c>
      <c r="Q650" s="1">
        <v>26877</v>
      </c>
      <c r="R650" t="s">
        <v>281</v>
      </c>
      <c r="S650" t="s">
        <v>282</v>
      </c>
      <c r="T650" t="s">
        <v>259</v>
      </c>
      <c r="U650" t="s">
        <v>233</v>
      </c>
      <c r="V650" t="s">
        <v>246</v>
      </c>
      <c r="W650">
        <v>604</v>
      </c>
      <c r="X650" t="s">
        <v>344</v>
      </c>
      <c r="Y650" t="s">
        <v>345</v>
      </c>
      <c r="Z650" t="s">
        <v>346</v>
      </c>
      <c r="AA650">
        <v>0.1065</v>
      </c>
      <c r="AB650" t="s">
        <v>347</v>
      </c>
      <c r="AC650" t="s">
        <v>348</v>
      </c>
      <c r="AD650" t="s">
        <v>186</v>
      </c>
      <c r="AE650" t="s">
        <v>24</v>
      </c>
      <c r="AF650" t="s">
        <v>25</v>
      </c>
      <c r="AG650" t="s">
        <v>26</v>
      </c>
      <c r="AH650" t="s">
        <v>26</v>
      </c>
      <c r="AI650" t="s">
        <v>27</v>
      </c>
      <c r="AJ650" t="s">
        <v>187</v>
      </c>
      <c r="AK650">
        <v>800018</v>
      </c>
      <c r="AL650" t="s">
        <v>188</v>
      </c>
      <c r="AM650" t="s">
        <v>14</v>
      </c>
      <c r="AN650">
        <v>24832</v>
      </c>
      <c r="AO650">
        <v>46927</v>
      </c>
      <c r="AP650">
        <v>24421</v>
      </c>
      <c r="AQ650">
        <v>45.89</v>
      </c>
      <c r="AR650">
        <v>625.65</v>
      </c>
      <c r="AS650" t="s">
        <v>2396</v>
      </c>
      <c r="AT650" t="s">
        <v>2396</v>
      </c>
      <c r="AU650">
        <v>0</v>
      </c>
      <c r="AV650" t="s">
        <v>2399</v>
      </c>
      <c r="AW650" t="str" cm="1">
        <f t="array" ref="AW650">IF(Bank_Final_Fact[[#This Row],[Disbursement Date]]=MIN(_xlfn._xlws.FILTER(Bank_Final_Fact[Disbursement Date],Bank_Final_Fact[Client id]=Bank_Final_Fact[[#This Row],[Client id]])),"New","Old")</f>
        <v>Old</v>
      </c>
      <c r="AX650">
        <f t="shared" si="10"/>
        <v>5</v>
      </c>
    </row>
    <row r="651" spans="1:50">
      <c r="A651" t="s">
        <v>1036</v>
      </c>
      <c r="B651">
        <v>23</v>
      </c>
      <c r="C651" t="s">
        <v>142</v>
      </c>
      <c r="D651" t="s">
        <v>343</v>
      </c>
      <c r="E651">
        <v>22535</v>
      </c>
      <c r="F651">
        <v>44448</v>
      </c>
      <c r="G651">
        <v>30745</v>
      </c>
      <c r="H651" s="1">
        <v>43123</v>
      </c>
      <c r="I651" t="s">
        <v>382</v>
      </c>
      <c r="J651" t="s">
        <v>383</v>
      </c>
      <c r="K651">
        <v>570241</v>
      </c>
      <c r="L651" t="s">
        <v>148</v>
      </c>
      <c r="M651" t="s">
        <v>264</v>
      </c>
      <c r="N651" t="s">
        <v>225</v>
      </c>
      <c r="O651" t="s">
        <v>251</v>
      </c>
      <c r="P651">
        <v>32</v>
      </c>
      <c r="Q651" s="1">
        <v>31048</v>
      </c>
      <c r="R651" t="s">
        <v>227</v>
      </c>
      <c r="S651" t="s">
        <v>243</v>
      </c>
      <c r="T651" t="s">
        <v>229</v>
      </c>
      <c r="U651" t="s">
        <v>233</v>
      </c>
      <c r="V651" t="s">
        <v>231</v>
      </c>
      <c r="W651">
        <v>584</v>
      </c>
      <c r="X651" t="s">
        <v>344</v>
      </c>
      <c r="Y651" t="s">
        <v>345</v>
      </c>
      <c r="Z651" t="s">
        <v>346</v>
      </c>
      <c r="AA651">
        <v>0.1065</v>
      </c>
      <c r="AB651" t="s">
        <v>347</v>
      </c>
      <c r="AC651" t="s">
        <v>348</v>
      </c>
      <c r="AD651" t="s">
        <v>142</v>
      </c>
      <c r="AE651" t="s">
        <v>143</v>
      </c>
      <c r="AF651" t="s">
        <v>144</v>
      </c>
      <c r="AG651" t="s">
        <v>145</v>
      </c>
      <c r="AH651" t="s">
        <v>145</v>
      </c>
      <c r="AI651" t="s">
        <v>146</v>
      </c>
      <c r="AJ651" t="s">
        <v>142</v>
      </c>
      <c r="AK651">
        <v>570241</v>
      </c>
      <c r="AL651" t="s">
        <v>147</v>
      </c>
      <c r="AM651" t="s">
        <v>30</v>
      </c>
      <c r="AN651">
        <v>23445</v>
      </c>
      <c r="AO651">
        <v>46097</v>
      </c>
      <c r="AP651">
        <v>22293</v>
      </c>
      <c r="AQ651">
        <v>30.75</v>
      </c>
      <c r="AR651">
        <v>4431.33</v>
      </c>
      <c r="AS651" t="s">
        <v>2396</v>
      </c>
      <c r="AT651" t="s">
        <v>2396</v>
      </c>
      <c r="AU651">
        <v>0</v>
      </c>
      <c r="AV651" t="s">
        <v>2398</v>
      </c>
      <c r="AW651" t="str" cm="1">
        <f t="array" ref="AW651">IF(Bank_Final_Fact[[#This Row],[Disbursement Date]]=MIN(_xlfn._xlws.FILTER(Bank_Final_Fact[Disbursement Date],Bank_Final_Fact[Client id]=Bank_Final_Fact[[#This Row],[Client id]])),"New","Old")</f>
        <v>New</v>
      </c>
      <c r="AX651">
        <f t="shared" si="10"/>
        <v>5</v>
      </c>
    </row>
    <row r="652" spans="1:50">
      <c r="A652" t="s">
        <v>1037</v>
      </c>
      <c r="B652">
        <v>55</v>
      </c>
      <c r="C652" t="s">
        <v>20</v>
      </c>
      <c r="D652" t="s">
        <v>359</v>
      </c>
      <c r="E652">
        <v>4017</v>
      </c>
      <c r="F652">
        <v>4377</v>
      </c>
      <c r="G652">
        <v>32253</v>
      </c>
      <c r="H652" s="1">
        <v>43482</v>
      </c>
      <c r="I652" t="s">
        <v>382</v>
      </c>
      <c r="J652" t="s">
        <v>383</v>
      </c>
      <c r="K652">
        <v>110159</v>
      </c>
      <c r="L652" t="s">
        <v>22</v>
      </c>
      <c r="M652" t="s">
        <v>288</v>
      </c>
      <c r="N652" t="s">
        <v>225</v>
      </c>
      <c r="O652" t="s">
        <v>251</v>
      </c>
      <c r="P652">
        <v>33</v>
      </c>
      <c r="Q652" s="1">
        <v>31197</v>
      </c>
      <c r="R652" t="s">
        <v>266</v>
      </c>
      <c r="S652" t="s">
        <v>243</v>
      </c>
      <c r="T652" t="s">
        <v>229</v>
      </c>
      <c r="U652" t="s">
        <v>233</v>
      </c>
      <c r="V652" t="s">
        <v>231</v>
      </c>
      <c r="W652">
        <v>716</v>
      </c>
      <c r="X652" t="s">
        <v>344</v>
      </c>
      <c r="Y652" t="s">
        <v>360</v>
      </c>
      <c r="Z652" t="s">
        <v>346</v>
      </c>
      <c r="AA652">
        <v>9.9099999999999994E-2</v>
      </c>
      <c r="AB652" t="s">
        <v>347</v>
      </c>
      <c r="AC652" t="s">
        <v>361</v>
      </c>
      <c r="AD652" t="s">
        <v>20</v>
      </c>
      <c r="AE652" t="s">
        <v>9</v>
      </c>
      <c r="AF652" t="s">
        <v>10</v>
      </c>
      <c r="AG652" t="s">
        <v>11</v>
      </c>
      <c r="AH652" t="s">
        <v>11</v>
      </c>
      <c r="AI652" t="s">
        <v>12</v>
      </c>
      <c r="AJ652" t="s">
        <v>20</v>
      </c>
      <c r="AK652">
        <v>110159</v>
      </c>
      <c r="AL652" t="s">
        <v>21</v>
      </c>
      <c r="AM652" t="s">
        <v>30</v>
      </c>
      <c r="AN652">
        <v>4128</v>
      </c>
      <c r="AO652">
        <v>3956</v>
      </c>
      <c r="AP652">
        <v>3730</v>
      </c>
      <c r="AQ652">
        <v>22.48</v>
      </c>
      <c r="AR652">
        <v>1279.1199999999999</v>
      </c>
      <c r="AS652" t="s">
        <v>2396</v>
      </c>
      <c r="AT652" t="s">
        <v>2396</v>
      </c>
      <c r="AU652">
        <v>1</v>
      </c>
      <c r="AV652" t="s">
        <v>2398</v>
      </c>
      <c r="AW652" t="str" cm="1">
        <f t="array" ref="AW652">IF(Bank_Final_Fact[[#This Row],[Disbursement Date]]=MIN(_xlfn._xlws.FILTER(Bank_Final_Fact[Disbursement Date],Bank_Final_Fact[Client id]=Bank_Final_Fact[[#This Row],[Client id]])),"New","Old")</f>
        <v>Old</v>
      </c>
      <c r="AX652">
        <f t="shared" si="10"/>
        <v>5</v>
      </c>
    </row>
    <row r="653" spans="1:50">
      <c r="A653" t="s">
        <v>1038</v>
      </c>
      <c r="B653">
        <v>737</v>
      </c>
      <c r="C653" t="s">
        <v>20</v>
      </c>
      <c r="D653" t="s">
        <v>359</v>
      </c>
      <c r="E653">
        <v>40870</v>
      </c>
      <c r="F653">
        <v>26102</v>
      </c>
      <c r="G653">
        <v>32074</v>
      </c>
      <c r="H653" s="1">
        <v>44949</v>
      </c>
      <c r="I653" t="s">
        <v>385</v>
      </c>
      <c r="J653" t="s">
        <v>383</v>
      </c>
      <c r="K653">
        <v>110159</v>
      </c>
      <c r="L653" t="s">
        <v>22</v>
      </c>
      <c r="M653" t="s">
        <v>264</v>
      </c>
      <c r="N653" t="s">
        <v>225</v>
      </c>
      <c r="O653" t="s">
        <v>238</v>
      </c>
      <c r="P653">
        <v>52</v>
      </c>
      <c r="Q653" s="1">
        <v>24473</v>
      </c>
      <c r="R653" t="s">
        <v>281</v>
      </c>
      <c r="S653" t="s">
        <v>282</v>
      </c>
      <c r="T653" t="s">
        <v>229</v>
      </c>
      <c r="U653" t="s">
        <v>261</v>
      </c>
      <c r="V653" t="s">
        <v>240</v>
      </c>
      <c r="W653">
        <v>557</v>
      </c>
      <c r="X653" t="s">
        <v>344</v>
      </c>
      <c r="Y653" t="s">
        <v>360</v>
      </c>
      <c r="Z653" t="s">
        <v>346</v>
      </c>
      <c r="AA653">
        <v>9.9099999999999994E-2</v>
      </c>
      <c r="AB653" t="s">
        <v>347</v>
      </c>
      <c r="AC653" t="s">
        <v>361</v>
      </c>
      <c r="AD653" t="s">
        <v>20</v>
      </c>
      <c r="AE653" t="s">
        <v>9</v>
      </c>
      <c r="AF653" t="s">
        <v>10</v>
      </c>
      <c r="AG653" t="s">
        <v>11</v>
      </c>
      <c r="AH653" t="s">
        <v>11</v>
      </c>
      <c r="AI653" t="s">
        <v>12</v>
      </c>
      <c r="AJ653" t="s">
        <v>20</v>
      </c>
      <c r="AK653">
        <v>110159</v>
      </c>
      <c r="AL653" t="s">
        <v>21</v>
      </c>
      <c r="AM653" t="s">
        <v>30</v>
      </c>
      <c r="AN653">
        <v>42757</v>
      </c>
      <c r="AO653">
        <v>26602</v>
      </c>
      <c r="AP653">
        <v>40747</v>
      </c>
      <c r="AQ653">
        <v>27.32</v>
      </c>
      <c r="AR653">
        <v>4976.7299999999996</v>
      </c>
      <c r="AS653" t="s">
        <v>2397</v>
      </c>
      <c r="AT653" t="s">
        <v>2396</v>
      </c>
      <c r="AU653">
        <v>2</v>
      </c>
      <c r="AV653" t="s">
        <v>2398</v>
      </c>
      <c r="AW653" t="str" cm="1">
        <f t="array" ref="AW653">IF(Bank_Final_Fact[[#This Row],[Disbursement Date]]=MIN(_xlfn._xlws.FILTER(Bank_Final_Fact[Disbursement Date],Bank_Final_Fact[Client id]=Bank_Final_Fact[[#This Row],[Client id]])),"New","Old")</f>
        <v>Old</v>
      </c>
      <c r="AX653">
        <f t="shared" si="10"/>
        <v>3</v>
      </c>
    </row>
    <row r="654" spans="1:50">
      <c r="A654" t="s">
        <v>1039</v>
      </c>
      <c r="B654">
        <v>529</v>
      </c>
      <c r="C654" t="s">
        <v>20</v>
      </c>
      <c r="D654" t="s">
        <v>343</v>
      </c>
      <c r="E654">
        <v>3228</v>
      </c>
      <c r="F654">
        <v>5793</v>
      </c>
      <c r="G654">
        <v>8275</v>
      </c>
      <c r="H654" s="1">
        <v>45014</v>
      </c>
      <c r="I654" t="s">
        <v>385</v>
      </c>
      <c r="J654" t="s">
        <v>389</v>
      </c>
      <c r="K654">
        <v>110159</v>
      </c>
      <c r="L654" t="s">
        <v>22</v>
      </c>
      <c r="M654" t="s">
        <v>264</v>
      </c>
      <c r="N654" t="s">
        <v>225</v>
      </c>
      <c r="O654" t="s">
        <v>238</v>
      </c>
      <c r="P654">
        <v>52</v>
      </c>
      <c r="Q654" s="1">
        <v>24473</v>
      </c>
      <c r="R654" t="s">
        <v>281</v>
      </c>
      <c r="S654" t="s">
        <v>282</v>
      </c>
      <c r="T654" t="s">
        <v>229</v>
      </c>
      <c r="U654" t="s">
        <v>261</v>
      </c>
      <c r="V654" t="s">
        <v>240</v>
      </c>
      <c r="W654">
        <v>557</v>
      </c>
      <c r="X654" t="s">
        <v>344</v>
      </c>
      <c r="Y654" t="s">
        <v>345</v>
      </c>
      <c r="Z654" t="s">
        <v>346</v>
      </c>
      <c r="AA654">
        <v>0.1065</v>
      </c>
      <c r="AB654" t="s">
        <v>347</v>
      </c>
      <c r="AC654" t="s">
        <v>348</v>
      </c>
      <c r="AD654" t="s">
        <v>20</v>
      </c>
      <c r="AE654" t="s">
        <v>9</v>
      </c>
      <c r="AF654" t="s">
        <v>10</v>
      </c>
      <c r="AG654" t="s">
        <v>11</v>
      </c>
      <c r="AH654" t="s">
        <v>11</v>
      </c>
      <c r="AI654" t="s">
        <v>12</v>
      </c>
      <c r="AJ654" t="s">
        <v>20</v>
      </c>
      <c r="AK654">
        <v>110159</v>
      </c>
      <c r="AL654" t="s">
        <v>21</v>
      </c>
      <c r="AM654" t="s">
        <v>30</v>
      </c>
      <c r="AN654">
        <v>3013</v>
      </c>
      <c r="AO654">
        <v>7304</v>
      </c>
      <c r="AP654">
        <v>3125</v>
      </c>
      <c r="AQ654">
        <v>33.61</v>
      </c>
      <c r="AR654">
        <v>4116.68</v>
      </c>
      <c r="AS654" t="s">
        <v>2396</v>
      </c>
      <c r="AT654" t="s">
        <v>2396</v>
      </c>
      <c r="AU654">
        <v>2</v>
      </c>
      <c r="AV654" t="s">
        <v>2398</v>
      </c>
      <c r="AW654" t="str" cm="1">
        <f t="array" ref="AW654">IF(Bank_Final_Fact[[#This Row],[Disbursement Date]]=MIN(_xlfn._xlws.FILTER(Bank_Final_Fact[Disbursement Date],Bank_Final_Fact[Client id]=Bank_Final_Fact[[#This Row],[Client id]])),"New","Old")</f>
        <v>Old</v>
      </c>
      <c r="AX654">
        <f t="shared" si="10"/>
        <v>2</v>
      </c>
    </row>
    <row r="655" spans="1:50">
      <c r="A655" t="s">
        <v>1040</v>
      </c>
      <c r="B655">
        <v>837</v>
      </c>
      <c r="C655" t="s">
        <v>186</v>
      </c>
      <c r="D655" t="s">
        <v>343</v>
      </c>
      <c r="E655">
        <v>40684</v>
      </c>
      <c r="F655">
        <v>31783</v>
      </c>
      <c r="G655">
        <v>35788</v>
      </c>
      <c r="H655" s="1">
        <v>45066</v>
      </c>
      <c r="I655" t="s">
        <v>382</v>
      </c>
      <c r="J655" t="s">
        <v>383</v>
      </c>
      <c r="K655">
        <v>800018</v>
      </c>
      <c r="L655" t="s">
        <v>189</v>
      </c>
      <c r="M655" t="s">
        <v>316</v>
      </c>
      <c r="N655" t="s">
        <v>225</v>
      </c>
      <c r="O655" t="s">
        <v>238</v>
      </c>
      <c r="P655">
        <v>51</v>
      </c>
      <c r="Q655" s="1">
        <v>24838</v>
      </c>
      <c r="R655" t="s">
        <v>266</v>
      </c>
      <c r="S655" t="s">
        <v>282</v>
      </c>
      <c r="T655" t="s">
        <v>259</v>
      </c>
      <c r="U655" t="s">
        <v>230</v>
      </c>
      <c r="V655" t="s">
        <v>231</v>
      </c>
      <c r="W655">
        <v>804</v>
      </c>
      <c r="X655" t="s">
        <v>344</v>
      </c>
      <c r="Y655" t="s">
        <v>345</v>
      </c>
      <c r="Z655" t="s">
        <v>346</v>
      </c>
      <c r="AA655">
        <v>0.1065</v>
      </c>
      <c r="AB655" t="s">
        <v>347</v>
      </c>
      <c r="AC655" t="s">
        <v>348</v>
      </c>
      <c r="AD655" t="s">
        <v>186</v>
      </c>
      <c r="AE655" t="s">
        <v>24</v>
      </c>
      <c r="AF655" t="s">
        <v>25</v>
      </c>
      <c r="AG655" t="s">
        <v>26</v>
      </c>
      <c r="AH655" t="s">
        <v>26</v>
      </c>
      <c r="AI655" t="s">
        <v>27</v>
      </c>
      <c r="AJ655" t="s">
        <v>187</v>
      </c>
      <c r="AK655">
        <v>800018</v>
      </c>
      <c r="AL655" t="s">
        <v>188</v>
      </c>
      <c r="AM655" t="s">
        <v>14</v>
      </c>
      <c r="AN655">
        <v>42249</v>
      </c>
      <c r="AO655">
        <v>32500</v>
      </c>
      <c r="AP655">
        <v>40626</v>
      </c>
      <c r="AQ655">
        <v>30.37</v>
      </c>
      <c r="AR655">
        <v>3973.94</v>
      </c>
      <c r="AS655" t="s">
        <v>2396</v>
      </c>
      <c r="AT655" t="s">
        <v>2396</v>
      </c>
      <c r="AU655">
        <v>0</v>
      </c>
      <c r="AV655" t="s">
        <v>2398</v>
      </c>
      <c r="AW655" t="str" cm="1">
        <f t="array" ref="AW655">IF(Bank_Final_Fact[[#This Row],[Disbursement Date]]=MIN(_xlfn._xlws.FILTER(Bank_Final_Fact[Disbursement Date],Bank_Final_Fact[Client id]=Bank_Final_Fact[[#This Row],[Client id]])),"New","Old")</f>
        <v>Old</v>
      </c>
      <c r="AX655">
        <f t="shared" si="10"/>
        <v>3</v>
      </c>
    </row>
    <row r="656" spans="1:50">
      <c r="A656" t="s">
        <v>1041</v>
      </c>
      <c r="B656">
        <v>509</v>
      </c>
      <c r="C656" t="s">
        <v>60</v>
      </c>
      <c r="D656" t="s">
        <v>343</v>
      </c>
      <c r="E656">
        <v>29752</v>
      </c>
      <c r="F656">
        <v>16215</v>
      </c>
      <c r="G656">
        <v>16482</v>
      </c>
      <c r="H656" s="1">
        <v>42193</v>
      </c>
      <c r="I656" t="s">
        <v>385</v>
      </c>
      <c r="J656" t="s">
        <v>383</v>
      </c>
      <c r="K656">
        <v>90149</v>
      </c>
      <c r="L656" t="s">
        <v>62</v>
      </c>
      <c r="M656" t="s">
        <v>271</v>
      </c>
      <c r="N656" t="s">
        <v>225</v>
      </c>
      <c r="O656" t="s">
        <v>328</v>
      </c>
      <c r="P656">
        <v>57</v>
      </c>
      <c r="Q656" s="1">
        <v>22869</v>
      </c>
      <c r="R656" t="s">
        <v>266</v>
      </c>
      <c r="S656" t="s">
        <v>282</v>
      </c>
      <c r="T656" t="s">
        <v>229</v>
      </c>
      <c r="U656" t="s">
        <v>230</v>
      </c>
      <c r="V656" t="s">
        <v>240</v>
      </c>
      <c r="W656">
        <v>472</v>
      </c>
      <c r="X656" t="s">
        <v>344</v>
      </c>
      <c r="Y656" t="s">
        <v>345</v>
      </c>
      <c r="Z656" t="s">
        <v>346</v>
      </c>
      <c r="AA656">
        <v>0.1065</v>
      </c>
      <c r="AB656" t="s">
        <v>347</v>
      </c>
      <c r="AC656" t="s">
        <v>348</v>
      </c>
      <c r="AD656" t="s">
        <v>60</v>
      </c>
      <c r="AE656" t="s">
        <v>40</v>
      </c>
      <c r="AF656" t="s">
        <v>41</v>
      </c>
      <c r="AG656" t="s">
        <v>42</v>
      </c>
      <c r="AH656" t="s">
        <v>42</v>
      </c>
      <c r="AI656" t="s">
        <v>43</v>
      </c>
      <c r="AJ656" t="s">
        <v>61</v>
      </c>
      <c r="AK656">
        <v>90149</v>
      </c>
      <c r="AL656" t="s">
        <v>48</v>
      </c>
      <c r="AM656" t="s">
        <v>30</v>
      </c>
      <c r="AN656">
        <v>29766</v>
      </c>
      <c r="AO656">
        <v>17355</v>
      </c>
      <c r="AP656">
        <v>29712</v>
      </c>
      <c r="AQ656">
        <v>24.23</v>
      </c>
      <c r="AR656">
        <v>833.77</v>
      </c>
      <c r="AS656" t="s">
        <v>2396</v>
      </c>
      <c r="AT656" t="s">
        <v>2396</v>
      </c>
      <c r="AU656">
        <v>2</v>
      </c>
      <c r="AV656" t="s">
        <v>2398</v>
      </c>
      <c r="AW656" t="str" cm="1">
        <f t="array" ref="AW656">IF(Bank_Final_Fact[[#This Row],[Disbursement Date]]=MIN(_xlfn._xlws.FILTER(Bank_Final_Fact[Disbursement Date],Bank_Final_Fact[Client id]=Bank_Final_Fact[[#This Row],[Client id]])),"New","Old")</f>
        <v>New</v>
      </c>
      <c r="AX656">
        <f t="shared" si="10"/>
        <v>1</v>
      </c>
    </row>
    <row r="657" spans="1:50">
      <c r="A657" t="s">
        <v>1042</v>
      </c>
      <c r="B657">
        <v>856</v>
      </c>
      <c r="C657" t="s">
        <v>39</v>
      </c>
      <c r="D657" t="s">
        <v>353</v>
      </c>
      <c r="E657">
        <v>6649</v>
      </c>
      <c r="F657">
        <v>30883</v>
      </c>
      <c r="G657">
        <v>8834</v>
      </c>
      <c r="H657" s="1">
        <v>42251</v>
      </c>
      <c r="I657" t="s">
        <v>382</v>
      </c>
      <c r="J657" t="s">
        <v>383</v>
      </c>
      <c r="K657">
        <v>30179</v>
      </c>
      <c r="L657" t="s">
        <v>46</v>
      </c>
      <c r="M657" t="s">
        <v>267</v>
      </c>
      <c r="N657" t="s">
        <v>225</v>
      </c>
      <c r="O657" t="s">
        <v>238</v>
      </c>
      <c r="P657">
        <v>46</v>
      </c>
      <c r="Q657" s="1">
        <v>26759</v>
      </c>
      <c r="R657" t="s">
        <v>235</v>
      </c>
      <c r="S657" t="s">
        <v>243</v>
      </c>
      <c r="T657" t="s">
        <v>229</v>
      </c>
      <c r="U657" t="s">
        <v>233</v>
      </c>
      <c r="V657" t="s">
        <v>240</v>
      </c>
      <c r="W657">
        <v>459</v>
      </c>
      <c r="X657" t="s">
        <v>344</v>
      </c>
      <c r="Y657" t="s">
        <v>357</v>
      </c>
      <c r="Z657" t="s">
        <v>346</v>
      </c>
      <c r="AA657">
        <v>0.1825</v>
      </c>
      <c r="AB657" t="s">
        <v>354</v>
      </c>
      <c r="AC657" t="s">
        <v>355</v>
      </c>
      <c r="AD657" t="s">
        <v>39</v>
      </c>
      <c r="AE657" t="s">
        <v>40</v>
      </c>
      <c r="AF657" t="s">
        <v>41</v>
      </c>
      <c r="AG657" t="s">
        <v>42</v>
      </c>
      <c r="AH657" t="s">
        <v>42</v>
      </c>
      <c r="AI657" t="s">
        <v>43</v>
      </c>
      <c r="AJ657" t="s">
        <v>44</v>
      </c>
      <c r="AK657">
        <v>30179</v>
      </c>
      <c r="AL657" t="s">
        <v>45</v>
      </c>
      <c r="AM657" t="s">
        <v>30</v>
      </c>
      <c r="AN657">
        <v>7065</v>
      </c>
      <c r="AO657">
        <v>31701</v>
      </c>
      <c r="AP657">
        <v>6334</v>
      </c>
      <c r="AQ657">
        <v>11.49</v>
      </c>
      <c r="AR657">
        <v>4464.54</v>
      </c>
      <c r="AS657" t="s">
        <v>2396</v>
      </c>
      <c r="AT657" t="s">
        <v>2396</v>
      </c>
      <c r="AU657">
        <v>1</v>
      </c>
      <c r="AV657" t="s">
        <v>2398</v>
      </c>
      <c r="AW657" t="str" cm="1">
        <f t="array" ref="AW657">IF(Bank_Final_Fact[[#This Row],[Disbursement Date]]=MIN(_xlfn._xlws.FILTER(Bank_Final_Fact[Disbursement Date],Bank_Final_Fact[Client id]=Bank_Final_Fact[[#This Row],[Client id]])),"New","Old")</f>
        <v>New</v>
      </c>
      <c r="AX657">
        <f t="shared" si="10"/>
        <v>2</v>
      </c>
    </row>
    <row r="658" spans="1:50">
      <c r="A658" t="s">
        <v>1043</v>
      </c>
      <c r="B658">
        <v>792</v>
      </c>
      <c r="C658" t="s">
        <v>25</v>
      </c>
      <c r="D658" t="s">
        <v>359</v>
      </c>
      <c r="E658">
        <v>11515</v>
      </c>
      <c r="F658">
        <v>3747</v>
      </c>
      <c r="G658">
        <v>10578</v>
      </c>
      <c r="H658" s="1">
        <v>44564</v>
      </c>
      <c r="I658" t="s">
        <v>382</v>
      </c>
      <c r="J658" t="s">
        <v>389</v>
      </c>
      <c r="K658">
        <v>10068</v>
      </c>
      <c r="L658" t="s">
        <v>74</v>
      </c>
      <c r="M658" t="s">
        <v>279</v>
      </c>
      <c r="N658" t="s">
        <v>225</v>
      </c>
      <c r="O658" t="s">
        <v>226</v>
      </c>
      <c r="P658">
        <v>42</v>
      </c>
      <c r="Q658" s="1">
        <v>28126</v>
      </c>
      <c r="R658" t="s">
        <v>235</v>
      </c>
      <c r="S658" t="s">
        <v>243</v>
      </c>
      <c r="T658" t="s">
        <v>229</v>
      </c>
      <c r="U658" t="s">
        <v>233</v>
      </c>
      <c r="V658" t="s">
        <v>231</v>
      </c>
      <c r="W658">
        <v>668</v>
      </c>
      <c r="X658" t="s">
        <v>344</v>
      </c>
      <c r="Y658" t="s">
        <v>360</v>
      </c>
      <c r="Z658" t="s">
        <v>346</v>
      </c>
      <c r="AA658">
        <v>9.9099999999999994E-2</v>
      </c>
      <c r="AB658" t="s">
        <v>347</v>
      </c>
      <c r="AC658" t="s">
        <v>361</v>
      </c>
      <c r="AD658" t="s">
        <v>25</v>
      </c>
      <c r="AE658" t="s">
        <v>24</v>
      </c>
      <c r="AF658" t="s">
        <v>25</v>
      </c>
      <c r="AG658" t="s">
        <v>26</v>
      </c>
      <c r="AH658" t="s">
        <v>26</v>
      </c>
      <c r="AI658" t="s">
        <v>27</v>
      </c>
      <c r="AJ658" t="s">
        <v>72</v>
      </c>
      <c r="AK658">
        <v>10068</v>
      </c>
      <c r="AL658" t="s">
        <v>73</v>
      </c>
      <c r="AM658" t="s">
        <v>16</v>
      </c>
      <c r="AN658">
        <v>11634</v>
      </c>
      <c r="AO658">
        <v>5608</v>
      </c>
      <c r="AP658">
        <v>11364</v>
      </c>
      <c r="AQ658">
        <v>21.93</v>
      </c>
      <c r="AR658">
        <v>1422.6</v>
      </c>
      <c r="AS658" t="s">
        <v>2396</v>
      </c>
      <c r="AT658" t="s">
        <v>2396</v>
      </c>
      <c r="AU658">
        <v>0</v>
      </c>
      <c r="AV658" t="s">
        <v>2398</v>
      </c>
      <c r="AW658" t="str" cm="1">
        <f t="array" ref="AW658">IF(Bank_Final_Fact[[#This Row],[Disbursement Date]]=MIN(_xlfn._xlws.FILTER(Bank_Final_Fact[Disbursement Date],Bank_Final_Fact[Client id]=Bank_Final_Fact[[#This Row],[Client id]])),"New","Old")</f>
        <v>Old</v>
      </c>
      <c r="AX658">
        <f t="shared" si="10"/>
        <v>4</v>
      </c>
    </row>
    <row r="659" spans="1:50">
      <c r="A659" t="s">
        <v>1044</v>
      </c>
      <c r="B659">
        <v>755</v>
      </c>
      <c r="C659" t="s">
        <v>20</v>
      </c>
      <c r="D659" t="s">
        <v>359</v>
      </c>
      <c r="E659">
        <v>48763</v>
      </c>
      <c r="F659">
        <v>10318</v>
      </c>
      <c r="G659">
        <v>38882</v>
      </c>
      <c r="H659" s="1">
        <v>43782</v>
      </c>
      <c r="I659" t="s">
        <v>394</v>
      </c>
      <c r="J659" t="s">
        <v>383</v>
      </c>
      <c r="K659">
        <v>110159</v>
      </c>
      <c r="L659" t="s">
        <v>22</v>
      </c>
      <c r="M659" t="s">
        <v>255</v>
      </c>
      <c r="N659" t="s">
        <v>225</v>
      </c>
      <c r="O659" t="s">
        <v>251</v>
      </c>
      <c r="P659">
        <v>29</v>
      </c>
      <c r="Q659" s="1">
        <v>32509</v>
      </c>
      <c r="R659" t="s">
        <v>239</v>
      </c>
      <c r="S659" t="s">
        <v>303</v>
      </c>
      <c r="T659" t="s">
        <v>229</v>
      </c>
      <c r="U659" t="s">
        <v>233</v>
      </c>
      <c r="V659" t="s">
        <v>246</v>
      </c>
      <c r="W659">
        <v>324</v>
      </c>
      <c r="X659" t="s">
        <v>344</v>
      </c>
      <c r="Y659" t="s">
        <v>360</v>
      </c>
      <c r="Z659" t="s">
        <v>346</v>
      </c>
      <c r="AA659">
        <v>9.9099999999999994E-2</v>
      </c>
      <c r="AB659" t="s">
        <v>347</v>
      </c>
      <c r="AC659" t="s">
        <v>361</v>
      </c>
      <c r="AD659" t="s">
        <v>20</v>
      </c>
      <c r="AE659" t="s">
        <v>9</v>
      </c>
      <c r="AF659" t="s">
        <v>10</v>
      </c>
      <c r="AG659" t="s">
        <v>11</v>
      </c>
      <c r="AH659" t="s">
        <v>11</v>
      </c>
      <c r="AI659" t="s">
        <v>12</v>
      </c>
      <c r="AJ659" t="s">
        <v>20</v>
      </c>
      <c r="AK659">
        <v>110159</v>
      </c>
      <c r="AL659" t="s">
        <v>21</v>
      </c>
      <c r="AM659" t="s">
        <v>30</v>
      </c>
      <c r="AN659">
        <v>50027</v>
      </c>
      <c r="AO659">
        <v>9956</v>
      </c>
      <c r="AP659">
        <v>48639</v>
      </c>
      <c r="AQ659">
        <v>13.75</v>
      </c>
      <c r="AR659">
        <v>3140.92</v>
      </c>
      <c r="AS659" t="s">
        <v>2396</v>
      </c>
      <c r="AT659" t="s">
        <v>2396</v>
      </c>
      <c r="AU659">
        <v>1</v>
      </c>
      <c r="AV659" t="s">
        <v>2398</v>
      </c>
      <c r="AW659" t="str" cm="1">
        <f t="array" ref="AW659">IF(Bank_Final_Fact[[#This Row],[Disbursement Date]]=MIN(_xlfn._xlws.FILTER(Bank_Final_Fact[Disbursement Date],Bank_Final_Fact[Client id]=Bank_Final_Fact[[#This Row],[Client id]])),"New","Old")</f>
        <v>Old</v>
      </c>
      <c r="AX659">
        <f t="shared" si="10"/>
        <v>4</v>
      </c>
    </row>
    <row r="660" spans="1:50">
      <c r="A660" t="s">
        <v>1045</v>
      </c>
      <c r="B660">
        <v>925</v>
      </c>
      <c r="C660" t="s">
        <v>124</v>
      </c>
      <c r="D660" t="s">
        <v>343</v>
      </c>
      <c r="E660">
        <v>45951</v>
      </c>
      <c r="F660">
        <v>26493</v>
      </c>
      <c r="G660">
        <v>22075</v>
      </c>
      <c r="H660" s="1">
        <v>45053</v>
      </c>
      <c r="I660" t="s">
        <v>387</v>
      </c>
      <c r="J660" t="s">
        <v>383</v>
      </c>
      <c r="K660">
        <v>1030063</v>
      </c>
      <c r="L660" t="s">
        <v>126</v>
      </c>
      <c r="M660" t="s">
        <v>313</v>
      </c>
      <c r="N660" t="s">
        <v>225</v>
      </c>
      <c r="O660" t="s">
        <v>226</v>
      </c>
      <c r="P660">
        <v>38</v>
      </c>
      <c r="Q660" s="1">
        <v>29221</v>
      </c>
      <c r="R660" t="s">
        <v>239</v>
      </c>
      <c r="S660" t="s">
        <v>303</v>
      </c>
      <c r="T660" t="s">
        <v>229</v>
      </c>
      <c r="U660" t="s">
        <v>245</v>
      </c>
      <c r="V660" t="s">
        <v>246</v>
      </c>
      <c r="W660">
        <v>398</v>
      </c>
      <c r="X660" t="s">
        <v>344</v>
      </c>
      <c r="Y660" t="s">
        <v>345</v>
      </c>
      <c r="Z660" t="s">
        <v>346</v>
      </c>
      <c r="AA660">
        <v>0.1065</v>
      </c>
      <c r="AB660" t="s">
        <v>347</v>
      </c>
      <c r="AC660" t="s">
        <v>348</v>
      </c>
      <c r="AD660" t="s">
        <v>124</v>
      </c>
      <c r="AE660" t="s">
        <v>9</v>
      </c>
      <c r="AF660" t="s">
        <v>10</v>
      </c>
      <c r="AG660" t="s">
        <v>11</v>
      </c>
      <c r="AH660" t="s">
        <v>11</v>
      </c>
      <c r="AI660" t="s">
        <v>12</v>
      </c>
      <c r="AJ660" t="s">
        <v>20</v>
      </c>
      <c r="AK660">
        <v>1030063</v>
      </c>
      <c r="AL660" t="s">
        <v>125</v>
      </c>
      <c r="AM660" t="s">
        <v>30</v>
      </c>
      <c r="AN660">
        <v>46793</v>
      </c>
      <c r="AO660">
        <v>26687</v>
      </c>
      <c r="AP660">
        <v>45927</v>
      </c>
      <c r="AQ660">
        <v>43.5</v>
      </c>
      <c r="AR660">
        <v>2234.7399999999998</v>
      </c>
      <c r="AS660" t="s">
        <v>2396</v>
      </c>
      <c r="AT660" t="s">
        <v>2396</v>
      </c>
      <c r="AU660">
        <v>0</v>
      </c>
      <c r="AV660" t="s">
        <v>2399</v>
      </c>
      <c r="AW660" t="str" cm="1">
        <f t="array" ref="AW660">IF(Bank_Final_Fact[[#This Row],[Disbursement Date]]=MIN(_xlfn._xlws.FILTER(Bank_Final_Fact[Disbursement Date],Bank_Final_Fact[Client id]=Bank_Final_Fact[[#This Row],[Client id]])),"New","Old")</f>
        <v>New</v>
      </c>
      <c r="AX660">
        <f t="shared" si="10"/>
        <v>1</v>
      </c>
    </row>
    <row r="661" spans="1:50">
      <c r="A661" t="s">
        <v>1046</v>
      </c>
      <c r="B661">
        <v>493</v>
      </c>
      <c r="C661" t="s">
        <v>92</v>
      </c>
      <c r="D661" t="s">
        <v>343</v>
      </c>
      <c r="E661">
        <v>20374</v>
      </c>
      <c r="F661">
        <v>48637</v>
      </c>
      <c r="G661">
        <v>27986</v>
      </c>
      <c r="H661" s="1">
        <v>42401</v>
      </c>
      <c r="I661" t="s">
        <v>385</v>
      </c>
      <c r="J661" t="s">
        <v>383</v>
      </c>
      <c r="K661">
        <v>700013</v>
      </c>
      <c r="L661" t="s">
        <v>93</v>
      </c>
      <c r="M661" t="s">
        <v>310</v>
      </c>
      <c r="N661" t="s">
        <v>225</v>
      </c>
      <c r="O661" t="s">
        <v>251</v>
      </c>
      <c r="P661">
        <v>28</v>
      </c>
      <c r="Q661" s="1">
        <v>32874</v>
      </c>
      <c r="R661" t="s">
        <v>239</v>
      </c>
      <c r="S661" t="s">
        <v>303</v>
      </c>
      <c r="T661" t="s">
        <v>229</v>
      </c>
      <c r="U661" t="s">
        <v>236</v>
      </c>
      <c r="V661" t="s">
        <v>246</v>
      </c>
      <c r="W661">
        <v>375</v>
      </c>
      <c r="X661" t="s">
        <v>344</v>
      </c>
      <c r="Y661" t="s">
        <v>345</v>
      </c>
      <c r="Z661" t="s">
        <v>346</v>
      </c>
      <c r="AA661">
        <v>0.1065</v>
      </c>
      <c r="AB661" t="s">
        <v>347</v>
      </c>
      <c r="AC661" t="s">
        <v>348</v>
      </c>
      <c r="AD661" t="s">
        <v>92</v>
      </c>
      <c r="AE661" t="s">
        <v>82</v>
      </c>
      <c r="AF661" t="s">
        <v>83</v>
      </c>
      <c r="AG661" t="s">
        <v>84</v>
      </c>
      <c r="AH661" t="s">
        <v>84</v>
      </c>
      <c r="AI661" t="s">
        <v>85</v>
      </c>
      <c r="AJ661" t="s">
        <v>86</v>
      </c>
      <c r="AK661">
        <v>700013</v>
      </c>
      <c r="AL661" t="s">
        <v>21</v>
      </c>
      <c r="AM661" t="s">
        <v>30</v>
      </c>
      <c r="AN661">
        <v>21378</v>
      </c>
      <c r="AO661">
        <v>49647</v>
      </c>
      <c r="AP661">
        <v>20268</v>
      </c>
      <c r="AQ661">
        <v>33.32</v>
      </c>
      <c r="AR661">
        <v>3857.82</v>
      </c>
      <c r="AS661" t="s">
        <v>2396</v>
      </c>
      <c r="AT661" t="s">
        <v>2396</v>
      </c>
      <c r="AU661">
        <v>1</v>
      </c>
      <c r="AV661" t="s">
        <v>2398</v>
      </c>
      <c r="AW661" t="str" cm="1">
        <f t="array" ref="AW661">IF(Bank_Final_Fact[[#This Row],[Disbursement Date]]=MIN(_xlfn._xlws.FILTER(Bank_Final_Fact[Disbursement Date],Bank_Final_Fact[Client id]=Bank_Final_Fact[[#This Row],[Client id]])),"New","Old")</f>
        <v>Old</v>
      </c>
      <c r="AX661">
        <f t="shared" si="10"/>
        <v>3</v>
      </c>
    </row>
    <row r="662" spans="1:50">
      <c r="A662" t="s">
        <v>1047</v>
      </c>
      <c r="B662">
        <v>197</v>
      </c>
      <c r="C662" t="s">
        <v>127</v>
      </c>
      <c r="D662" t="s">
        <v>359</v>
      </c>
      <c r="E662">
        <v>6026</v>
      </c>
      <c r="F662">
        <v>46553</v>
      </c>
      <c r="G662">
        <v>8046</v>
      </c>
      <c r="H662" s="1">
        <v>42364</v>
      </c>
      <c r="I662" t="s">
        <v>387</v>
      </c>
      <c r="J662" t="s">
        <v>389</v>
      </c>
      <c r="K662">
        <v>120676</v>
      </c>
      <c r="L662" t="s">
        <v>128</v>
      </c>
      <c r="M662" t="s">
        <v>241</v>
      </c>
      <c r="N662" t="s">
        <v>225</v>
      </c>
      <c r="O662" t="s">
        <v>238</v>
      </c>
      <c r="P662">
        <v>54</v>
      </c>
      <c r="Q662" s="1">
        <v>24025</v>
      </c>
      <c r="R662" t="s">
        <v>266</v>
      </c>
      <c r="S662" t="s">
        <v>243</v>
      </c>
      <c r="T662" t="s">
        <v>259</v>
      </c>
      <c r="U662" t="s">
        <v>236</v>
      </c>
      <c r="V662" t="s">
        <v>240</v>
      </c>
      <c r="W662">
        <v>629</v>
      </c>
      <c r="X662" t="s">
        <v>344</v>
      </c>
      <c r="Y662" t="s">
        <v>360</v>
      </c>
      <c r="Z662" t="s">
        <v>346</v>
      </c>
      <c r="AA662">
        <v>9.9099999999999994E-2</v>
      </c>
      <c r="AB662" t="s">
        <v>347</v>
      </c>
      <c r="AC662" t="s">
        <v>361</v>
      </c>
      <c r="AD662" t="s">
        <v>127</v>
      </c>
      <c r="AE662" t="s">
        <v>9</v>
      </c>
      <c r="AF662" t="s">
        <v>10</v>
      </c>
      <c r="AG662" t="s">
        <v>11</v>
      </c>
      <c r="AH662" t="s">
        <v>11</v>
      </c>
      <c r="AI662" t="s">
        <v>12</v>
      </c>
      <c r="AJ662" t="s">
        <v>127</v>
      </c>
      <c r="AK662">
        <v>120676</v>
      </c>
      <c r="AL662" t="s">
        <v>21</v>
      </c>
      <c r="AM662" t="s">
        <v>14</v>
      </c>
      <c r="AN662">
        <v>7713</v>
      </c>
      <c r="AO662">
        <v>46365</v>
      </c>
      <c r="AP662">
        <v>5700</v>
      </c>
      <c r="AQ662">
        <v>33.619999999999997</v>
      </c>
      <c r="AR662">
        <v>4613.66</v>
      </c>
      <c r="AS662" t="s">
        <v>2397</v>
      </c>
      <c r="AT662" t="s">
        <v>2396</v>
      </c>
      <c r="AU662">
        <v>1</v>
      </c>
      <c r="AV662" t="s">
        <v>2400</v>
      </c>
      <c r="AW662" t="str" cm="1">
        <f t="array" ref="AW662">IF(Bank_Final_Fact[[#This Row],[Disbursement Date]]=MIN(_xlfn._xlws.FILTER(Bank_Final_Fact[Disbursement Date],Bank_Final_Fact[Client id]=Bank_Final_Fact[[#This Row],[Client id]])),"New","Old")</f>
        <v>New</v>
      </c>
      <c r="AX662">
        <f t="shared" si="10"/>
        <v>1</v>
      </c>
    </row>
    <row r="663" spans="1:50">
      <c r="A663" t="s">
        <v>1048</v>
      </c>
      <c r="B663">
        <v>536</v>
      </c>
      <c r="C663" t="s">
        <v>127</v>
      </c>
      <c r="D663" t="s">
        <v>343</v>
      </c>
      <c r="E663">
        <v>36027</v>
      </c>
      <c r="F663">
        <v>49616</v>
      </c>
      <c r="G663">
        <v>5715</v>
      </c>
      <c r="H663" s="1">
        <v>42326</v>
      </c>
      <c r="I663" t="s">
        <v>385</v>
      </c>
      <c r="J663" t="s">
        <v>383</v>
      </c>
      <c r="K663">
        <v>120676</v>
      </c>
      <c r="L663" t="s">
        <v>128</v>
      </c>
      <c r="M663" t="s">
        <v>260</v>
      </c>
      <c r="N663" t="s">
        <v>225</v>
      </c>
      <c r="O663" t="s">
        <v>226</v>
      </c>
      <c r="P663">
        <v>38</v>
      </c>
      <c r="Q663" s="1">
        <v>29221</v>
      </c>
      <c r="R663" t="s">
        <v>239</v>
      </c>
      <c r="S663" t="s">
        <v>303</v>
      </c>
      <c r="T663" t="s">
        <v>249</v>
      </c>
      <c r="U663" t="s">
        <v>230</v>
      </c>
      <c r="V663" t="s">
        <v>231</v>
      </c>
      <c r="W663">
        <v>368</v>
      </c>
      <c r="X663" t="s">
        <v>344</v>
      </c>
      <c r="Y663" t="s">
        <v>345</v>
      </c>
      <c r="Z663" t="s">
        <v>346</v>
      </c>
      <c r="AA663">
        <v>0.1065</v>
      </c>
      <c r="AB663" t="s">
        <v>347</v>
      </c>
      <c r="AC663" t="s">
        <v>348</v>
      </c>
      <c r="AD663" t="s">
        <v>127</v>
      </c>
      <c r="AE663" t="s">
        <v>9</v>
      </c>
      <c r="AF663" t="s">
        <v>10</v>
      </c>
      <c r="AG663" t="s">
        <v>11</v>
      </c>
      <c r="AH663" t="s">
        <v>11</v>
      </c>
      <c r="AI663" t="s">
        <v>12</v>
      </c>
      <c r="AJ663" t="s">
        <v>127</v>
      </c>
      <c r="AK663">
        <v>120676</v>
      </c>
      <c r="AL663" t="s">
        <v>21</v>
      </c>
      <c r="AM663" t="s">
        <v>14</v>
      </c>
      <c r="AN663">
        <v>36458</v>
      </c>
      <c r="AO663">
        <v>49550</v>
      </c>
      <c r="AP663">
        <v>35629</v>
      </c>
      <c r="AQ663">
        <v>1.33</v>
      </c>
      <c r="AR663">
        <v>518.47</v>
      </c>
      <c r="AS663" t="s">
        <v>2396</v>
      </c>
      <c r="AT663" t="s">
        <v>2396</v>
      </c>
      <c r="AU663">
        <v>1</v>
      </c>
      <c r="AV663" t="s">
        <v>2398</v>
      </c>
      <c r="AW663" t="str" cm="1">
        <f t="array" ref="AW663">IF(Bank_Final_Fact[[#This Row],[Disbursement Date]]=MIN(_xlfn._xlws.FILTER(Bank_Final_Fact[Disbursement Date],Bank_Final_Fact[Client id]=Bank_Final_Fact[[#This Row],[Client id]])),"New","Old")</f>
        <v>New</v>
      </c>
      <c r="AX663">
        <f t="shared" si="10"/>
        <v>2</v>
      </c>
    </row>
    <row r="664" spans="1:50">
      <c r="A664" t="s">
        <v>1049</v>
      </c>
      <c r="B664">
        <v>670</v>
      </c>
      <c r="C664" t="s">
        <v>109</v>
      </c>
      <c r="D664" t="s">
        <v>343</v>
      </c>
      <c r="E664">
        <v>5448</v>
      </c>
      <c r="F664">
        <v>39181</v>
      </c>
      <c r="G664">
        <v>26857</v>
      </c>
      <c r="H664" s="1">
        <v>43291</v>
      </c>
      <c r="I664" t="s">
        <v>385</v>
      </c>
      <c r="J664" t="s">
        <v>389</v>
      </c>
      <c r="K664">
        <v>1110166</v>
      </c>
      <c r="L664" t="s">
        <v>112</v>
      </c>
      <c r="M664" t="s">
        <v>286</v>
      </c>
      <c r="N664" t="s">
        <v>225</v>
      </c>
      <c r="O664" t="s">
        <v>226</v>
      </c>
      <c r="P664">
        <v>44</v>
      </c>
      <c r="Q664" s="1">
        <v>27174</v>
      </c>
      <c r="R664" t="s">
        <v>239</v>
      </c>
      <c r="S664" t="s">
        <v>243</v>
      </c>
      <c r="T664" t="s">
        <v>229</v>
      </c>
      <c r="U664" t="s">
        <v>261</v>
      </c>
      <c r="V664" t="s">
        <v>231</v>
      </c>
      <c r="W664">
        <v>342</v>
      </c>
      <c r="X664" t="s">
        <v>344</v>
      </c>
      <c r="Y664" t="s">
        <v>345</v>
      </c>
      <c r="Z664" t="s">
        <v>346</v>
      </c>
      <c r="AA664">
        <v>0.1065</v>
      </c>
      <c r="AB664" t="s">
        <v>347</v>
      </c>
      <c r="AC664" t="s">
        <v>348</v>
      </c>
      <c r="AD664" t="s">
        <v>109</v>
      </c>
      <c r="AE664" t="s">
        <v>9</v>
      </c>
      <c r="AF664" t="s">
        <v>10</v>
      </c>
      <c r="AG664" t="s">
        <v>11</v>
      </c>
      <c r="AH664" t="s">
        <v>11</v>
      </c>
      <c r="AI664" t="s">
        <v>12</v>
      </c>
      <c r="AJ664" t="s">
        <v>110</v>
      </c>
      <c r="AK664">
        <v>1110166</v>
      </c>
      <c r="AL664" t="s">
        <v>111</v>
      </c>
      <c r="AM664" t="s">
        <v>14</v>
      </c>
      <c r="AN664">
        <v>7196</v>
      </c>
      <c r="AO664">
        <v>39509</v>
      </c>
      <c r="AP664">
        <v>5186</v>
      </c>
      <c r="AQ664">
        <v>25.67</v>
      </c>
      <c r="AR664">
        <v>971.07</v>
      </c>
      <c r="AS664" t="s">
        <v>2396</v>
      </c>
      <c r="AT664" t="s">
        <v>2396</v>
      </c>
      <c r="AU664">
        <v>2</v>
      </c>
      <c r="AV664" t="s">
        <v>2399</v>
      </c>
      <c r="AW664" t="str" cm="1">
        <f t="array" ref="AW664">IF(Bank_Final_Fact[[#This Row],[Disbursement Date]]=MIN(_xlfn._xlws.FILTER(Bank_Final_Fact[Disbursement Date],Bank_Final_Fact[Client id]=Bank_Final_Fact[[#This Row],[Client id]])),"New","Old")</f>
        <v>Old</v>
      </c>
      <c r="AX664">
        <f t="shared" si="10"/>
        <v>4</v>
      </c>
    </row>
    <row r="665" spans="1:50">
      <c r="A665" t="s">
        <v>1050</v>
      </c>
      <c r="B665">
        <v>683</v>
      </c>
      <c r="C665" t="s">
        <v>23</v>
      </c>
      <c r="D665" t="s">
        <v>359</v>
      </c>
      <c r="E665">
        <v>24044</v>
      </c>
      <c r="F665">
        <v>3159</v>
      </c>
      <c r="G665">
        <v>9087</v>
      </c>
      <c r="H665" s="1">
        <v>42427</v>
      </c>
      <c r="I665" t="s">
        <v>382</v>
      </c>
      <c r="J665" t="s">
        <v>383</v>
      </c>
      <c r="K665">
        <v>910182</v>
      </c>
      <c r="L665" t="s">
        <v>31</v>
      </c>
      <c r="M665" t="s">
        <v>255</v>
      </c>
      <c r="N665" t="s">
        <v>225</v>
      </c>
      <c r="O665" t="s">
        <v>251</v>
      </c>
      <c r="P665">
        <v>29</v>
      </c>
      <c r="Q665" s="1">
        <v>32509</v>
      </c>
      <c r="R665" t="s">
        <v>239</v>
      </c>
      <c r="S665" t="s">
        <v>303</v>
      </c>
      <c r="T665" t="s">
        <v>229</v>
      </c>
      <c r="U665" t="s">
        <v>233</v>
      </c>
      <c r="V665" t="s">
        <v>246</v>
      </c>
      <c r="W665">
        <v>324</v>
      </c>
      <c r="X665" t="s">
        <v>344</v>
      </c>
      <c r="Y665" t="s">
        <v>360</v>
      </c>
      <c r="Z665" t="s">
        <v>346</v>
      </c>
      <c r="AA665">
        <v>9.9099999999999994E-2</v>
      </c>
      <c r="AB665" t="s">
        <v>347</v>
      </c>
      <c r="AC665" t="s">
        <v>361</v>
      </c>
      <c r="AD665" t="s">
        <v>23</v>
      </c>
      <c r="AE665" t="s">
        <v>24</v>
      </c>
      <c r="AF665" t="s">
        <v>25</v>
      </c>
      <c r="AG665" t="s">
        <v>26</v>
      </c>
      <c r="AH665" t="s">
        <v>26</v>
      </c>
      <c r="AI665" t="s">
        <v>27</v>
      </c>
      <c r="AJ665" t="s">
        <v>28</v>
      </c>
      <c r="AK665">
        <v>910182</v>
      </c>
      <c r="AL665" t="s">
        <v>29</v>
      </c>
      <c r="AM665" t="s">
        <v>16</v>
      </c>
      <c r="AN665">
        <v>23794</v>
      </c>
      <c r="AO665">
        <v>4537</v>
      </c>
      <c r="AP665">
        <v>23986</v>
      </c>
      <c r="AQ665">
        <v>39</v>
      </c>
      <c r="AR665">
        <v>665.65</v>
      </c>
      <c r="AS665" t="s">
        <v>2396</v>
      </c>
      <c r="AT665" t="s">
        <v>2396</v>
      </c>
      <c r="AU665">
        <v>2</v>
      </c>
      <c r="AV665" t="s">
        <v>2399</v>
      </c>
      <c r="AW665" t="str" cm="1">
        <f t="array" ref="AW665">IF(Bank_Final_Fact[[#This Row],[Disbursement Date]]=MIN(_xlfn._xlws.FILTER(Bank_Final_Fact[Disbursement Date],Bank_Final_Fact[Client id]=Bank_Final_Fact[[#This Row],[Client id]])),"New","Old")</f>
        <v>New</v>
      </c>
      <c r="AX665">
        <f t="shared" si="10"/>
        <v>4</v>
      </c>
    </row>
    <row r="666" spans="1:50">
      <c r="A666" t="s">
        <v>1051</v>
      </c>
      <c r="B666">
        <v>230</v>
      </c>
      <c r="C666" t="s">
        <v>23</v>
      </c>
      <c r="D666" t="s">
        <v>343</v>
      </c>
      <c r="E666">
        <v>22718</v>
      </c>
      <c r="F666">
        <v>11833</v>
      </c>
      <c r="G666">
        <v>35290</v>
      </c>
      <c r="H666" s="1">
        <v>43862</v>
      </c>
      <c r="I666" t="s">
        <v>382</v>
      </c>
      <c r="J666" t="s">
        <v>383</v>
      </c>
      <c r="K666">
        <v>910182</v>
      </c>
      <c r="L666" t="s">
        <v>31</v>
      </c>
      <c r="M666" t="s">
        <v>224</v>
      </c>
      <c r="N666" t="s">
        <v>225</v>
      </c>
      <c r="O666" t="s">
        <v>238</v>
      </c>
      <c r="P666">
        <v>53</v>
      </c>
      <c r="Q666" s="1">
        <v>24293</v>
      </c>
      <c r="R666" t="s">
        <v>239</v>
      </c>
      <c r="S666" t="s">
        <v>303</v>
      </c>
      <c r="T666" t="s">
        <v>229</v>
      </c>
      <c r="U666" t="s">
        <v>230</v>
      </c>
      <c r="V666" t="s">
        <v>240</v>
      </c>
      <c r="W666">
        <v>551</v>
      </c>
      <c r="X666" t="s">
        <v>344</v>
      </c>
      <c r="Y666" t="s">
        <v>345</v>
      </c>
      <c r="Z666" t="s">
        <v>346</v>
      </c>
      <c r="AA666">
        <v>0.1065</v>
      </c>
      <c r="AB666" t="s">
        <v>347</v>
      </c>
      <c r="AC666" t="s">
        <v>348</v>
      </c>
      <c r="AD666" t="s">
        <v>23</v>
      </c>
      <c r="AE666" t="s">
        <v>24</v>
      </c>
      <c r="AF666" t="s">
        <v>25</v>
      </c>
      <c r="AG666" t="s">
        <v>26</v>
      </c>
      <c r="AH666" t="s">
        <v>26</v>
      </c>
      <c r="AI666" t="s">
        <v>27</v>
      </c>
      <c r="AJ666" t="s">
        <v>28</v>
      </c>
      <c r="AK666">
        <v>910182</v>
      </c>
      <c r="AL666" t="s">
        <v>29</v>
      </c>
      <c r="AM666" t="s">
        <v>16</v>
      </c>
      <c r="AN666">
        <v>24326</v>
      </c>
      <c r="AO666">
        <v>12238</v>
      </c>
      <c r="AP666">
        <v>22615</v>
      </c>
      <c r="AQ666">
        <v>7.08</v>
      </c>
      <c r="AR666">
        <v>4724.07</v>
      </c>
      <c r="AS666" t="s">
        <v>2396</v>
      </c>
      <c r="AT666" t="s">
        <v>2396</v>
      </c>
      <c r="AU666">
        <v>2</v>
      </c>
      <c r="AV666" t="s">
        <v>2400</v>
      </c>
      <c r="AW666" t="str" cm="1">
        <f t="array" ref="AW666">IF(Bank_Final_Fact[[#This Row],[Disbursement Date]]=MIN(_xlfn._xlws.FILTER(Bank_Final_Fact[Disbursement Date],Bank_Final_Fact[Client id]=Bank_Final_Fact[[#This Row],[Client id]])),"New","Old")</f>
        <v>Old</v>
      </c>
      <c r="AX666">
        <f t="shared" si="10"/>
        <v>2</v>
      </c>
    </row>
    <row r="667" spans="1:50">
      <c r="A667" t="s">
        <v>1052</v>
      </c>
      <c r="B667">
        <v>858</v>
      </c>
      <c r="C667" t="s">
        <v>8</v>
      </c>
      <c r="D667" t="s">
        <v>343</v>
      </c>
      <c r="E667">
        <v>2498</v>
      </c>
      <c r="F667">
        <v>33243</v>
      </c>
      <c r="G667">
        <v>36620</v>
      </c>
      <c r="H667" s="1">
        <v>42145</v>
      </c>
      <c r="I667" t="s">
        <v>385</v>
      </c>
      <c r="J667" t="s">
        <v>383</v>
      </c>
      <c r="K667">
        <v>100186</v>
      </c>
      <c r="L667" t="s">
        <v>15</v>
      </c>
      <c r="M667" t="s">
        <v>318</v>
      </c>
      <c r="N667" t="s">
        <v>225</v>
      </c>
      <c r="O667" t="s">
        <v>226</v>
      </c>
      <c r="P667">
        <v>38</v>
      </c>
      <c r="Q667" s="1">
        <v>29587</v>
      </c>
      <c r="R667" t="s">
        <v>239</v>
      </c>
      <c r="S667" t="s">
        <v>303</v>
      </c>
      <c r="T667" t="s">
        <v>259</v>
      </c>
      <c r="U667" t="s">
        <v>245</v>
      </c>
      <c r="V667" t="s">
        <v>240</v>
      </c>
      <c r="W667">
        <v>308</v>
      </c>
      <c r="X667" t="s">
        <v>344</v>
      </c>
      <c r="Y667" t="s">
        <v>345</v>
      </c>
      <c r="Z667" t="s">
        <v>346</v>
      </c>
      <c r="AA667">
        <v>0.1065</v>
      </c>
      <c r="AB667" t="s">
        <v>347</v>
      </c>
      <c r="AC667" t="s">
        <v>348</v>
      </c>
      <c r="AD667" t="s">
        <v>8</v>
      </c>
      <c r="AE667" t="s">
        <v>9</v>
      </c>
      <c r="AF667" t="s">
        <v>10</v>
      </c>
      <c r="AG667" t="s">
        <v>11</v>
      </c>
      <c r="AH667" t="s">
        <v>11</v>
      </c>
      <c r="AI667" t="s">
        <v>12</v>
      </c>
      <c r="AJ667" t="s">
        <v>8</v>
      </c>
      <c r="AK667">
        <v>100186</v>
      </c>
      <c r="AL667" t="s">
        <v>13</v>
      </c>
      <c r="AM667" t="s">
        <v>14</v>
      </c>
      <c r="AN667">
        <v>3145</v>
      </c>
      <c r="AO667">
        <v>34587</v>
      </c>
      <c r="AP667">
        <v>2242</v>
      </c>
      <c r="AQ667">
        <v>1.58</v>
      </c>
      <c r="AR667">
        <v>3372.79</v>
      </c>
      <c r="AS667" t="s">
        <v>2396</v>
      </c>
      <c r="AT667" t="s">
        <v>2396</v>
      </c>
      <c r="AU667">
        <v>1</v>
      </c>
      <c r="AV667" t="s">
        <v>2400</v>
      </c>
      <c r="AW667" t="str" cm="1">
        <f t="array" ref="AW667">IF(Bank_Final_Fact[[#This Row],[Disbursement Date]]=MIN(_xlfn._xlws.FILTER(Bank_Final_Fact[Disbursement Date],Bank_Final_Fact[Client id]=Bank_Final_Fact[[#This Row],[Client id]])),"New","Old")</f>
        <v>New</v>
      </c>
      <c r="AX667">
        <f t="shared" si="10"/>
        <v>2</v>
      </c>
    </row>
    <row r="668" spans="1:50">
      <c r="A668" t="s">
        <v>1053</v>
      </c>
      <c r="B668">
        <v>344</v>
      </c>
      <c r="C668" t="s">
        <v>20</v>
      </c>
      <c r="D668" t="s">
        <v>359</v>
      </c>
      <c r="E668">
        <v>13872</v>
      </c>
      <c r="F668">
        <v>24780</v>
      </c>
      <c r="G668">
        <v>39338</v>
      </c>
      <c r="H668" s="1">
        <v>44016</v>
      </c>
      <c r="I668" t="s">
        <v>385</v>
      </c>
      <c r="J668" t="s">
        <v>389</v>
      </c>
      <c r="K668">
        <v>110159</v>
      </c>
      <c r="L668" t="s">
        <v>22</v>
      </c>
      <c r="M668" t="s">
        <v>279</v>
      </c>
      <c r="N668" t="s">
        <v>225</v>
      </c>
      <c r="O668" t="s">
        <v>226</v>
      </c>
      <c r="P668">
        <v>38</v>
      </c>
      <c r="Q668" s="1">
        <v>29587</v>
      </c>
      <c r="R668" t="s">
        <v>239</v>
      </c>
      <c r="S668" t="s">
        <v>303</v>
      </c>
      <c r="T668" t="s">
        <v>229</v>
      </c>
      <c r="U668" t="s">
        <v>236</v>
      </c>
      <c r="V668" t="s">
        <v>231</v>
      </c>
      <c r="W668">
        <v>552</v>
      </c>
      <c r="X668" t="s">
        <v>344</v>
      </c>
      <c r="Y668" t="s">
        <v>360</v>
      </c>
      <c r="Z668" t="s">
        <v>346</v>
      </c>
      <c r="AA668">
        <v>9.9099999999999994E-2</v>
      </c>
      <c r="AB668" t="s">
        <v>347</v>
      </c>
      <c r="AC668" t="s">
        <v>361</v>
      </c>
      <c r="AD668" t="s">
        <v>20</v>
      </c>
      <c r="AE668" t="s">
        <v>9</v>
      </c>
      <c r="AF668" t="s">
        <v>10</v>
      </c>
      <c r="AG668" t="s">
        <v>11</v>
      </c>
      <c r="AH668" t="s">
        <v>11</v>
      </c>
      <c r="AI668" t="s">
        <v>12</v>
      </c>
      <c r="AJ668" t="s">
        <v>20</v>
      </c>
      <c r="AK668">
        <v>110159</v>
      </c>
      <c r="AL668" t="s">
        <v>21</v>
      </c>
      <c r="AM668" t="s">
        <v>30</v>
      </c>
      <c r="AN668">
        <v>15617</v>
      </c>
      <c r="AO668">
        <v>24539</v>
      </c>
      <c r="AP668">
        <v>13509</v>
      </c>
      <c r="AQ668">
        <v>2.46</v>
      </c>
      <c r="AR668">
        <v>1133.8399999999999</v>
      </c>
      <c r="AS668" t="s">
        <v>2396</v>
      </c>
      <c r="AT668" t="s">
        <v>2396</v>
      </c>
      <c r="AU668">
        <v>2</v>
      </c>
      <c r="AV668" t="s">
        <v>2398</v>
      </c>
      <c r="AW668" t="str" cm="1">
        <f t="array" ref="AW668">IF(Bank_Final_Fact[[#This Row],[Disbursement Date]]=MIN(_xlfn._xlws.FILTER(Bank_Final_Fact[Disbursement Date],Bank_Final_Fact[Client id]=Bank_Final_Fact[[#This Row],[Client id]])),"New","Old")</f>
        <v>New</v>
      </c>
      <c r="AX668">
        <f t="shared" si="10"/>
        <v>1</v>
      </c>
    </row>
    <row r="669" spans="1:50">
      <c r="A669" t="s">
        <v>1054</v>
      </c>
      <c r="B669">
        <v>772</v>
      </c>
      <c r="C669" t="s">
        <v>202</v>
      </c>
      <c r="D669" t="s">
        <v>343</v>
      </c>
      <c r="E669">
        <v>37677</v>
      </c>
      <c r="F669">
        <v>34011</v>
      </c>
      <c r="G669">
        <v>26669</v>
      </c>
      <c r="H669" s="1">
        <v>44644</v>
      </c>
      <c r="I669" t="s">
        <v>382</v>
      </c>
      <c r="J669" t="s">
        <v>383</v>
      </c>
      <c r="K669">
        <v>680026</v>
      </c>
      <c r="L669" t="s">
        <v>205</v>
      </c>
      <c r="M669" t="s">
        <v>286</v>
      </c>
      <c r="N669" t="s">
        <v>225</v>
      </c>
      <c r="O669" t="s">
        <v>238</v>
      </c>
      <c r="P669">
        <v>46</v>
      </c>
      <c r="Q669" s="1">
        <v>26665</v>
      </c>
      <c r="R669" t="s">
        <v>266</v>
      </c>
      <c r="S669" t="s">
        <v>243</v>
      </c>
      <c r="T669" t="s">
        <v>229</v>
      </c>
      <c r="U669" t="s">
        <v>236</v>
      </c>
      <c r="V669" t="s">
        <v>240</v>
      </c>
      <c r="W669">
        <v>467</v>
      </c>
      <c r="X669" t="s">
        <v>344</v>
      </c>
      <c r="Y669" t="s">
        <v>345</v>
      </c>
      <c r="Z669" t="s">
        <v>346</v>
      </c>
      <c r="AA669">
        <v>0.1065</v>
      </c>
      <c r="AB669" t="s">
        <v>347</v>
      </c>
      <c r="AC669" t="s">
        <v>348</v>
      </c>
      <c r="AD669" t="s">
        <v>202</v>
      </c>
      <c r="AE669" t="s">
        <v>143</v>
      </c>
      <c r="AF669" t="s">
        <v>144</v>
      </c>
      <c r="AG669" t="s">
        <v>145</v>
      </c>
      <c r="AH669" t="s">
        <v>145</v>
      </c>
      <c r="AI669" t="s">
        <v>146</v>
      </c>
      <c r="AJ669" t="s">
        <v>203</v>
      </c>
      <c r="AK669">
        <v>680026</v>
      </c>
      <c r="AL669" t="s">
        <v>204</v>
      </c>
      <c r="AM669" t="s">
        <v>14</v>
      </c>
      <c r="AN669">
        <v>39329</v>
      </c>
      <c r="AO669">
        <v>34142</v>
      </c>
      <c r="AP669">
        <v>37353</v>
      </c>
      <c r="AQ669">
        <v>7.61</v>
      </c>
      <c r="AR669">
        <v>3276.52</v>
      </c>
      <c r="AS669" t="s">
        <v>2396</v>
      </c>
      <c r="AT669" t="s">
        <v>2396</v>
      </c>
      <c r="AU669">
        <v>0</v>
      </c>
      <c r="AV669" t="s">
        <v>2398</v>
      </c>
      <c r="AW669" t="str" cm="1">
        <f t="array" ref="AW669">IF(Bank_Final_Fact[[#This Row],[Disbursement Date]]=MIN(_xlfn._xlws.FILTER(Bank_Final_Fact[Disbursement Date],Bank_Final_Fact[Client id]=Bank_Final_Fact[[#This Row],[Client id]])),"New","Old")</f>
        <v>Old</v>
      </c>
      <c r="AX669">
        <f t="shared" si="10"/>
        <v>2</v>
      </c>
    </row>
    <row r="670" spans="1:50">
      <c r="A670" t="s">
        <v>1055</v>
      </c>
      <c r="B670">
        <v>129</v>
      </c>
      <c r="C670" t="s">
        <v>116</v>
      </c>
      <c r="D670" t="s">
        <v>359</v>
      </c>
      <c r="E670">
        <v>40844</v>
      </c>
      <c r="F670">
        <v>21398</v>
      </c>
      <c r="G670">
        <v>20180</v>
      </c>
      <c r="H670" s="1">
        <v>43408</v>
      </c>
      <c r="I670" t="s">
        <v>385</v>
      </c>
      <c r="J670" t="s">
        <v>383</v>
      </c>
      <c r="K670">
        <v>1140044</v>
      </c>
      <c r="L670" t="s">
        <v>118</v>
      </c>
      <c r="M670" t="s">
        <v>280</v>
      </c>
      <c r="N670" t="s">
        <v>225</v>
      </c>
      <c r="O670" t="s">
        <v>226</v>
      </c>
      <c r="P670">
        <v>38</v>
      </c>
      <c r="Q670" s="1">
        <v>29952</v>
      </c>
      <c r="R670" t="s">
        <v>239</v>
      </c>
      <c r="S670" t="s">
        <v>303</v>
      </c>
      <c r="T670" t="s">
        <v>229</v>
      </c>
      <c r="U670" t="s">
        <v>230</v>
      </c>
      <c r="V670" t="s">
        <v>231</v>
      </c>
      <c r="W670">
        <v>467</v>
      </c>
      <c r="X670" t="s">
        <v>344</v>
      </c>
      <c r="Y670" t="s">
        <v>360</v>
      </c>
      <c r="Z670" t="s">
        <v>346</v>
      </c>
      <c r="AA670">
        <v>9.9099999999999994E-2</v>
      </c>
      <c r="AB670" t="s">
        <v>347</v>
      </c>
      <c r="AC670" t="s">
        <v>361</v>
      </c>
      <c r="AD670" t="s">
        <v>116</v>
      </c>
      <c r="AE670" t="s">
        <v>76</v>
      </c>
      <c r="AF670" t="s">
        <v>77</v>
      </c>
      <c r="AG670" t="s">
        <v>78</v>
      </c>
      <c r="AH670" t="s">
        <v>78</v>
      </c>
      <c r="AI670" t="s">
        <v>79</v>
      </c>
      <c r="AJ670" t="s">
        <v>116</v>
      </c>
      <c r="AK670">
        <v>1140044</v>
      </c>
      <c r="AL670" t="s">
        <v>117</v>
      </c>
      <c r="AM670" t="s">
        <v>14</v>
      </c>
      <c r="AN670">
        <v>41339</v>
      </c>
      <c r="AO670">
        <v>21292</v>
      </c>
      <c r="AP670">
        <v>40391</v>
      </c>
      <c r="AQ670">
        <v>23.2</v>
      </c>
      <c r="AR670">
        <v>3953.28</v>
      </c>
      <c r="AS670" t="s">
        <v>2396</v>
      </c>
      <c r="AT670" t="s">
        <v>2396</v>
      </c>
      <c r="AU670">
        <v>0</v>
      </c>
      <c r="AV670" t="s">
        <v>2399</v>
      </c>
      <c r="AW670" t="str" cm="1">
        <f t="array" ref="AW670">IF(Bank_Final_Fact[[#This Row],[Disbursement Date]]=MIN(_xlfn._xlws.FILTER(Bank_Final_Fact[Disbursement Date],Bank_Final_Fact[Client id]=Bank_Final_Fact[[#This Row],[Client id]])),"New","Old")</f>
        <v>Old</v>
      </c>
      <c r="AX670">
        <f t="shared" si="10"/>
        <v>3</v>
      </c>
    </row>
    <row r="671" spans="1:50">
      <c r="A671" t="s">
        <v>1056</v>
      </c>
      <c r="B671">
        <v>310</v>
      </c>
      <c r="C671" t="s">
        <v>124</v>
      </c>
      <c r="D671" t="s">
        <v>359</v>
      </c>
      <c r="E671">
        <v>46243</v>
      </c>
      <c r="F671">
        <v>19228</v>
      </c>
      <c r="G671">
        <v>30199</v>
      </c>
      <c r="H671" s="1">
        <v>44989</v>
      </c>
      <c r="I671" t="s">
        <v>385</v>
      </c>
      <c r="J671" t="s">
        <v>389</v>
      </c>
      <c r="K671">
        <v>1030063</v>
      </c>
      <c r="L671" t="s">
        <v>126</v>
      </c>
      <c r="M671" t="s">
        <v>247</v>
      </c>
      <c r="N671" t="s">
        <v>225</v>
      </c>
      <c r="O671" t="s">
        <v>251</v>
      </c>
      <c r="P671">
        <v>35</v>
      </c>
      <c r="Q671" s="1">
        <v>30682</v>
      </c>
      <c r="R671" t="s">
        <v>239</v>
      </c>
      <c r="S671" t="s">
        <v>303</v>
      </c>
      <c r="T671" t="s">
        <v>229</v>
      </c>
      <c r="U671" t="s">
        <v>236</v>
      </c>
      <c r="V671" t="s">
        <v>240</v>
      </c>
      <c r="W671">
        <v>721</v>
      </c>
      <c r="X671" t="s">
        <v>344</v>
      </c>
      <c r="Y671" t="s">
        <v>360</v>
      </c>
      <c r="Z671" t="s">
        <v>346</v>
      </c>
      <c r="AA671">
        <v>9.9099999999999994E-2</v>
      </c>
      <c r="AB671" t="s">
        <v>347</v>
      </c>
      <c r="AC671" t="s">
        <v>361</v>
      </c>
      <c r="AD671" t="s">
        <v>124</v>
      </c>
      <c r="AE671" t="s">
        <v>9</v>
      </c>
      <c r="AF671" t="s">
        <v>10</v>
      </c>
      <c r="AG671" t="s">
        <v>11</v>
      </c>
      <c r="AH671" t="s">
        <v>11</v>
      </c>
      <c r="AI671" t="s">
        <v>12</v>
      </c>
      <c r="AJ671" t="s">
        <v>20</v>
      </c>
      <c r="AK671">
        <v>1030063</v>
      </c>
      <c r="AL671" t="s">
        <v>125</v>
      </c>
      <c r="AM671" t="s">
        <v>30</v>
      </c>
      <c r="AN671">
        <v>46974</v>
      </c>
      <c r="AO671">
        <v>19088</v>
      </c>
      <c r="AP671">
        <v>45983</v>
      </c>
      <c r="AQ671">
        <v>3.44</v>
      </c>
      <c r="AR671">
        <v>205.05</v>
      </c>
      <c r="AS671" t="s">
        <v>2396</v>
      </c>
      <c r="AT671" t="s">
        <v>2396</v>
      </c>
      <c r="AU671">
        <v>1</v>
      </c>
      <c r="AV671" t="s">
        <v>2398</v>
      </c>
      <c r="AW671" t="str" cm="1">
        <f t="array" ref="AW671">IF(Bank_Final_Fact[[#This Row],[Disbursement Date]]=MIN(_xlfn._xlws.FILTER(Bank_Final_Fact[Disbursement Date],Bank_Final_Fact[Client id]=Bank_Final_Fact[[#This Row],[Client id]])),"New","Old")</f>
        <v>Old</v>
      </c>
      <c r="AX671">
        <f t="shared" si="10"/>
        <v>2</v>
      </c>
    </row>
    <row r="672" spans="1:50">
      <c r="A672" t="s">
        <v>1057</v>
      </c>
      <c r="B672">
        <v>805</v>
      </c>
      <c r="C672" t="s">
        <v>89</v>
      </c>
      <c r="D672" t="s">
        <v>362</v>
      </c>
      <c r="E672">
        <v>2861</v>
      </c>
      <c r="F672">
        <v>36519</v>
      </c>
      <c r="G672">
        <v>41499</v>
      </c>
      <c r="H672" s="1">
        <v>44488</v>
      </c>
      <c r="I672" t="s">
        <v>382</v>
      </c>
      <c r="J672" t="s">
        <v>383</v>
      </c>
      <c r="K672">
        <v>910020</v>
      </c>
      <c r="L672" t="s">
        <v>91</v>
      </c>
      <c r="M672" t="s">
        <v>314</v>
      </c>
      <c r="N672" t="s">
        <v>225</v>
      </c>
      <c r="O672" t="s">
        <v>238</v>
      </c>
      <c r="P672">
        <v>46</v>
      </c>
      <c r="Q672" s="1">
        <v>26665</v>
      </c>
      <c r="R672" t="s">
        <v>281</v>
      </c>
      <c r="S672" t="s">
        <v>282</v>
      </c>
      <c r="T672" t="s">
        <v>229</v>
      </c>
      <c r="U672" t="s">
        <v>261</v>
      </c>
      <c r="V672" t="s">
        <v>231</v>
      </c>
      <c r="W672">
        <v>512</v>
      </c>
      <c r="X672" t="s">
        <v>344</v>
      </c>
      <c r="Y672" t="s">
        <v>357</v>
      </c>
      <c r="Z672" t="s">
        <v>363</v>
      </c>
      <c r="AA672">
        <v>0.1991</v>
      </c>
      <c r="AB672" t="s">
        <v>364</v>
      </c>
      <c r="AC672" t="s">
        <v>365</v>
      </c>
      <c r="AD672" t="s">
        <v>89</v>
      </c>
      <c r="AE672" t="s">
        <v>24</v>
      </c>
      <c r="AF672" t="s">
        <v>25</v>
      </c>
      <c r="AG672" t="s">
        <v>26</v>
      </c>
      <c r="AH672" t="s">
        <v>26</v>
      </c>
      <c r="AI672" t="s">
        <v>27</v>
      </c>
      <c r="AJ672" t="s">
        <v>28</v>
      </c>
      <c r="AK672">
        <v>910020</v>
      </c>
      <c r="AL672" t="s">
        <v>90</v>
      </c>
      <c r="AM672" t="s">
        <v>16</v>
      </c>
      <c r="AN672">
        <v>3177</v>
      </c>
      <c r="AO672">
        <v>36590</v>
      </c>
      <c r="AP672">
        <v>2785</v>
      </c>
      <c r="AQ672">
        <v>25.93</v>
      </c>
      <c r="AR672">
        <v>3016.49</v>
      </c>
      <c r="AS672" t="s">
        <v>2396</v>
      </c>
      <c r="AT672" t="s">
        <v>2396</v>
      </c>
      <c r="AU672">
        <v>2</v>
      </c>
      <c r="AV672" t="s">
        <v>2398</v>
      </c>
      <c r="AW672" t="str" cm="1">
        <f t="array" ref="AW672">IF(Bank_Final_Fact[[#This Row],[Disbursement Date]]=MIN(_xlfn._xlws.FILTER(Bank_Final_Fact[Disbursement Date],Bank_Final_Fact[Client id]=Bank_Final_Fact[[#This Row],[Client id]])),"New","Old")</f>
        <v>Old</v>
      </c>
      <c r="AX672">
        <f t="shared" si="10"/>
        <v>2</v>
      </c>
    </row>
    <row r="673" spans="1:50">
      <c r="A673" t="s">
        <v>1058</v>
      </c>
      <c r="B673">
        <v>948</v>
      </c>
      <c r="C673" t="s">
        <v>127</v>
      </c>
      <c r="D673" t="s">
        <v>356</v>
      </c>
      <c r="E673">
        <v>43395</v>
      </c>
      <c r="F673">
        <v>8294</v>
      </c>
      <c r="G673">
        <v>41542</v>
      </c>
      <c r="H673" s="1">
        <v>43739</v>
      </c>
      <c r="I673" t="s">
        <v>385</v>
      </c>
      <c r="J673" t="s">
        <v>383</v>
      </c>
      <c r="K673">
        <v>120676</v>
      </c>
      <c r="L673" t="s">
        <v>128</v>
      </c>
      <c r="M673" t="s">
        <v>252</v>
      </c>
      <c r="N673" t="s">
        <v>225</v>
      </c>
      <c r="O673" t="s">
        <v>226</v>
      </c>
      <c r="P673">
        <v>45</v>
      </c>
      <c r="Q673" s="1">
        <v>26299</v>
      </c>
      <c r="R673" t="s">
        <v>227</v>
      </c>
      <c r="S673" t="s">
        <v>243</v>
      </c>
      <c r="T673" t="s">
        <v>249</v>
      </c>
      <c r="U673" t="s">
        <v>230</v>
      </c>
      <c r="V673" t="s">
        <v>240</v>
      </c>
      <c r="W673">
        <v>417</v>
      </c>
      <c r="X673" t="s">
        <v>344</v>
      </c>
      <c r="Y673" t="s">
        <v>357</v>
      </c>
      <c r="Z673" t="s">
        <v>346</v>
      </c>
      <c r="AA673">
        <v>6.6199999999999995E-2</v>
      </c>
      <c r="AB673" t="s">
        <v>351</v>
      </c>
      <c r="AC673" t="s">
        <v>358</v>
      </c>
      <c r="AD673" t="s">
        <v>127</v>
      </c>
      <c r="AE673" t="s">
        <v>9</v>
      </c>
      <c r="AF673" t="s">
        <v>10</v>
      </c>
      <c r="AG673" t="s">
        <v>11</v>
      </c>
      <c r="AH673" t="s">
        <v>11</v>
      </c>
      <c r="AI673" t="s">
        <v>12</v>
      </c>
      <c r="AJ673" t="s">
        <v>127</v>
      </c>
      <c r="AK673">
        <v>120676</v>
      </c>
      <c r="AL673" t="s">
        <v>21</v>
      </c>
      <c r="AM673" t="s">
        <v>14</v>
      </c>
      <c r="AN673">
        <v>44104</v>
      </c>
      <c r="AO673">
        <v>8339</v>
      </c>
      <c r="AP673">
        <v>42911</v>
      </c>
      <c r="AQ673">
        <v>33.44</v>
      </c>
      <c r="AR673">
        <v>2048.2600000000002</v>
      </c>
      <c r="AS673" t="s">
        <v>2396</v>
      </c>
      <c r="AT673" t="s">
        <v>2396</v>
      </c>
      <c r="AU673">
        <v>2</v>
      </c>
      <c r="AV673" t="s">
        <v>2400</v>
      </c>
      <c r="AW673" t="str" cm="1">
        <f t="array" ref="AW673">IF(Bank_Final_Fact[[#This Row],[Disbursement Date]]=MIN(_xlfn._xlws.FILTER(Bank_Final_Fact[Disbursement Date],Bank_Final_Fact[Client id]=Bank_Final_Fact[[#This Row],[Client id]])),"New","Old")</f>
        <v>Old</v>
      </c>
      <c r="AX673">
        <f t="shared" si="10"/>
        <v>3</v>
      </c>
    </row>
    <row r="674" spans="1:50">
      <c r="A674" t="s">
        <v>1059</v>
      </c>
      <c r="B674">
        <v>559</v>
      </c>
      <c r="C674" t="s">
        <v>124</v>
      </c>
      <c r="D674" t="s">
        <v>359</v>
      </c>
      <c r="E674">
        <v>35462</v>
      </c>
      <c r="F674">
        <v>32663</v>
      </c>
      <c r="G674">
        <v>11382</v>
      </c>
      <c r="H674" s="1">
        <v>42521</v>
      </c>
      <c r="I674" t="s">
        <v>382</v>
      </c>
      <c r="J674" t="s">
        <v>389</v>
      </c>
      <c r="K674">
        <v>1030063</v>
      </c>
      <c r="L674" t="s">
        <v>126</v>
      </c>
      <c r="M674" t="s">
        <v>300</v>
      </c>
      <c r="N674" t="s">
        <v>225</v>
      </c>
      <c r="O674" t="s">
        <v>226</v>
      </c>
      <c r="P674">
        <v>43</v>
      </c>
      <c r="Q674" s="1">
        <v>27852</v>
      </c>
      <c r="R674" t="s">
        <v>266</v>
      </c>
      <c r="S674" t="s">
        <v>243</v>
      </c>
      <c r="T674" t="s">
        <v>229</v>
      </c>
      <c r="U674" t="s">
        <v>233</v>
      </c>
      <c r="V674" t="s">
        <v>246</v>
      </c>
      <c r="W674">
        <v>675</v>
      </c>
      <c r="X674" t="s">
        <v>344</v>
      </c>
      <c r="Y674" t="s">
        <v>360</v>
      </c>
      <c r="Z674" t="s">
        <v>346</v>
      </c>
      <c r="AA674">
        <v>9.9099999999999994E-2</v>
      </c>
      <c r="AB674" t="s">
        <v>347</v>
      </c>
      <c r="AC674" t="s">
        <v>361</v>
      </c>
      <c r="AD674" t="s">
        <v>124</v>
      </c>
      <c r="AE674" t="s">
        <v>9</v>
      </c>
      <c r="AF674" t="s">
        <v>10</v>
      </c>
      <c r="AG674" t="s">
        <v>11</v>
      </c>
      <c r="AH674" t="s">
        <v>11</v>
      </c>
      <c r="AI674" t="s">
        <v>12</v>
      </c>
      <c r="AJ674" t="s">
        <v>20</v>
      </c>
      <c r="AK674">
        <v>1030063</v>
      </c>
      <c r="AL674" t="s">
        <v>125</v>
      </c>
      <c r="AM674" t="s">
        <v>30</v>
      </c>
      <c r="AN674">
        <v>35881</v>
      </c>
      <c r="AO674">
        <v>33483</v>
      </c>
      <c r="AP674">
        <v>35328</v>
      </c>
      <c r="AQ674">
        <v>18.68</v>
      </c>
      <c r="AR674">
        <v>2225.6799999999998</v>
      </c>
      <c r="AS674" t="s">
        <v>2396</v>
      </c>
      <c r="AT674" t="s">
        <v>2396</v>
      </c>
      <c r="AU674">
        <v>0</v>
      </c>
      <c r="AV674" t="s">
        <v>2398</v>
      </c>
      <c r="AW674" t="str" cm="1">
        <f t="array" ref="AW674">IF(Bank_Final_Fact[[#This Row],[Disbursement Date]]=MIN(_xlfn._xlws.FILTER(Bank_Final_Fact[Disbursement Date],Bank_Final_Fact[Client id]=Bank_Final_Fact[[#This Row],[Client id]])),"New","Old")</f>
        <v>New</v>
      </c>
      <c r="AX674">
        <f t="shared" si="10"/>
        <v>4</v>
      </c>
    </row>
    <row r="675" spans="1:50">
      <c r="A675" t="s">
        <v>1060</v>
      </c>
      <c r="B675">
        <v>152</v>
      </c>
      <c r="C675" t="s">
        <v>200</v>
      </c>
      <c r="D675" t="s">
        <v>343</v>
      </c>
      <c r="E675">
        <v>43846</v>
      </c>
      <c r="F675">
        <v>48875</v>
      </c>
      <c r="G675">
        <v>6769</v>
      </c>
      <c r="H675" s="1">
        <v>44245</v>
      </c>
      <c r="I675" t="s">
        <v>382</v>
      </c>
      <c r="J675" t="s">
        <v>389</v>
      </c>
      <c r="K675">
        <v>850152</v>
      </c>
      <c r="L675" t="s">
        <v>201</v>
      </c>
      <c r="M675" t="s">
        <v>297</v>
      </c>
      <c r="N675" t="s">
        <v>225</v>
      </c>
      <c r="O675" t="s">
        <v>251</v>
      </c>
      <c r="P675">
        <v>31</v>
      </c>
      <c r="Q675" s="1">
        <v>31778</v>
      </c>
      <c r="R675" t="s">
        <v>239</v>
      </c>
      <c r="S675" t="s">
        <v>282</v>
      </c>
      <c r="T675" t="s">
        <v>229</v>
      </c>
      <c r="U675" t="s">
        <v>261</v>
      </c>
      <c r="V675" t="s">
        <v>231</v>
      </c>
      <c r="W675">
        <v>466</v>
      </c>
      <c r="X675" t="s">
        <v>344</v>
      </c>
      <c r="Y675" t="s">
        <v>345</v>
      </c>
      <c r="Z675" t="s">
        <v>346</v>
      </c>
      <c r="AA675">
        <v>0.1065</v>
      </c>
      <c r="AB675" t="s">
        <v>347</v>
      </c>
      <c r="AC675" t="s">
        <v>348</v>
      </c>
      <c r="AD675" t="s">
        <v>200</v>
      </c>
      <c r="AE675" t="s">
        <v>143</v>
      </c>
      <c r="AF675" t="s">
        <v>144</v>
      </c>
      <c r="AG675" t="s">
        <v>145</v>
      </c>
      <c r="AH675" t="s">
        <v>145</v>
      </c>
      <c r="AI675" t="s">
        <v>146</v>
      </c>
      <c r="AJ675" t="s">
        <v>200</v>
      </c>
      <c r="AK675">
        <v>850152</v>
      </c>
      <c r="AL675" t="s">
        <v>147</v>
      </c>
      <c r="AM675" t="s">
        <v>16</v>
      </c>
      <c r="AN675">
        <v>45396</v>
      </c>
      <c r="AO675">
        <v>48604</v>
      </c>
      <c r="AP675">
        <v>43669</v>
      </c>
      <c r="AQ675">
        <v>28.08</v>
      </c>
      <c r="AR675">
        <v>3076.59</v>
      </c>
      <c r="AS675" t="s">
        <v>2396</v>
      </c>
      <c r="AT675" t="s">
        <v>2396</v>
      </c>
      <c r="AU675">
        <v>1</v>
      </c>
      <c r="AV675" t="s">
        <v>2398</v>
      </c>
      <c r="AW675" t="str" cm="1">
        <f t="array" ref="AW675">IF(Bank_Final_Fact[[#This Row],[Disbursement Date]]=MIN(_xlfn._xlws.FILTER(Bank_Final_Fact[Disbursement Date],Bank_Final_Fact[Client id]=Bank_Final_Fact[[#This Row],[Client id]])),"New","Old")</f>
        <v>Old</v>
      </c>
      <c r="AX675">
        <f t="shared" si="10"/>
        <v>2</v>
      </c>
    </row>
    <row r="676" spans="1:50">
      <c r="A676" t="s">
        <v>1061</v>
      </c>
      <c r="B676">
        <v>455</v>
      </c>
      <c r="C676" t="s">
        <v>109</v>
      </c>
      <c r="D676" t="s">
        <v>343</v>
      </c>
      <c r="E676">
        <v>40289</v>
      </c>
      <c r="F676">
        <v>9886</v>
      </c>
      <c r="G676">
        <v>44800</v>
      </c>
      <c r="H676" s="1">
        <v>44943</v>
      </c>
      <c r="I676" t="s">
        <v>394</v>
      </c>
      <c r="J676" t="s">
        <v>383</v>
      </c>
      <c r="K676">
        <v>1110166</v>
      </c>
      <c r="L676" t="s">
        <v>112</v>
      </c>
      <c r="M676" t="s">
        <v>290</v>
      </c>
      <c r="N676" t="s">
        <v>225</v>
      </c>
      <c r="O676" t="s">
        <v>238</v>
      </c>
      <c r="P676">
        <v>46</v>
      </c>
      <c r="Q676" s="1">
        <v>27030</v>
      </c>
      <c r="R676" t="s">
        <v>281</v>
      </c>
      <c r="S676" t="s">
        <v>282</v>
      </c>
      <c r="T676" t="s">
        <v>229</v>
      </c>
      <c r="U676" t="s">
        <v>261</v>
      </c>
      <c r="V676" t="s">
        <v>240</v>
      </c>
      <c r="W676">
        <v>708</v>
      </c>
      <c r="X676" t="s">
        <v>344</v>
      </c>
      <c r="Y676" t="s">
        <v>345</v>
      </c>
      <c r="Z676" t="s">
        <v>346</v>
      </c>
      <c r="AA676">
        <v>0.1065</v>
      </c>
      <c r="AB676" t="s">
        <v>347</v>
      </c>
      <c r="AC676" t="s">
        <v>348</v>
      </c>
      <c r="AD676" t="s">
        <v>109</v>
      </c>
      <c r="AE676" t="s">
        <v>9</v>
      </c>
      <c r="AF676" t="s">
        <v>10</v>
      </c>
      <c r="AG676" t="s">
        <v>11</v>
      </c>
      <c r="AH676" t="s">
        <v>11</v>
      </c>
      <c r="AI676" t="s">
        <v>12</v>
      </c>
      <c r="AJ676" t="s">
        <v>110</v>
      </c>
      <c r="AK676">
        <v>1110166</v>
      </c>
      <c r="AL676" t="s">
        <v>111</v>
      </c>
      <c r="AM676" t="s">
        <v>14</v>
      </c>
      <c r="AN676">
        <v>41276</v>
      </c>
      <c r="AO676">
        <v>10275</v>
      </c>
      <c r="AP676">
        <v>40138</v>
      </c>
      <c r="AQ676">
        <v>33.380000000000003</v>
      </c>
      <c r="AR676">
        <v>2439.5100000000002</v>
      </c>
      <c r="AS676" t="s">
        <v>2396</v>
      </c>
      <c r="AT676" t="s">
        <v>2397</v>
      </c>
      <c r="AU676">
        <v>2</v>
      </c>
      <c r="AV676" t="s">
        <v>2398</v>
      </c>
      <c r="AW676" t="str" cm="1">
        <f t="array" ref="AW676">IF(Bank_Final_Fact[[#This Row],[Disbursement Date]]=MIN(_xlfn._xlws.FILTER(Bank_Final_Fact[Disbursement Date],Bank_Final_Fact[Client id]=Bank_Final_Fact[[#This Row],[Client id]])),"New","Old")</f>
        <v>Old</v>
      </c>
      <c r="AX676">
        <f t="shared" si="10"/>
        <v>3</v>
      </c>
    </row>
    <row r="677" spans="1:50">
      <c r="A677" t="s">
        <v>1062</v>
      </c>
      <c r="B677">
        <v>619</v>
      </c>
      <c r="C677" t="s">
        <v>92</v>
      </c>
      <c r="D677" t="s">
        <v>343</v>
      </c>
      <c r="E677">
        <v>5029</v>
      </c>
      <c r="F677">
        <v>2275</v>
      </c>
      <c r="G677">
        <v>40505</v>
      </c>
      <c r="H677" s="1">
        <v>45009</v>
      </c>
      <c r="I677" t="s">
        <v>382</v>
      </c>
      <c r="J677" t="s">
        <v>389</v>
      </c>
      <c r="K677">
        <v>700013</v>
      </c>
      <c r="L677" t="s">
        <v>93</v>
      </c>
      <c r="M677" t="s">
        <v>279</v>
      </c>
      <c r="N677" t="s">
        <v>225</v>
      </c>
      <c r="O677" t="s">
        <v>226</v>
      </c>
      <c r="P677">
        <v>44</v>
      </c>
      <c r="Q677" s="1">
        <v>27395</v>
      </c>
      <c r="R677" t="s">
        <v>227</v>
      </c>
      <c r="S677" t="s">
        <v>243</v>
      </c>
      <c r="T677" t="s">
        <v>259</v>
      </c>
      <c r="U677" t="s">
        <v>230</v>
      </c>
      <c r="V677" t="s">
        <v>240</v>
      </c>
      <c r="W677">
        <v>815</v>
      </c>
      <c r="X677" t="s">
        <v>344</v>
      </c>
      <c r="Y677" t="s">
        <v>345</v>
      </c>
      <c r="Z677" t="s">
        <v>346</v>
      </c>
      <c r="AA677">
        <v>0.1065</v>
      </c>
      <c r="AB677" t="s">
        <v>347</v>
      </c>
      <c r="AC677" t="s">
        <v>348</v>
      </c>
      <c r="AD677" t="s">
        <v>92</v>
      </c>
      <c r="AE677" t="s">
        <v>82</v>
      </c>
      <c r="AF677" t="s">
        <v>83</v>
      </c>
      <c r="AG677" t="s">
        <v>84</v>
      </c>
      <c r="AH677" t="s">
        <v>84</v>
      </c>
      <c r="AI677" t="s">
        <v>85</v>
      </c>
      <c r="AJ677" t="s">
        <v>86</v>
      </c>
      <c r="AK677">
        <v>700013</v>
      </c>
      <c r="AL677" t="s">
        <v>21</v>
      </c>
      <c r="AM677" t="s">
        <v>30</v>
      </c>
      <c r="AN677">
        <v>6180</v>
      </c>
      <c r="AO677">
        <v>2931</v>
      </c>
      <c r="AP677">
        <v>4853</v>
      </c>
      <c r="AQ677">
        <v>33.51</v>
      </c>
      <c r="AR677">
        <v>4460.3599999999997</v>
      </c>
      <c r="AS677" t="s">
        <v>2396</v>
      </c>
      <c r="AT677" t="s">
        <v>2397</v>
      </c>
      <c r="AU677">
        <v>1</v>
      </c>
      <c r="AV677" t="s">
        <v>2398</v>
      </c>
      <c r="AW677" t="str" cm="1">
        <f t="array" ref="AW677">IF(Bank_Final_Fact[[#This Row],[Disbursement Date]]=MIN(_xlfn._xlws.FILTER(Bank_Final_Fact[Disbursement Date],Bank_Final_Fact[Client id]=Bank_Final_Fact[[#This Row],[Client id]])),"New","Old")</f>
        <v>New</v>
      </c>
      <c r="AX677">
        <f t="shared" si="10"/>
        <v>1</v>
      </c>
    </row>
    <row r="678" spans="1:50">
      <c r="A678" t="s">
        <v>1063</v>
      </c>
      <c r="B678">
        <v>818</v>
      </c>
      <c r="C678" t="s">
        <v>124</v>
      </c>
      <c r="D678" t="s">
        <v>356</v>
      </c>
      <c r="E678">
        <v>27953</v>
      </c>
      <c r="F678">
        <v>32320</v>
      </c>
      <c r="G678">
        <v>24921</v>
      </c>
      <c r="H678" s="1">
        <v>43980</v>
      </c>
      <c r="I678" t="s">
        <v>382</v>
      </c>
      <c r="J678" t="s">
        <v>383</v>
      </c>
      <c r="K678">
        <v>1030063</v>
      </c>
      <c r="L678" t="s">
        <v>126</v>
      </c>
      <c r="M678" t="s">
        <v>307</v>
      </c>
      <c r="N678" t="s">
        <v>225</v>
      </c>
      <c r="O678" t="s">
        <v>226</v>
      </c>
      <c r="P678">
        <v>40</v>
      </c>
      <c r="Q678" s="1">
        <v>28856</v>
      </c>
      <c r="R678" t="s">
        <v>239</v>
      </c>
      <c r="S678" t="s">
        <v>303</v>
      </c>
      <c r="T678" t="s">
        <v>229</v>
      </c>
      <c r="U678" t="s">
        <v>236</v>
      </c>
      <c r="V678" t="s">
        <v>231</v>
      </c>
      <c r="W678">
        <v>318</v>
      </c>
      <c r="X678" t="s">
        <v>344</v>
      </c>
      <c r="Y678" t="s">
        <v>357</v>
      </c>
      <c r="Z678" t="s">
        <v>346</v>
      </c>
      <c r="AA678">
        <v>6.6199999999999995E-2</v>
      </c>
      <c r="AB678" t="s">
        <v>351</v>
      </c>
      <c r="AC678" t="s">
        <v>358</v>
      </c>
      <c r="AD678" t="s">
        <v>124</v>
      </c>
      <c r="AE678" t="s">
        <v>9</v>
      </c>
      <c r="AF678" t="s">
        <v>10</v>
      </c>
      <c r="AG678" t="s">
        <v>11</v>
      </c>
      <c r="AH678" t="s">
        <v>11</v>
      </c>
      <c r="AI678" t="s">
        <v>12</v>
      </c>
      <c r="AJ678" t="s">
        <v>20</v>
      </c>
      <c r="AK678">
        <v>1030063</v>
      </c>
      <c r="AL678" t="s">
        <v>125</v>
      </c>
      <c r="AM678" t="s">
        <v>30</v>
      </c>
      <c r="AN678">
        <v>28223</v>
      </c>
      <c r="AO678">
        <v>32701</v>
      </c>
      <c r="AP678">
        <v>27464</v>
      </c>
      <c r="AQ678">
        <v>49.34</v>
      </c>
      <c r="AR678">
        <v>3297.56</v>
      </c>
      <c r="AS678" t="s">
        <v>2396</v>
      </c>
      <c r="AT678" t="s">
        <v>2396</v>
      </c>
      <c r="AU678">
        <v>1</v>
      </c>
      <c r="AV678" t="s">
        <v>2399</v>
      </c>
      <c r="AW678" t="str" cm="1">
        <f t="array" ref="AW678">IF(Bank_Final_Fact[[#This Row],[Disbursement Date]]=MIN(_xlfn._xlws.FILTER(Bank_Final_Fact[Disbursement Date],Bank_Final_Fact[Client id]=Bank_Final_Fact[[#This Row],[Client id]])),"New","Old")</f>
        <v>New</v>
      </c>
      <c r="AX678">
        <f t="shared" si="10"/>
        <v>2</v>
      </c>
    </row>
    <row r="679" spans="1:50">
      <c r="A679" t="s">
        <v>1064</v>
      </c>
      <c r="B679">
        <v>49</v>
      </c>
      <c r="C679" t="s">
        <v>180</v>
      </c>
      <c r="D679" t="s">
        <v>359</v>
      </c>
      <c r="E679">
        <v>13219</v>
      </c>
      <c r="F679">
        <v>25645</v>
      </c>
      <c r="G679">
        <v>1704</v>
      </c>
      <c r="H679" s="1">
        <v>42328</v>
      </c>
      <c r="I679" t="s">
        <v>382</v>
      </c>
      <c r="J679" t="s">
        <v>389</v>
      </c>
      <c r="K679">
        <v>1320004</v>
      </c>
      <c r="L679" t="s">
        <v>182</v>
      </c>
      <c r="M679" t="s">
        <v>267</v>
      </c>
      <c r="N679" t="s">
        <v>225</v>
      </c>
      <c r="O679" t="s">
        <v>238</v>
      </c>
      <c r="P679">
        <v>46</v>
      </c>
      <c r="Q679" s="1">
        <v>26759</v>
      </c>
      <c r="R679" t="s">
        <v>235</v>
      </c>
      <c r="S679" t="s">
        <v>243</v>
      </c>
      <c r="T679" t="s">
        <v>229</v>
      </c>
      <c r="U679" t="s">
        <v>233</v>
      </c>
      <c r="V679" t="s">
        <v>240</v>
      </c>
      <c r="W679">
        <v>459</v>
      </c>
      <c r="X679" t="s">
        <v>344</v>
      </c>
      <c r="Y679" t="s">
        <v>360</v>
      </c>
      <c r="Z679" t="s">
        <v>346</v>
      </c>
      <c r="AA679">
        <v>9.9099999999999994E-2</v>
      </c>
      <c r="AB679" t="s">
        <v>347</v>
      </c>
      <c r="AC679" t="s">
        <v>361</v>
      </c>
      <c r="AD679" t="s">
        <v>180</v>
      </c>
      <c r="AE679" t="s">
        <v>103</v>
      </c>
      <c r="AF679" t="s">
        <v>104</v>
      </c>
      <c r="AG679" t="s">
        <v>105</v>
      </c>
      <c r="AH679" t="s">
        <v>105</v>
      </c>
      <c r="AI679" t="s">
        <v>106</v>
      </c>
      <c r="AJ679" t="s">
        <v>104</v>
      </c>
      <c r="AK679">
        <v>1320004</v>
      </c>
      <c r="AL679" t="s">
        <v>181</v>
      </c>
      <c r="AM679" t="s">
        <v>14</v>
      </c>
      <c r="AN679">
        <v>13138</v>
      </c>
      <c r="AO679">
        <v>27446</v>
      </c>
      <c r="AP679">
        <v>13219</v>
      </c>
      <c r="AQ679">
        <v>40.18</v>
      </c>
      <c r="AR679">
        <v>1069.75</v>
      </c>
      <c r="AS679" t="s">
        <v>2396</v>
      </c>
      <c r="AT679" t="s">
        <v>2396</v>
      </c>
      <c r="AU679">
        <v>1</v>
      </c>
      <c r="AV679" t="s">
        <v>2399</v>
      </c>
      <c r="AW679" t="str" cm="1">
        <f t="array" ref="AW679">IF(Bank_Final_Fact[[#This Row],[Disbursement Date]]=MIN(_xlfn._xlws.FILTER(Bank_Final_Fact[Disbursement Date],Bank_Final_Fact[Client id]=Bank_Final_Fact[[#This Row],[Client id]])),"New","Old")</f>
        <v>Old</v>
      </c>
      <c r="AX679">
        <f t="shared" si="10"/>
        <v>5</v>
      </c>
    </row>
    <row r="680" spans="1:50">
      <c r="A680" t="s">
        <v>1065</v>
      </c>
      <c r="B680">
        <v>195</v>
      </c>
      <c r="C680" t="s">
        <v>39</v>
      </c>
      <c r="D680" t="s">
        <v>343</v>
      </c>
      <c r="E680">
        <v>5257</v>
      </c>
      <c r="F680">
        <v>43277</v>
      </c>
      <c r="G680">
        <v>7793</v>
      </c>
      <c r="H680" s="1">
        <v>42033</v>
      </c>
      <c r="I680" t="s">
        <v>394</v>
      </c>
      <c r="J680" t="s">
        <v>383</v>
      </c>
      <c r="K680">
        <v>30179</v>
      </c>
      <c r="L680" t="s">
        <v>46</v>
      </c>
      <c r="M680" t="s">
        <v>335</v>
      </c>
      <c r="N680" t="s">
        <v>225</v>
      </c>
      <c r="O680" t="s">
        <v>238</v>
      </c>
      <c r="P680">
        <v>51</v>
      </c>
      <c r="Q680" s="1">
        <v>24624</v>
      </c>
      <c r="R680" t="s">
        <v>227</v>
      </c>
      <c r="S680" t="s">
        <v>243</v>
      </c>
      <c r="T680" t="s">
        <v>259</v>
      </c>
      <c r="U680" t="s">
        <v>245</v>
      </c>
      <c r="V680" t="s">
        <v>231</v>
      </c>
      <c r="W680">
        <v>770</v>
      </c>
      <c r="X680" t="s">
        <v>344</v>
      </c>
      <c r="Y680" t="s">
        <v>345</v>
      </c>
      <c r="Z680" t="s">
        <v>346</v>
      </c>
      <c r="AA680">
        <v>0.1065</v>
      </c>
      <c r="AB680" t="s">
        <v>347</v>
      </c>
      <c r="AC680" t="s">
        <v>348</v>
      </c>
      <c r="AD680" t="s">
        <v>39</v>
      </c>
      <c r="AE680" t="s">
        <v>40</v>
      </c>
      <c r="AF680" t="s">
        <v>41</v>
      </c>
      <c r="AG680" t="s">
        <v>42</v>
      </c>
      <c r="AH680" t="s">
        <v>42</v>
      </c>
      <c r="AI680" t="s">
        <v>43</v>
      </c>
      <c r="AJ680" t="s">
        <v>44</v>
      </c>
      <c r="AK680">
        <v>30179</v>
      </c>
      <c r="AL680" t="s">
        <v>45</v>
      </c>
      <c r="AM680" t="s">
        <v>30</v>
      </c>
      <c r="AN680">
        <v>6141</v>
      </c>
      <c r="AO680">
        <v>43362</v>
      </c>
      <c r="AP680">
        <v>4911</v>
      </c>
      <c r="AQ680">
        <v>32.840000000000003</v>
      </c>
      <c r="AR680">
        <v>3476.71</v>
      </c>
      <c r="AS680" t="s">
        <v>2396</v>
      </c>
      <c r="AT680" t="s">
        <v>2396</v>
      </c>
      <c r="AU680">
        <v>0</v>
      </c>
      <c r="AV680" t="s">
        <v>2398</v>
      </c>
      <c r="AW680" t="str" cm="1">
        <f t="array" ref="AW680">IF(Bank_Final_Fact[[#This Row],[Disbursement Date]]=MIN(_xlfn._xlws.FILTER(Bank_Final_Fact[Disbursement Date],Bank_Final_Fact[Client id]=Bank_Final_Fact[[#This Row],[Client id]])),"New","Old")</f>
        <v>New</v>
      </c>
      <c r="AX680">
        <f t="shared" si="10"/>
        <v>3</v>
      </c>
    </row>
    <row r="681" spans="1:50">
      <c r="A681" t="s">
        <v>1066</v>
      </c>
      <c r="B681">
        <v>909</v>
      </c>
      <c r="C681" t="s">
        <v>23</v>
      </c>
      <c r="D681" t="s">
        <v>368</v>
      </c>
      <c r="E681">
        <v>43527</v>
      </c>
      <c r="F681">
        <v>42261</v>
      </c>
      <c r="G681">
        <v>13874</v>
      </c>
      <c r="H681" s="1">
        <v>43613</v>
      </c>
      <c r="I681" t="s">
        <v>382</v>
      </c>
      <c r="J681" t="s">
        <v>389</v>
      </c>
      <c r="K681">
        <v>910182</v>
      </c>
      <c r="L681" t="s">
        <v>31</v>
      </c>
      <c r="M681" t="s">
        <v>313</v>
      </c>
      <c r="N681" t="s">
        <v>225</v>
      </c>
      <c r="O681" t="s">
        <v>251</v>
      </c>
      <c r="P681">
        <v>30</v>
      </c>
      <c r="Q681" s="1">
        <v>32143</v>
      </c>
      <c r="R681" t="s">
        <v>239</v>
      </c>
      <c r="S681" t="s">
        <v>303</v>
      </c>
      <c r="T681" t="s">
        <v>229</v>
      </c>
      <c r="U681" t="s">
        <v>230</v>
      </c>
      <c r="V681" t="s">
        <v>240</v>
      </c>
      <c r="W681">
        <v>783</v>
      </c>
      <c r="X681" t="s">
        <v>344</v>
      </c>
      <c r="Y681" t="s">
        <v>357</v>
      </c>
      <c r="Z681" t="s">
        <v>363</v>
      </c>
      <c r="AA681">
        <v>0.14649999999999999</v>
      </c>
      <c r="AB681" t="s">
        <v>369</v>
      </c>
      <c r="AC681" t="s">
        <v>370</v>
      </c>
      <c r="AD681" t="s">
        <v>23</v>
      </c>
      <c r="AE681" t="s">
        <v>24</v>
      </c>
      <c r="AF681" t="s">
        <v>25</v>
      </c>
      <c r="AG681" t="s">
        <v>26</v>
      </c>
      <c r="AH681" t="s">
        <v>26</v>
      </c>
      <c r="AI681" t="s">
        <v>27</v>
      </c>
      <c r="AJ681" t="s">
        <v>28</v>
      </c>
      <c r="AK681">
        <v>910182</v>
      </c>
      <c r="AL681" t="s">
        <v>29</v>
      </c>
      <c r="AM681" t="s">
        <v>16</v>
      </c>
      <c r="AN681">
        <v>45252</v>
      </c>
      <c r="AO681">
        <v>41966</v>
      </c>
      <c r="AP681">
        <v>43215</v>
      </c>
      <c r="AQ681">
        <v>38.17</v>
      </c>
      <c r="AR681">
        <v>4246.9799999999996</v>
      </c>
      <c r="AS681" t="s">
        <v>2396</v>
      </c>
      <c r="AT681" t="s">
        <v>2396</v>
      </c>
      <c r="AU681">
        <v>0</v>
      </c>
      <c r="AV681" t="s">
        <v>2398</v>
      </c>
      <c r="AW681" t="str" cm="1">
        <f t="array" ref="AW681">IF(Bank_Final_Fact[[#This Row],[Disbursement Date]]=MIN(_xlfn._xlws.FILTER(Bank_Final_Fact[Disbursement Date],Bank_Final_Fact[Client id]=Bank_Final_Fact[[#This Row],[Client id]])),"New","Old")</f>
        <v>New</v>
      </c>
      <c r="AX681">
        <f t="shared" si="10"/>
        <v>3</v>
      </c>
    </row>
    <row r="682" spans="1:50">
      <c r="A682" t="s">
        <v>1067</v>
      </c>
      <c r="B682">
        <v>141</v>
      </c>
      <c r="C682" t="s">
        <v>39</v>
      </c>
      <c r="D682" t="s">
        <v>343</v>
      </c>
      <c r="E682">
        <v>23698</v>
      </c>
      <c r="F682">
        <v>6643</v>
      </c>
      <c r="G682">
        <v>28563</v>
      </c>
      <c r="H682" s="1">
        <v>43229</v>
      </c>
      <c r="I682" t="s">
        <v>382</v>
      </c>
      <c r="J682" t="s">
        <v>383</v>
      </c>
      <c r="K682">
        <v>30179</v>
      </c>
      <c r="L682" t="s">
        <v>46</v>
      </c>
      <c r="M682" t="s">
        <v>296</v>
      </c>
      <c r="N682" t="s">
        <v>225</v>
      </c>
      <c r="O682" t="s">
        <v>251</v>
      </c>
      <c r="P682">
        <v>29</v>
      </c>
      <c r="Q682" s="1">
        <v>33239</v>
      </c>
      <c r="R682" t="s">
        <v>239</v>
      </c>
      <c r="S682" t="s">
        <v>303</v>
      </c>
      <c r="T682" t="s">
        <v>259</v>
      </c>
      <c r="U682" t="s">
        <v>233</v>
      </c>
      <c r="V682" t="s">
        <v>231</v>
      </c>
      <c r="W682">
        <v>799</v>
      </c>
      <c r="X682" t="s">
        <v>344</v>
      </c>
      <c r="Y682" t="s">
        <v>345</v>
      </c>
      <c r="Z682" t="s">
        <v>346</v>
      </c>
      <c r="AA682">
        <v>0.1065</v>
      </c>
      <c r="AB682" t="s">
        <v>347</v>
      </c>
      <c r="AC682" t="s">
        <v>348</v>
      </c>
      <c r="AD682" t="s">
        <v>39</v>
      </c>
      <c r="AE682" t="s">
        <v>40</v>
      </c>
      <c r="AF682" t="s">
        <v>41</v>
      </c>
      <c r="AG682" t="s">
        <v>42</v>
      </c>
      <c r="AH682" t="s">
        <v>42</v>
      </c>
      <c r="AI682" t="s">
        <v>43</v>
      </c>
      <c r="AJ682" t="s">
        <v>44</v>
      </c>
      <c r="AK682">
        <v>30179</v>
      </c>
      <c r="AL682" t="s">
        <v>45</v>
      </c>
      <c r="AM682" t="s">
        <v>30</v>
      </c>
      <c r="AN682">
        <v>25335</v>
      </c>
      <c r="AO682">
        <v>8620</v>
      </c>
      <c r="AP682">
        <v>23621</v>
      </c>
      <c r="AQ682">
        <v>9.7100000000000009</v>
      </c>
      <c r="AR682">
        <v>4430.91</v>
      </c>
      <c r="AS682" t="s">
        <v>2396</v>
      </c>
      <c r="AT682" t="s">
        <v>2396</v>
      </c>
      <c r="AU682">
        <v>2</v>
      </c>
      <c r="AV682" t="s">
        <v>2398</v>
      </c>
      <c r="AW682" t="str" cm="1">
        <f t="array" ref="AW682">IF(Bank_Final_Fact[[#This Row],[Disbursement Date]]=MIN(_xlfn._xlws.FILTER(Bank_Final_Fact[Disbursement Date],Bank_Final_Fact[Client id]=Bank_Final_Fact[[#This Row],[Client id]])),"New","Old")</f>
        <v>New</v>
      </c>
      <c r="AX682">
        <f t="shared" si="10"/>
        <v>2</v>
      </c>
    </row>
    <row r="683" spans="1:50">
      <c r="A683" t="s">
        <v>1068</v>
      </c>
      <c r="B683">
        <v>640</v>
      </c>
      <c r="C683" t="s">
        <v>39</v>
      </c>
      <c r="D683" t="s">
        <v>359</v>
      </c>
      <c r="E683">
        <v>40242</v>
      </c>
      <c r="F683">
        <v>4530</v>
      </c>
      <c r="G683">
        <v>38415</v>
      </c>
      <c r="H683" s="1">
        <v>42337</v>
      </c>
      <c r="I683" t="s">
        <v>382</v>
      </c>
      <c r="J683" t="s">
        <v>383</v>
      </c>
      <c r="K683">
        <v>30179</v>
      </c>
      <c r="L683" t="s">
        <v>46</v>
      </c>
      <c r="M683" t="s">
        <v>277</v>
      </c>
      <c r="N683" t="s">
        <v>225</v>
      </c>
      <c r="O683" t="s">
        <v>251</v>
      </c>
      <c r="P683">
        <v>26</v>
      </c>
      <c r="Q683" s="1">
        <v>33239</v>
      </c>
      <c r="R683" t="s">
        <v>266</v>
      </c>
      <c r="S683" t="s">
        <v>243</v>
      </c>
      <c r="T683" t="s">
        <v>229</v>
      </c>
      <c r="U683" t="s">
        <v>245</v>
      </c>
      <c r="V683" t="s">
        <v>246</v>
      </c>
      <c r="W683">
        <v>522</v>
      </c>
      <c r="X683" t="s">
        <v>344</v>
      </c>
      <c r="Y683" t="s">
        <v>360</v>
      </c>
      <c r="Z683" t="s">
        <v>346</v>
      </c>
      <c r="AA683">
        <v>9.9099999999999994E-2</v>
      </c>
      <c r="AB683" t="s">
        <v>347</v>
      </c>
      <c r="AC683" t="s">
        <v>361</v>
      </c>
      <c r="AD683" t="s">
        <v>39</v>
      </c>
      <c r="AE683" t="s">
        <v>40</v>
      </c>
      <c r="AF683" t="s">
        <v>41</v>
      </c>
      <c r="AG683" t="s">
        <v>42</v>
      </c>
      <c r="AH683" t="s">
        <v>42</v>
      </c>
      <c r="AI683" t="s">
        <v>43</v>
      </c>
      <c r="AJ683" t="s">
        <v>44</v>
      </c>
      <c r="AK683">
        <v>30179</v>
      </c>
      <c r="AL683" t="s">
        <v>45</v>
      </c>
      <c r="AM683" t="s">
        <v>30</v>
      </c>
      <c r="AN683">
        <v>40975</v>
      </c>
      <c r="AO683">
        <v>5524</v>
      </c>
      <c r="AP683">
        <v>39890</v>
      </c>
      <c r="AQ683">
        <v>44.54</v>
      </c>
      <c r="AR683">
        <v>828.16</v>
      </c>
      <c r="AS683" t="s">
        <v>2396</v>
      </c>
      <c r="AT683" t="s">
        <v>2396</v>
      </c>
      <c r="AU683">
        <v>2</v>
      </c>
      <c r="AV683" t="s">
        <v>2398</v>
      </c>
      <c r="AW683" t="str" cm="1">
        <f t="array" ref="AW683">IF(Bank_Final_Fact[[#This Row],[Disbursement Date]]=MIN(_xlfn._xlws.FILTER(Bank_Final_Fact[Disbursement Date],Bank_Final_Fact[Client id]=Bank_Final_Fact[[#This Row],[Client id]])),"New","Old")</f>
        <v>New</v>
      </c>
      <c r="AX683">
        <f t="shared" si="10"/>
        <v>2</v>
      </c>
    </row>
    <row r="684" spans="1:50">
      <c r="A684" t="s">
        <v>1069</v>
      </c>
      <c r="B684">
        <v>841</v>
      </c>
      <c r="C684" t="s">
        <v>39</v>
      </c>
      <c r="D684" t="s">
        <v>343</v>
      </c>
      <c r="E684">
        <v>16062</v>
      </c>
      <c r="F684">
        <v>14295</v>
      </c>
      <c r="G684">
        <v>31557</v>
      </c>
      <c r="H684" s="1">
        <v>44447</v>
      </c>
      <c r="I684" t="s">
        <v>385</v>
      </c>
      <c r="J684" t="s">
        <v>389</v>
      </c>
      <c r="K684">
        <v>30179</v>
      </c>
      <c r="L684" t="s">
        <v>46</v>
      </c>
      <c r="M684" t="s">
        <v>300</v>
      </c>
      <c r="N684" t="s">
        <v>225</v>
      </c>
      <c r="O684" t="s">
        <v>226</v>
      </c>
      <c r="P684">
        <v>43</v>
      </c>
      <c r="Q684" s="1">
        <v>27852</v>
      </c>
      <c r="R684" t="s">
        <v>266</v>
      </c>
      <c r="S684" t="s">
        <v>243</v>
      </c>
      <c r="T684" t="s">
        <v>229</v>
      </c>
      <c r="U684" t="s">
        <v>233</v>
      </c>
      <c r="V684" t="s">
        <v>246</v>
      </c>
      <c r="W684">
        <v>675</v>
      </c>
      <c r="X684" t="s">
        <v>344</v>
      </c>
      <c r="Y684" t="s">
        <v>345</v>
      </c>
      <c r="Z684" t="s">
        <v>346</v>
      </c>
      <c r="AA684">
        <v>0.1065</v>
      </c>
      <c r="AB684" t="s">
        <v>347</v>
      </c>
      <c r="AC684" t="s">
        <v>348</v>
      </c>
      <c r="AD684" t="s">
        <v>39</v>
      </c>
      <c r="AE684" t="s">
        <v>40</v>
      </c>
      <c r="AF684" t="s">
        <v>41</v>
      </c>
      <c r="AG684" t="s">
        <v>42</v>
      </c>
      <c r="AH684" t="s">
        <v>42</v>
      </c>
      <c r="AI684" t="s">
        <v>43</v>
      </c>
      <c r="AJ684" t="s">
        <v>44</v>
      </c>
      <c r="AK684">
        <v>30179</v>
      </c>
      <c r="AL684" t="s">
        <v>45</v>
      </c>
      <c r="AM684" t="s">
        <v>30</v>
      </c>
      <c r="AN684">
        <v>17959</v>
      </c>
      <c r="AO684">
        <v>15339</v>
      </c>
      <c r="AP684">
        <v>15934</v>
      </c>
      <c r="AQ684">
        <v>24.95</v>
      </c>
      <c r="AR684">
        <v>261.57</v>
      </c>
      <c r="AS684" t="s">
        <v>2396</v>
      </c>
      <c r="AT684" t="s">
        <v>2396</v>
      </c>
      <c r="AU684">
        <v>2</v>
      </c>
      <c r="AV684" t="s">
        <v>2398</v>
      </c>
      <c r="AW684" t="str" cm="1">
        <f t="array" ref="AW684">IF(Bank_Final_Fact[[#This Row],[Disbursement Date]]=MIN(_xlfn._xlws.FILTER(Bank_Final_Fact[Disbursement Date],Bank_Final_Fact[Client id]=Bank_Final_Fact[[#This Row],[Client id]])),"New","Old")</f>
        <v>New</v>
      </c>
      <c r="AX684">
        <f t="shared" si="10"/>
        <v>2</v>
      </c>
    </row>
    <row r="685" spans="1:50">
      <c r="A685" t="s">
        <v>1070</v>
      </c>
      <c r="B685">
        <v>566</v>
      </c>
      <c r="C685" t="s">
        <v>17</v>
      </c>
      <c r="D685" t="s">
        <v>343</v>
      </c>
      <c r="E685">
        <v>31927</v>
      </c>
      <c r="F685">
        <v>45618</v>
      </c>
      <c r="G685">
        <v>43336</v>
      </c>
      <c r="H685" s="1">
        <v>42780</v>
      </c>
      <c r="I685" t="s">
        <v>394</v>
      </c>
      <c r="J685" t="s">
        <v>383</v>
      </c>
      <c r="K685">
        <v>160051</v>
      </c>
      <c r="L685" t="s">
        <v>19</v>
      </c>
      <c r="M685" t="s">
        <v>224</v>
      </c>
      <c r="N685" t="s">
        <v>225</v>
      </c>
      <c r="O685" t="s">
        <v>238</v>
      </c>
      <c r="P685">
        <v>53</v>
      </c>
      <c r="Q685" s="1">
        <v>24293</v>
      </c>
      <c r="R685" t="s">
        <v>239</v>
      </c>
      <c r="S685" t="s">
        <v>303</v>
      </c>
      <c r="T685" t="s">
        <v>229</v>
      </c>
      <c r="U685" t="s">
        <v>230</v>
      </c>
      <c r="V685" t="s">
        <v>240</v>
      </c>
      <c r="W685">
        <v>551</v>
      </c>
      <c r="X685" t="s">
        <v>344</v>
      </c>
      <c r="Y685" t="s">
        <v>345</v>
      </c>
      <c r="Z685" t="s">
        <v>346</v>
      </c>
      <c r="AA685">
        <v>0.1065</v>
      </c>
      <c r="AB685" t="s">
        <v>347</v>
      </c>
      <c r="AC685" t="s">
        <v>348</v>
      </c>
      <c r="AD685" t="s">
        <v>17</v>
      </c>
      <c r="AE685" t="s">
        <v>9</v>
      </c>
      <c r="AF685" t="s">
        <v>10</v>
      </c>
      <c r="AG685" t="s">
        <v>11</v>
      </c>
      <c r="AH685" t="s">
        <v>11</v>
      </c>
      <c r="AI685" t="s">
        <v>12</v>
      </c>
      <c r="AJ685" t="s">
        <v>17</v>
      </c>
      <c r="AK685">
        <v>160051</v>
      </c>
      <c r="AL685" t="s">
        <v>18</v>
      </c>
      <c r="AM685" t="s">
        <v>30</v>
      </c>
      <c r="AN685">
        <v>33791</v>
      </c>
      <c r="AO685">
        <v>46920</v>
      </c>
      <c r="AP685">
        <v>31519</v>
      </c>
      <c r="AQ685">
        <v>31.02</v>
      </c>
      <c r="AR685">
        <v>416.14</v>
      </c>
      <c r="AS685" t="s">
        <v>2396</v>
      </c>
      <c r="AT685" t="s">
        <v>2396</v>
      </c>
      <c r="AU685">
        <v>0</v>
      </c>
      <c r="AV685" t="s">
        <v>2398</v>
      </c>
      <c r="AW685" t="str" cm="1">
        <f t="array" ref="AW685">IF(Bank_Final_Fact[[#This Row],[Disbursement Date]]=MIN(_xlfn._xlws.FILTER(Bank_Final_Fact[Disbursement Date],Bank_Final_Fact[Client id]=Bank_Final_Fact[[#This Row],[Client id]])),"New","Old")</f>
        <v>New</v>
      </c>
      <c r="AX685">
        <f t="shared" si="10"/>
        <v>1</v>
      </c>
    </row>
    <row r="686" spans="1:50">
      <c r="A686" t="s">
        <v>1071</v>
      </c>
      <c r="B686">
        <v>588</v>
      </c>
      <c r="C686" t="s">
        <v>92</v>
      </c>
      <c r="D686" t="s">
        <v>343</v>
      </c>
      <c r="E686">
        <v>25296</v>
      </c>
      <c r="F686">
        <v>40713</v>
      </c>
      <c r="G686">
        <v>27307</v>
      </c>
      <c r="H686" s="1">
        <v>44026</v>
      </c>
      <c r="I686" t="s">
        <v>382</v>
      </c>
      <c r="J686" t="s">
        <v>383</v>
      </c>
      <c r="K686">
        <v>700013</v>
      </c>
      <c r="L686" t="s">
        <v>93</v>
      </c>
      <c r="M686" t="s">
        <v>299</v>
      </c>
      <c r="N686" t="s">
        <v>225</v>
      </c>
      <c r="O686" t="s">
        <v>226</v>
      </c>
      <c r="P686">
        <v>45</v>
      </c>
      <c r="Q686" s="1">
        <v>27089</v>
      </c>
      <c r="R686" t="s">
        <v>266</v>
      </c>
      <c r="S686" t="s">
        <v>282</v>
      </c>
      <c r="T686" t="s">
        <v>259</v>
      </c>
      <c r="U686" t="s">
        <v>261</v>
      </c>
      <c r="V686" t="s">
        <v>231</v>
      </c>
      <c r="W686">
        <v>830</v>
      </c>
      <c r="X686" t="s">
        <v>344</v>
      </c>
      <c r="Y686" t="s">
        <v>345</v>
      </c>
      <c r="Z686" t="s">
        <v>346</v>
      </c>
      <c r="AA686">
        <v>0.1065</v>
      </c>
      <c r="AB686" t="s">
        <v>347</v>
      </c>
      <c r="AC686" t="s">
        <v>348</v>
      </c>
      <c r="AD686" t="s">
        <v>92</v>
      </c>
      <c r="AE686" t="s">
        <v>82</v>
      </c>
      <c r="AF686" t="s">
        <v>83</v>
      </c>
      <c r="AG686" t="s">
        <v>84</v>
      </c>
      <c r="AH686" t="s">
        <v>84</v>
      </c>
      <c r="AI686" t="s">
        <v>85</v>
      </c>
      <c r="AJ686" t="s">
        <v>86</v>
      </c>
      <c r="AK686">
        <v>700013</v>
      </c>
      <c r="AL686" t="s">
        <v>21</v>
      </c>
      <c r="AM686" t="s">
        <v>30</v>
      </c>
      <c r="AN686">
        <v>27053</v>
      </c>
      <c r="AO686">
        <v>41842</v>
      </c>
      <c r="AP686">
        <v>24854</v>
      </c>
      <c r="AQ686">
        <v>20.37</v>
      </c>
      <c r="AR686">
        <v>4475.72</v>
      </c>
      <c r="AS686" t="s">
        <v>2397</v>
      </c>
      <c r="AT686" t="s">
        <v>2396</v>
      </c>
      <c r="AU686">
        <v>1</v>
      </c>
      <c r="AV686" t="s">
        <v>2398</v>
      </c>
      <c r="AW686" t="str" cm="1">
        <f t="array" ref="AW686">IF(Bank_Final_Fact[[#This Row],[Disbursement Date]]=MIN(_xlfn._xlws.FILTER(Bank_Final_Fact[Disbursement Date],Bank_Final_Fact[Client id]=Bank_Final_Fact[[#This Row],[Client id]])),"New","Old")</f>
        <v>New</v>
      </c>
      <c r="AX686">
        <f t="shared" si="10"/>
        <v>1</v>
      </c>
    </row>
    <row r="687" spans="1:50">
      <c r="A687" t="s">
        <v>1072</v>
      </c>
      <c r="B687">
        <v>664</v>
      </c>
      <c r="C687" t="s">
        <v>186</v>
      </c>
      <c r="D687" t="s">
        <v>343</v>
      </c>
      <c r="E687">
        <v>34370</v>
      </c>
      <c r="F687">
        <v>22276</v>
      </c>
      <c r="G687">
        <v>3319</v>
      </c>
      <c r="H687" s="1">
        <v>44914</v>
      </c>
      <c r="I687" t="s">
        <v>382</v>
      </c>
      <c r="J687" t="s">
        <v>383</v>
      </c>
      <c r="K687">
        <v>800018</v>
      </c>
      <c r="L687" t="s">
        <v>189</v>
      </c>
      <c r="M687" t="s">
        <v>270</v>
      </c>
      <c r="N687" t="s">
        <v>225</v>
      </c>
      <c r="O687" t="s">
        <v>251</v>
      </c>
      <c r="P687">
        <v>35</v>
      </c>
      <c r="Q687" s="1">
        <v>29952</v>
      </c>
      <c r="R687" t="s">
        <v>266</v>
      </c>
      <c r="S687" t="s">
        <v>243</v>
      </c>
      <c r="T687" t="s">
        <v>229</v>
      </c>
      <c r="U687" t="s">
        <v>236</v>
      </c>
      <c r="V687" t="s">
        <v>246</v>
      </c>
      <c r="W687">
        <v>656</v>
      </c>
      <c r="X687" t="s">
        <v>344</v>
      </c>
      <c r="Y687" t="s">
        <v>345</v>
      </c>
      <c r="Z687" t="s">
        <v>346</v>
      </c>
      <c r="AA687">
        <v>0.1065</v>
      </c>
      <c r="AB687" t="s">
        <v>347</v>
      </c>
      <c r="AC687" t="s">
        <v>348</v>
      </c>
      <c r="AD687" t="s">
        <v>186</v>
      </c>
      <c r="AE687" t="s">
        <v>24</v>
      </c>
      <c r="AF687" t="s">
        <v>25</v>
      </c>
      <c r="AG687" t="s">
        <v>26</v>
      </c>
      <c r="AH687" t="s">
        <v>26</v>
      </c>
      <c r="AI687" t="s">
        <v>27</v>
      </c>
      <c r="AJ687" t="s">
        <v>187</v>
      </c>
      <c r="AK687">
        <v>800018</v>
      </c>
      <c r="AL687" t="s">
        <v>188</v>
      </c>
      <c r="AM687" t="s">
        <v>14</v>
      </c>
      <c r="AN687">
        <v>36103</v>
      </c>
      <c r="AO687">
        <v>22251</v>
      </c>
      <c r="AP687">
        <v>34340</v>
      </c>
      <c r="AQ687">
        <v>23.39</v>
      </c>
      <c r="AR687">
        <v>4116.51</v>
      </c>
      <c r="AS687" t="s">
        <v>2396</v>
      </c>
      <c r="AT687" t="s">
        <v>2396</v>
      </c>
      <c r="AU687">
        <v>0</v>
      </c>
      <c r="AV687" t="s">
        <v>2398</v>
      </c>
      <c r="AW687" t="str" cm="1">
        <f t="array" ref="AW687">IF(Bank_Final_Fact[[#This Row],[Disbursement Date]]=MIN(_xlfn._xlws.FILTER(Bank_Final_Fact[Disbursement Date],Bank_Final_Fact[Client id]=Bank_Final_Fact[[#This Row],[Client id]])),"New","Old")</f>
        <v>Old</v>
      </c>
      <c r="AX687">
        <f t="shared" si="10"/>
        <v>4</v>
      </c>
    </row>
    <row r="688" spans="1:50">
      <c r="A688" t="s">
        <v>1073</v>
      </c>
      <c r="B688">
        <v>626</v>
      </c>
      <c r="C688" t="s">
        <v>69</v>
      </c>
      <c r="D688" t="s">
        <v>353</v>
      </c>
      <c r="E688">
        <v>22533</v>
      </c>
      <c r="F688">
        <v>37963</v>
      </c>
      <c r="G688">
        <v>39402</v>
      </c>
      <c r="H688" s="1">
        <v>44155</v>
      </c>
      <c r="I688" t="s">
        <v>385</v>
      </c>
      <c r="J688" t="s">
        <v>389</v>
      </c>
      <c r="K688">
        <v>140056</v>
      </c>
      <c r="L688" t="s">
        <v>71</v>
      </c>
      <c r="M688" t="s">
        <v>279</v>
      </c>
      <c r="N688" t="s">
        <v>225</v>
      </c>
      <c r="O688" t="s">
        <v>226</v>
      </c>
      <c r="P688">
        <v>44</v>
      </c>
      <c r="Q688" s="1">
        <v>27395</v>
      </c>
      <c r="R688" t="s">
        <v>227</v>
      </c>
      <c r="S688" t="s">
        <v>243</v>
      </c>
      <c r="T688" t="s">
        <v>259</v>
      </c>
      <c r="U688" t="s">
        <v>230</v>
      </c>
      <c r="V688" t="s">
        <v>240</v>
      </c>
      <c r="W688">
        <v>815</v>
      </c>
      <c r="X688" t="s">
        <v>344</v>
      </c>
      <c r="Y688" t="s">
        <v>357</v>
      </c>
      <c r="Z688" t="s">
        <v>346</v>
      </c>
      <c r="AA688">
        <v>0.1825</v>
      </c>
      <c r="AB688" t="s">
        <v>354</v>
      </c>
      <c r="AC688" t="s">
        <v>355</v>
      </c>
      <c r="AD688" t="s">
        <v>69</v>
      </c>
      <c r="AE688" t="s">
        <v>24</v>
      </c>
      <c r="AF688" t="s">
        <v>25</v>
      </c>
      <c r="AG688" t="s">
        <v>26</v>
      </c>
      <c r="AH688" t="s">
        <v>26</v>
      </c>
      <c r="AI688" t="s">
        <v>27</v>
      </c>
      <c r="AJ688" t="s">
        <v>69</v>
      </c>
      <c r="AK688">
        <v>140056</v>
      </c>
      <c r="AL688" t="s">
        <v>70</v>
      </c>
      <c r="AM688" t="s">
        <v>14</v>
      </c>
      <c r="AN688">
        <v>22407</v>
      </c>
      <c r="AO688">
        <v>39816</v>
      </c>
      <c r="AP688">
        <v>22190</v>
      </c>
      <c r="AQ688">
        <v>35.229999999999997</v>
      </c>
      <c r="AR688">
        <v>340.8</v>
      </c>
      <c r="AS688" t="s">
        <v>2396</v>
      </c>
      <c r="AT688" t="s">
        <v>2396</v>
      </c>
      <c r="AU688">
        <v>1</v>
      </c>
      <c r="AV688" t="s">
        <v>2398</v>
      </c>
      <c r="AW688" t="str" cm="1">
        <f t="array" ref="AW688">IF(Bank_Final_Fact[[#This Row],[Disbursement Date]]=MIN(_xlfn._xlws.FILTER(Bank_Final_Fact[Disbursement Date],Bank_Final_Fact[Client id]=Bank_Final_Fact[[#This Row],[Client id]])),"New","Old")</f>
        <v>New</v>
      </c>
      <c r="AX688">
        <f t="shared" si="10"/>
        <v>2</v>
      </c>
    </row>
    <row r="689" spans="1:50">
      <c r="A689" t="s">
        <v>1074</v>
      </c>
      <c r="B689">
        <v>497</v>
      </c>
      <c r="C689" t="s">
        <v>8</v>
      </c>
      <c r="D689" t="s">
        <v>359</v>
      </c>
      <c r="E689">
        <v>38594</v>
      </c>
      <c r="F689">
        <v>39693</v>
      </c>
      <c r="G689">
        <v>22199</v>
      </c>
      <c r="H689" s="1">
        <v>44318</v>
      </c>
      <c r="I689" t="s">
        <v>385</v>
      </c>
      <c r="J689" t="s">
        <v>389</v>
      </c>
      <c r="K689">
        <v>100186</v>
      </c>
      <c r="L689" t="s">
        <v>15</v>
      </c>
      <c r="M689" t="s">
        <v>271</v>
      </c>
      <c r="N689" t="s">
        <v>225</v>
      </c>
      <c r="O689" t="s">
        <v>238</v>
      </c>
      <c r="P689">
        <v>46</v>
      </c>
      <c r="Q689" s="1">
        <v>26665</v>
      </c>
      <c r="R689" t="s">
        <v>239</v>
      </c>
      <c r="S689" t="s">
        <v>303</v>
      </c>
      <c r="T689" t="s">
        <v>249</v>
      </c>
      <c r="U689" t="s">
        <v>230</v>
      </c>
      <c r="V689" t="s">
        <v>240</v>
      </c>
      <c r="W689">
        <v>481</v>
      </c>
      <c r="X689" t="s">
        <v>344</v>
      </c>
      <c r="Y689" t="s">
        <v>360</v>
      </c>
      <c r="Z689" t="s">
        <v>346</v>
      </c>
      <c r="AA689">
        <v>9.9099999999999994E-2</v>
      </c>
      <c r="AB689" t="s">
        <v>347</v>
      </c>
      <c r="AC689" t="s">
        <v>361</v>
      </c>
      <c r="AD689" t="s">
        <v>8</v>
      </c>
      <c r="AE689" t="s">
        <v>9</v>
      </c>
      <c r="AF689" t="s">
        <v>10</v>
      </c>
      <c r="AG689" t="s">
        <v>11</v>
      </c>
      <c r="AH689" t="s">
        <v>11</v>
      </c>
      <c r="AI689" t="s">
        <v>12</v>
      </c>
      <c r="AJ689" t="s">
        <v>8</v>
      </c>
      <c r="AK689">
        <v>100186</v>
      </c>
      <c r="AL689" t="s">
        <v>13</v>
      </c>
      <c r="AM689" t="s">
        <v>14</v>
      </c>
      <c r="AN689">
        <v>38908</v>
      </c>
      <c r="AO689">
        <v>41233</v>
      </c>
      <c r="AP689">
        <v>38179</v>
      </c>
      <c r="AQ689">
        <v>32.840000000000003</v>
      </c>
      <c r="AR689">
        <v>4006.35</v>
      </c>
      <c r="AS689" t="s">
        <v>2396</v>
      </c>
      <c r="AT689" t="s">
        <v>2397</v>
      </c>
      <c r="AU689">
        <v>0</v>
      </c>
      <c r="AV689" t="s">
        <v>2398</v>
      </c>
      <c r="AW689" t="str" cm="1">
        <f t="array" ref="AW689">IF(Bank_Final_Fact[[#This Row],[Disbursement Date]]=MIN(_xlfn._xlws.FILTER(Bank_Final_Fact[Disbursement Date],Bank_Final_Fact[Client id]=Bank_Final_Fact[[#This Row],[Client id]])),"New","Old")</f>
        <v>Old</v>
      </c>
      <c r="AX689">
        <f t="shared" si="10"/>
        <v>5</v>
      </c>
    </row>
    <row r="690" spans="1:50">
      <c r="A690" t="s">
        <v>1075</v>
      </c>
      <c r="B690">
        <v>889</v>
      </c>
      <c r="C690" t="s">
        <v>113</v>
      </c>
      <c r="D690" t="s">
        <v>353</v>
      </c>
      <c r="E690">
        <v>47332</v>
      </c>
      <c r="F690">
        <v>27633</v>
      </c>
      <c r="G690">
        <v>16850</v>
      </c>
      <c r="H690" s="1">
        <v>42962</v>
      </c>
      <c r="I690" t="s">
        <v>387</v>
      </c>
      <c r="J690" t="s">
        <v>389</v>
      </c>
      <c r="K690">
        <v>730084</v>
      </c>
      <c r="L690" t="s">
        <v>115</v>
      </c>
      <c r="M690" t="s">
        <v>254</v>
      </c>
      <c r="N690" t="s">
        <v>225</v>
      </c>
      <c r="O690" t="s">
        <v>251</v>
      </c>
      <c r="P690">
        <v>28</v>
      </c>
      <c r="Q690" s="1">
        <v>32509</v>
      </c>
      <c r="R690" t="s">
        <v>235</v>
      </c>
      <c r="S690" t="s">
        <v>243</v>
      </c>
      <c r="T690" t="s">
        <v>229</v>
      </c>
      <c r="U690" t="s">
        <v>233</v>
      </c>
      <c r="V690" t="s">
        <v>240</v>
      </c>
      <c r="W690">
        <v>536</v>
      </c>
      <c r="X690" t="s">
        <v>344</v>
      </c>
      <c r="Y690" t="s">
        <v>357</v>
      </c>
      <c r="Z690" t="s">
        <v>346</v>
      </c>
      <c r="AA690">
        <v>0.1825</v>
      </c>
      <c r="AB690" t="s">
        <v>354</v>
      </c>
      <c r="AC690" t="s">
        <v>355</v>
      </c>
      <c r="AD690" t="s">
        <v>113</v>
      </c>
      <c r="AE690" t="s">
        <v>51</v>
      </c>
      <c r="AF690" t="s">
        <v>52</v>
      </c>
      <c r="AG690" t="s">
        <v>53</v>
      </c>
      <c r="AH690" t="s">
        <v>53</v>
      </c>
      <c r="AI690" t="s">
        <v>54</v>
      </c>
      <c r="AJ690" t="s">
        <v>113</v>
      </c>
      <c r="AK690">
        <v>730084</v>
      </c>
      <c r="AL690" t="s">
        <v>114</v>
      </c>
      <c r="AM690" t="s">
        <v>14</v>
      </c>
      <c r="AN690">
        <v>47705</v>
      </c>
      <c r="AO690">
        <v>28064</v>
      </c>
      <c r="AP690">
        <v>47182</v>
      </c>
      <c r="AQ690">
        <v>35.799999999999997</v>
      </c>
      <c r="AR690">
        <v>2871.36</v>
      </c>
      <c r="AS690" t="s">
        <v>2396</v>
      </c>
      <c r="AT690" t="s">
        <v>2396</v>
      </c>
      <c r="AU690">
        <v>0</v>
      </c>
      <c r="AV690" t="s">
        <v>2399</v>
      </c>
      <c r="AW690" t="str" cm="1">
        <f t="array" ref="AW690">IF(Bank_Final_Fact[[#This Row],[Disbursement Date]]=MIN(_xlfn._xlws.FILTER(Bank_Final_Fact[Disbursement Date],Bank_Final_Fact[Client id]=Bank_Final_Fact[[#This Row],[Client id]])),"New","Old")</f>
        <v>Old</v>
      </c>
      <c r="AX690">
        <f t="shared" si="10"/>
        <v>4</v>
      </c>
    </row>
    <row r="691" spans="1:50">
      <c r="A691" t="s">
        <v>1076</v>
      </c>
      <c r="B691">
        <v>422</v>
      </c>
      <c r="C691" t="s">
        <v>92</v>
      </c>
      <c r="D691" t="s">
        <v>359</v>
      </c>
      <c r="E691">
        <v>7710</v>
      </c>
      <c r="F691">
        <v>38672</v>
      </c>
      <c r="G691">
        <v>34173</v>
      </c>
      <c r="H691" s="1">
        <v>42812</v>
      </c>
      <c r="I691" t="s">
        <v>382</v>
      </c>
      <c r="J691" t="s">
        <v>383</v>
      </c>
      <c r="K691">
        <v>700013</v>
      </c>
      <c r="L691" t="s">
        <v>93</v>
      </c>
      <c r="M691" t="s">
        <v>332</v>
      </c>
      <c r="N691" t="s">
        <v>225</v>
      </c>
      <c r="O691" t="s">
        <v>238</v>
      </c>
      <c r="P691">
        <v>55</v>
      </c>
      <c r="Q691" s="1">
        <v>23489</v>
      </c>
      <c r="R691" t="s">
        <v>281</v>
      </c>
      <c r="S691" t="s">
        <v>282</v>
      </c>
      <c r="T691" t="s">
        <v>229</v>
      </c>
      <c r="U691" t="s">
        <v>233</v>
      </c>
      <c r="V691" t="s">
        <v>231</v>
      </c>
      <c r="W691">
        <v>502</v>
      </c>
      <c r="X691" t="s">
        <v>344</v>
      </c>
      <c r="Y691" t="s">
        <v>360</v>
      </c>
      <c r="Z691" t="s">
        <v>346</v>
      </c>
      <c r="AA691">
        <v>9.9099999999999994E-2</v>
      </c>
      <c r="AB691" t="s">
        <v>347</v>
      </c>
      <c r="AC691" t="s">
        <v>361</v>
      </c>
      <c r="AD691" t="s">
        <v>92</v>
      </c>
      <c r="AE691" t="s">
        <v>82</v>
      </c>
      <c r="AF691" t="s">
        <v>83</v>
      </c>
      <c r="AG691" t="s">
        <v>84</v>
      </c>
      <c r="AH691" t="s">
        <v>84</v>
      </c>
      <c r="AI691" t="s">
        <v>85</v>
      </c>
      <c r="AJ691" t="s">
        <v>86</v>
      </c>
      <c r="AK691">
        <v>700013</v>
      </c>
      <c r="AL691" t="s">
        <v>21</v>
      </c>
      <c r="AM691" t="s">
        <v>30</v>
      </c>
      <c r="AN691">
        <v>7628</v>
      </c>
      <c r="AO691">
        <v>40453</v>
      </c>
      <c r="AP691">
        <v>7586</v>
      </c>
      <c r="AQ691">
        <v>26.01</v>
      </c>
      <c r="AR691">
        <v>721.76</v>
      </c>
      <c r="AS691" t="s">
        <v>2396</v>
      </c>
      <c r="AT691" t="s">
        <v>2396</v>
      </c>
      <c r="AU691">
        <v>2</v>
      </c>
      <c r="AV691" t="s">
        <v>2398</v>
      </c>
      <c r="AW691" t="str" cm="1">
        <f t="array" ref="AW691">IF(Bank_Final_Fact[[#This Row],[Disbursement Date]]=MIN(_xlfn._xlws.FILTER(Bank_Final_Fact[Disbursement Date],Bank_Final_Fact[Client id]=Bank_Final_Fact[[#This Row],[Client id]])),"New","Old")</f>
        <v>New</v>
      </c>
      <c r="AX691">
        <f t="shared" si="10"/>
        <v>3</v>
      </c>
    </row>
    <row r="692" spans="1:50">
      <c r="A692" t="s">
        <v>1077</v>
      </c>
      <c r="B692">
        <v>485</v>
      </c>
      <c r="C692" t="s">
        <v>94</v>
      </c>
      <c r="D692" t="s">
        <v>343</v>
      </c>
      <c r="E692">
        <v>45850</v>
      </c>
      <c r="F692">
        <v>37153</v>
      </c>
      <c r="G692">
        <v>1510</v>
      </c>
      <c r="H692" s="1">
        <v>43871</v>
      </c>
      <c r="I692" t="s">
        <v>382</v>
      </c>
      <c r="J692" t="s">
        <v>383</v>
      </c>
      <c r="K692">
        <v>70364</v>
      </c>
      <c r="L692" t="s">
        <v>96</v>
      </c>
      <c r="M692" t="s">
        <v>289</v>
      </c>
      <c r="N692" t="s">
        <v>225</v>
      </c>
      <c r="O692" t="s">
        <v>226</v>
      </c>
      <c r="P692">
        <v>36</v>
      </c>
      <c r="Q692" s="1">
        <v>30567</v>
      </c>
      <c r="R692" t="s">
        <v>266</v>
      </c>
      <c r="S692" t="s">
        <v>282</v>
      </c>
      <c r="T692" t="s">
        <v>249</v>
      </c>
      <c r="U692" t="s">
        <v>261</v>
      </c>
      <c r="V692" t="s">
        <v>240</v>
      </c>
      <c r="W692">
        <v>807</v>
      </c>
      <c r="X692" t="s">
        <v>344</v>
      </c>
      <c r="Y692" t="s">
        <v>345</v>
      </c>
      <c r="Z692" t="s">
        <v>346</v>
      </c>
      <c r="AA692">
        <v>0.1065</v>
      </c>
      <c r="AB692" t="s">
        <v>347</v>
      </c>
      <c r="AC692" t="s">
        <v>348</v>
      </c>
      <c r="AD692" t="s">
        <v>94</v>
      </c>
      <c r="AE692" t="s">
        <v>51</v>
      </c>
      <c r="AF692" t="s">
        <v>52</v>
      </c>
      <c r="AG692" t="s">
        <v>53</v>
      </c>
      <c r="AH692" t="s">
        <v>53</v>
      </c>
      <c r="AI692" t="s">
        <v>54</v>
      </c>
      <c r="AJ692" t="s">
        <v>94</v>
      </c>
      <c r="AK692">
        <v>70364</v>
      </c>
      <c r="AL692" t="s">
        <v>95</v>
      </c>
      <c r="AM692" t="s">
        <v>14</v>
      </c>
      <c r="AN692">
        <v>47066</v>
      </c>
      <c r="AO692">
        <v>38407</v>
      </c>
      <c r="AP692">
        <v>45542</v>
      </c>
      <c r="AQ692">
        <v>10.64</v>
      </c>
      <c r="AR692">
        <v>4031.09</v>
      </c>
      <c r="AS692" t="s">
        <v>2396</v>
      </c>
      <c r="AT692" t="s">
        <v>2396</v>
      </c>
      <c r="AU692">
        <v>0</v>
      </c>
      <c r="AV692" t="s">
        <v>2398</v>
      </c>
      <c r="AW692" t="str" cm="1">
        <f t="array" ref="AW692">IF(Bank_Final_Fact[[#This Row],[Disbursement Date]]=MIN(_xlfn._xlws.FILTER(Bank_Final_Fact[Disbursement Date],Bank_Final_Fact[Client id]=Bank_Final_Fact[[#This Row],[Client id]])),"New","Old")</f>
        <v>Old</v>
      </c>
      <c r="AX692">
        <f t="shared" si="10"/>
        <v>4</v>
      </c>
    </row>
    <row r="693" spans="1:50">
      <c r="A693" t="s">
        <v>1078</v>
      </c>
      <c r="B693">
        <v>944</v>
      </c>
      <c r="C693" t="s">
        <v>124</v>
      </c>
      <c r="D693" t="s">
        <v>359</v>
      </c>
      <c r="E693">
        <v>46400</v>
      </c>
      <c r="F693">
        <v>19918</v>
      </c>
      <c r="G693">
        <v>29109</v>
      </c>
      <c r="H693" s="1">
        <v>44804</v>
      </c>
      <c r="I693" t="s">
        <v>382</v>
      </c>
      <c r="J693" t="s">
        <v>389</v>
      </c>
      <c r="K693">
        <v>1030063</v>
      </c>
      <c r="L693" t="s">
        <v>126</v>
      </c>
      <c r="M693" t="s">
        <v>333</v>
      </c>
      <c r="N693" t="s">
        <v>225</v>
      </c>
      <c r="O693" t="s">
        <v>238</v>
      </c>
      <c r="P693">
        <v>46</v>
      </c>
      <c r="Q693" s="1">
        <v>26877</v>
      </c>
      <c r="R693" t="s">
        <v>281</v>
      </c>
      <c r="S693" t="s">
        <v>282</v>
      </c>
      <c r="T693" t="s">
        <v>259</v>
      </c>
      <c r="U693" t="s">
        <v>233</v>
      </c>
      <c r="V693" t="s">
        <v>246</v>
      </c>
      <c r="W693">
        <v>604</v>
      </c>
      <c r="X693" t="s">
        <v>344</v>
      </c>
      <c r="Y693" t="s">
        <v>360</v>
      </c>
      <c r="Z693" t="s">
        <v>346</v>
      </c>
      <c r="AA693">
        <v>9.9099999999999994E-2</v>
      </c>
      <c r="AB693" t="s">
        <v>347</v>
      </c>
      <c r="AC693" t="s">
        <v>361</v>
      </c>
      <c r="AD693" t="s">
        <v>124</v>
      </c>
      <c r="AE693" t="s">
        <v>9</v>
      </c>
      <c r="AF693" t="s">
        <v>10</v>
      </c>
      <c r="AG693" t="s">
        <v>11</v>
      </c>
      <c r="AH693" t="s">
        <v>11</v>
      </c>
      <c r="AI693" t="s">
        <v>12</v>
      </c>
      <c r="AJ693" t="s">
        <v>20</v>
      </c>
      <c r="AK693">
        <v>1030063</v>
      </c>
      <c r="AL693" t="s">
        <v>125</v>
      </c>
      <c r="AM693" t="s">
        <v>30</v>
      </c>
      <c r="AN693">
        <v>47030</v>
      </c>
      <c r="AO693">
        <v>21565</v>
      </c>
      <c r="AP693">
        <v>45946</v>
      </c>
      <c r="AQ693">
        <v>21.91</v>
      </c>
      <c r="AR693">
        <v>1413.94</v>
      </c>
      <c r="AS693" t="s">
        <v>2396</v>
      </c>
      <c r="AT693" t="s">
        <v>2396</v>
      </c>
      <c r="AU693">
        <v>1</v>
      </c>
      <c r="AV693" t="s">
        <v>2398</v>
      </c>
      <c r="AW693" t="str" cm="1">
        <f t="array" ref="AW693">IF(Bank_Final_Fact[[#This Row],[Disbursement Date]]=MIN(_xlfn._xlws.FILTER(Bank_Final_Fact[Disbursement Date],Bank_Final_Fact[Client id]=Bank_Final_Fact[[#This Row],[Client id]])),"New","Old")</f>
        <v>Old</v>
      </c>
      <c r="AX693">
        <f t="shared" si="10"/>
        <v>5</v>
      </c>
    </row>
    <row r="694" spans="1:50">
      <c r="A694" t="s">
        <v>1079</v>
      </c>
      <c r="B694">
        <v>288</v>
      </c>
      <c r="C694" t="s">
        <v>81</v>
      </c>
      <c r="D694" t="s">
        <v>343</v>
      </c>
      <c r="E694">
        <v>2971</v>
      </c>
      <c r="F694">
        <v>30174</v>
      </c>
      <c r="G694">
        <v>6889</v>
      </c>
      <c r="H694" s="1">
        <v>44860</v>
      </c>
      <c r="I694" t="s">
        <v>385</v>
      </c>
      <c r="J694" t="s">
        <v>389</v>
      </c>
      <c r="K694">
        <v>690076</v>
      </c>
      <c r="L694" t="s">
        <v>88</v>
      </c>
      <c r="M694" t="s">
        <v>263</v>
      </c>
      <c r="N694" t="s">
        <v>225</v>
      </c>
      <c r="O694" t="s">
        <v>251</v>
      </c>
      <c r="P694">
        <v>28</v>
      </c>
      <c r="Q694" s="1">
        <v>33326</v>
      </c>
      <c r="R694" t="s">
        <v>239</v>
      </c>
      <c r="S694" t="s">
        <v>303</v>
      </c>
      <c r="T694" t="s">
        <v>229</v>
      </c>
      <c r="U694" t="s">
        <v>245</v>
      </c>
      <c r="V694" t="s">
        <v>246</v>
      </c>
      <c r="W694">
        <v>432</v>
      </c>
      <c r="X694" t="s">
        <v>344</v>
      </c>
      <c r="Y694" t="s">
        <v>345</v>
      </c>
      <c r="Z694" t="s">
        <v>346</v>
      </c>
      <c r="AA694">
        <v>0.1065</v>
      </c>
      <c r="AB694" t="s">
        <v>347</v>
      </c>
      <c r="AC694" t="s">
        <v>348</v>
      </c>
      <c r="AD694" t="s">
        <v>81</v>
      </c>
      <c r="AE694" t="s">
        <v>82</v>
      </c>
      <c r="AF694" t="s">
        <v>83</v>
      </c>
      <c r="AG694" t="s">
        <v>84</v>
      </c>
      <c r="AH694" t="s">
        <v>84</v>
      </c>
      <c r="AI694" t="s">
        <v>85</v>
      </c>
      <c r="AJ694" t="s">
        <v>86</v>
      </c>
      <c r="AK694">
        <v>690076</v>
      </c>
      <c r="AL694" t="s">
        <v>87</v>
      </c>
      <c r="AM694" t="s">
        <v>14</v>
      </c>
      <c r="AN694">
        <v>2734</v>
      </c>
      <c r="AO694">
        <v>29874</v>
      </c>
      <c r="AP694">
        <v>2489</v>
      </c>
      <c r="AQ694">
        <v>43.9</v>
      </c>
      <c r="AR694">
        <v>4510.24</v>
      </c>
      <c r="AS694" t="s">
        <v>2396</v>
      </c>
      <c r="AT694" t="s">
        <v>2396</v>
      </c>
      <c r="AU694">
        <v>2</v>
      </c>
      <c r="AV694" t="s">
        <v>2398</v>
      </c>
      <c r="AW694" t="str" cm="1">
        <f t="array" ref="AW694">IF(Bank_Final_Fact[[#This Row],[Disbursement Date]]=MIN(_xlfn._xlws.FILTER(Bank_Final_Fact[Disbursement Date],Bank_Final_Fact[Client id]=Bank_Final_Fact[[#This Row],[Client id]])),"New","Old")</f>
        <v>Old</v>
      </c>
      <c r="AX694">
        <f t="shared" si="10"/>
        <v>2</v>
      </c>
    </row>
    <row r="695" spans="1:50">
      <c r="A695" t="s">
        <v>1080</v>
      </c>
      <c r="B695">
        <v>242</v>
      </c>
      <c r="C695" t="s">
        <v>186</v>
      </c>
      <c r="D695" t="s">
        <v>362</v>
      </c>
      <c r="E695">
        <v>47279</v>
      </c>
      <c r="F695">
        <v>5286</v>
      </c>
      <c r="G695">
        <v>17407</v>
      </c>
      <c r="H695" s="1">
        <v>42961</v>
      </c>
      <c r="I695" t="s">
        <v>382</v>
      </c>
      <c r="J695" t="s">
        <v>383</v>
      </c>
      <c r="K695">
        <v>800018</v>
      </c>
      <c r="L695" t="s">
        <v>189</v>
      </c>
      <c r="M695" t="s">
        <v>276</v>
      </c>
      <c r="N695" t="s">
        <v>225</v>
      </c>
      <c r="O695" t="s">
        <v>226</v>
      </c>
      <c r="P695">
        <v>37</v>
      </c>
      <c r="Q695" s="1">
        <v>29221</v>
      </c>
      <c r="R695" t="s">
        <v>266</v>
      </c>
      <c r="S695" t="s">
        <v>243</v>
      </c>
      <c r="T695" t="s">
        <v>229</v>
      </c>
      <c r="U695" t="s">
        <v>261</v>
      </c>
      <c r="V695" t="s">
        <v>231</v>
      </c>
      <c r="W695">
        <v>479</v>
      </c>
      <c r="X695" t="s">
        <v>344</v>
      </c>
      <c r="Y695" t="s">
        <v>357</v>
      </c>
      <c r="Z695" t="s">
        <v>363</v>
      </c>
      <c r="AA695">
        <v>0.1991</v>
      </c>
      <c r="AB695" t="s">
        <v>364</v>
      </c>
      <c r="AC695" t="s">
        <v>365</v>
      </c>
      <c r="AD695" t="s">
        <v>186</v>
      </c>
      <c r="AE695" t="s">
        <v>24</v>
      </c>
      <c r="AF695" t="s">
        <v>25</v>
      </c>
      <c r="AG695" t="s">
        <v>26</v>
      </c>
      <c r="AH695" t="s">
        <v>26</v>
      </c>
      <c r="AI695" t="s">
        <v>27</v>
      </c>
      <c r="AJ695" t="s">
        <v>187</v>
      </c>
      <c r="AK695">
        <v>800018</v>
      </c>
      <c r="AL695" t="s">
        <v>188</v>
      </c>
      <c r="AM695" t="s">
        <v>14</v>
      </c>
      <c r="AN695">
        <v>48904</v>
      </c>
      <c r="AO695">
        <v>4962</v>
      </c>
      <c r="AP695">
        <v>47022</v>
      </c>
      <c r="AQ695">
        <v>25.09</v>
      </c>
      <c r="AR695">
        <v>760.06</v>
      </c>
      <c r="AS695" t="s">
        <v>2396</v>
      </c>
      <c r="AT695" t="s">
        <v>2396</v>
      </c>
      <c r="AU695">
        <v>2</v>
      </c>
      <c r="AV695" t="s">
        <v>2399</v>
      </c>
      <c r="AW695" t="str" cm="1">
        <f t="array" ref="AW695">IF(Bank_Final_Fact[[#This Row],[Disbursement Date]]=MIN(_xlfn._xlws.FILTER(Bank_Final_Fact[Disbursement Date],Bank_Final_Fact[Client id]=Bank_Final_Fact[[#This Row],[Client id]])),"New","Old")</f>
        <v>Old</v>
      </c>
      <c r="AX695">
        <f t="shared" si="10"/>
        <v>5</v>
      </c>
    </row>
    <row r="696" spans="1:50">
      <c r="A696" t="s">
        <v>1081</v>
      </c>
      <c r="B696">
        <v>111</v>
      </c>
      <c r="C696" t="s">
        <v>109</v>
      </c>
      <c r="D696" t="s">
        <v>373</v>
      </c>
      <c r="E696">
        <v>29173</v>
      </c>
      <c r="F696">
        <v>37504</v>
      </c>
      <c r="G696">
        <v>8223</v>
      </c>
      <c r="H696" s="1">
        <v>42137</v>
      </c>
      <c r="I696" t="s">
        <v>385</v>
      </c>
      <c r="J696" t="s">
        <v>383</v>
      </c>
      <c r="K696">
        <v>1110166</v>
      </c>
      <c r="L696" t="s">
        <v>112</v>
      </c>
      <c r="M696" t="s">
        <v>297</v>
      </c>
      <c r="N696" t="s">
        <v>225</v>
      </c>
      <c r="O696" t="s">
        <v>242</v>
      </c>
      <c r="P696">
        <v>23</v>
      </c>
      <c r="Q696" s="1">
        <v>35411</v>
      </c>
      <c r="R696" t="s">
        <v>239</v>
      </c>
      <c r="S696" t="s">
        <v>303</v>
      </c>
      <c r="T696" t="s">
        <v>259</v>
      </c>
      <c r="U696" t="s">
        <v>236</v>
      </c>
      <c r="V696" t="s">
        <v>246</v>
      </c>
      <c r="W696">
        <v>443</v>
      </c>
      <c r="X696" t="s">
        <v>344</v>
      </c>
      <c r="Y696" t="s">
        <v>350</v>
      </c>
      <c r="Z696" t="s">
        <v>346</v>
      </c>
      <c r="AA696">
        <v>6.6199999999999995E-2</v>
      </c>
      <c r="AB696" t="s">
        <v>351</v>
      </c>
      <c r="AC696" t="s">
        <v>358</v>
      </c>
      <c r="AD696" t="s">
        <v>109</v>
      </c>
      <c r="AE696" t="s">
        <v>9</v>
      </c>
      <c r="AF696" t="s">
        <v>10</v>
      </c>
      <c r="AG696" t="s">
        <v>11</v>
      </c>
      <c r="AH696" t="s">
        <v>11</v>
      </c>
      <c r="AI696" t="s">
        <v>12</v>
      </c>
      <c r="AJ696" t="s">
        <v>110</v>
      </c>
      <c r="AK696">
        <v>1110166</v>
      </c>
      <c r="AL696" t="s">
        <v>111</v>
      </c>
      <c r="AM696" t="s">
        <v>14</v>
      </c>
      <c r="AN696">
        <v>30623</v>
      </c>
      <c r="AO696">
        <v>39350</v>
      </c>
      <c r="AP696">
        <v>29054</v>
      </c>
      <c r="AQ696">
        <v>15.76</v>
      </c>
      <c r="AR696">
        <v>2182.75</v>
      </c>
      <c r="AS696" t="s">
        <v>2396</v>
      </c>
      <c r="AT696" t="s">
        <v>2396</v>
      </c>
      <c r="AU696">
        <v>2</v>
      </c>
      <c r="AV696" t="s">
        <v>2398</v>
      </c>
      <c r="AW696" t="str" cm="1">
        <f t="array" ref="AW696">IF(Bank_Final_Fact[[#This Row],[Disbursement Date]]=MIN(_xlfn._xlws.FILTER(Bank_Final_Fact[Disbursement Date],Bank_Final_Fact[Client id]=Bank_Final_Fact[[#This Row],[Client id]])),"New","Old")</f>
        <v>New</v>
      </c>
      <c r="AX696">
        <f t="shared" si="10"/>
        <v>1</v>
      </c>
    </row>
    <row r="697" spans="1:50">
      <c r="A697" t="s">
        <v>1082</v>
      </c>
      <c r="B697">
        <v>784</v>
      </c>
      <c r="C697" t="s">
        <v>92</v>
      </c>
      <c r="D697" t="s">
        <v>343</v>
      </c>
      <c r="E697">
        <v>22308</v>
      </c>
      <c r="F697">
        <v>45376</v>
      </c>
      <c r="G697">
        <v>28642</v>
      </c>
      <c r="H697" s="1">
        <v>44422</v>
      </c>
      <c r="I697" t="s">
        <v>394</v>
      </c>
      <c r="J697" t="s">
        <v>389</v>
      </c>
      <c r="K697">
        <v>700013</v>
      </c>
      <c r="L697" t="s">
        <v>93</v>
      </c>
      <c r="M697" t="s">
        <v>334</v>
      </c>
      <c r="N697" t="s">
        <v>225</v>
      </c>
      <c r="O697" t="s">
        <v>226</v>
      </c>
      <c r="P697">
        <v>43</v>
      </c>
      <c r="Q697" s="1">
        <v>27454</v>
      </c>
      <c r="R697" t="s">
        <v>281</v>
      </c>
      <c r="S697" t="s">
        <v>282</v>
      </c>
      <c r="T697" t="s">
        <v>229</v>
      </c>
      <c r="U697" t="s">
        <v>230</v>
      </c>
      <c r="V697" t="s">
        <v>246</v>
      </c>
      <c r="W697">
        <v>558</v>
      </c>
      <c r="X697" t="s">
        <v>344</v>
      </c>
      <c r="Y697" t="s">
        <v>345</v>
      </c>
      <c r="Z697" t="s">
        <v>346</v>
      </c>
      <c r="AA697">
        <v>0.1065</v>
      </c>
      <c r="AB697" t="s">
        <v>347</v>
      </c>
      <c r="AC697" t="s">
        <v>348</v>
      </c>
      <c r="AD697" t="s">
        <v>92</v>
      </c>
      <c r="AE697" t="s">
        <v>82</v>
      </c>
      <c r="AF697" t="s">
        <v>83</v>
      </c>
      <c r="AG697" t="s">
        <v>84</v>
      </c>
      <c r="AH697" t="s">
        <v>84</v>
      </c>
      <c r="AI697" t="s">
        <v>85</v>
      </c>
      <c r="AJ697" t="s">
        <v>86</v>
      </c>
      <c r="AK697">
        <v>700013</v>
      </c>
      <c r="AL697" t="s">
        <v>21</v>
      </c>
      <c r="AM697" t="s">
        <v>30</v>
      </c>
      <c r="AN697">
        <v>24048</v>
      </c>
      <c r="AO697">
        <v>45641</v>
      </c>
      <c r="AP697">
        <v>22306</v>
      </c>
      <c r="AQ697">
        <v>30.61</v>
      </c>
      <c r="AR697">
        <v>4699.8</v>
      </c>
      <c r="AS697" t="s">
        <v>2396</v>
      </c>
      <c r="AT697" t="s">
        <v>2396</v>
      </c>
      <c r="AU697">
        <v>0</v>
      </c>
      <c r="AV697" t="s">
        <v>2399</v>
      </c>
      <c r="AW697" t="str" cm="1">
        <f t="array" ref="AW697">IF(Bank_Final_Fact[[#This Row],[Disbursement Date]]=MIN(_xlfn._xlws.FILTER(Bank_Final_Fact[Disbursement Date],Bank_Final_Fact[Client id]=Bank_Final_Fact[[#This Row],[Client id]])),"New","Old")</f>
        <v>Old</v>
      </c>
      <c r="AX697">
        <f t="shared" si="10"/>
        <v>6</v>
      </c>
    </row>
    <row r="698" spans="1:50">
      <c r="A698" t="s">
        <v>1083</v>
      </c>
      <c r="B698">
        <v>436</v>
      </c>
      <c r="C698" t="s">
        <v>142</v>
      </c>
      <c r="D698" t="s">
        <v>343</v>
      </c>
      <c r="E698">
        <v>15113</v>
      </c>
      <c r="F698">
        <v>30295</v>
      </c>
      <c r="G698">
        <v>37263</v>
      </c>
      <c r="H698" s="1">
        <v>44904</v>
      </c>
      <c r="I698" t="s">
        <v>385</v>
      </c>
      <c r="J698" t="s">
        <v>383</v>
      </c>
      <c r="K698">
        <v>570241</v>
      </c>
      <c r="L698" t="s">
        <v>148</v>
      </c>
      <c r="M698" t="s">
        <v>308</v>
      </c>
      <c r="N698" t="s">
        <v>225</v>
      </c>
      <c r="O698" t="s">
        <v>238</v>
      </c>
      <c r="P698">
        <v>49</v>
      </c>
      <c r="Q698" s="1">
        <v>25752</v>
      </c>
      <c r="R698" t="s">
        <v>239</v>
      </c>
      <c r="S698" t="s">
        <v>303</v>
      </c>
      <c r="T698" t="s">
        <v>229</v>
      </c>
      <c r="U698" t="s">
        <v>236</v>
      </c>
      <c r="V698" t="s">
        <v>231</v>
      </c>
      <c r="W698">
        <v>695</v>
      </c>
      <c r="X698" t="s">
        <v>344</v>
      </c>
      <c r="Y698" t="s">
        <v>345</v>
      </c>
      <c r="Z698" t="s">
        <v>346</v>
      </c>
      <c r="AA698">
        <v>0.1065</v>
      </c>
      <c r="AB698" t="s">
        <v>347</v>
      </c>
      <c r="AC698" t="s">
        <v>348</v>
      </c>
      <c r="AD698" t="s">
        <v>142</v>
      </c>
      <c r="AE698" t="s">
        <v>143</v>
      </c>
      <c r="AF698" t="s">
        <v>144</v>
      </c>
      <c r="AG698" t="s">
        <v>145</v>
      </c>
      <c r="AH698" t="s">
        <v>145</v>
      </c>
      <c r="AI698" t="s">
        <v>146</v>
      </c>
      <c r="AJ698" t="s">
        <v>142</v>
      </c>
      <c r="AK698">
        <v>570241</v>
      </c>
      <c r="AL698" t="s">
        <v>147</v>
      </c>
      <c r="AM698" t="s">
        <v>30</v>
      </c>
      <c r="AN698">
        <v>15395</v>
      </c>
      <c r="AO698">
        <v>32287</v>
      </c>
      <c r="AP698">
        <v>14658</v>
      </c>
      <c r="AQ698">
        <v>39.270000000000003</v>
      </c>
      <c r="AR698">
        <v>2622.71</v>
      </c>
      <c r="AS698" t="s">
        <v>2396</v>
      </c>
      <c r="AT698" t="s">
        <v>2396</v>
      </c>
      <c r="AU698">
        <v>2</v>
      </c>
      <c r="AV698" t="s">
        <v>2399</v>
      </c>
      <c r="AW698" t="str" cm="1">
        <f t="array" ref="AW698">IF(Bank_Final_Fact[[#This Row],[Disbursement Date]]=MIN(_xlfn._xlws.FILTER(Bank_Final_Fact[Disbursement Date],Bank_Final_Fact[Client id]=Bank_Final_Fact[[#This Row],[Client id]])),"New","Old")</f>
        <v>Old</v>
      </c>
      <c r="AX698">
        <f t="shared" si="10"/>
        <v>5</v>
      </c>
    </row>
    <row r="699" spans="1:50">
      <c r="A699" t="s">
        <v>1084</v>
      </c>
      <c r="B699">
        <v>615</v>
      </c>
      <c r="C699" t="s">
        <v>109</v>
      </c>
      <c r="D699" t="s">
        <v>349</v>
      </c>
      <c r="E699">
        <v>4520</v>
      </c>
      <c r="F699">
        <v>34462</v>
      </c>
      <c r="G699">
        <v>44518</v>
      </c>
      <c r="H699" s="1">
        <v>45129</v>
      </c>
      <c r="I699" t="s">
        <v>385</v>
      </c>
      <c r="J699" t="s">
        <v>383</v>
      </c>
      <c r="K699">
        <v>1110166</v>
      </c>
      <c r="L699" t="s">
        <v>112</v>
      </c>
      <c r="M699" t="s">
        <v>250</v>
      </c>
      <c r="N699" t="s">
        <v>225</v>
      </c>
      <c r="O699" t="s">
        <v>238</v>
      </c>
      <c r="P699">
        <v>55</v>
      </c>
      <c r="Q699" s="1">
        <v>23377</v>
      </c>
      <c r="R699" t="s">
        <v>266</v>
      </c>
      <c r="S699" t="s">
        <v>282</v>
      </c>
      <c r="T699" t="s">
        <v>259</v>
      </c>
      <c r="U699" t="s">
        <v>245</v>
      </c>
      <c r="V699" t="s">
        <v>231</v>
      </c>
      <c r="W699">
        <v>489</v>
      </c>
      <c r="X699" t="s">
        <v>344</v>
      </c>
      <c r="Y699" t="s">
        <v>350</v>
      </c>
      <c r="Z699" t="s">
        <v>346</v>
      </c>
      <c r="AA699">
        <v>7.51E-2</v>
      </c>
      <c r="AB699" t="s">
        <v>351</v>
      </c>
      <c r="AC699" t="s">
        <v>352</v>
      </c>
      <c r="AD699" t="s">
        <v>109</v>
      </c>
      <c r="AE699" t="s">
        <v>9</v>
      </c>
      <c r="AF699" t="s">
        <v>10</v>
      </c>
      <c r="AG699" t="s">
        <v>11</v>
      </c>
      <c r="AH699" t="s">
        <v>11</v>
      </c>
      <c r="AI699" t="s">
        <v>12</v>
      </c>
      <c r="AJ699" t="s">
        <v>110</v>
      </c>
      <c r="AK699">
        <v>1110166</v>
      </c>
      <c r="AL699" t="s">
        <v>111</v>
      </c>
      <c r="AM699" t="s">
        <v>14</v>
      </c>
      <c r="AN699">
        <v>4484</v>
      </c>
      <c r="AO699">
        <v>36073</v>
      </c>
      <c r="AP699">
        <v>4252</v>
      </c>
      <c r="AQ699">
        <v>22.92</v>
      </c>
      <c r="AR699">
        <v>4062.58</v>
      </c>
      <c r="AS699" t="s">
        <v>2396</v>
      </c>
      <c r="AT699" t="s">
        <v>2396</v>
      </c>
      <c r="AU699">
        <v>2</v>
      </c>
      <c r="AV699" t="s">
        <v>2398</v>
      </c>
      <c r="AW699" t="str" cm="1">
        <f t="array" ref="AW699">IF(Bank_Final_Fact[[#This Row],[Disbursement Date]]=MIN(_xlfn._xlws.FILTER(Bank_Final_Fact[Disbursement Date],Bank_Final_Fact[Client id]=Bank_Final_Fact[[#This Row],[Client id]])),"New","Old")</f>
        <v>Old</v>
      </c>
      <c r="AX699">
        <f t="shared" si="10"/>
        <v>5</v>
      </c>
    </row>
    <row r="700" spans="1:50">
      <c r="A700" t="s">
        <v>1085</v>
      </c>
      <c r="B700">
        <v>254</v>
      </c>
      <c r="C700" t="s">
        <v>89</v>
      </c>
      <c r="D700" t="s">
        <v>343</v>
      </c>
      <c r="E700">
        <v>33886</v>
      </c>
      <c r="F700">
        <v>7322</v>
      </c>
      <c r="G700">
        <v>4983</v>
      </c>
      <c r="H700" s="1">
        <v>43247</v>
      </c>
      <c r="I700" t="s">
        <v>382</v>
      </c>
      <c r="J700" t="s">
        <v>389</v>
      </c>
      <c r="K700">
        <v>910020</v>
      </c>
      <c r="L700" t="s">
        <v>91</v>
      </c>
      <c r="M700" t="s">
        <v>286</v>
      </c>
      <c r="N700" t="s">
        <v>225</v>
      </c>
      <c r="O700" t="s">
        <v>251</v>
      </c>
      <c r="P700">
        <v>28</v>
      </c>
      <c r="Q700" s="1">
        <v>33239</v>
      </c>
      <c r="R700" t="s">
        <v>235</v>
      </c>
      <c r="S700" t="s">
        <v>243</v>
      </c>
      <c r="T700" t="s">
        <v>259</v>
      </c>
      <c r="U700" t="s">
        <v>230</v>
      </c>
      <c r="V700" t="s">
        <v>240</v>
      </c>
      <c r="W700">
        <v>844</v>
      </c>
      <c r="X700" t="s">
        <v>344</v>
      </c>
      <c r="Y700" t="s">
        <v>345</v>
      </c>
      <c r="Z700" t="s">
        <v>346</v>
      </c>
      <c r="AA700">
        <v>0.1065</v>
      </c>
      <c r="AB700" t="s">
        <v>347</v>
      </c>
      <c r="AC700" t="s">
        <v>348</v>
      </c>
      <c r="AD700" t="s">
        <v>89</v>
      </c>
      <c r="AE700" t="s">
        <v>24</v>
      </c>
      <c r="AF700" t="s">
        <v>25</v>
      </c>
      <c r="AG700" t="s">
        <v>26</v>
      </c>
      <c r="AH700" t="s">
        <v>26</v>
      </c>
      <c r="AI700" t="s">
        <v>27</v>
      </c>
      <c r="AJ700" t="s">
        <v>28</v>
      </c>
      <c r="AK700">
        <v>910020</v>
      </c>
      <c r="AL700" t="s">
        <v>90</v>
      </c>
      <c r="AM700" t="s">
        <v>16</v>
      </c>
      <c r="AN700">
        <v>33478</v>
      </c>
      <c r="AO700">
        <v>8485</v>
      </c>
      <c r="AP700">
        <v>33710</v>
      </c>
      <c r="AQ700">
        <v>47.35</v>
      </c>
      <c r="AR700">
        <v>4502.99</v>
      </c>
      <c r="AS700" t="s">
        <v>2396</v>
      </c>
      <c r="AT700" t="s">
        <v>2397</v>
      </c>
      <c r="AU700">
        <v>0</v>
      </c>
      <c r="AV700" t="s">
        <v>2398</v>
      </c>
      <c r="AW700" t="str" cm="1">
        <f t="array" ref="AW700">IF(Bank_Final_Fact[[#This Row],[Disbursement Date]]=MIN(_xlfn._xlws.FILTER(Bank_Final_Fact[Disbursement Date],Bank_Final_Fact[Client id]=Bank_Final_Fact[[#This Row],[Client id]])),"New","Old")</f>
        <v>Old</v>
      </c>
      <c r="AX700">
        <f t="shared" si="10"/>
        <v>5</v>
      </c>
    </row>
    <row r="701" spans="1:50">
      <c r="A701" t="s">
        <v>1086</v>
      </c>
      <c r="B701">
        <v>822</v>
      </c>
      <c r="C701" t="s">
        <v>186</v>
      </c>
      <c r="D701" t="s">
        <v>359</v>
      </c>
      <c r="E701">
        <v>43809</v>
      </c>
      <c r="F701">
        <v>9417</v>
      </c>
      <c r="G701">
        <v>25562</v>
      </c>
      <c r="H701" s="1">
        <v>42176</v>
      </c>
      <c r="I701" t="s">
        <v>385</v>
      </c>
      <c r="J701" t="s">
        <v>389</v>
      </c>
      <c r="K701">
        <v>800018</v>
      </c>
      <c r="L701" t="s">
        <v>189</v>
      </c>
      <c r="M701" t="s">
        <v>253</v>
      </c>
      <c r="N701" t="s">
        <v>225</v>
      </c>
      <c r="O701" t="s">
        <v>251</v>
      </c>
      <c r="P701">
        <v>29</v>
      </c>
      <c r="Q701" s="1">
        <v>32874</v>
      </c>
      <c r="R701" t="s">
        <v>227</v>
      </c>
      <c r="S701" t="s">
        <v>243</v>
      </c>
      <c r="T701" t="s">
        <v>229</v>
      </c>
      <c r="U701" t="s">
        <v>230</v>
      </c>
      <c r="V701" t="s">
        <v>240</v>
      </c>
      <c r="W701">
        <v>311</v>
      </c>
      <c r="X701" t="s">
        <v>344</v>
      </c>
      <c r="Y701" t="s">
        <v>360</v>
      </c>
      <c r="Z701" t="s">
        <v>346</v>
      </c>
      <c r="AA701">
        <v>9.9099999999999994E-2</v>
      </c>
      <c r="AB701" t="s">
        <v>347</v>
      </c>
      <c r="AC701" t="s">
        <v>361</v>
      </c>
      <c r="AD701" t="s">
        <v>186</v>
      </c>
      <c r="AE701" t="s">
        <v>24</v>
      </c>
      <c r="AF701" t="s">
        <v>25</v>
      </c>
      <c r="AG701" t="s">
        <v>26</v>
      </c>
      <c r="AH701" t="s">
        <v>26</v>
      </c>
      <c r="AI701" t="s">
        <v>27</v>
      </c>
      <c r="AJ701" t="s">
        <v>187</v>
      </c>
      <c r="AK701">
        <v>800018</v>
      </c>
      <c r="AL701" t="s">
        <v>188</v>
      </c>
      <c r="AM701" t="s">
        <v>14</v>
      </c>
      <c r="AN701">
        <v>45145</v>
      </c>
      <c r="AO701">
        <v>9450</v>
      </c>
      <c r="AP701">
        <v>43473</v>
      </c>
      <c r="AQ701">
        <v>7.33</v>
      </c>
      <c r="AR701">
        <v>4714.6000000000004</v>
      </c>
      <c r="AS701" t="s">
        <v>2396</v>
      </c>
      <c r="AT701" t="s">
        <v>2396</v>
      </c>
      <c r="AU701">
        <v>0</v>
      </c>
      <c r="AV701" t="s">
        <v>2398</v>
      </c>
      <c r="AW701" t="str" cm="1">
        <f t="array" ref="AW701">IF(Bank_Final_Fact[[#This Row],[Disbursement Date]]=MIN(_xlfn._xlws.FILTER(Bank_Final_Fact[Disbursement Date],Bank_Final_Fact[Client id]=Bank_Final_Fact[[#This Row],[Client id]])),"New","Old")</f>
        <v>New</v>
      </c>
      <c r="AX701">
        <f t="shared" si="10"/>
        <v>3</v>
      </c>
    </row>
    <row r="702" spans="1:50">
      <c r="A702" t="s">
        <v>1087</v>
      </c>
      <c r="B702">
        <v>161</v>
      </c>
      <c r="C702" t="s">
        <v>92</v>
      </c>
      <c r="D702" t="s">
        <v>343</v>
      </c>
      <c r="E702">
        <v>39308</v>
      </c>
      <c r="F702">
        <v>41636</v>
      </c>
      <c r="G702">
        <v>21414</v>
      </c>
      <c r="H702" s="1">
        <v>42056</v>
      </c>
      <c r="I702" t="s">
        <v>385</v>
      </c>
      <c r="J702" t="s">
        <v>389</v>
      </c>
      <c r="K702">
        <v>700013</v>
      </c>
      <c r="L702" t="s">
        <v>93</v>
      </c>
      <c r="M702" t="s">
        <v>270</v>
      </c>
      <c r="N702" t="s">
        <v>225</v>
      </c>
      <c r="O702" t="s">
        <v>328</v>
      </c>
      <c r="P702">
        <v>59</v>
      </c>
      <c r="Q702" s="1">
        <v>21916</v>
      </c>
      <c r="R702" t="s">
        <v>266</v>
      </c>
      <c r="S702" t="s">
        <v>282</v>
      </c>
      <c r="T702" t="s">
        <v>229</v>
      </c>
      <c r="U702" t="s">
        <v>236</v>
      </c>
      <c r="V702" t="s">
        <v>246</v>
      </c>
      <c r="W702">
        <v>775</v>
      </c>
      <c r="X702" t="s">
        <v>344</v>
      </c>
      <c r="Y702" t="s">
        <v>345</v>
      </c>
      <c r="Z702" t="s">
        <v>346</v>
      </c>
      <c r="AA702">
        <v>0.1065</v>
      </c>
      <c r="AB702" t="s">
        <v>347</v>
      </c>
      <c r="AC702" t="s">
        <v>348</v>
      </c>
      <c r="AD702" t="s">
        <v>92</v>
      </c>
      <c r="AE702" t="s">
        <v>82</v>
      </c>
      <c r="AF702" t="s">
        <v>83</v>
      </c>
      <c r="AG702" t="s">
        <v>84</v>
      </c>
      <c r="AH702" t="s">
        <v>84</v>
      </c>
      <c r="AI702" t="s">
        <v>85</v>
      </c>
      <c r="AJ702" t="s">
        <v>86</v>
      </c>
      <c r="AK702">
        <v>700013</v>
      </c>
      <c r="AL702" t="s">
        <v>21</v>
      </c>
      <c r="AM702" t="s">
        <v>30</v>
      </c>
      <c r="AN702">
        <v>40166</v>
      </c>
      <c r="AO702">
        <v>41777</v>
      </c>
      <c r="AP702">
        <v>39082</v>
      </c>
      <c r="AQ702">
        <v>34.42</v>
      </c>
      <c r="AR702">
        <v>3010.06</v>
      </c>
      <c r="AS702" t="s">
        <v>2396</v>
      </c>
      <c r="AT702" t="s">
        <v>2396</v>
      </c>
      <c r="AU702">
        <v>1</v>
      </c>
      <c r="AV702" t="s">
        <v>2400</v>
      </c>
      <c r="AW702" t="str" cm="1">
        <f t="array" ref="AW702">IF(Bank_Final_Fact[[#This Row],[Disbursement Date]]=MIN(_xlfn._xlws.FILTER(Bank_Final_Fact[Disbursement Date],Bank_Final_Fact[Client id]=Bank_Final_Fact[[#This Row],[Client id]])),"New","Old")</f>
        <v>New</v>
      </c>
      <c r="AX702">
        <f t="shared" si="10"/>
        <v>4</v>
      </c>
    </row>
    <row r="703" spans="1:50">
      <c r="A703" t="s">
        <v>1088</v>
      </c>
      <c r="B703">
        <v>867</v>
      </c>
      <c r="C703" t="s">
        <v>94</v>
      </c>
      <c r="D703" t="s">
        <v>359</v>
      </c>
      <c r="E703">
        <v>7398</v>
      </c>
      <c r="F703">
        <v>39016</v>
      </c>
      <c r="G703">
        <v>43715</v>
      </c>
      <c r="H703" s="1">
        <v>44779</v>
      </c>
      <c r="I703" t="s">
        <v>382</v>
      </c>
      <c r="J703" t="s">
        <v>383</v>
      </c>
      <c r="K703">
        <v>70364</v>
      </c>
      <c r="L703" t="s">
        <v>96</v>
      </c>
      <c r="M703" t="s">
        <v>271</v>
      </c>
      <c r="N703" t="s">
        <v>225</v>
      </c>
      <c r="O703" t="s">
        <v>238</v>
      </c>
      <c r="P703">
        <v>50</v>
      </c>
      <c r="Q703" s="1">
        <v>24838</v>
      </c>
      <c r="R703" t="s">
        <v>239</v>
      </c>
      <c r="S703" t="s">
        <v>303</v>
      </c>
      <c r="T703" t="s">
        <v>229</v>
      </c>
      <c r="U703" t="s">
        <v>236</v>
      </c>
      <c r="V703" t="s">
        <v>231</v>
      </c>
      <c r="W703">
        <v>768</v>
      </c>
      <c r="X703" t="s">
        <v>344</v>
      </c>
      <c r="Y703" t="s">
        <v>360</v>
      </c>
      <c r="Z703" t="s">
        <v>346</v>
      </c>
      <c r="AA703">
        <v>9.9099999999999994E-2</v>
      </c>
      <c r="AB703" t="s">
        <v>347</v>
      </c>
      <c r="AC703" t="s">
        <v>361</v>
      </c>
      <c r="AD703" t="s">
        <v>94</v>
      </c>
      <c r="AE703" t="s">
        <v>51</v>
      </c>
      <c r="AF703" t="s">
        <v>52</v>
      </c>
      <c r="AG703" t="s">
        <v>53</v>
      </c>
      <c r="AH703" t="s">
        <v>53</v>
      </c>
      <c r="AI703" t="s">
        <v>54</v>
      </c>
      <c r="AJ703" t="s">
        <v>94</v>
      </c>
      <c r="AK703">
        <v>70364</v>
      </c>
      <c r="AL703" t="s">
        <v>95</v>
      </c>
      <c r="AM703" t="s">
        <v>14</v>
      </c>
      <c r="AN703">
        <v>7492</v>
      </c>
      <c r="AO703">
        <v>39070</v>
      </c>
      <c r="AP703">
        <v>7304</v>
      </c>
      <c r="AQ703">
        <v>24.35</v>
      </c>
      <c r="AR703">
        <v>3739.55</v>
      </c>
      <c r="AS703" t="s">
        <v>2396</v>
      </c>
      <c r="AT703" t="s">
        <v>2396</v>
      </c>
      <c r="AU703">
        <v>1</v>
      </c>
      <c r="AV703" t="s">
        <v>2398</v>
      </c>
      <c r="AW703" t="str" cm="1">
        <f t="array" ref="AW703">IF(Bank_Final_Fact[[#This Row],[Disbursement Date]]=MIN(_xlfn._xlws.FILTER(Bank_Final_Fact[Disbursement Date],Bank_Final_Fact[Client id]=Bank_Final_Fact[[#This Row],[Client id]])),"New","Old")</f>
        <v>Old</v>
      </c>
      <c r="AX703">
        <f t="shared" si="10"/>
        <v>4</v>
      </c>
    </row>
    <row r="704" spans="1:50">
      <c r="A704" t="s">
        <v>1089</v>
      </c>
      <c r="B704">
        <v>69</v>
      </c>
      <c r="C704" t="s">
        <v>180</v>
      </c>
      <c r="D704" t="s">
        <v>359</v>
      </c>
      <c r="E704">
        <v>10968</v>
      </c>
      <c r="F704">
        <v>20515</v>
      </c>
      <c r="G704">
        <v>37947</v>
      </c>
      <c r="H704" s="1">
        <v>45080</v>
      </c>
      <c r="I704" t="s">
        <v>382</v>
      </c>
      <c r="J704" t="s">
        <v>383</v>
      </c>
      <c r="K704">
        <v>1320004</v>
      </c>
      <c r="L704" t="s">
        <v>182</v>
      </c>
      <c r="M704" t="s">
        <v>262</v>
      </c>
      <c r="N704" t="s">
        <v>225</v>
      </c>
      <c r="O704" t="s">
        <v>242</v>
      </c>
      <c r="P704">
        <v>21</v>
      </c>
      <c r="Q704" s="1">
        <v>35796</v>
      </c>
      <c r="R704" t="s">
        <v>266</v>
      </c>
      <c r="S704" t="s">
        <v>243</v>
      </c>
      <c r="T704" t="s">
        <v>229</v>
      </c>
      <c r="U704" t="s">
        <v>245</v>
      </c>
      <c r="V704" t="s">
        <v>246</v>
      </c>
      <c r="W704">
        <v>800</v>
      </c>
      <c r="X704" t="s">
        <v>344</v>
      </c>
      <c r="Y704" t="s">
        <v>360</v>
      </c>
      <c r="Z704" t="s">
        <v>346</v>
      </c>
      <c r="AA704">
        <v>9.9099999999999994E-2</v>
      </c>
      <c r="AB704" t="s">
        <v>347</v>
      </c>
      <c r="AC704" t="s">
        <v>361</v>
      </c>
      <c r="AD704" t="s">
        <v>180</v>
      </c>
      <c r="AE704" t="s">
        <v>103</v>
      </c>
      <c r="AF704" t="s">
        <v>104</v>
      </c>
      <c r="AG704" t="s">
        <v>105</v>
      </c>
      <c r="AH704" t="s">
        <v>105</v>
      </c>
      <c r="AI704" t="s">
        <v>106</v>
      </c>
      <c r="AJ704" t="s">
        <v>104</v>
      </c>
      <c r="AK704">
        <v>1320004</v>
      </c>
      <c r="AL704" t="s">
        <v>181</v>
      </c>
      <c r="AM704" t="s">
        <v>14</v>
      </c>
      <c r="AN704">
        <v>10692</v>
      </c>
      <c r="AO704">
        <v>20873</v>
      </c>
      <c r="AP704">
        <v>10829</v>
      </c>
      <c r="AQ704">
        <v>3.34</v>
      </c>
      <c r="AR704">
        <v>867.71</v>
      </c>
      <c r="AS704" t="s">
        <v>2396</v>
      </c>
      <c r="AT704" t="s">
        <v>2396</v>
      </c>
      <c r="AU704">
        <v>2</v>
      </c>
      <c r="AV704" t="s">
        <v>2398</v>
      </c>
      <c r="AW704" t="str" cm="1">
        <f t="array" ref="AW704">IF(Bank_Final_Fact[[#This Row],[Disbursement Date]]=MIN(_xlfn._xlws.FILTER(Bank_Final_Fact[Disbursement Date],Bank_Final_Fact[Client id]=Bank_Final_Fact[[#This Row],[Client id]])),"New","Old")</f>
        <v>Old</v>
      </c>
      <c r="AX704">
        <f t="shared" si="10"/>
        <v>5</v>
      </c>
    </row>
    <row r="705" spans="1:50">
      <c r="A705" t="s">
        <v>1090</v>
      </c>
      <c r="B705">
        <v>191</v>
      </c>
      <c r="C705" t="s">
        <v>69</v>
      </c>
      <c r="D705" t="s">
        <v>359</v>
      </c>
      <c r="E705">
        <v>33515</v>
      </c>
      <c r="F705">
        <v>36313</v>
      </c>
      <c r="G705">
        <v>27656</v>
      </c>
      <c r="H705" s="1">
        <v>43648</v>
      </c>
      <c r="I705" t="s">
        <v>382</v>
      </c>
      <c r="J705" t="s">
        <v>383</v>
      </c>
      <c r="K705">
        <v>140056</v>
      </c>
      <c r="L705" t="s">
        <v>71</v>
      </c>
      <c r="M705" t="s">
        <v>308</v>
      </c>
      <c r="N705" t="s">
        <v>225</v>
      </c>
      <c r="O705" t="s">
        <v>226</v>
      </c>
      <c r="P705">
        <v>40</v>
      </c>
      <c r="Q705" s="1">
        <v>28884</v>
      </c>
      <c r="R705" t="s">
        <v>281</v>
      </c>
      <c r="S705" t="s">
        <v>282</v>
      </c>
      <c r="T705" t="s">
        <v>229</v>
      </c>
      <c r="U705" t="s">
        <v>236</v>
      </c>
      <c r="V705" t="s">
        <v>246</v>
      </c>
      <c r="W705">
        <v>714</v>
      </c>
      <c r="X705" t="s">
        <v>344</v>
      </c>
      <c r="Y705" t="s">
        <v>360</v>
      </c>
      <c r="Z705" t="s">
        <v>346</v>
      </c>
      <c r="AA705">
        <v>9.9099999999999994E-2</v>
      </c>
      <c r="AB705" t="s">
        <v>347</v>
      </c>
      <c r="AC705" t="s">
        <v>361</v>
      </c>
      <c r="AD705" t="s">
        <v>69</v>
      </c>
      <c r="AE705" t="s">
        <v>24</v>
      </c>
      <c r="AF705" t="s">
        <v>25</v>
      </c>
      <c r="AG705" t="s">
        <v>26</v>
      </c>
      <c r="AH705" t="s">
        <v>26</v>
      </c>
      <c r="AI705" t="s">
        <v>27</v>
      </c>
      <c r="AJ705" t="s">
        <v>69</v>
      </c>
      <c r="AK705">
        <v>140056</v>
      </c>
      <c r="AL705" t="s">
        <v>70</v>
      </c>
      <c r="AM705" t="s">
        <v>14</v>
      </c>
      <c r="AN705">
        <v>35275</v>
      </c>
      <c r="AO705">
        <v>37475</v>
      </c>
      <c r="AP705">
        <v>33023</v>
      </c>
      <c r="AQ705">
        <v>28.87</v>
      </c>
      <c r="AR705">
        <v>590.87</v>
      </c>
      <c r="AS705" t="s">
        <v>2396</v>
      </c>
      <c r="AT705" t="s">
        <v>2396</v>
      </c>
      <c r="AU705">
        <v>1</v>
      </c>
      <c r="AV705" t="s">
        <v>2398</v>
      </c>
      <c r="AW705" t="str" cm="1">
        <f t="array" ref="AW705">IF(Bank_Final_Fact[[#This Row],[Disbursement Date]]=MIN(_xlfn._xlws.FILTER(Bank_Final_Fact[Disbursement Date],Bank_Final_Fact[Client id]=Bank_Final_Fact[[#This Row],[Client id]])),"New","Old")</f>
        <v>Old</v>
      </c>
      <c r="AX705">
        <f t="shared" si="10"/>
        <v>4</v>
      </c>
    </row>
    <row r="706" spans="1:50">
      <c r="A706" t="s">
        <v>1091</v>
      </c>
      <c r="B706">
        <v>225</v>
      </c>
      <c r="C706" t="s">
        <v>17</v>
      </c>
      <c r="D706" t="s">
        <v>366</v>
      </c>
      <c r="E706">
        <v>20132</v>
      </c>
      <c r="F706">
        <v>40935</v>
      </c>
      <c r="G706">
        <v>19109</v>
      </c>
      <c r="H706" s="1">
        <v>42019</v>
      </c>
      <c r="I706" t="s">
        <v>387</v>
      </c>
      <c r="J706" t="s">
        <v>383</v>
      </c>
      <c r="K706">
        <v>160051</v>
      </c>
      <c r="L706" t="s">
        <v>19</v>
      </c>
      <c r="M706" t="s">
        <v>258</v>
      </c>
      <c r="N706" t="s">
        <v>225</v>
      </c>
      <c r="O706" t="s">
        <v>251</v>
      </c>
      <c r="P706">
        <v>34</v>
      </c>
      <c r="Q706" s="1">
        <v>30682</v>
      </c>
      <c r="R706" t="s">
        <v>239</v>
      </c>
      <c r="S706" t="s">
        <v>303</v>
      </c>
      <c r="T706" t="s">
        <v>229</v>
      </c>
      <c r="U706" t="s">
        <v>233</v>
      </c>
      <c r="V706" t="s">
        <v>231</v>
      </c>
      <c r="W706">
        <v>464</v>
      </c>
      <c r="X706" t="s">
        <v>344</v>
      </c>
      <c r="Y706" t="s">
        <v>360</v>
      </c>
      <c r="Z706" t="s">
        <v>363</v>
      </c>
      <c r="AA706">
        <v>0.17269999999999999</v>
      </c>
      <c r="AB706" t="s">
        <v>354</v>
      </c>
      <c r="AC706" t="s">
        <v>367</v>
      </c>
      <c r="AD706" t="s">
        <v>17</v>
      </c>
      <c r="AE706" t="s">
        <v>9</v>
      </c>
      <c r="AF706" t="s">
        <v>10</v>
      </c>
      <c r="AG706" t="s">
        <v>11</v>
      </c>
      <c r="AH706" t="s">
        <v>11</v>
      </c>
      <c r="AI706" t="s">
        <v>12</v>
      </c>
      <c r="AJ706" t="s">
        <v>17</v>
      </c>
      <c r="AK706">
        <v>160051</v>
      </c>
      <c r="AL706" t="s">
        <v>18</v>
      </c>
      <c r="AM706" t="s">
        <v>30</v>
      </c>
      <c r="AN706">
        <v>19913</v>
      </c>
      <c r="AO706">
        <v>42405</v>
      </c>
      <c r="AP706">
        <v>19874</v>
      </c>
      <c r="AQ706">
        <v>42.31</v>
      </c>
      <c r="AR706">
        <v>4533.5</v>
      </c>
      <c r="AS706" t="s">
        <v>2396</v>
      </c>
      <c r="AT706" t="s">
        <v>2396</v>
      </c>
      <c r="AU706">
        <v>1</v>
      </c>
      <c r="AV706" t="s">
        <v>2398</v>
      </c>
      <c r="AW706" t="str" cm="1">
        <f t="array" ref="AW706">IF(Bank_Final_Fact[[#This Row],[Disbursement Date]]=MIN(_xlfn._xlws.FILTER(Bank_Final_Fact[Disbursement Date],Bank_Final_Fact[Client id]=Bank_Final_Fact[[#This Row],[Client id]])),"New","Old")</f>
        <v>New</v>
      </c>
      <c r="AX706">
        <f t="shared" ref="AX706:AX769" si="11">COUNTIF($B:$B,B706)</f>
        <v>3</v>
      </c>
    </row>
    <row r="707" spans="1:50">
      <c r="A707" t="s">
        <v>1092</v>
      </c>
      <c r="B707">
        <v>115</v>
      </c>
      <c r="C707" t="s">
        <v>124</v>
      </c>
      <c r="D707" t="s">
        <v>343</v>
      </c>
      <c r="E707">
        <v>7469</v>
      </c>
      <c r="F707">
        <v>27906</v>
      </c>
      <c r="G707">
        <v>40447</v>
      </c>
      <c r="H707" s="1">
        <v>44199</v>
      </c>
      <c r="I707" t="s">
        <v>385</v>
      </c>
      <c r="J707" t="s">
        <v>383</v>
      </c>
      <c r="K707">
        <v>1030063</v>
      </c>
      <c r="L707" t="s">
        <v>126</v>
      </c>
      <c r="M707" t="s">
        <v>316</v>
      </c>
      <c r="N707" t="s">
        <v>225</v>
      </c>
      <c r="O707" t="s">
        <v>226</v>
      </c>
      <c r="P707">
        <v>38</v>
      </c>
      <c r="Q707" s="1">
        <v>29587</v>
      </c>
      <c r="R707" t="s">
        <v>239</v>
      </c>
      <c r="S707" t="s">
        <v>303</v>
      </c>
      <c r="T707" t="s">
        <v>259</v>
      </c>
      <c r="U707" t="s">
        <v>236</v>
      </c>
      <c r="V707" t="s">
        <v>246</v>
      </c>
      <c r="W707">
        <v>485</v>
      </c>
      <c r="X707" t="s">
        <v>344</v>
      </c>
      <c r="Y707" t="s">
        <v>345</v>
      </c>
      <c r="Z707" t="s">
        <v>346</v>
      </c>
      <c r="AA707">
        <v>0.1065</v>
      </c>
      <c r="AB707" t="s">
        <v>347</v>
      </c>
      <c r="AC707" t="s">
        <v>348</v>
      </c>
      <c r="AD707" t="s">
        <v>124</v>
      </c>
      <c r="AE707" t="s">
        <v>9</v>
      </c>
      <c r="AF707" t="s">
        <v>10</v>
      </c>
      <c r="AG707" t="s">
        <v>11</v>
      </c>
      <c r="AH707" t="s">
        <v>11</v>
      </c>
      <c r="AI707" t="s">
        <v>12</v>
      </c>
      <c r="AJ707" t="s">
        <v>20</v>
      </c>
      <c r="AK707">
        <v>1030063</v>
      </c>
      <c r="AL707" t="s">
        <v>125</v>
      </c>
      <c r="AM707" t="s">
        <v>30</v>
      </c>
      <c r="AN707">
        <v>8847</v>
      </c>
      <c r="AO707">
        <v>28463</v>
      </c>
      <c r="AP707">
        <v>7343</v>
      </c>
      <c r="AQ707">
        <v>3.9</v>
      </c>
      <c r="AR707">
        <v>278.12</v>
      </c>
      <c r="AS707" t="s">
        <v>2397</v>
      </c>
      <c r="AT707" t="s">
        <v>2396</v>
      </c>
      <c r="AU707">
        <v>0</v>
      </c>
      <c r="AV707" t="s">
        <v>2400</v>
      </c>
      <c r="AW707" t="str" cm="1">
        <f t="array" ref="AW707">IF(Bank_Final_Fact[[#This Row],[Disbursement Date]]=MIN(_xlfn._xlws.FILTER(Bank_Final_Fact[Disbursement Date],Bank_Final_Fact[Client id]=Bank_Final_Fact[[#This Row],[Client id]])),"New","Old")</f>
        <v>Old</v>
      </c>
      <c r="AX707">
        <f t="shared" si="11"/>
        <v>3</v>
      </c>
    </row>
    <row r="708" spans="1:50">
      <c r="A708" t="s">
        <v>1093</v>
      </c>
      <c r="B708">
        <v>65</v>
      </c>
      <c r="C708" t="s">
        <v>92</v>
      </c>
      <c r="D708" t="s">
        <v>343</v>
      </c>
      <c r="E708">
        <v>12885</v>
      </c>
      <c r="F708">
        <v>5147</v>
      </c>
      <c r="G708">
        <v>31713</v>
      </c>
      <c r="H708" s="1">
        <v>43686</v>
      </c>
      <c r="I708" t="s">
        <v>385</v>
      </c>
      <c r="J708" t="s">
        <v>383</v>
      </c>
      <c r="K708">
        <v>700013</v>
      </c>
      <c r="L708" t="s">
        <v>93</v>
      </c>
      <c r="M708" t="s">
        <v>295</v>
      </c>
      <c r="N708" t="s">
        <v>225</v>
      </c>
      <c r="O708" t="s">
        <v>238</v>
      </c>
      <c r="P708">
        <v>51</v>
      </c>
      <c r="Q708" s="1">
        <v>24838</v>
      </c>
      <c r="R708" t="s">
        <v>227</v>
      </c>
      <c r="S708" t="s">
        <v>243</v>
      </c>
      <c r="T708" t="s">
        <v>229</v>
      </c>
      <c r="U708" t="s">
        <v>245</v>
      </c>
      <c r="V708" t="s">
        <v>231</v>
      </c>
      <c r="W708">
        <v>389</v>
      </c>
      <c r="X708" t="s">
        <v>344</v>
      </c>
      <c r="Y708" t="s">
        <v>345</v>
      </c>
      <c r="Z708" t="s">
        <v>346</v>
      </c>
      <c r="AA708">
        <v>0.1065</v>
      </c>
      <c r="AB708" t="s">
        <v>347</v>
      </c>
      <c r="AC708" t="s">
        <v>348</v>
      </c>
      <c r="AD708" t="s">
        <v>92</v>
      </c>
      <c r="AE708" t="s">
        <v>82</v>
      </c>
      <c r="AF708" t="s">
        <v>83</v>
      </c>
      <c r="AG708" t="s">
        <v>84</v>
      </c>
      <c r="AH708" t="s">
        <v>84</v>
      </c>
      <c r="AI708" t="s">
        <v>85</v>
      </c>
      <c r="AJ708" t="s">
        <v>86</v>
      </c>
      <c r="AK708">
        <v>700013</v>
      </c>
      <c r="AL708" t="s">
        <v>21</v>
      </c>
      <c r="AM708" t="s">
        <v>30</v>
      </c>
      <c r="AN708">
        <v>12539</v>
      </c>
      <c r="AO708">
        <v>5909</v>
      </c>
      <c r="AP708">
        <v>12625</v>
      </c>
      <c r="AQ708">
        <v>44.89</v>
      </c>
      <c r="AR708">
        <v>1897</v>
      </c>
      <c r="AS708" t="s">
        <v>2396</v>
      </c>
      <c r="AT708" t="s">
        <v>2396</v>
      </c>
      <c r="AU708">
        <v>1</v>
      </c>
      <c r="AV708" t="s">
        <v>2400</v>
      </c>
      <c r="AW708" t="str" cm="1">
        <f t="array" ref="AW708">IF(Bank_Final_Fact[[#This Row],[Disbursement Date]]=MIN(_xlfn._xlws.FILTER(Bank_Final_Fact[Disbursement Date],Bank_Final_Fact[Client id]=Bank_Final_Fact[[#This Row],[Client id]])),"New","Old")</f>
        <v>Old</v>
      </c>
      <c r="AX708">
        <f t="shared" si="11"/>
        <v>4</v>
      </c>
    </row>
    <row r="709" spans="1:50">
      <c r="A709" t="s">
        <v>1094</v>
      </c>
      <c r="B709">
        <v>413</v>
      </c>
      <c r="C709" t="s">
        <v>20</v>
      </c>
      <c r="D709" t="s">
        <v>349</v>
      </c>
      <c r="E709">
        <v>25145</v>
      </c>
      <c r="F709">
        <v>23382</v>
      </c>
      <c r="G709">
        <v>4294</v>
      </c>
      <c r="H709" s="1">
        <v>43118</v>
      </c>
      <c r="I709" t="s">
        <v>385</v>
      </c>
      <c r="J709" t="s">
        <v>383</v>
      </c>
      <c r="K709">
        <v>110159</v>
      </c>
      <c r="L709" t="s">
        <v>22</v>
      </c>
      <c r="M709" t="s">
        <v>299</v>
      </c>
      <c r="N709" t="s">
        <v>225</v>
      </c>
      <c r="O709" t="s">
        <v>226</v>
      </c>
      <c r="P709">
        <v>45</v>
      </c>
      <c r="Q709" s="1">
        <v>27089</v>
      </c>
      <c r="R709" t="s">
        <v>266</v>
      </c>
      <c r="S709" t="s">
        <v>282</v>
      </c>
      <c r="T709" t="s">
        <v>259</v>
      </c>
      <c r="U709" t="s">
        <v>261</v>
      </c>
      <c r="V709" t="s">
        <v>231</v>
      </c>
      <c r="W709">
        <v>830</v>
      </c>
      <c r="X709" t="s">
        <v>344</v>
      </c>
      <c r="Y709" t="s">
        <v>350</v>
      </c>
      <c r="Z709" t="s">
        <v>346</v>
      </c>
      <c r="AA709">
        <v>7.51E-2</v>
      </c>
      <c r="AB709" t="s">
        <v>351</v>
      </c>
      <c r="AC709" t="s">
        <v>352</v>
      </c>
      <c r="AD709" t="s">
        <v>20</v>
      </c>
      <c r="AE709" t="s">
        <v>9</v>
      </c>
      <c r="AF709" t="s">
        <v>10</v>
      </c>
      <c r="AG709" t="s">
        <v>11</v>
      </c>
      <c r="AH709" t="s">
        <v>11</v>
      </c>
      <c r="AI709" t="s">
        <v>12</v>
      </c>
      <c r="AJ709" t="s">
        <v>20</v>
      </c>
      <c r="AK709">
        <v>110159</v>
      </c>
      <c r="AL709" t="s">
        <v>21</v>
      </c>
      <c r="AM709" t="s">
        <v>30</v>
      </c>
      <c r="AN709">
        <v>26174</v>
      </c>
      <c r="AO709">
        <v>24629</v>
      </c>
      <c r="AP709">
        <v>24965</v>
      </c>
      <c r="AQ709">
        <v>44.75</v>
      </c>
      <c r="AR709">
        <v>3896.25</v>
      </c>
      <c r="AS709" t="s">
        <v>2396</v>
      </c>
      <c r="AT709" t="s">
        <v>2396</v>
      </c>
      <c r="AU709">
        <v>1</v>
      </c>
      <c r="AV709" t="s">
        <v>2399</v>
      </c>
      <c r="AW709" t="str" cm="1">
        <f t="array" ref="AW709">IF(Bank_Final_Fact[[#This Row],[Disbursement Date]]=MIN(_xlfn._xlws.FILTER(Bank_Final_Fact[Disbursement Date],Bank_Final_Fact[Client id]=Bank_Final_Fact[[#This Row],[Client id]])),"New","Old")</f>
        <v>New</v>
      </c>
      <c r="AX709">
        <f t="shared" si="11"/>
        <v>2</v>
      </c>
    </row>
    <row r="710" spans="1:50">
      <c r="A710" t="s">
        <v>1095</v>
      </c>
      <c r="B710">
        <v>889</v>
      </c>
      <c r="C710" t="s">
        <v>20</v>
      </c>
      <c r="D710" t="s">
        <v>359</v>
      </c>
      <c r="E710">
        <v>40911</v>
      </c>
      <c r="F710">
        <v>16818</v>
      </c>
      <c r="G710">
        <v>39015</v>
      </c>
      <c r="H710" s="1">
        <v>42135</v>
      </c>
      <c r="I710" t="s">
        <v>394</v>
      </c>
      <c r="J710" t="s">
        <v>389</v>
      </c>
      <c r="K710">
        <v>110159</v>
      </c>
      <c r="L710" t="s">
        <v>22</v>
      </c>
      <c r="M710" t="s">
        <v>254</v>
      </c>
      <c r="N710" t="s">
        <v>225</v>
      </c>
      <c r="O710" t="s">
        <v>251</v>
      </c>
      <c r="P710">
        <v>28</v>
      </c>
      <c r="Q710" s="1">
        <v>32509</v>
      </c>
      <c r="R710" t="s">
        <v>235</v>
      </c>
      <c r="S710" t="s">
        <v>243</v>
      </c>
      <c r="T710" t="s">
        <v>229</v>
      </c>
      <c r="U710" t="s">
        <v>233</v>
      </c>
      <c r="V710" t="s">
        <v>240</v>
      </c>
      <c r="W710">
        <v>536</v>
      </c>
      <c r="X710" t="s">
        <v>344</v>
      </c>
      <c r="Y710" t="s">
        <v>360</v>
      </c>
      <c r="Z710" t="s">
        <v>346</v>
      </c>
      <c r="AA710">
        <v>9.9099999999999994E-2</v>
      </c>
      <c r="AB710" t="s">
        <v>347</v>
      </c>
      <c r="AC710" t="s">
        <v>361</v>
      </c>
      <c r="AD710" t="s">
        <v>20</v>
      </c>
      <c r="AE710" t="s">
        <v>9</v>
      </c>
      <c r="AF710" t="s">
        <v>10</v>
      </c>
      <c r="AG710" t="s">
        <v>11</v>
      </c>
      <c r="AH710" t="s">
        <v>11</v>
      </c>
      <c r="AI710" t="s">
        <v>12</v>
      </c>
      <c r="AJ710" t="s">
        <v>20</v>
      </c>
      <c r="AK710">
        <v>110159</v>
      </c>
      <c r="AL710" t="s">
        <v>21</v>
      </c>
      <c r="AM710" t="s">
        <v>30</v>
      </c>
      <c r="AN710">
        <v>42228</v>
      </c>
      <c r="AO710">
        <v>16820</v>
      </c>
      <c r="AP710">
        <v>40651</v>
      </c>
      <c r="AQ710">
        <v>0.79</v>
      </c>
      <c r="AR710">
        <v>4105.62</v>
      </c>
      <c r="AS710" t="s">
        <v>2396</v>
      </c>
      <c r="AT710" t="s">
        <v>2396</v>
      </c>
      <c r="AU710">
        <v>2</v>
      </c>
      <c r="AV710" t="s">
        <v>2398</v>
      </c>
      <c r="AW710" t="str" cm="1">
        <f t="array" ref="AW710">IF(Bank_Final_Fact[[#This Row],[Disbursement Date]]=MIN(_xlfn._xlws.FILTER(Bank_Final_Fact[Disbursement Date],Bank_Final_Fact[Client id]=Bank_Final_Fact[[#This Row],[Client id]])),"New","Old")</f>
        <v>New</v>
      </c>
      <c r="AX710">
        <f t="shared" si="11"/>
        <v>4</v>
      </c>
    </row>
    <row r="711" spans="1:50">
      <c r="A711" t="s">
        <v>1096</v>
      </c>
      <c r="B711">
        <v>185</v>
      </c>
      <c r="C711" t="s">
        <v>81</v>
      </c>
      <c r="D711" t="s">
        <v>373</v>
      </c>
      <c r="E711">
        <v>26241</v>
      </c>
      <c r="F711">
        <v>7220</v>
      </c>
      <c r="G711">
        <v>18391</v>
      </c>
      <c r="H711" s="1">
        <v>45223</v>
      </c>
      <c r="I711" t="s">
        <v>385</v>
      </c>
      <c r="J711" t="s">
        <v>383</v>
      </c>
      <c r="K711">
        <v>690076</v>
      </c>
      <c r="L711" t="s">
        <v>88</v>
      </c>
      <c r="M711" t="s">
        <v>257</v>
      </c>
      <c r="N711" t="s">
        <v>225</v>
      </c>
      <c r="O711" t="s">
        <v>238</v>
      </c>
      <c r="P711">
        <v>48</v>
      </c>
      <c r="Q711" s="1">
        <v>26299</v>
      </c>
      <c r="R711" t="s">
        <v>281</v>
      </c>
      <c r="S711" t="s">
        <v>282</v>
      </c>
      <c r="T711" t="s">
        <v>229</v>
      </c>
      <c r="U711" t="s">
        <v>245</v>
      </c>
      <c r="V711" t="s">
        <v>240</v>
      </c>
      <c r="W711">
        <v>701</v>
      </c>
      <c r="X711" t="s">
        <v>344</v>
      </c>
      <c r="Y711" t="s">
        <v>350</v>
      </c>
      <c r="Z711" t="s">
        <v>346</v>
      </c>
      <c r="AA711">
        <v>6.6199999999999995E-2</v>
      </c>
      <c r="AB711" t="s">
        <v>351</v>
      </c>
      <c r="AC711" t="s">
        <v>358</v>
      </c>
      <c r="AD711" t="s">
        <v>81</v>
      </c>
      <c r="AE711" t="s">
        <v>82</v>
      </c>
      <c r="AF711" t="s">
        <v>83</v>
      </c>
      <c r="AG711" t="s">
        <v>84</v>
      </c>
      <c r="AH711" t="s">
        <v>84</v>
      </c>
      <c r="AI711" t="s">
        <v>85</v>
      </c>
      <c r="AJ711" t="s">
        <v>86</v>
      </c>
      <c r="AK711">
        <v>690076</v>
      </c>
      <c r="AL711" t="s">
        <v>87</v>
      </c>
      <c r="AM711" t="s">
        <v>14</v>
      </c>
      <c r="AN711">
        <v>26796</v>
      </c>
      <c r="AO711">
        <v>7060</v>
      </c>
      <c r="AP711">
        <v>26000</v>
      </c>
      <c r="AQ711">
        <v>45.77</v>
      </c>
      <c r="AR711">
        <v>1855.55</v>
      </c>
      <c r="AS711" t="s">
        <v>2396</v>
      </c>
      <c r="AT711" t="s">
        <v>2396</v>
      </c>
      <c r="AU711">
        <v>2</v>
      </c>
      <c r="AV711" t="s">
        <v>2399</v>
      </c>
      <c r="AW711" t="str" cm="1">
        <f t="array" ref="AW711">IF(Bank_Final_Fact[[#This Row],[Disbursement Date]]=MIN(_xlfn._xlws.FILTER(Bank_Final_Fact[Disbursement Date],Bank_Final_Fact[Client id]=Bank_Final_Fact[[#This Row],[Client id]])),"New","Old")</f>
        <v>New</v>
      </c>
      <c r="AX711">
        <f t="shared" si="11"/>
        <v>1</v>
      </c>
    </row>
    <row r="712" spans="1:50">
      <c r="A712" t="s">
        <v>1097</v>
      </c>
      <c r="B712">
        <v>161</v>
      </c>
      <c r="C712" t="s">
        <v>124</v>
      </c>
      <c r="D712" t="s">
        <v>359</v>
      </c>
      <c r="E712">
        <v>49200</v>
      </c>
      <c r="F712">
        <v>31444</v>
      </c>
      <c r="G712">
        <v>28999</v>
      </c>
      <c r="H712" s="1">
        <v>43307</v>
      </c>
      <c r="I712" t="s">
        <v>382</v>
      </c>
      <c r="J712" t="s">
        <v>383</v>
      </c>
      <c r="K712">
        <v>1030063</v>
      </c>
      <c r="L712" t="s">
        <v>126</v>
      </c>
      <c r="M712" t="s">
        <v>270</v>
      </c>
      <c r="N712" t="s">
        <v>225</v>
      </c>
      <c r="O712" t="s">
        <v>328</v>
      </c>
      <c r="P712">
        <v>59</v>
      </c>
      <c r="Q712" s="1">
        <v>21916</v>
      </c>
      <c r="R712" t="s">
        <v>266</v>
      </c>
      <c r="S712" t="s">
        <v>282</v>
      </c>
      <c r="T712" t="s">
        <v>229</v>
      </c>
      <c r="U712" t="s">
        <v>236</v>
      </c>
      <c r="V712" t="s">
        <v>246</v>
      </c>
      <c r="W712">
        <v>775</v>
      </c>
      <c r="X712" t="s">
        <v>344</v>
      </c>
      <c r="Y712" t="s">
        <v>360</v>
      </c>
      <c r="Z712" t="s">
        <v>346</v>
      </c>
      <c r="AA712">
        <v>9.9099999999999994E-2</v>
      </c>
      <c r="AB712" t="s">
        <v>347</v>
      </c>
      <c r="AC712" t="s">
        <v>361</v>
      </c>
      <c r="AD712" t="s">
        <v>124</v>
      </c>
      <c r="AE712" t="s">
        <v>9</v>
      </c>
      <c r="AF712" t="s">
        <v>10</v>
      </c>
      <c r="AG712" t="s">
        <v>11</v>
      </c>
      <c r="AH712" t="s">
        <v>11</v>
      </c>
      <c r="AI712" t="s">
        <v>12</v>
      </c>
      <c r="AJ712" t="s">
        <v>20</v>
      </c>
      <c r="AK712">
        <v>1030063</v>
      </c>
      <c r="AL712" t="s">
        <v>125</v>
      </c>
      <c r="AM712" t="s">
        <v>30</v>
      </c>
      <c r="AN712">
        <v>50557</v>
      </c>
      <c r="AO712">
        <v>32020</v>
      </c>
      <c r="AP712">
        <v>48946</v>
      </c>
      <c r="AQ712">
        <v>22.56</v>
      </c>
      <c r="AR712">
        <v>3469.5</v>
      </c>
      <c r="AS712" t="s">
        <v>2396</v>
      </c>
      <c r="AT712" t="s">
        <v>2396</v>
      </c>
      <c r="AU712">
        <v>2</v>
      </c>
      <c r="AV712" t="s">
        <v>2398</v>
      </c>
      <c r="AW712" t="str" cm="1">
        <f t="array" ref="AW712">IF(Bank_Final_Fact[[#This Row],[Disbursement Date]]=MIN(_xlfn._xlws.FILTER(Bank_Final_Fact[Disbursement Date],Bank_Final_Fact[Client id]=Bank_Final_Fact[[#This Row],[Client id]])),"New","Old")</f>
        <v>Old</v>
      </c>
      <c r="AX712">
        <f t="shared" si="11"/>
        <v>4</v>
      </c>
    </row>
    <row r="713" spans="1:50">
      <c r="A713" t="s">
        <v>1098</v>
      </c>
      <c r="B713">
        <v>174</v>
      </c>
      <c r="C713" t="s">
        <v>8</v>
      </c>
      <c r="D713" t="s">
        <v>359</v>
      </c>
      <c r="E713">
        <v>25836</v>
      </c>
      <c r="F713">
        <v>30729</v>
      </c>
      <c r="G713">
        <v>5829</v>
      </c>
      <c r="H713" s="1">
        <v>44320</v>
      </c>
      <c r="I713" t="s">
        <v>382</v>
      </c>
      <c r="J713" t="s">
        <v>389</v>
      </c>
      <c r="K713">
        <v>100186</v>
      </c>
      <c r="L713" t="s">
        <v>15</v>
      </c>
      <c r="M713" t="s">
        <v>278</v>
      </c>
      <c r="N713" t="s">
        <v>225</v>
      </c>
      <c r="O713" t="s">
        <v>238</v>
      </c>
      <c r="P713">
        <v>54</v>
      </c>
      <c r="Q713" s="1">
        <v>23743</v>
      </c>
      <c r="R713" t="s">
        <v>281</v>
      </c>
      <c r="S713" t="s">
        <v>282</v>
      </c>
      <c r="T713" t="s">
        <v>229</v>
      </c>
      <c r="U713" t="s">
        <v>245</v>
      </c>
      <c r="V713" t="s">
        <v>231</v>
      </c>
      <c r="W713">
        <v>433</v>
      </c>
      <c r="X713" t="s">
        <v>344</v>
      </c>
      <c r="Y713" t="s">
        <v>360</v>
      </c>
      <c r="Z713" t="s">
        <v>346</v>
      </c>
      <c r="AA713">
        <v>9.9099999999999994E-2</v>
      </c>
      <c r="AB713" t="s">
        <v>347</v>
      </c>
      <c r="AC713" t="s">
        <v>361</v>
      </c>
      <c r="AD713" t="s">
        <v>8</v>
      </c>
      <c r="AE713" t="s">
        <v>9</v>
      </c>
      <c r="AF713" t="s">
        <v>10</v>
      </c>
      <c r="AG713" t="s">
        <v>11</v>
      </c>
      <c r="AH713" t="s">
        <v>11</v>
      </c>
      <c r="AI713" t="s">
        <v>12</v>
      </c>
      <c r="AJ713" t="s">
        <v>8</v>
      </c>
      <c r="AK713">
        <v>100186</v>
      </c>
      <c r="AL713" t="s">
        <v>13</v>
      </c>
      <c r="AM713" t="s">
        <v>14</v>
      </c>
      <c r="AN713">
        <v>26534</v>
      </c>
      <c r="AO713">
        <v>30449</v>
      </c>
      <c r="AP713">
        <v>25629</v>
      </c>
      <c r="AQ713">
        <v>14.9</v>
      </c>
      <c r="AR713">
        <v>798.97</v>
      </c>
      <c r="AS713" t="s">
        <v>2396</v>
      </c>
      <c r="AT713" t="s">
        <v>2396</v>
      </c>
      <c r="AU713">
        <v>0</v>
      </c>
      <c r="AV713" t="s">
        <v>2399</v>
      </c>
      <c r="AW713" t="str" cm="1">
        <f t="array" ref="AW713">IF(Bank_Final_Fact[[#This Row],[Disbursement Date]]=MIN(_xlfn._xlws.FILTER(Bank_Final_Fact[Disbursement Date],Bank_Final_Fact[Client id]=Bank_Final_Fact[[#This Row],[Client id]])),"New","Old")</f>
        <v>New</v>
      </c>
      <c r="AX713">
        <f t="shared" si="11"/>
        <v>3</v>
      </c>
    </row>
    <row r="714" spans="1:50">
      <c r="A714" t="s">
        <v>1099</v>
      </c>
      <c r="B714">
        <v>76</v>
      </c>
      <c r="C714" t="s">
        <v>142</v>
      </c>
      <c r="D714" t="s">
        <v>343</v>
      </c>
      <c r="E714">
        <v>39087</v>
      </c>
      <c r="F714">
        <v>38246</v>
      </c>
      <c r="G714">
        <v>31346</v>
      </c>
      <c r="H714" s="1">
        <v>44028</v>
      </c>
      <c r="I714" t="s">
        <v>394</v>
      </c>
      <c r="J714" t="s">
        <v>389</v>
      </c>
      <c r="K714">
        <v>570241</v>
      </c>
      <c r="L714" t="s">
        <v>148</v>
      </c>
      <c r="M714" t="s">
        <v>301</v>
      </c>
      <c r="N714" t="s">
        <v>225</v>
      </c>
      <c r="O714" t="s">
        <v>251</v>
      </c>
      <c r="P714">
        <v>27</v>
      </c>
      <c r="Q714" s="1">
        <v>33675</v>
      </c>
      <c r="R714" t="s">
        <v>235</v>
      </c>
      <c r="S714" t="s">
        <v>243</v>
      </c>
      <c r="T714" t="s">
        <v>249</v>
      </c>
      <c r="U714" t="s">
        <v>233</v>
      </c>
      <c r="V714" t="s">
        <v>246</v>
      </c>
      <c r="W714">
        <v>693</v>
      </c>
      <c r="X714" t="s">
        <v>344</v>
      </c>
      <c r="Y714" t="s">
        <v>345</v>
      </c>
      <c r="Z714" t="s">
        <v>346</v>
      </c>
      <c r="AA714">
        <v>0.1065</v>
      </c>
      <c r="AB714" t="s">
        <v>347</v>
      </c>
      <c r="AC714" t="s">
        <v>348</v>
      </c>
      <c r="AD714" t="s">
        <v>142</v>
      </c>
      <c r="AE714" t="s">
        <v>143</v>
      </c>
      <c r="AF714" t="s">
        <v>144</v>
      </c>
      <c r="AG714" t="s">
        <v>145</v>
      </c>
      <c r="AH714" t="s">
        <v>145</v>
      </c>
      <c r="AI714" t="s">
        <v>146</v>
      </c>
      <c r="AJ714" t="s">
        <v>142</v>
      </c>
      <c r="AK714">
        <v>570241</v>
      </c>
      <c r="AL714" t="s">
        <v>147</v>
      </c>
      <c r="AM714" t="s">
        <v>30</v>
      </c>
      <c r="AN714">
        <v>40835</v>
      </c>
      <c r="AO714">
        <v>38317</v>
      </c>
      <c r="AP714">
        <v>38728</v>
      </c>
      <c r="AQ714">
        <v>13.51</v>
      </c>
      <c r="AR714">
        <v>628.54</v>
      </c>
      <c r="AS714" t="s">
        <v>2396</v>
      </c>
      <c r="AT714" t="s">
        <v>2396</v>
      </c>
      <c r="AU714">
        <v>2</v>
      </c>
      <c r="AV714" t="s">
        <v>2398</v>
      </c>
      <c r="AW714" t="str" cm="1">
        <f t="array" ref="AW714">IF(Bank_Final_Fact[[#This Row],[Disbursement Date]]=MIN(_xlfn._xlws.FILTER(Bank_Final_Fact[Disbursement Date],Bank_Final_Fact[Client id]=Bank_Final_Fact[[#This Row],[Client id]])),"New","Old")</f>
        <v>Old</v>
      </c>
      <c r="AX714">
        <f t="shared" si="11"/>
        <v>2</v>
      </c>
    </row>
    <row r="715" spans="1:50">
      <c r="A715" t="s">
        <v>1100</v>
      </c>
      <c r="B715">
        <v>626</v>
      </c>
      <c r="C715" t="s">
        <v>102</v>
      </c>
      <c r="D715" t="s">
        <v>343</v>
      </c>
      <c r="E715">
        <v>41479</v>
      </c>
      <c r="F715">
        <v>31732</v>
      </c>
      <c r="G715">
        <v>19094</v>
      </c>
      <c r="H715" s="1">
        <v>44569</v>
      </c>
      <c r="I715" t="s">
        <v>394</v>
      </c>
      <c r="J715" t="s">
        <v>383</v>
      </c>
      <c r="K715">
        <v>1510002</v>
      </c>
      <c r="L715" t="s">
        <v>108</v>
      </c>
      <c r="M715" t="s">
        <v>279</v>
      </c>
      <c r="N715" t="s">
        <v>225</v>
      </c>
      <c r="O715" t="s">
        <v>226</v>
      </c>
      <c r="P715">
        <v>44</v>
      </c>
      <c r="Q715" s="1">
        <v>27395</v>
      </c>
      <c r="R715" t="s">
        <v>227</v>
      </c>
      <c r="S715" t="s">
        <v>243</v>
      </c>
      <c r="T715" t="s">
        <v>259</v>
      </c>
      <c r="U715" t="s">
        <v>230</v>
      </c>
      <c r="V715" t="s">
        <v>240</v>
      </c>
      <c r="W715">
        <v>815</v>
      </c>
      <c r="X715" t="s">
        <v>344</v>
      </c>
      <c r="Y715" t="s">
        <v>345</v>
      </c>
      <c r="Z715" t="s">
        <v>346</v>
      </c>
      <c r="AA715">
        <v>0.1065</v>
      </c>
      <c r="AB715" t="s">
        <v>347</v>
      </c>
      <c r="AC715" t="s">
        <v>348</v>
      </c>
      <c r="AD715" t="s">
        <v>102</v>
      </c>
      <c r="AE715" t="s">
        <v>103</v>
      </c>
      <c r="AF715" t="s">
        <v>104</v>
      </c>
      <c r="AG715" t="s">
        <v>105</v>
      </c>
      <c r="AH715" t="s">
        <v>105</v>
      </c>
      <c r="AI715" t="s">
        <v>106</v>
      </c>
      <c r="AJ715" t="s">
        <v>102</v>
      </c>
      <c r="AK715">
        <v>1510002</v>
      </c>
      <c r="AL715" t="s">
        <v>107</v>
      </c>
      <c r="AM715" t="s">
        <v>16</v>
      </c>
      <c r="AN715">
        <v>41635</v>
      </c>
      <c r="AO715">
        <v>31782</v>
      </c>
      <c r="AP715">
        <v>41122</v>
      </c>
      <c r="AQ715">
        <v>37.090000000000003</v>
      </c>
      <c r="AR715">
        <v>1963.06</v>
      </c>
      <c r="AS715" t="s">
        <v>2396</v>
      </c>
      <c r="AT715" t="s">
        <v>2396</v>
      </c>
      <c r="AU715">
        <v>1</v>
      </c>
      <c r="AV715" t="s">
        <v>2399</v>
      </c>
      <c r="AW715" t="str" cm="1">
        <f t="array" ref="AW715">IF(Bank_Final_Fact[[#This Row],[Disbursement Date]]=MIN(_xlfn._xlws.FILTER(Bank_Final_Fact[Disbursement Date],Bank_Final_Fact[Client id]=Bank_Final_Fact[[#This Row],[Client id]])),"New","Old")</f>
        <v>Old</v>
      </c>
      <c r="AX715">
        <f t="shared" si="11"/>
        <v>2</v>
      </c>
    </row>
    <row r="716" spans="1:50">
      <c r="A716" t="s">
        <v>1101</v>
      </c>
      <c r="B716">
        <v>413</v>
      </c>
      <c r="C716" t="s">
        <v>168</v>
      </c>
      <c r="D716" t="s">
        <v>343</v>
      </c>
      <c r="E716">
        <v>11547</v>
      </c>
      <c r="F716">
        <v>28244</v>
      </c>
      <c r="G716">
        <v>39771</v>
      </c>
      <c r="H716" s="1">
        <v>44523</v>
      </c>
      <c r="I716" t="s">
        <v>394</v>
      </c>
      <c r="J716" t="s">
        <v>389</v>
      </c>
      <c r="K716">
        <v>610198</v>
      </c>
      <c r="L716" t="s">
        <v>170</v>
      </c>
      <c r="M716" t="s">
        <v>299</v>
      </c>
      <c r="N716" t="s">
        <v>225</v>
      </c>
      <c r="O716" t="s">
        <v>226</v>
      </c>
      <c r="P716">
        <v>45</v>
      </c>
      <c r="Q716" s="1">
        <v>27089</v>
      </c>
      <c r="R716" t="s">
        <v>266</v>
      </c>
      <c r="S716" t="s">
        <v>282</v>
      </c>
      <c r="T716" t="s">
        <v>259</v>
      </c>
      <c r="U716" t="s">
        <v>261</v>
      </c>
      <c r="V716" t="s">
        <v>231</v>
      </c>
      <c r="W716">
        <v>830</v>
      </c>
      <c r="X716" t="s">
        <v>344</v>
      </c>
      <c r="Y716" t="s">
        <v>345</v>
      </c>
      <c r="Z716" t="s">
        <v>346</v>
      </c>
      <c r="AA716">
        <v>0.1065</v>
      </c>
      <c r="AB716" t="s">
        <v>347</v>
      </c>
      <c r="AC716" t="s">
        <v>348</v>
      </c>
      <c r="AD716" t="s">
        <v>168</v>
      </c>
      <c r="AE716" t="s">
        <v>82</v>
      </c>
      <c r="AF716" t="s">
        <v>83</v>
      </c>
      <c r="AG716" t="s">
        <v>84</v>
      </c>
      <c r="AH716" t="s">
        <v>84</v>
      </c>
      <c r="AI716" t="s">
        <v>85</v>
      </c>
      <c r="AJ716" t="s">
        <v>169</v>
      </c>
      <c r="AK716">
        <v>610198</v>
      </c>
      <c r="AL716" t="s">
        <v>87</v>
      </c>
      <c r="AM716" t="s">
        <v>14</v>
      </c>
      <c r="AN716">
        <v>11209</v>
      </c>
      <c r="AO716">
        <v>29937</v>
      </c>
      <c r="AP716">
        <v>11138</v>
      </c>
      <c r="AQ716">
        <v>28.08</v>
      </c>
      <c r="AR716">
        <v>2821.48</v>
      </c>
      <c r="AS716" t="s">
        <v>2397</v>
      </c>
      <c r="AT716" t="s">
        <v>2396</v>
      </c>
      <c r="AU716">
        <v>2</v>
      </c>
      <c r="AV716" t="s">
        <v>2400</v>
      </c>
      <c r="AW716" t="str" cm="1">
        <f t="array" ref="AW716">IF(Bank_Final_Fact[[#This Row],[Disbursement Date]]=MIN(_xlfn._xlws.FILTER(Bank_Final_Fact[Disbursement Date],Bank_Final_Fact[Client id]=Bank_Final_Fact[[#This Row],[Client id]])),"New","Old")</f>
        <v>Old</v>
      </c>
      <c r="AX716">
        <f t="shared" si="11"/>
        <v>2</v>
      </c>
    </row>
    <row r="717" spans="1:50">
      <c r="A717" t="s">
        <v>1102</v>
      </c>
      <c r="B717">
        <v>435</v>
      </c>
      <c r="C717" t="s">
        <v>109</v>
      </c>
      <c r="D717" t="s">
        <v>343</v>
      </c>
      <c r="E717">
        <v>37656</v>
      </c>
      <c r="F717">
        <v>30298</v>
      </c>
      <c r="G717">
        <v>26039</v>
      </c>
      <c r="H717" s="1">
        <v>44377</v>
      </c>
      <c r="I717" t="s">
        <v>382</v>
      </c>
      <c r="J717" t="s">
        <v>383</v>
      </c>
      <c r="K717">
        <v>1110166</v>
      </c>
      <c r="L717" t="s">
        <v>112</v>
      </c>
      <c r="M717" t="s">
        <v>274</v>
      </c>
      <c r="N717" t="s">
        <v>225</v>
      </c>
      <c r="O717" t="s">
        <v>238</v>
      </c>
      <c r="P717">
        <v>52</v>
      </c>
      <c r="Q717" s="1">
        <v>23743</v>
      </c>
      <c r="R717" t="s">
        <v>266</v>
      </c>
      <c r="S717" t="s">
        <v>243</v>
      </c>
      <c r="T717" t="s">
        <v>229</v>
      </c>
      <c r="U717" t="s">
        <v>233</v>
      </c>
      <c r="V717" t="s">
        <v>246</v>
      </c>
      <c r="W717">
        <v>322</v>
      </c>
      <c r="X717" t="s">
        <v>344</v>
      </c>
      <c r="Y717" t="s">
        <v>345</v>
      </c>
      <c r="Z717" t="s">
        <v>346</v>
      </c>
      <c r="AA717">
        <v>0.1065</v>
      </c>
      <c r="AB717" t="s">
        <v>347</v>
      </c>
      <c r="AC717" t="s">
        <v>348</v>
      </c>
      <c r="AD717" t="s">
        <v>109</v>
      </c>
      <c r="AE717" t="s">
        <v>9</v>
      </c>
      <c r="AF717" t="s">
        <v>10</v>
      </c>
      <c r="AG717" t="s">
        <v>11</v>
      </c>
      <c r="AH717" t="s">
        <v>11</v>
      </c>
      <c r="AI717" t="s">
        <v>12</v>
      </c>
      <c r="AJ717" t="s">
        <v>110</v>
      </c>
      <c r="AK717">
        <v>1110166</v>
      </c>
      <c r="AL717" t="s">
        <v>111</v>
      </c>
      <c r="AM717" t="s">
        <v>14</v>
      </c>
      <c r="AN717">
        <v>39551</v>
      </c>
      <c r="AO717">
        <v>29824</v>
      </c>
      <c r="AP717">
        <v>37201</v>
      </c>
      <c r="AQ717">
        <v>2.59</v>
      </c>
      <c r="AR717">
        <v>2359.7600000000002</v>
      </c>
      <c r="AS717" t="s">
        <v>2397</v>
      </c>
      <c r="AT717" t="s">
        <v>2396</v>
      </c>
      <c r="AU717">
        <v>2</v>
      </c>
      <c r="AV717" t="s">
        <v>2398</v>
      </c>
      <c r="AW717" t="str" cm="1">
        <f t="array" ref="AW717">IF(Bank_Final_Fact[[#This Row],[Disbursement Date]]=MIN(_xlfn._xlws.FILTER(Bank_Final_Fact[Disbursement Date],Bank_Final_Fact[Client id]=Bank_Final_Fact[[#This Row],[Client id]])),"New","Old")</f>
        <v>New</v>
      </c>
      <c r="AX717">
        <f t="shared" si="11"/>
        <v>2</v>
      </c>
    </row>
    <row r="718" spans="1:50">
      <c r="A718" t="s">
        <v>1103</v>
      </c>
      <c r="B718">
        <v>396</v>
      </c>
      <c r="C718" t="s">
        <v>60</v>
      </c>
      <c r="D718" t="s">
        <v>343</v>
      </c>
      <c r="E718">
        <v>17582</v>
      </c>
      <c r="F718">
        <v>49719</v>
      </c>
      <c r="G718">
        <v>37163</v>
      </c>
      <c r="H718" s="1">
        <v>44508</v>
      </c>
      <c r="I718" t="s">
        <v>385</v>
      </c>
      <c r="J718" t="s">
        <v>383</v>
      </c>
      <c r="K718">
        <v>90149</v>
      </c>
      <c r="L718" t="s">
        <v>62</v>
      </c>
      <c r="M718" t="s">
        <v>296</v>
      </c>
      <c r="N718" t="s">
        <v>225</v>
      </c>
      <c r="O718" t="s">
        <v>226</v>
      </c>
      <c r="P718">
        <v>36</v>
      </c>
      <c r="Q718" s="1">
        <v>30317</v>
      </c>
      <c r="R718" t="s">
        <v>235</v>
      </c>
      <c r="S718" t="s">
        <v>243</v>
      </c>
      <c r="T718" t="s">
        <v>259</v>
      </c>
      <c r="U718" t="s">
        <v>233</v>
      </c>
      <c r="V718" t="s">
        <v>231</v>
      </c>
      <c r="W718">
        <v>489</v>
      </c>
      <c r="X718" t="s">
        <v>344</v>
      </c>
      <c r="Y718" t="s">
        <v>345</v>
      </c>
      <c r="Z718" t="s">
        <v>346</v>
      </c>
      <c r="AA718">
        <v>0.1065</v>
      </c>
      <c r="AB718" t="s">
        <v>347</v>
      </c>
      <c r="AC718" t="s">
        <v>348</v>
      </c>
      <c r="AD718" t="s">
        <v>60</v>
      </c>
      <c r="AE718" t="s">
        <v>40</v>
      </c>
      <c r="AF718" t="s">
        <v>41</v>
      </c>
      <c r="AG718" t="s">
        <v>42</v>
      </c>
      <c r="AH718" t="s">
        <v>42</v>
      </c>
      <c r="AI718" t="s">
        <v>43</v>
      </c>
      <c r="AJ718" t="s">
        <v>61</v>
      </c>
      <c r="AK718">
        <v>90149</v>
      </c>
      <c r="AL718" t="s">
        <v>48</v>
      </c>
      <c r="AM718" t="s">
        <v>30</v>
      </c>
      <c r="AN718">
        <v>18785</v>
      </c>
      <c r="AO718">
        <v>49262</v>
      </c>
      <c r="AP718">
        <v>17466</v>
      </c>
      <c r="AQ718">
        <v>18.239999999999998</v>
      </c>
      <c r="AR718">
        <v>1912.21</v>
      </c>
      <c r="AS718" t="s">
        <v>2396</v>
      </c>
      <c r="AT718" t="s">
        <v>2396</v>
      </c>
      <c r="AU718">
        <v>2</v>
      </c>
      <c r="AV718" t="s">
        <v>2398</v>
      </c>
      <c r="AW718" t="str" cm="1">
        <f t="array" ref="AW718">IF(Bank_Final_Fact[[#This Row],[Disbursement Date]]=MIN(_xlfn._xlws.FILTER(Bank_Final_Fact[Disbursement Date],Bank_Final_Fact[Client id]=Bank_Final_Fact[[#This Row],[Client id]])),"New","Old")</f>
        <v>Old</v>
      </c>
      <c r="AX718">
        <f t="shared" si="11"/>
        <v>3</v>
      </c>
    </row>
    <row r="719" spans="1:50">
      <c r="A719" t="s">
        <v>1104</v>
      </c>
      <c r="B719">
        <v>254</v>
      </c>
      <c r="C719" t="s">
        <v>109</v>
      </c>
      <c r="D719" t="s">
        <v>359</v>
      </c>
      <c r="E719">
        <v>3072</v>
      </c>
      <c r="F719">
        <v>47433</v>
      </c>
      <c r="G719">
        <v>30829</v>
      </c>
      <c r="H719" s="1">
        <v>43684</v>
      </c>
      <c r="I719" t="s">
        <v>385</v>
      </c>
      <c r="J719" t="s">
        <v>389</v>
      </c>
      <c r="K719">
        <v>1110166</v>
      </c>
      <c r="L719" t="s">
        <v>112</v>
      </c>
      <c r="M719" t="s">
        <v>286</v>
      </c>
      <c r="N719" t="s">
        <v>225</v>
      </c>
      <c r="O719" t="s">
        <v>251</v>
      </c>
      <c r="P719">
        <v>28</v>
      </c>
      <c r="Q719" s="1">
        <v>33239</v>
      </c>
      <c r="R719" t="s">
        <v>235</v>
      </c>
      <c r="S719" t="s">
        <v>243</v>
      </c>
      <c r="T719" t="s">
        <v>259</v>
      </c>
      <c r="U719" t="s">
        <v>230</v>
      </c>
      <c r="V719" t="s">
        <v>240</v>
      </c>
      <c r="W719">
        <v>844</v>
      </c>
      <c r="X719" t="s">
        <v>344</v>
      </c>
      <c r="Y719" t="s">
        <v>360</v>
      </c>
      <c r="Z719" t="s">
        <v>346</v>
      </c>
      <c r="AA719">
        <v>9.9099999999999994E-2</v>
      </c>
      <c r="AB719" t="s">
        <v>347</v>
      </c>
      <c r="AC719" t="s">
        <v>361</v>
      </c>
      <c r="AD719" t="s">
        <v>109</v>
      </c>
      <c r="AE719" t="s">
        <v>9</v>
      </c>
      <c r="AF719" t="s">
        <v>10</v>
      </c>
      <c r="AG719" t="s">
        <v>11</v>
      </c>
      <c r="AH719" t="s">
        <v>11</v>
      </c>
      <c r="AI719" t="s">
        <v>12</v>
      </c>
      <c r="AJ719" t="s">
        <v>110</v>
      </c>
      <c r="AK719">
        <v>1110166</v>
      </c>
      <c r="AL719" t="s">
        <v>111</v>
      </c>
      <c r="AM719" t="s">
        <v>14</v>
      </c>
      <c r="AN719">
        <v>4979</v>
      </c>
      <c r="AO719">
        <v>48983</v>
      </c>
      <c r="AP719">
        <v>2768</v>
      </c>
      <c r="AQ719">
        <v>1.94</v>
      </c>
      <c r="AR719">
        <v>1130.76</v>
      </c>
      <c r="AS719" t="s">
        <v>2396</v>
      </c>
      <c r="AT719" t="s">
        <v>2396</v>
      </c>
      <c r="AU719">
        <v>2</v>
      </c>
      <c r="AV719" t="s">
        <v>2398</v>
      </c>
      <c r="AW719" t="str" cm="1">
        <f t="array" ref="AW719">IF(Bank_Final_Fact[[#This Row],[Disbursement Date]]=MIN(_xlfn._xlws.FILTER(Bank_Final_Fact[Disbursement Date],Bank_Final_Fact[Client id]=Bank_Final_Fact[[#This Row],[Client id]])),"New","Old")</f>
        <v>Old</v>
      </c>
      <c r="AX719">
        <f t="shared" si="11"/>
        <v>5</v>
      </c>
    </row>
    <row r="720" spans="1:50">
      <c r="A720" t="s">
        <v>1105</v>
      </c>
      <c r="B720">
        <v>875</v>
      </c>
      <c r="C720" t="s">
        <v>139</v>
      </c>
      <c r="D720" t="s">
        <v>343</v>
      </c>
      <c r="E720">
        <v>34362</v>
      </c>
      <c r="F720">
        <v>14643</v>
      </c>
      <c r="G720">
        <v>37911</v>
      </c>
      <c r="H720" s="1">
        <v>43411</v>
      </c>
      <c r="I720" t="s">
        <v>382</v>
      </c>
      <c r="J720" t="s">
        <v>389</v>
      </c>
      <c r="K720">
        <v>630081</v>
      </c>
      <c r="L720" t="s">
        <v>141</v>
      </c>
      <c r="M720" t="s">
        <v>292</v>
      </c>
      <c r="N720" t="s">
        <v>225</v>
      </c>
      <c r="O720" t="s">
        <v>242</v>
      </c>
      <c r="Q720" s="1"/>
      <c r="R720" t="s">
        <v>239</v>
      </c>
      <c r="S720" t="s">
        <v>303</v>
      </c>
      <c r="T720" t="s">
        <v>259</v>
      </c>
      <c r="U720" t="s">
        <v>261</v>
      </c>
      <c r="V720" t="s">
        <v>246</v>
      </c>
      <c r="W720">
        <v>476</v>
      </c>
      <c r="X720" t="s">
        <v>344</v>
      </c>
      <c r="Y720" t="s">
        <v>345</v>
      </c>
      <c r="Z720" t="s">
        <v>346</v>
      </c>
      <c r="AA720">
        <v>0.1065</v>
      </c>
      <c r="AB720" t="s">
        <v>347</v>
      </c>
      <c r="AC720" t="s">
        <v>348</v>
      </c>
      <c r="AD720" t="s">
        <v>139</v>
      </c>
      <c r="AE720" t="s">
        <v>133</v>
      </c>
      <c r="AF720" t="s">
        <v>134</v>
      </c>
      <c r="AG720" t="s">
        <v>135</v>
      </c>
      <c r="AH720" t="s">
        <v>135</v>
      </c>
      <c r="AI720" t="s">
        <v>136</v>
      </c>
      <c r="AJ720" t="s">
        <v>139</v>
      </c>
      <c r="AK720">
        <v>630081</v>
      </c>
      <c r="AL720" t="s">
        <v>140</v>
      </c>
      <c r="AM720" t="s">
        <v>16</v>
      </c>
      <c r="AN720">
        <v>35834</v>
      </c>
      <c r="AO720">
        <v>15523</v>
      </c>
      <c r="AP720">
        <v>34038</v>
      </c>
      <c r="AQ720">
        <v>1.78</v>
      </c>
      <c r="AR720">
        <v>2927.42</v>
      </c>
      <c r="AS720" t="s">
        <v>2396</v>
      </c>
      <c r="AT720" t="s">
        <v>2396</v>
      </c>
      <c r="AU720">
        <v>0</v>
      </c>
      <c r="AV720" t="s">
        <v>2398</v>
      </c>
      <c r="AW720" t="str" cm="1">
        <f t="array" ref="AW720">IF(Bank_Final_Fact[[#This Row],[Disbursement Date]]=MIN(_xlfn._xlws.FILTER(Bank_Final_Fact[Disbursement Date],Bank_Final_Fact[Client id]=Bank_Final_Fact[[#This Row],[Client id]])),"New","Old")</f>
        <v>New</v>
      </c>
      <c r="AX720">
        <f t="shared" si="11"/>
        <v>2</v>
      </c>
    </row>
    <row r="721" spans="1:50">
      <c r="A721" t="s">
        <v>1106</v>
      </c>
      <c r="B721">
        <v>483</v>
      </c>
      <c r="C721" t="s">
        <v>20</v>
      </c>
      <c r="D721" t="s">
        <v>343</v>
      </c>
      <c r="E721">
        <v>35102</v>
      </c>
      <c r="F721">
        <v>10636</v>
      </c>
      <c r="G721">
        <v>12540</v>
      </c>
      <c r="H721" s="1">
        <v>45216</v>
      </c>
      <c r="I721" t="s">
        <v>394</v>
      </c>
      <c r="J721" t="s">
        <v>389</v>
      </c>
      <c r="K721">
        <v>110159</v>
      </c>
      <c r="L721" t="s">
        <v>22</v>
      </c>
      <c r="M721" t="s">
        <v>289</v>
      </c>
      <c r="N721" t="s">
        <v>225</v>
      </c>
      <c r="O721" t="s">
        <v>238</v>
      </c>
      <c r="P721">
        <v>52</v>
      </c>
      <c r="Q721" s="1">
        <v>24838</v>
      </c>
      <c r="R721" t="s">
        <v>235</v>
      </c>
      <c r="S721" t="s">
        <v>243</v>
      </c>
      <c r="T721" t="s">
        <v>229</v>
      </c>
      <c r="U721" t="s">
        <v>230</v>
      </c>
      <c r="V721" t="s">
        <v>246</v>
      </c>
      <c r="W721">
        <v>584</v>
      </c>
      <c r="X721" t="s">
        <v>344</v>
      </c>
      <c r="Y721" t="s">
        <v>345</v>
      </c>
      <c r="Z721" t="s">
        <v>346</v>
      </c>
      <c r="AA721">
        <v>0.1065</v>
      </c>
      <c r="AB721" t="s">
        <v>347</v>
      </c>
      <c r="AC721" t="s">
        <v>348</v>
      </c>
      <c r="AD721" t="s">
        <v>20</v>
      </c>
      <c r="AE721" t="s">
        <v>9</v>
      </c>
      <c r="AF721" t="s">
        <v>10</v>
      </c>
      <c r="AG721" t="s">
        <v>11</v>
      </c>
      <c r="AH721" t="s">
        <v>11</v>
      </c>
      <c r="AI721" t="s">
        <v>12</v>
      </c>
      <c r="AJ721" t="s">
        <v>20</v>
      </c>
      <c r="AK721">
        <v>110159</v>
      </c>
      <c r="AL721" t="s">
        <v>21</v>
      </c>
      <c r="AM721" t="s">
        <v>30</v>
      </c>
      <c r="AN721">
        <v>35630</v>
      </c>
      <c r="AO721">
        <v>12439</v>
      </c>
      <c r="AP721">
        <v>34917</v>
      </c>
      <c r="AQ721">
        <v>23.88</v>
      </c>
      <c r="AR721">
        <v>4097.62</v>
      </c>
      <c r="AS721" t="s">
        <v>2396</v>
      </c>
      <c r="AT721" t="s">
        <v>2396</v>
      </c>
      <c r="AU721">
        <v>1</v>
      </c>
      <c r="AV721" t="s">
        <v>2398</v>
      </c>
      <c r="AW721" t="str" cm="1">
        <f t="array" ref="AW721">IF(Bank_Final_Fact[[#This Row],[Disbursement Date]]=MIN(_xlfn._xlws.FILTER(Bank_Final_Fact[Disbursement Date],Bank_Final_Fact[Client id]=Bank_Final_Fact[[#This Row],[Client id]])),"New","Old")</f>
        <v>Old</v>
      </c>
      <c r="AX721">
        <f t="shared" si="11"/>
        <v>3</v>
      </c>
    </row>
    <row r="722" spans="1:50">
      <c r="A722" t="s">
        <v>1107</v>
      </c>
      <c r="B722">
        <v>956</v>
      </c>
      <c r="C722" t="s">
        <v>139</v>
      </c>
      <c r="D722" t="s">
        <v>359</v>
      </c>
      <c r="E722">
        <v>15526</v>
      </c>
      <c r="F722">
        <v>41336</v>
      </c>
      <c r="G722">
        <v>43100</v>
      </c>
      <c r="H722" s="1">
        <v>44964</v>
      </c>
      <c r="I722" t="s">
        <v>382</v>
      </c>
      <c r="J722" t="s">
        <v>389</v>
      </c>
      <c r="K722">
        <v>630081</v>
      </c>
      <c r="L722" t="s">
        <v>141</v>
      </c>
      <c r="M722" t="s">
        <v>297</v>
      </c>
      <c r="N722" t="s">
        <v>225</v>
      </c>
      <c r="O722" t="s">
        <v>251</v>
      </c>
      <c r="P722">
        <v>31</v>
      </c>
      <c r="Q722" s="1">
        <v>31778</v>
      </c>
      <c r="R722" t="s">
        <v>239</v>
      </c>
      <c r="S722" t="s">
        <v>282</v>
      </c>
      <c r="T722" t="s">
        <v>229</v>
      </c>
      <c r="U722" t="s">
        <v>261</v>
      </c>
      <c r="V722" t="s">
        <v>231</v>
      </c>
      <c r="W722">
        <v>466</v>
      </c>
      <c r="X722" t="s">
        <v>344</v>
      </c>
      <c r="Y722" t="s">
        <v>360</v>
      </c>
      <c r="Z722" t="s">
        <v>346</v>
      </c>
      <c r="AA722">
        <v>9.9099999999999994E-2</v>
      </c>
      <c r="AB722" t="s">
        <v>347</v>
      </c>
      <c r="AC722" t="s">
        <v>361</v>
      </c>
      <c r="AD722" t="s">
        <v>139</v>
      </c>
      <c r="AE722" t="s">
        <v>133</v>
      </c>
      <c r="AF722" t="s">
        <v>134</v>
      </c>
      <c r="AG722" t="s">
        <v>135</v>
      </c>
      <c r="AH722" t="s">
        <v>135</v>
      </c>
      <c r="AI722" t="s">
        <v>136</v>
      </c>
      <c r="AJ722" t="s">
        <v>139</v>
      </c>
      <c r="AK722">
        <v>630081</v>
      </c>
      <c r="AL722" t="s">
        <v>140</v>
      </c>
      <c r="AM722" t="s">
        <v>16</v>
      </c>
      <c r="AN722">
        <v>15905</v>
      </c>
      <c r="AO722">
        <v>42312</v>
      </c>
      <c r="AP722">
        <v>15248</v>
      </c>
      <c r="AQ722">
        <v>45.29</v>
      </c>
      <c r="AR722">
        <v>430.05</v>
      </c>
      <c r="AS722" t="s">
        <v>2396</v>
      </c>
      <c r="AT722" t="s">
        <v>2396</v>
      </c>
      <c r="AU722">
        <v>1</v>
      </c>
      <c r="AV722" t="s">
        <v>2398</v>
      </c>
      <c r="AW722" t="str" cm="1">
        <f t="array" ref="AW722">IF(Bank_Final_Fact[[#This Row],[Disbursement Date]]=MIN(_xlfn._xlws.FILTER(Bank_Final_Fact[Disbursement Date],Bank_Final_Fact[Client id]=Bank_Final_Fact[[#This Row],[Client id]])),"New","Old")</f>
        <v>Old</v>
      </c>
      <c r="AX722">
        <f t="shared" si="11"/>
        <v>6</v>
      </c>
    </row>
    <row r="723" spans="1:50">
      <c r="A723" t="s">
        <v>1108</v>
      </c>
      <c r="B723">
        <v>53</v>
      </c>
      <c r="C723" t="s">
        <v>23</v>
      </c>
      <c r="D723" t="s">
        <v>343</v>
      </c>
      <c r="E723">
        <v>13241</v>
      </c>
      <c r="F723">
        <v>39475</v>
      </c>
      <c r="G723">
        <v>5790</v>
      </c>
      <c r="H723" s="1">
        <v>43462</v>
      </c>
      <c r="I723" t="s">
        <v>387</v>
      </c>
      <c r="J723" t="s">
        <v>389</v>
      </c>
      <c r="K723">
        <v>910182</v>
      </c>
      <c r="L723" t="s">
        <v>31</v>
      </c>
      <c r="M723" t="s">
        <v>224</v>
      </c>
      <c r="N723" t="s">
        <v>225</v>
      </c>
      <c r="O723" t="s">
        <v>238</v>
      </c>
      <c r="P723">
        <v>50</v>
      </c>
      <c r="Q723" s="1">
        <v>24838</v>
      </c>
      <c r="R723" t="s">
        <v>235</v>
      </c>
      <c r="S723" t="s">
        <v>243</v>
      </c>
      <c r="T723" t="s">
        <v>229</v>
      </c>
      <c r="U723" t="s">
        <v>230</v>
      </c>
      <c r="V723" t="s">
        <v>246</v>
      </c>
      <c r="W723">
        <v>726</v>
      </c>
      <c r="X723" t="s">
        <v>344</v>
      </c>
      <c r="Y723" t="s">
        <v>345</v>
      </c>
      <c r="Z723" t="s">
        <v>346</v>
      </c>
      <c r="AA723">
        <v>0.1065</v>
      </c>
      <c r="AB723" t="s">
        <v>347</v>
      </c>
      <c r="AC723" t="s">
        <v>348</v>
      </c>
      <c r="AD723" t="s">
        <v>23</v>
      </c>
      <c r="AE723" t="s">
        <v>24</v>
      </c>
      <c r="AF723" t="s">
        <v>25</v>
      </c>
      <c r="AG723" t="s">
        <v>26</v>
      </c>
      <c r="AH723" t="s">
        <v>26</v>
      </c>
      <c r="AI723" t="s">
        <v>27</v>
      </c>
      <c r="AJ723" t="s">
        <v>28</v>
      </c>
      <c r="AK723">
        <v>910182</v>
      </c>
      <c r="AL723" t="s">
        <v>29</v>
      </c>
      <c r="AM723" t="s">
        <v>16</v>
      </c>
      <c r="AN723">
        <v>14649</v>
      </c>
      <c r="AO723">
        <v>39215</v>
      </c>
      <c r="AP723">
        <v>13147</v>
      </c>
      <c r="AQ723">
        <v>17.440000000000001</v>
      </c>
      <c r="AR723">
        <v>2024.61</v>
      </c>
      <c r="AS723" t="s">
        <v>2396</v>
      </c>
      <c r="AT723" t="s">
        <v>2396</v>
      </c>
      <c r="AU723">
        <v>1</v>
      </c>
      <c r="AV723" t="s">
        <v>2398</v>
      </c>
      <c r="AW723" t="str" cm="1">
        <f t="array" ref="AW723">IF(Bank_Final_Fact[[#This Row],[Disbursement Date]]=MIN(_xlfn._xlws.FILTER(Bank_Final_Fact[Disbursement Date],Bank_Final_Fact[Client id]=Bank_Final_Fact[[#This Row],[Client id]])),"New","Old")</f>
        <v>Old</v>
      </c>
      <c r="AX723">
        <f t="shared" si="11"/>
        <v>5</v>
      </c>
    </row>
    <row r="724" spans="1:50">
      <c r="A724" t="s">
        <v>1109</v>
      </c>
      <c r="B724">
        <v>446</v>
      </c>
      <c r="C724" t="s">
        <v>20</v>
      </c>
      <c r="D724" t="s">
        <v>343</v>
      </c>
      <c r="E724">
        <v>38745</v>
      </c>
      <c r="F724">
        <v>40650</v>
      </c>
      <c r="G724">
        <v>3101</v>
      </c>
      <c r="H724" s="1">
        <v>44334</v>
      </c>
      <c r="I724" t="s">
        <v>382</v>
      </c>
      <c r="J724" t="s">
        <v>389</v>
      </c>
      <c r="K724">
        <v>110159</v>
      </c>
      <c r="L724" t="s">
        <v>22</v>
      </c>
      <c r="M724" t="s">
        <v>278</v>
      </c>
      <c r="N724" t="s">
        <v>225</v>
      </c>
      <c r="O724" t="s">
        <v>226</v>
      </c>
      <c r="P724">
        <v>44</v>
      </c>
      <c r="Q724" s="1">
        <v>27395</v>
      </c>
      <c r="R724" t="s">
        <v>235</v>
      </c>
      <c r="S724" t="s">
        <v>243</v>
      </c>
      <c r="T724" t="s">
        <v>259</v>
      </c>
      <c r="U724" t="s">
        <v>261</v>
      </c>
      <c r="V724" t="s">
        <v>231</v>
      </c>
      <c r="W724">
        <v>361</v>
      </c>
      <c r="X724" t="s">
        <v>344</v>
      </c>
      <c r="Y724" t="s">
        <v>345</v>
      </c>
      <c r="Z724" t="s">
        <v>346</v>
      </c>
      <c r="AA724">
        <v>0.1065</v>
      </c>
      <c r="AB724" t="s">
        <v>347</v>
      </c>
      <c r="AC724" t="s">
        <v>348</v>
      </c>
      <c r="AD724" t="s">
        <v>20</v>
      </c>
      <c r="AE724" t="s">
        <v>9</v>
      </c>
      <c r="AF724" t="s">
        <v>10</v>
      </c>
      <c r="AG724" t="s">
        <v>11</v>
      </c>
      <c r="AH724" t="s">
        <v>11</v>
      </c>
      <c r="AI724" t="s">
        <v>12</v>
      </c>
      <c r="AJ724" t="s">
        <v>20</v>
      </c>
      <c r="AK724">
        <v>110159</v>
      </c>
      <c r="AL724" t="s">
        <v>21</v>
      </c>
      <c r="AM724" t="s">
        <v>30</v>
      </c>
      <c r="AN724">
        <v>39881</v>
      </c>
      <c r="AO724">
        <v>42409</v>
      </c>
      <c r="AP724">
        <v>38645</v>
      </c>
      <c r="AQ724">
        <v>26.02</v>
      </c>
      <c r="AR724">
        <v>1496.39</v>
      </c>
      <c r="AS724" t="s">
        <v>2397</v>
      </c>
      <c r="AT724" t="s">
        <v>2396</v>
      </c>
      <c r="AU724">
        <v>1</v>
      </c>
      <c r="AV724" t="s">
        <v>2398</v>
      </c>
      <c r="AW724" t="str" cm="1">
        <f t="array" ref="AW724">IF(Bank_Final_Fact[[#This Row],[Disbursement Date]]=MIN(_xlfn._xlws.FILTER(Bank_Final_Fact[Disbursement Date],Bank_Final_Fact[Client id]=Bank_Final_Fact[[#This Row],[Client id]])),"New","Old")</f>
        <v>Old</v>
      </c>
      <c r="AX724">
        <f t="shared" si="11"/>
        <v>4</v>
      </c>
    </row>
    <row r="725" spans="1:50">
      <c r="A725" t="s">
        <v>1110</v>
      </c>
      <c r="B725">
        <v>166</v>
      </c>
      <c r="C725" t="s">
        <v>39</v>
      </c>
      <c r="D725" t="s">
        <v>343</v>
      </c>
      <c r="E725">
        <v>40593</v>
      </c>
      <c r="F725">
        <v>21294</v>
      </c>
      <c r="G725">
        <v>15735</v>
      </c>
      <c r="H725" s="1">
        <v>45006</v>
      </c>
      <c r="I725" t="s">
        <v>385</v>
      </c>
      <c r="J725" t="s">
        <v>389</v>
      </c>
      <c r="K725">
        <v>30179</v>
      </c>
      <c r="L725" t="s">
        <v>46</v>
      </c>
      <c r="M725" t="s">
        <v>280</v>
      </c>
      <c r="N725" t="s">
        <v>225</v>
      </c>
      <c r="O725" t="s">
        <v>251</v>
      </c>
      <c r="P725">
        <v>29</v>
      </c>
      <c r="Q725" s="1">
        <v>32509</v>
      </c>
      <c r="R725" t="s">
        <v>266</v>
      </c>
      <c r="S725" t="s">
        <v>282</v>
      </c>
      <c r="T725" t="s">
        <v>229</v>
      </c>
      <c r="U725" t="s">
        <v>236</v>
      </c>
      <c r="V725" t="s">
        <v>240</v>
      </c>
      <c r="W725">
        <v>647</v>
      </c>
      <c r="X725" t="s">
        <v>344</v>
      </c>
      <c r="Y725" t="s">
        <v>345</v>
      </c>
      <c r="Z725" t="s">
        <v>346</v>
      </c>
      <c r="AA725">
        <v>0.1065</v>
      </c>
      <c r="AB725" t="s">
        <v>347</v>
      </c>
      <c r="AC725" t="s">
        <v>348</v>
      </c>
      <c r="AD725" t="s">
        <v>39</v>
      </c>
      <c r="AE725" t="s">
        <v>40</v>
      </c>
      <c r="AF725" t="s">
        <v>41</v>
      </c>
      <c r="AG725" t="s">
        <v>42</v>
      </c>
      <c r="AH725" t="s">
        <v>42</v>
      </c>
      <c r="AI725" t="s">
        <v>43</v>
      </c>
      <c r="AJ725" t="s">
        <v>44</v>
      </c>
      <c r="AK725">
        <v>30179</v>
      </c>
      <c r="AL725" t="s">
        <v>45</v>
      </c>
      <c r="AM725" t="s">
        <v>30</v>
      </c>
      <c r="AN725">
        <v>42467</v>
      </c>
      <c r="AO725">
        <v>22371</v>
      </c>
      <c r="AP725">
        <v>40271</v>
      </c>
      <c r="AQ725">
        <v>16.37</v>
      </c>
      <c r="AR725">
        <v>1458.39</v>
      </c>
      <c r="AS725" t="s">
        <v>2397</v>
      </c>
      <c r="AT725" t="s">
        <v>2396</v>
      </c>
      <c r="AU725">
        <v>2</v>
      </c>
      <c r="AV725" t="s">
        <v>2400</v>
      </c>
      <c r="AW725" t="str" cm="1">
        <f t="array" ref="AW725">IF(Bank_Final_Fact[[#This Row],[Disbursement Date]]=MIN(_xlfn._xlws.FILTER(Bank_Final_Fact[Disbursement Date],Bank_Final_Fact[Client id]=Bank_Final_Fact[[#This Row],[Client id]])),"New","Old")</f>
        <v>Old</v>
      </c>
      <c r="AX725">
        <f t="shared" si="11"/>
        <v>3</v>
      </c>
    </row>
    <row r="726" spans="1:50">
      <c r="A726" t="s">
        <v>1111</v>
      </c>
      <c r="B726">
        <v>97</v>
      </c>
      <c r="C726" t="s">
        <v>171</v>
      </c>
      <c r="D726" t="s">
        <v>343</v>
      </c>
      <c r="E726">
        <v>20535</v>
      </c>
      <c r="F726">
        <v>31123</v>
      </c>
      <c r="G726">
        <v>32764</v>
      </c>
      <c r="H726" s="1">
        <v>42609</v>
      </c>
      <c r="I726" t="s">
        <v>387</v>
      </c>
      <c r="J726" t="s">
        <v>383</v>
      </c>
      <c r="K726">
        <v>380112</v>
      </c>
      <c r="L726" t="s">
        <v>173</v>
      </c>
      <c r="M726" t="s">
        <v>310</v>
      </c>
      <c r="N726" t="s">
        <v>225</v>
      </c>
      <c r="O726" t="s">
        <v>251</v>
      </c>
      <c r="P726">
        <v>28</v>
      </c>
      <c r="Q726" s="1">
        <v>32874</v>
      </c>
      <c r="R726" t="s">
        <v>239</v>
      </c>
      <c r="S726" t="s">
        <v>303</v>
      </c>
      <c r="T726" t="s">
        <v>229</v>
      </c>
      <c r="U726" t="s">
        <v>236</v>
      </c>
      <c r="V726" t="s">
        <v>246</v>
      </c>
      <c r="W726">
        <v>375</v>
      </c>
      <c r="X726" t="s">
        <v>344</v>
      </c>
      <c r="Y726" t="s">
        <v>345</v>
      </c>
      <c r="Z726" t="s">
        <v>346</v>
      </c>
      <c r="AA726">
        <v>0.1065</v>
      </c>
      <c r="AB726" t="s">
        <v>347</v>
      </c>
      <c r="AC726" t="s">
        <v>348</v>
      </c>
      <c r="AD726" t="s">
        <v>171</v>
      </c>
      <c r="AE726" t="s">
        <v>76</v>
      </c>
      <c r="AF726" t="s">
        <v>77</v>
      </c>
      <c r="AG726" t="s">
        <v>78</v>
      </c>
      <c r="AH726" t="s">
        <v>78</v>
      </c>
      <c r="AI726" t="s">
        <v>79</v>
      </c>
      <c r="AJ726" t="s">
        <v>171</v>
      </c>
      <c r="AK726">
        <v>380112</v>
      </c>
      <c r="AL726" t="s">
        <v>172</v>
      </c>
      <c r="AM726" t="s">
        <v>16</v>
      </c>
      <c r="AN726">
        <v>21893</v>
      </c>
      <c r="AO726">
        <v>33081</v>
      </c>
      <c r="AP726">
        <v>20080</v>
      </c>
      <c r="AQ726">
        <v>4.8</v>
      </c>
      <c r="AR726">
        <v>3691.11</v>
      </c>
      <c r="AS726" t="s">
        <v>2396</v>
      </c>
      <c r="AT726" t="s">
        <v>2396</v>
      </c>
      <c r="AU726">
        <v>2</v>
      </c>
      <c r="AV726" t="s">
        <v>2398</v>
      </c>
      <c r="AW726" t="str" cm="1">
        <f t="array" ref="AW726">IF(Bank_Final_Fact[[#This Row],[Disbursement Date]]=MIN(_xlfn._xlws.FILTER(Bank_Final_Fact[Disbursement Date],Bank_Final_Fact[Client id]=Bank_Final_Fact[[#This Row],[Client id]])),"New","Old")</f>
        <v>New</v>
      </c>
      <c r="AX726">
        <f t="shared" si="11"/>
        <v>1</v>
      </c>
    </row>
    <row r="727" spans="1:50">
      <c r="A727" t="s">
        <v>1112</v>
      </c>
      <c r="B727">
        <v>807</v>
      </c>
      <c r="C727" t="s">
        <v>23</v>
      </c>
      <c r="D727" t="s">
        <v>343</v>
      </c>
      <c r="E727">
        <v>47561</v>
      </c>
      <c r="F727">
        <v>12633</v>
      </c>
      <c r="G727">
        <v>27668</v>
      </c>
      <c r="H727" s="1">
        <v>43318</v>
      </c>
      <c r="I727" t="s">
        <v>394</v>
      </c>
      <c r="J727" t="s">
        <v>383</v>
      </c>
      <c r="K727">
        <v>910182</v>
      </c>
      <c r="L727" t="s">
        <v>31</v>
      </c>
      <c r="M727" t="s">
        <v>307</v>
      </c>
      <c r="N727" t="s">
        <v>225</v>
      </c>
      <c r="O727" t="s">
        <v>226</v>
      </c>
      <c r="P727">
        <v>44</v>
      </c>
      <c r="Q727" s="1">
        <v>27603</v>
      </c>
      <c r="R727" t="s">
        <v>266</v>
      </c>
      <c r="S727" t="s">
        <v>282</v>
      </c>
      <c r="T727" t="s">
        <v>229</v>
      </c>
      <c r="U727" t="s">
        <v>236</v>
      </c>
      <c r="V727" t="s">
        <v>246</v>
      </c>
      <c r="W727">
        <v>425</v>
      </c>
      <c r="X727" t="s">
        <v>344</v>
      </c>
      <c r="Y727" t="s">
        <v>345</v>
      </c>
      <c r="Z727" t="s">
        <v>346</v>
      </c>
      <c r="AA727">
        <v>0.1065</v>
      </c>
      <c r="AB727" t="s">
        <v>347</v>
      </c>
      <c r="AC727" t="s">
        <v>348</v>
      </c>
      <c r="AD727" t="s">
        <v>23</v>
      </c>
      <c r="AE727" t="s">
        <v>24</v>
      </c>
      <c r="AF727" t="s">
        <v>25</v>
      </c>
      <c r="AG727" t="s">
        <v>26</v>
      </c>
      <c r="AH727" t="s">
        <v>26</v>
      </c>
      <c r="AI727" t="s">
        <v>27</v>
      </c>
      <c r="AJ727" t="s">
        <v>28</v>
      </c>
      <c r="AK727">
        <v>910182</v>
      </c>
      <c r="AL727" t="s">
        <v>29</v>
      </c>
      <c r="AM727" t="s">
        <v>16</v>
      </c>
      <c r="AN727">
        <v>48298</v>
      </c>
      <c r="AO727">
        <v>13490</v>
      </c>
      <c r="AP727">
        <v>47178</v>
      </c>
      <c r="AQ727">
        <v>31.28</v>
      </c>
      <c r="AR727">
        <v>2939.34</v>
      </c>
      <c r="AS727" t="s">
        <v>2396</v>
      </c>
      <c r="AT727" t="s">
        <v>2396</v>
      </c>
      <c r="AU727">
        <v>2</v>
      </c>
      <c r="AV727" t="s">
        <v>2398</v>
      </c>
      <c r="AW727" t="str" cm="1">
        <f t="array" ref="AW727">IF(Bank_Final_Fact[[#This Row],[Disbursement Date]]=MIN(_xlfn._xlws.FILTER(Bank_Final_Fact[Disbursement Date],Bank_Final_Fact[Client id]=Bank_Final_Fact[[#This Row],[Client id]])),"New","Old")</f>
        <v>New</v>
      </c>
      <c r="AX727">
        <f t="shared" si="11"/>
        <v>1</v>
      </c>
    </row>
    <row r="728" spans="1:50">
      <c r="A728" t="s">
        <v>1113</v>
      </c>
      <c r="B728">
        <v>307</v>
      </c>
      <c r="C728" t="s">
        <v>124</v>
      </c>
      <c r="D728" t="s">
        <v>343</v>
      </c>
      <c r="E728">
        <v>33430</v>
      </c>
      <c r="F728">
        <v>34658</v>
      </c>
      <c r="G728">
        <v>24046</v>
      </c>
      <c r="H728" s="1">
        <v>44059</v>
      </c>
      <c r="I728" t="s">
        <v>382</v>
      </c>
      <c r="J728" t="s">
        <v>383</v>
      </c>
      <c r="K728">
        <v>1030063</v>
      </c>
      <c r="L728" t="s">
        <v>126</v>
      </c>
      <c r="M728" t="s">
        <v>321</v>
      </c>
      <c r="N728" t="s">
        <v>225</v>
      </c>
      <c r="O728" t="s">
        <v>251</v>
      </c>
      <c r="P728">
        <v>28</v>
      </c>
      <c r="Q728" s="1">
        <v>33458</v>
      </c>
      <c r="R728" t="s">
        <v>239</v>
      </c>
      <c r="S728" t="s">
        <v>303</v>
      </c>
      <c r="T728" t="s">
        <v>259</v>
      </c>
      <c r="U728" t="s">
        <v>233</v>
      </c>
      <c r="V728" t="s">
        <v>231</v>
      </c>
      <c r="W728">
        <v>816</v>
      </c>
      <c r="X728" t="s">
        <v>344</v>
      </c>
      <c r="Y728" t="s">
        <v>345</v>
      </c>
      <c r="Z728" t="s">
        <v>346</v>
      </c>
      <c r="AA728">
        <v>0.1065</v>
      </c>
      <c r="AB728" t="s">
        <v>347</v>
      </c>
      <c r="AC728" t="s">
        <v>348</v>
      </c>
      <c r="AD728" t="s">
        <v>124</v>
      </c>
      <c r="AE728" t="s">
        <v>9</v>
      </c>
      <c r="AF728" t="s">
        <v>10</v>
      </c>
      <c r="AG728" t="s">
        <v>11</v>
      </c>
      <c r="AH728" t="s">
        <v>11</v>
      </c>
      <c r="AI728" t="s">
        <v>12</v>
      </c>
      <c r="AJ728" t="s">
        <v>20</v>
      </c>
      <c r="AK728">
        <v>1030063</v>
      </c>
      <c r="AL728" t="s">
        <v>125</v>
      </c>
      <c r="AM728" t="s">
        <v>30</v>
      </c>
      <c r="AN728">
        <v>35132</v>
      </c>
      <c r="AO728">
        <v>34543</v>
      </c>
      <c r="AP728">
        <v>33329</v>
      </c>
      <c r="AQ728">
        <v>42.52</v>
      </c>
      <c r="AR728">
        <v>3376.77</v>
      </c>
      <c r="AS728" t="s">
        <v>2396</v>
      </c>
      <c r="AT728" t="s">
        <v>2396</v>
      </c>
      <c r="AU728">
        <v>2</v>
      </c>
      <c r="AV728" t="s">
        <v>2399</v>
      </c>
      <c r="AW728" t="str" cm="1">
        <f t="array" ref="AW728">IF(Bank_Final_Fact[[#This Row],[Disbursement Date]]=MIN(_xlfn._xlws.FILTER(Bank_Final_Fact[Disbursement Date],Bank_Final_Fact[Client id]=Bank_Final_Fact[[#This Row],[Client id]])),"New","Old")</f>
        <v>Old</v>
      </c>
      <c r="AX728">
        <f t="shared" si="11"/>
        <v>2</v>
      </c>
    </row>
    <row r="729" spans="1:50">
      <c r="A729" t="s">
        <v>1114</v>
      </c>
      <c r="B729">
        <v>17</v>
      </c>
      <c r="C729" t="s">
        <v>200</v>
      </c>
      <c r="D729" t="s">
        <v>349</v>
      </c>
      <c r="E729">
        <v>26586</v>
      </c>
      <c r="F729">
        <v>17583</v>
      </c>
      <c r="G729">
        <v>11057</v>
      </c>
      <c r="H729" s="1">
        <v>44667</v>
      </c>
      <c r="I729" t="s">
        <v>382</v>
      </c>
      <c r="J729" t="s">
        <v>389</v>
      </c>
      <c r="K729">
        <v>850152</v>
      </c>
      <c r="L729" t="s">
        <v>201</v>
      </c>
      <c r="M729" t="s">
        <v>257</v>
      </c>
      <c r="N729" t="s">
        <v>225</v>
      </c>
      <c r="O729" t="s">
        <v>226</v>
      </c>
      <c r="P729">
        <v>44</v>
      </c>
      <c r="Q729" s="1">
        <v>26665</v>
      </c>
      <c r="R729" t="s">
        <v>235</v>
      </c>
      <c r="S729" t="s">
        <v>243</v>
      </c>
      <c r="T729" t="s">
        <v>229</v>
      </c>
      <c r="U729" t="s">
        <v>245</v>
      </c>
      <c r="V729" t="s">
        <v>240</v>
      </c>
      <c r="W729">
        <v>746</v>
      </c>
      <c r="X729" t="s">
        <v>344</v>
      </c>
      <c r="Y729" t="s">
        <v>350</v>
      </c>
      <c r="Z729" t="s">
        <v>346</v>
      </c>
      <c r="AA729">
        <v>7.51E-2</v>
      </c>
      <c r="AB729" t="s">
        <v>351</v>
      </c>
      <c r="AC729" t="s">
        <v>352</v>
      </c>
      <c r="AD729" t="s">
        <v>200</v>
      </c>
      <c r="AE729" t="s">
        <v>143</v>
      </c>
      <c r="AF729" t="s">
        <v>144</v>
      </c>
      <c r="AG729" t="s">
        <v>145</v>
      </c>
      <c r="AH729" t="s">
        <v>145</v>
      </c>
      <c r="AI729" t="s">
        <v>146</v>
      </c>
      <c r="AJ729" t="s">
        <v>200</v>
      </c>
      <c r="AK729">
        <v>850152</v>
      </c>
      <c r="AL729" t="s">
        <v>147</v>
      </c>
      <c r="AM729" t="s">
        <v>16</v>
      </c>
      <c r="AN729">
        <v>26290</v>
      </c>
      <c r="AO729">
        <v>18356</v>
      </c>
      <c r="AP729">
        <v>26477</v>
      </c>
      <c r="AQ729">
        <v>43.67</v>
      </c>
      <c r="AR729">
        <v>2274.84</v>
      </c>
      <c r="AS729" t="s">
        <v>2396</v>
      </c>
      <c r="AT729" t="s">
        <v>2397</v>
      </c>
      <c r="AU729">
        <v>1</v>
      </c>
      <c r="AV729" t="s">
        <v>2399</v>
      </c>
      <c r="AW729" t="str" cm="1">
        <f t="array" ref="AW729">IF(Bank_Final_Fact[[#This Row],[Disbursement Date]]=MIN(_xlfn._xlws.FILTER(Bank_Final_Fact[Disbursement Date],Bank_Final_Fact[Client id]=Bank_Final_Fact[[#This Row],[Client id]])),"New","Old")</f>
        <v>New</v>
      </c>
      <c r="AX729">
        <f t="shared" si="11"/>
        <v>1</v>
      </c>
    </row>
    <row r="730" spans="1:50">
      <c r="A730" t="s">
        <v>1115</v>
      </c>
      <c r="B730">
        <v>597</v>
      </c>
      <c r="C730" t="s">
        <v>124</v>
      </c>
      <c r="D730" t="s">
        <v>359</v>
      </c>
      <c r="E730">
        <v>13737</v>
      </c>
      <c r="F730">
        <v>11495</v>
      </c>
      <c r="G730">
        <v>34236</v>
      </c>
      <c r="H730" s="1">
        <v>42249</v>
      </c>
      <c r="I730" t="s">
        <v>385</v>
      </c>
      <c r="J730" t="s">
        <v>389</v>
      </c>
      <c r="K730">
        <v>1030063</v>
      </c>
      <c r="L730" t="s">
        <v>126</v>
      </c>
      <c r="M730" t="s">
        <v>294</v>
      </c>
      <c r="N730" t="s">
        <v>225</v>
      </c>
      <c r="O730" t="s">
        <v>238</v>
      </c>
      <c r="P730">
        <v>49</v>
      </c>
      <c r="Q730" s="1">
        <v>25846</v>
      </c>
      <c r="R730" t="s">
        <v>281</v>
      </c>
      <c r="S730" t="s">
        <v>282</v>
      </c>
      <c r="T730" t="s">
        <v>259</v>
      </c>
      <c r="U730" t="s">
        <v>261</v>
      </c>
      <c r="V730" t="s">
        <v>246</v>
      </c>
      <c r="W730">
        <v>825</v>
      </c>
      <c r="X730" t="s">
        <v>344</v>
      </c>
      <c r="Y730" t="s">
        <v>360</v>
      </c>
      <c r="Z730" t="s">
        <v>346</v>
      </c>
      <c r="AA730">
        <v>9.9099999999999994E-2</v>
      </c>
      <c r="AB730" t="s">
        <v>347</v>
      </c>
      <c r="AC730" t="s">
        <v>361</v>
      </c>
      <c r="AD730" t="s">
        <v>124</v>
      </c>
      <c r="AE730" t="s">
        <v>9</v>
      </c>
      <c r="AF730" t="s">
        <v>10</v>
      </c>
      <c r="AG730" t="s">
        <v>11</v>
      </c>
      <c r="AH730" t="s">
        <v>11</v>
      </c>
      <c r="AI730" t="s">
        <v>12</v>
      </c>
      <c r="AJ730" t="s">
        <v>20</v>
      </c>
      <c r="AK730">
        <v>1030063</v>
      </c>
      <c r="AL730" t="s">
        <v>125</v>
      </c>
      <c r="AM730" t="s">
        <v>30</v>
      </c>
      <c r="AN730">
        <v>13877</v>
      </c>
      <c r="AO730">
        <v>11608</v>
      </c>
      <c r="AP730">
        <v>13378</v>
      </c>
      <c r="AQ730">
        <v>2.2000000000000002</v>
      </c>
      <c r="AR730">
        <v>707.03</v>
      </c>
      <c r="AS730" t="s">
        <v>2396</v>
      </c>
      <c r="AT730" t="s">
        <v>2396</v>
      </c>
      <c r="AU730">
        <v>2</v>
      </c>
      <c r="AV730" t="s">
        <v>2398</v>
      </c>
      <c r="AW730" t="str" cm="1">
        <f t="array" ref="AW730">IF(Bank_Final_Fact[[#This Row],[Disbursement Date]]=MIN(_xlfn._xlws.FILTER(Bank_Final_Fact[Disbursement Date],Bank_Final_Fact[Client id]=Bank_Final_Fact[[#This Row],[Client id]])),"New","Old")</f>
        <v>New</v>
      </c>
      <c r="AX730">
        <f t="shared" si="11"/>
        <v>2</v>
      </c>
    </row>
    <row r="731" spans="1:50">
      <c r="A731" t="s">
        <v>1116</v>
      </c>
      <c r="B731">
        <v>957</v>
      </c>
      <c r="C731" t="s">
        <v>57</v>
      </c>
      <c r="D731" t="s">
        <v>343</v>
      </c>
      <c r="E731">
        <v>37656</v>
      </c>
      <c r="F731">
        <v>33302</v>
      </c>
      <c r="G731">
        <v>35253</v>
      </c>
      <c r="H731" s="1">
        <v>44924</v>
      </c>
      <c r="I731" t="s">
        <v>385</v>
      </c>
      <c r="J731" t="s">
        <v>383</v>
      </c>
      <c r="K731">
        <v>240005</v>
      </c>
      <c r="L731" t="s">
        <v>59</v>
      </c>
      <c r="M731" t="s">
        <v>287</v>
      </c>
      <c r="N731" t="s">
        <v>225</v>
      </c>
      <c r="O731" t="s">
        <v>251</v>
      </c>
      <c r="P731">
        <v>35</v>
      </c>
      <c r="Q731" s="1">
        <v>30761</v>
      </c>
      <c r="R731" t="s">
        <v>235</v>
      </c>
      <c r="S731" t="s">
        <v>243</v>
      </c>
      <c r="T731" t="s">
        <v>229</v>
      </c>
      <c r="U731" t="s">
        <v>230</v>
      </c>
      <c r="V731" t="s">
        <v>231</v>
      </c>
      <c r="W731">
        <v>567</v>
      </c>
      <c r="X731" t="s">
        <v>344</v>
      </c>
      <c r="Y731" t="s">
        <v>345</v>
      </c>
      <c r="Z731" t="s">
        <v>346</v>
      </c>
      <c r="AA731">
        <v>0.1065</v>
      </c>
      <c r="AB731" t="s">
        <v>347</v>
      </c>
      <c r="AC731" t="s">
        <v>348</v>
      </c>
      <c r="AD731" t="s">
        <v>57</v>
      </c>
      <c r="AE731" t="s">
        <v>33</v>
      </c>
      <c r="AF731" t="s">
        <v>34</v>
      </c>
      <c r="AG731" t="s">
        <v>35</v>
      </c>
      <c r="AH731" t="s">
        <v>35</v>
      </c>
      <c r="AI731" t="s">
        <v>36</v>
      </c>
      <c r="AJ731" t="s">
        <v>57</v>
      </c>
      <c r="AK731">
        <v>240005</v>
      </c>
      <c r="AL731" t="s">
        <v>58</v>
      </c>
      <c r="AM731" t="s">
        <v>30</v>
      </c>
      <c r="AN731">
        <v>39171</v>
      </c>
      <c r="AO731">
        <v>33834</v>
      </c>
      <c r="AP731">
        <v>37316</v>
      </c>
      <c r="AQ731">
        <v>48.04</v>
      </c>
      <c r="AR731">
        <v>3481.61</v>
      </c>
      <c r="AS731" t="s">
        <v>2396</v>
      </c>
      <c r="AT731" t="s">
        <v>2396</v>
      </c>
      <c r="AU731">
        <v>0</v>
      </c>
      <c r="AV731" t="s">
        <v>2398</v>
      </c>
      <c r="AW731" t="str" cm="1">
        <f t="array" ref="AW731">IF(Bank_Final_Fact[[#This Row],[Disbursement Date]]=MIN(_xlfn._xlws.FILTER(Bank_Final_Fact[Disbursement Date],Bank_Final_Fact[Client id]=Bank_Final_Fact[[#This Row],[Client id]])),"New","Old")</f>
        <v>Old</v>
      </c>
      <c r="AX731">
        <f t="shared" si="11"/>
        <v>4</v>
      </c>
    </row>
    <row r="732" spans="1:50">
      <c r="A732" t="s">
        <v>1117</v>
      </c>
      <c r="B732">
        <v>125</v>
      </c>
      <c r="C732" t="s">
        <v>119</v>
      </c>
      <c r="D732" t="s">
        <v>343</v>
      </c>
      <c r="E732">
        <v>36604</v>
      </c>
      <c r="F732">
        <v>12747</v>
      </c>
      <c r="G732">
        <v>32253</v>
      </c>
      <c r="H732" s="1">
        <v>43627</v>
      </c>
      <c r="I732" t="s">
        <v>385</v>
      </c>
      <c r="J732" t="s">
        <v>389</v>
      </c>
      <c r="K732">
        <v>720081</v>
      </c>
      <c r="L732" t="s">
        <v>123</v>
      </c>
      <c r="M732" t="s">
        <v>279</v>
      </c>
      <c r="N732" t="s">
        <v>225</v>
      </c>
      <c r="O732" t="s">
        <v>226</v>
      </c>
      <c r="P732">
        <v>38</v>
      </c>
      <c r="Q732" s="1">
        <v>29587</v>
      </c>
      <c r="R732" t="s">
        <v>239</v>
      </c>
      <c r="S732" t="s">
        <v>303</v>
      </c>
      <c r="T732" t="s">
        <v>229</v>
      </c>
      <c r="U732" t="s">
        <v>236</v>
      </c>
      <c r="V732" t="s">
        <v>231</v>
      </c>
      <c r="W732">
        <v>552</v>
      </c>
      <c r="X732" t="s">
        <v>344</v>
      </c>
      <c r="Y732" t="s">
        <v>345</v>
      </c>
      <c r="Z732" t="s">
        <v>346</v>
      </c>
      <c r="AA732">
        <v>0.1065</v>
      </c>
      <c r="AB732" t="s">
        <v>347</v>
      </c>
      <c r="AC732" t="s">
        <v>348</v>
      </c>
      <c r="AD732" t="s">
        <v>119</v>
      </c>
      <c r="AE732" t="s">
        <v>82</v>
      </c>
      <c r="AF732" t="s">
        <v>10</v>
      </c>
      <c r="AG732" t="s">
        <v>120</v>
      </c>
      <c r="AH732" t="s">
        <v>120</v>
      </c>
      <c r="AI732" t="s">
        <v>121</v>
      </c>
      <c r="AJ732" t="s">
        <v>119</v>
      </c>
      <c r="AK732">
        <v>720081</v>
      </c>
      <c r="AL732" t="s">
        <v>122</v>
      </c>
      <c r="AM732" t="s">
        <v>16</v>
      </c>
      <c r="AN732">
        <v>38339</v>
      </c>
      <c r="AO732">
        <v>14067</v>
      </c>
      <c r="AP732">
        <v>36211</v>
      </c>
      <c r="AQ732">
        <v>34.01</v>
      </c>
      <c r="AR732">
        <v>3627.86</v>
      </c>
      <c r="AS732" t="s">
        <v>2397</v>
      </c>
      <c r="AT732" t="s">
        <v>2396</v>
      </c>
      <c r="AU732">
        <v>0</v>
      </c>
      <c r="AV732" t="s">
        <v>2399</v>
      </c>
      <c r="AW732" t="str" cm="1">
        <f t="array" ref="AW732">IF(Bank_Final_Fact[[#This Row],[Disbursement Date]]=MIN(_xlfn._xlws.FILTER(Bank_Final_Fact[Disbursement Date],Bank_Final_Fact[Client id]=Bank_Final_Fact[[#This Row],[Client id]])),"New","Old")</f>
        <v>Old</v>
      </c>
      <c r="AX732">
        <f t="shared" si="11"/>
        <v>3</v>
      </c>
    </row>
    <row r="733" spans="1:50">
      <c r="A733" t="s">
        <v>1118</v>
      </c>
      <c r="B733">
        <v>443</v>
      </c>
      <c r="C733" t="s">
        <v>75</v>
      </c>
      <c r="D733" t="s">
        <v>359</v>
      </c>
      <c r="E733">
        <v>36507</v>
      </c>
      <c r="F733">
        <v>4309</v>
      </c>
      <c r="G733">
        <v>10966</v>
      </c>
      <c r="H733" s="1">
        <v>44734</v>
      </c>
      <c r="I733" t="s">
        <v>385</v>
      </c>
      <c r="J733" t="s">
        <v>383</v>
      </c>
      <c r="K733">
        <v>710002</v>
      </c>
      <c r="L733" t="s">
        <v>80</v>
      </c>
      <c r="M733" t="s">
        <v>274</v>
      </c>
      <c r="N733" t="s">
        <v>225</v>
      </c>
      <c r="O733" t="s">
        <v>238</v>
      </c>
      <c r="P733">
        <v>52</v>
      </c>
      <c r="Q733" s="1">
        <v>23743</v>
      </c>
      <c r="R733" t="s">
        <v>266</v>
      </c>
      <c r="S733" t="s">
        <v>243</v>
      </c>
      <c r="T733" t="s">
        <v>229</v>
      </c>
      <c r="U733" t="s">
        <v>233</v>
      </c>
      <c r="V733" t="s">
        <v>246</v>
      </c>
      <c r="W733">
        <v>322</v>
      </c>
      <c r="X733" t="s">
        <v>344</v>
      </c>
      <c r="Y733" t="s">
        <v>360</v>
      </c>
      <c r="Z733" t="s">
        <v>346</v>
      </c>
      <c r="AA733">
        <v>9.9099999999999994E-2</v>
      </c>
      <c r="AB733" t="s">
        <v>347</v>
      </c>
      <c r="AC733" t="s">
        <v>361</v>
      </c>
      <c r="AD733" t="s">
        <v>75</v>
      </c>
      <c r="AE733" t="s">
        <v>76</v>
      </c>
      <c r="AF733" t="s">
        <v>77</v>
      </c>
      <c r="AG733" t="s">
        <v>78</v>
      </c>
      <c r="AH733" t="s">
        <v>78</v>
      </c>
      <c r="AI733" t="s">
        <v>79</v>
      </c>
      <c r="AJ733" t="s">
        <v>75</v>
      </c>
      <c r="AK733">
        <v>710002</v>
      </c>
      <c r="AL733" t="s">
        <v>45</v>
      </c>
      <c r="AM733" t="s">
        <v>14</v>
      </c>
      <c r="AN733">
        <v>36311</v>
      </c>
      <c r="AO733">
        <v>6216</v>
      </c>
      <c r="AP733">
        <v>36245</v>
      </c>
      <c r="AQ733">
        <v>31.89</v>
      </c>
      <c r="AR733">
        <v>3776.1</v>
      </c>
      <c r="AS733" t="s">
        <v>2397</v>
      </c>
      <c r="AT733" t="s">
        <v>2396</v>
      </c>
      <c r="AU733">
        <v>2</v>
      </c>
      <c r="AV733" t="s">
        <v>2398</v>
      </c>
      <c r="AW733" t="str" cm="1">
        <f t="array" ref="AW733">IF(Bank_Final_Fact[[#This Row],[Disbursement Date]]=MIN(_xlfn._xlws.FILTER(Bank_Final_Fact[Disbursement Date],Bank_Final_Fact[Client id]=Bank_Final_Fact[[#This Row],[Client id]])),"New","Old")</f>
        <v>New</v>
      </c>
      <c r="AX733">
        <f t="shared" si="11"/>
        <v>2</v>
      </c>
    </row>
    <row r="734" spans="1:50">
      <c r="A734" t="s">
        <v>1119</v>
      </c>
      <c r="B734">
        <v>896</v>
      </c>
      <c r="C734" t="s">
        <v>124</v>
      </c>
      <c r="D734" t="s">
        <v>343</v>
      </c>
      <c r="E734">
        <v>7361</v>
      </c>
      <c r="F734">
        <v>12688</v>
      </c>
      <c r="G734">
        <v>31761</v>
      </c>
      <c r="H734" s="1">
        <v>45163</v>
      </c>
      <c r="I734" t="s">
        <v>385</v>
      </c>
      <c r="J734" t="s">
        <v>383</v>
      </c>
      <c r="K734">
        <v>1030063</v>
      </c>
      <c r="L734" t="s">
        <v>126</v>
      </c>
      <c r="M734" t="s">
        <v>333</v>
      </c>
      <c r="N734" t="s">
        <v>225</v>
      </c>
      <c r="O734" t="s">
        <v>238</v>
      </c>
      <c r="P734">
        <v>53</v>
      </c>
      <c r="Q734" s="1">
        <v>24108</v>
      </c>
      <c r="R734" t="s">
        <v>281</v>
      </c>
      <c r="S734" t="s">
        <v>282</v>
      </c>
      <c r="T734" t="s">
        <v>229</v>
      </c>
      <c r="U734" t="s">
        <v>245</v>
      </c>
      <c r="V734" t="s">
        <v>240</v>
      </c>
      <c r="W734">
        <v>812</v>
      </c>
      <c r="X734" t="s">
        <v>344</v>
      </c>
      <c r="Y734" t="s">
        <v>345</v>
      </c>
      <c r="Z734" t="s">
        <v>346</v>
      </c>
      <c r="AA734">
        <v>0.1065</v>
      </c>
      <c r="AB734" t="s">
        <v>347</v>
      </c>
      <c r="AC734" t="s">
        <v>348</v>
      </c>
      <c r="AD734" t="s">
        <v>124</v>
      </c>
      <c r="AE734" t="s">
        <v>9</v>
      </c>
      <c r="AF734" t="s">
        <v>10</v>
      </c>
      <c r="AG734" t="s">
        <v>11</v>
      </c>
      <c r="AH734" t="s">
        <v>11</v>
      </c>
      <c r="AI734" t="s">
        <v>12</v>
      </c>
      <c r="AJ734" t="s">
        <v>20</v>
      </c>
      <c r="AK734">
        <v>1030063</v>
      </c>
      <c r="AL734" t="s">
        <v>125</v>
      </c>
      <c r="AM734" t="s">
        <v>30</v>
      </c>
      <c r="AN734">
        <v>8887</v>
      </c>
      <c r="AO734">
        <v>13722</v>
      </c>
      <c r="AP734">
        <v>7012</v>
      </c>
      <c r="AQ734">
        <v>34.880000000000003</v>
      </c>
      <c r="AR734">
        <v>571.79</v>
      </c>
      <c r="AS734" t="s">
        <v>2396</v>
      </c>
      <c r="AT734" t="s">
        <v>2396</v>
      </c>
      <c r="AU734">
        <v>0</v>
      </c>
      <c r="AV734" t="s">
        <v>2398</v>
      </c>
      <c r="AW734" t="str" cm="1">
        <f t="array" ref="AW734">IF(Bank_Final_Fact[[#This Row],[Disbursement Date]]=MIN(_xlfn._xlws.FILTER(Bank_Final_Fact[Disbursement Date],Bank_Final_Fact[Client id]=Bank_Final_Fact[[#This Row],[Client id]])),"New","Old")</f>
        <v>Old</v>
      </c>
      <c r="AX734">
        <f t="shared" si="11"/>
        <v>2</v>
      </c>
    </row>
    <row r="735" spans="1:50">
      <c r="A735" t="s">
        <v>1120</v>
      </c>
      <c r="B735">
        <v>609</v>
      </c>
      <c r="C735" t="s">
        <v>142</v>
      </c>
      <c r="D735" t="s">
        <v>343</v>
      </c>
      <c r="E735">
        <v>44078</v>
      </c>
      <c r="F735">
        <v>37378</v>
      </c>
      <c r="G735">
        <v>34714</v>
      </c>
      <c r="H735" s="1">
        <v>42553</v>
      </c>
      <c r="I735" t="s">
        <v>382</v>
      </c>
      <c r="J735" t="s">
        <v>389</v>
      </c>
      <c r="K735">
        <v>570241</v>
      </c>
      <c r="L735" t="s">
        <v>148</v>
      </c>
      <c r="M735" t="s">
        <v>270</v>
      </c>
      <c r="N735" t="s">
        <v>225</v>
      </c>
      <c r="O735" t="s">
        <v>238</v>
      </c>
      <c r="P735">
        <v>49</v>
      </c>
      <c r="Q735" s="1">
        <v>25727</v>
      </c>
      <c r="R735" t="s">
        <v>281</v>
      </c>
      <c r="S735" t="s">
        <v>282</v>
      </c>
      <c r="T735" t="s">
        <v>229</v>
      </c>
      <c r="U735" t="s">
        <v>261</v>
      </c>
      <c r="V735" t="s">
        <v>246</v>
      </c>
      <c r="W735">
        <v>442</v>
      </c>
      <c r="X735" t="s">
        <v>344</v>
      </c>
      <c r="Y735" t="s">
        <v>345</v>
      </c>
      <c r="Z735" t="s">
        <v>346</v>
      </c>
      <c r="AA735">
        <v>0.1065</v>
      </c>
      <c r="AB735" t="s">
        <v>347</v>
      </c>
      <c r="AC735" t="s">
        <v>348</v>
      </c>
      <c r="AD735" t="s">
        <v>142</v>
      </c>
      <c r="AE735" t="s">
        <v>143</v>
      </c>
      <c r="AF735" t="s">
        <v>144</v>
      </c>
      <c r="AG735" t="s">
        <v>145</v>
      </c>
      <c r="AH735" t="s">
        <v>145</v>
      </c>
      <c r="AI735" t="s">
        <v>146</v>
      </c>
      <c r="AJ735" t="s">
        <v>142</v>
      </c>
      <c r="AK735">
        <v>570241</v>
      </c>
      <c r="AL735" t="s">
        <v>147</v>
      </c>
      <c r="AM735" t="s">
        <v>30</v>
      </c>
      <c r="AN735">
        <v>44540</v>
      </c>
      <c r="AO735">
        <v>38963</v>
      </c>
      <c r="AP735">
        <v>43680</v>
      </c>
      <c r="AQ735">
        <v>35.29</v>
      </c>
      <c r="AR735">
        <v>3495.38</v>
      </c>
      <c r="AS735" t="s">
        <v>2396</v>
      </c>
      <c r="AT735" t="s">
        <v>2396</v>
      </c>
      <c r="AU735">
        <v>2</v>
      </c>
      <c r="AV735" t="s">
        <v>2399</v>
      </c>
      <c r="AW735" t="str" cm="1">
        <f t="array" ref="AW735">IF(Bank_Final_Fact[[#This Row],[Disbursement Date]]=MIN(_xlfn._xlws.FILTER(Bank_Final_Fact[Disbursement Date],Bank_Final_Fact[Client id]=Bank_Final_Fact[[#This Row],[Client id]])),"New","Old")</f>
        <v>New</v>
      </c>
      <c r="AX735">
        <f t="shared" si="11"/>
        <v>3</v>
      </c>
    </row>
    <row r="736" spans="1:50">
      <c r="A736" t="s">
        <v>1121</v>
      </c>
      <c r="B736">
        <v>469</v>
      </c>
      <c r="C736" t="s">
        <v>151</v>
      </c>
      <c r="D736" t="s">
        <v>343</v>
      </c>
      <c r="E736">
        <v>18969</v>
      </c>
      <c r="F736">
        <v>22278</v>
      </c>
      <c r="G736">
        <v>14039</v>
      </c>
      <c r="H736" s="1">
        <v>42755</v>
      </c>
      <c r="I736" t="s">
        <v>394</v>
      </c>
      <c r="J736" t="s">
        <v>389</v>
      </c>
      <c r="K736">
        <v>880038</v>
      </c>
      <c r="L736" t="s">
        <v>153</v>
      </c>
      <c r="M736" t="s">
        <v>278</v>
      </c>
      <c r="N736" t="s">
        <v>225</v>
      </c>
      <c r="O736" t="s">
        <v>238</v>
      </c>
      <c r="P736">
        <v>54</v>
      </c>
      <c r="Q736" s="1">
        <v>23743</v>
      </c>
      <c r="R736" t="s">
        <v>281</v>
      </c>
      <c r="S736" t="s">
        <v>282</v>
      </c>
      <c r="T736" t="s">
        <v>229</v>
      </c>
      <c r="U736" t="s">
        <v>245</v>
      </c>
      <c r="V736" t="s">
        <v>231</v>
      </c>
      <c r="W736">
        <v>433</v>
      </c>
      <c r="X736" t="s">
        <v>344</v>
      </c>
      <c r="Y736" t="s">
        <v>345</v>
      </c>
      <c r="Z736" t="s">
        <v>346</v>
      </c>
      <c r="AA736">
        <v>0.1065</v>
      </c>
      <c r="AB736" t="s">
        <v>347</v>
      </c>
      <c r="AC736" t="s">
        <v>348</v>
      </c>
      <c r="AD736" t="s">
        <v>151</v>
      </c>
      <c r="AE736" t="s">
        <v>143</v>
      </c>
      <c r="AF736" t="s">
        <v>144</v>
      </c>
      <c r="AG736" t="s">
        <v>145</v>
      </c>
      <c r="AH736" t="s">
        <v>145</v>
      </c>
      <c r="AI736" t="s">
        <v>146</v>
      </c>
      <c r="AJ736" t="s">
        <v>151</v>
      </c>
      <c r="AK736">
        <v>880038</v>
      </c>
      <c r="AL736" t="s">
        <v>152</v>
      </c>
      <c r="AM736" t="s">
        <v>16</v>
      </c>
      <c r="AN736">
        <v>19308</v>
      </c>
      <c r="AO736">
        <v>22786</v>
      </c>
      <c r="AP736">
        <v>18507</v>
      </c>
      <c r="AQ736">
        <v>47.23</v>
      </c>
      <c r="AR736">
        <v>1763.52</v>
      </c>
      <c r="AS736" t="s">
        <v>2396</v>
      </c>
      <c r="AT736" t="s">
        <v>2396</v>
      </c>
      <c r="AU736">
        <v>2</v>
      </c>
      <c r="AV736" t="s">
        <v>2398</v>
      </c>
      <c r="AW736" t="str" cm="1">
        <f t="array" ref="AW736">IF(Bank_Final_Fact[[#This Row],[Disbursement Date]]=MIN(_xlfn._xlws.FILTER(Bank_Final_Fact[Disbursement Date],Bank_Final_Fact[Client id]=Bank_Final_Fact[[#This Row],[Client id]])),"New","Old")</f>
        <v>New</v>
      </c>
      <c r="AX736">
        <f t="shared" si="11"/>
        <v>2</v>
      </c>
    </row>
    <row r="737" spans="1:50">
      <c r="A737" t="s">
        <v>1122</v>
      </c>
      <c r="B737">
        <v>139</v>
      </c>
      <c r="C737" t="s">
        <v>23</v>
      </c>
      <c r="D737" t="s">
        <v>353</v>
      </c>
      <c r="E737">
        <v>38224</v>
      </c>
      <c r="F737">
        <v>48815</v>
      </c>
      <c r="G737">
        <v>33125</v>
      </c>
      <c r="H737" s="1">
        <v>44135</v>
      </c>
      <c r="I737" t="s">
        <v>382</v>
      </c>
      <c r="J737" t="s">
        <v>389</v>
      </c>
      <c r="K737">
        <v>910182</v>
      </c>
      <c r="L737" t="s">
        <v>31</v>
      </c>
      <c r="M737" t="s">
        <v>260</v>
      </c>
      <c r="N737" t="s">
        <v>225</v>
      </c>
      <c r="O737" t="s">
        <v>238</v>
      </c>
      <c r="P737">
        <v>50</v>
      </c>
      <c r="Q737" s="1">
        <v>25569</v>
      </c>
      <c r="R737" t="s">
        <v>239</v>
      </c>
      <c r="S737" t="s">
        <v>303</v>
      </c>
      <c r="T737" t="s">
        <v>229</v>
      </c>
      <c r="U737" t="s">
        <v>245</v>
      </c>
      <c r="V737" t="s">
        <v>240</v>
      </c>
      <c r="W737">
        <v>664</v>
      </c>
      <c r="X737" t="s">
        <v>344</v>
      </c>
      <c r="Y737" t="s">
        <v>357</v>
      </c>
      <c r="Z737" t="s">
        <v>346</v>
      </c>
      <c r="AA737">
        <v>0.1825</v>
      </c>
      <c r="AB737" t="s">
        <v>354</v>
      </c>
      <c r="AC737" t="s">
        <v>355</v>
      </c>
      <c r="AD737" t="s">
        <v>23</v>
      </c>
      <c r="AE737" t="s">
        <v>24</v>
      </c>
      <c r="AF737" t="s">
        <v>25</v>
      </c>
      <c r="AG737" t="s">
        <v>26</v>
      </c>
      <c r="AH737" t="s">
        <v>26</v>
      </c>
      <c r="AI737" t="s">
        <v>27</v>
      </c>
      <c r="AJ737" t="s">
        <v>28</v>
      </c>
      <c r="AK737">
        <v>910182</v>
      </c>
      <c r="AL737" t="s">
        <v>29</v>
      </c>
      <c r="AM737" t="s">
        <v>16</v>
      </c>
      <c r="AN737">
        <v>40110</v>
      </c>
      <c r="AO737">
        <v>48937</v>
      </c>
      <c r="AP737">
        <v>38019</v>
      </c>
      <c r="AQ737">
        <v>9.52</v>
      </c>
      <c r="AR737">
        <v>2099.92</v>
      </c>
      <c r="AS737" t="s">
        <v>2396</v>
      </c>
      <c r="AT737" t="s">
        <v>2396</v>
      </c>
      <c r="AU737">
        <v>2</v>
      </c>
      <c r="AV737" t="s">
        <v>2398</v>
      </c>
      <c r="AW737" t="str" cm="1">
        <f t="array" ref="AW737">IF(Bank_Final_Fact[[#This Row],[Disbursement Date]]=MIN(_xlfn._xlws.FILTER(Bank_Final_Fact[Disbursement Date],Bank_Final_Fact[Client id]=Bank_Final_Fact[[#This Row],[Client id]])),"New","Old")</f>
        <v>Old</v>
      </c>
      <c r="AX737">
        <f t="shared" si="11"/>
        <v>2</v>
      </c>
    </row>
    <row r="738" spans="1:50">
      <c r="A738" t="s">
        <v>1123</v>
      </c>
      <c r="B738">
        <v>30</v>
      </c>
      <c r="C738" t="s">
        <v>32</v>
      </c>
      <c r="D738" t="s">
        <v>343</v>
      </c>
      <c r="E738">
        <v>7623</v>
      </c>
      <c r="F738">
        <v>9909</v>
      </c>
      <c r="G738">
        <v>12123</v>
      </c>
      <c r="H738" s="1">
        <v>42494</v>
      </c>
      <c r="I738" t="s">
        <v>382</v>
      </c>
      <c r="J738" t="s">
        <v>383</v>
      </c>
      <c r="K738">
        <v>250029</v>
      </c>
      <c r="L738" t="s">
        <v>38</v>
      </c>
      <c r="M738" t="s">
        <v>271</v>
      </c>
      <c r="N738" t="s">
        <v>225</v>
      </c>
      <c r="O738" t="s">
        <v>226</v>
      </c>
      <c r="P738">
        <v>38</v>
      </c>
      <c r="Q738" s="1">
        <v>28856</v>
      </c>
      <c r="R738" t="s">
        <v>266</v>
      </c>
      <c r="S738" t="s">
        <v>243</v>
      </c>
      <c r="T738" t="s">
        <v>259</v>
      </c>
      <c r="U738" t="s">
        <v>230</v>
      </c>
      <c r="V738" t="s">
        <v>240</v>
      </c>
      <c r="W738">
        <v>517</v>
      </c>
      <c r="X738" t="s">
        <v>344</v>
      </c>
      <c r="Y738" t="s">
        <v>345</v>
      </c>
      <c r="Z738" t="s">
        <v>346</v>
      </c>
      <c r="AA738">
        <v>0.1065</v>
      </c>
      <c r="AB738" t="s">
        <v>347</v>
      </c>
      <c r="AC738" t="s">
        <v>348</v>
      </c>
      <c r="AD738" t="s">
        <v>32</v>
      </c>
      <c r="AE738" t="s">
        <v>33</v>
      </c>
      <c r="AF738" t="s">
        <v>34</v>
      </c>
      <c r="AG738" t="s">
        <v>35</v>
      </c>
      <c r="AH738" t="s">
        <v>35</v>
      </c>
      <c r="AI738" t="s">
        <v>36</v>
      </c>
      <c r="AJ738" t="s">
        <v>32</v>
      </c>
      <c r="AK738">
        <v>250029</v>
      </c>
      <c r="AL738" t="s">
        <v>37</v>
      </c>
      <c r="AM738" t="s">
        <v>16</v>
      </c>
      <c r="AN738">
        <v>9284</v>
      </c>
      <c r="AO738">
        <v>11395</v>
      </c>
      <c r="AP738">
        <v>7575</v>
      </c>
      <c r="AQ738">
        <v>9.81</v>
      </c>
      <c r="AR738">
        <v>4791.0600000000004</v>
      </c>
      <c r="AS738" t="s">
        <v>2396</v>
      </c>
      <c r="AT738" t="s">
        <v>2396</v>
      </c>
      <c r="AU738">
        <v>1</v>
      </c>
      <c r="AV738" t="s">
        <v>2398</v>
      </c>
      <c r="AW738" t="str" cm="1">
        <f t="array" ref="AW738">IF(Bank_Final_Fact[[#This Row],[Disbursement Date]]=MIN(_xlfn._xlws.FILTER(Bank_Final_Fact[Disbursement Date],Bank_Final_Fact[Client id]=Bank_Final_Fact[[#This Row],[Client id]])),"New","Old")</f>
        <v>New</v>
      </c>
      <c r="AX738">
        <f t="shared" si="11"/>
        <v>4</v>
      </c>
    </row>
    <row r="739" spans="1:50">
      <c r="A739" t="s">
        <v>1124</v>
      </c>
      <c r="B739">
        <v>2</v>
      </c>
      <c r="C739" t="s">
        <v>20</v>
      </c>
      <c r="D739" t="s">
        <v>343</v>
      </c>
      <c r="E739">
        <v>15187</v>
      </c>
      <c r="F739">
        <v>14105</v>
      </c>
      <c r="G739">
        <v>36037</v>
      </c>
      <c r="H739" s="1">
        <v>43328</v>
      </c>
      <c r="I739" t="s">
        <v>382</v>
      </c>
      <c r="J739" t="s">
        <v>383</v>
      </c>
      <c r="K739">
        <v>110159</v>
      </c>
      <c r="L739" t="s">
        <v>22</v>
      </c>
      <c r="M739" t="s">
        <v>224</v>
      </c>
      <c r="N739" t="s">
        <v>225</v>
      </c>
      <c r="O739" t="s">
        <v>226</v>
      </c>
      <c r="P739">
        <v>36</v>
      </c>
      <c r="Q739" s="1">
        <v>29587</v>
      </c>
      <c r="R739" t="s">
        <v>227</v>
      </c>
      <c r="S739" t="s">
        <v>228</v>
      </c>
      <c r="T739" t="s">
        <v>229</v>
      </c>
      <c r="U739" t="s">
        <v>230</v>
      </c>
      <c r="V739" t="s">
        <v>231</v>
      </c>
      <c r="W739">
        <v>419</v>
      </c>
      <c r="X739" t="s">
        <v>344</v>
      </c>
      <c r="Y739" t="s">
        <v>345</v>
      </c>
      <c r="Z739" t="s">
        <v>346</v>
      </c>
      <c r="AA739">
        <v>0.1065</v>
      </c>
      <c r="AB739" t="s">
        <v>347</v>
      </c>
      <c r="AC739" t="s">
        <v>348</v>
      </c>
      <c r="AD739" t="s">
        <v>20</v>
      </c>
      <c r="AE739" t="s">
        <v>9</v>
      </c>
      <c r="AF739" t="s">
        <v>10</v>
      </c>
      <c r="AG739" t="s">
        <v>11</v>
      </c>
      <c r="AH739" t="s">
        <v>11</v>
      </c>
      <c r="AI739" t="s">
        <v>12</v>
      </c>
      <c r="AJ739" t="s">
        <v>20</v>
      </c>
      <c r="AK739">
        <v>110159</v>
      </c>
      <c r="AL739" t="s">
        <v>21</v>
      </c>
      <c r="AM739" t="s">
        <v>30</v>
      </c>
      <c r="AN739">
        <v>14959</v>
      </c>
      <c r="AO739">
        <v>15583</v>
      </c>
      <c r="AP739">
        <v>14847</v>
      </c>
      <c r="AQ739">
        <v>17.07</v>
      </c>
      <c r="AR739">
        <v>2614.6799999999998</v>
      </c>
      <c r="AS739" t="s">
        <v>2396</v>
      </c>
      <c r="AT739" t="s">
        <v>2396</v>
      </c>
      <c r="AU739">
        <v>1</v>
      </c>
      <c r="AV739" t="s">
        <v>2398</v>
      </c>
      <c r="AW739" t="str" cm="1">
        <f t="array" ref="AW739">IF(Bank_Final_Fact[[#This Row],[Disbursement Date]]=MIN(_xlfn._xlws.FILTER(Bank_Final_Fact[Disbursement Date],Bank_Final_Fact[Client id]=Bank_Final_Fact[[#This Row],[Client id]])),"New","Old")</f>
        <v>New</v>
      </c>
      <c r="AX739">
        <f t="shared" si="11"/>
        <v>3</v>
      </c>
    </row>
    <row r="740" spans="1:50">
      <c r="A740" t="s">
        <v>1125</v>
      </c>
      <c r="B740">
        <v>79</v>
      </c>
      <c r="C740" t="s">
        <v>39</v>
      </c>
      <c r="D740" t="s">
        <v>343</v>
      </c>
      <c r="E740">
        <v>24891</v>
      </c>
      <c r="F740">
        <v>46198</v>
      </c>
      <c r="G740">
        <v>15541</v>
      </c>
      <c r="H740" s="1">
        <v>42661</v>
      </c>
      <c r="I740" t="s">
        <v>385</v>
      </c>
      <c r="J740" t="s">
        <v>389</v>
      </c>
      <c r="K740">
        <v>30179</v>
      </c>
      <c r="L740" t="s">
        <v>46</v>
      </c>
      <c r="M740" t="s">
        <v>268</v>
      </c>
      <c r="N740" t="s">
        <v>225</v>
      </c>
      <c r="O740" t="s">
        <v>251</v>
      </c>
      <c r="P740">
        <v>26</v>
      </c>
      <c r="Q740" s="1">
        <v>33970</v>
      </c>
      <c r="R740" t="s">
        <v>235</v>
      </c>
      <c r="S740" t="s">
        <v>243</v>
      </c>
      <c r="T740" t="s">
        <v>229</v>
      </c>
      <c r="U740" t="s">
        <v>230</v>
      </c>
      <c r="V740" t="s">
        <v>240</v>
      </c>
      <c r="W740">
        <v>398</v>
      </c>
      <c r="X740" t="s">
        <v>344</v>
      </c>
      <c r="Y740" t="s">
        <v>345</v>
      </c>
      <c r="Z740" t="s">
        <v>346</v>
      </c>
      <c r="AA740">
        <v>0.1065</v>
      </c>
      <c r="AB740" t="s">
        <v>347</v>
      </c>
      <c r="AC740" t="s">
        <v>348</v>
      </c>
      <c r="AD740" t="s">
        <v>39</v>
      </c>
      <c r="AE740" t="s">
        <v>40</v>
      </c>
      <c r="AF740" t="s">
        <v>41</v>
      </c>
      <c r="AG740" t="s">
        <v>42</v>
      </c>
      <c r="AH740" t="s">
        <v>42</v>
      </c>
      <c r="AI740" t="s">
        <v>43</v>
      </c>
      <c r="AJ740" t="s">
        <v>44</v>
      </c>
      <c r="AK740">
        <v>30179</v>
      </c>
      <c r="AL740" t="s">
        <v>45</v>
      </c>
      <c r="AM740" t="s">
        <v>30</v>
      </c>
      <c r="AN740">
        <v>25375</v>
      </c>
      <c r="AO740">
        <v>46359</v>
      </c>
      <c r="AP740">
        <v>24625</v>
      </c>
      <c r="AQ740">
        <v>43.86</v>
      </c>
      <c r="AR740">
        <v>4343.95</v>
      </c>
      <c r="AS740" t="s">
        <v>2396</v>
      </c>
      <c r="AT740" t="s">
        <v>2396</v>
      </c>
      <c r="AU740">
        <v>1</v>
      </c>
      <c r="AV740" t="s">
        <v>2400</v>
      </c>
      <c r="AW740" t="str" cm="1">
        <f t="array" ref="AW740">IF(Bank_Final_Fact[[#This Row],[Disbursement Date]]=MIN(_xlfn._xlws.FILTER(Bank_Final_Fact[Disbursement Date],Bank_Final_Fact[Client id]=Bank_Final_Fact[[#This Row],[Client id]])),"New","Old")</f>
        <v>New</v>
      </c>
      <c r="AX740">
        <f t="shared" si="11"/>
        <v>2</v>
      </c>
    </row>
    <row r="741" spans="1:50">
      <c r="A741" t="s">
        <v>1126</v>
      </c>
      <c r="B741">
        <v>673</v>
      </c>
      <c r="C741" t="s">
        <v>39</v>
      </c>
      <c r="D741" t="s">
        <v>343</v>
      </c>
      <c r="E741">
        <v>6618</v>
      </c>
      <c r="F741">
        <v>16139</v>
      </c>
      <c r="G741">
        <v>18870</v>
      </c>
      <c r="H741" s="1">
        <v>42984</v>
      </c>
      <c r="I741" t="s">
        <v>382</v>
      </c>
      <c r="J741" t="s">
        <v>383</v>
      </c>
      <c r="K741">
        <v>30179</v>
      </c>
      <c r="L741" t="s">
        <v>46</v>
      </c>
      <c r="M741" t="s">
        <v>288</v>
      </c>
      <c r="N741" t="s">
        <v>225</v>
      </c>
      <c r="O741" t="s">
        <v>226</v>
      </c>
      <c r="P741">
        <v>36</v>
      </c>
      <c r="Q741" s="1">
        <v>30317</v>
      </c>
      <c r="R741" t="s">
        <v>239</v>
      </c>
      <c r="S741" t="s">
        <v>303</v>
      </c>
      <c r="T741" t="s">
        <v>229</v>
      </c>
      <c r="U741" t="s">
        <v>261</v>
      </c>
      <c r="V741" t="s">
        <v>246</v>
      </c>
      <c r="W741">
        <v>514</v>
      </c>
      <c r="X741" t="s">
        <v>344</v>
      </c>
      <c r="Y741" t="s">
        <v>345</v>
      </c>
      <c r="Z741" t="s">
        <v>346</v>
      </c>
      <c r="AA741">
        <v>0.1065</v>
      </c>
      <c r="AB741" t="s">
        <v>347</v>
      </c>
      <c r="AC741" t="s">
        <v>348</v>
      </c>
      <c r="AD741" t="s">
        <v>39</v>
      </c>
      <c r="AE741" t="s">
        <v>40</v>
      </c>
      <c r="AF741" t="s">
        <v>41</v>
      </c>
      <c r="AG741" t="s">
        <v>42</v>
      </c>
      <c r="AH741" t="s">
        <v>42</v>
      </c>
      <c r="AI741" t="s">
        <v>43</v>
      </c>
      <c r="AJ741" t="s">
        <v>44</v>
      </c>
      <c r="AK741">
        <v>30179</v>
      </c>
      <c r="AL741" t="s">
        <v>45</v>
      </c>
      <c r="AM741" t="s">
        <v>30</v>
      </c>
      <c r="AN741">
        <v>6128</v>
      </c>
      <c r="AO741">
        <v>18067</v>
      </c>
      <c r="AP741">
        <v>6387</v>
      </c>
      <c r="AQ741">
        <v>31.45</v>
      </c>
      <c r="AR741">
        <v>246.64</v>
      </c>
      <c r="AS741" t="s">
        <v>2396</v>
      </c>
      <c r="AT741" t="s">
        <v>2396</v>
      </c>
      <c r="AU741">
        <v>2</v>
      </c>
      <c r="AV741" t="s">
        <v>2398</v>
      </c>
      <c r="AW741" t="str" cm="1">
        <f t="array" ref="AW741">IF(Bank_Final_Fact[[#This Row],[Disbursement Date]]=MIN(_xlfn._xlws.FILTER(Bank_Final_Fact[Disbursement Date],Bank_Final_Fact[Client id]=Bank_Final_Fact[[#This Row],[Client id]])),"New","Old")</f>
        <v>New</v>
      </c>
      <c r="AX741">
        <f t="shared" si="11"/>
        <v>3</v>
      </c>
    </row>
    <row r="742" spans="1:50">
      <c r="A742" t="s">
        <v>1127</v>
      </c>
      <c r="B742">
        <v>108</v>
      </c>
      <c r="C742" t="s">
        <v>69</v>
      </c>
      <c r="D742" t="s">
        <v>359</v>
      </c>
      <c r="E742">
        <v>32824</v>
      </c>
      <c r="F742">
        <v>32591</v>
      </c>
      <c r="G742">
        <v>44367</v>
      </c>
      <c r="H742" s="1">
        <v>44542</v>
      </c>
      <c r="I742" t="s">
        <v>385</v>
      </c>
      <c r="J742" t="s">
        <v>383</v>
      </c>
      <c r="K742">
        <v>140056</v>
      </c>
      <c r="L742" t="s">
        <v>71</v>
      </c>
      <c r="M742" t="s">
        <v>271</v>
      </c>
      <c r="N742" t="s">
        <v>225</v>
      </c>
      <c r="O742" t="s">
        <v>238</v>
      </c>
      <c r="P742">
        <v>50</v>
      </c>
      <c r="Q742" s="1">
        <v>24838</v>
      </c>
      <c r="R742" t="s">
        <v>239</v>
      </c>
      <c r="S742" t="s">
        <v>303</v>
      </c>
      <c r="T742" t="s">
        <v>229</v>
      </c>
      <c r="U742" t="s">
        <v>236</v>
      </c>
      <c r="V742" t="s">
        <v>231</v>
      </c>
      <c r="W742">
        <v>768</v>
      </c>
      <c r="X742" t="s">
        <v>344</v>
      </c>
      <c r="Y742" t="s">
        <v>360</v>
      </c>
      <c r="Z742" t="s">
        <v>346</v>
      </c>
      <c r="AA742">
        <v>9.9099999999999994E-2</v>
      </c>
      <c r="AB742" t="s">
        <v>347</v>
      </c>
      <c r="AC742" t="s">
        <v>361</v>
      </c>
      <c r="AD742" t="s">
        <v>69</v>
      </c>
      <c r="AE742" t="s">
        <v>24</v>
      </c>
      <c r="AF742" t="s">
        <v>25</v>
      </c>
      <c r="AG742" t="s">
        <v>26</v>
      </c>
      <c r="AH742" t="s">
        <v>26</v>
      </c>
      <c r="AI742" t="s">
        <v>27</v>
      </c>
      <c r="AJ742" t="s">
        <v>69</v>
      </c>
      <c r="AK742">
        <v>140056</v>
      </c>
      <c r="AL742" t="s">
        <v>70</v>
      </c>
      <c r="AM742" t="s">
        <v>14</v>
      </c>
      <c r="AN742">
        <v>32638</v>
      </c>
      <c r="AO742">
        <v>33614</v>
      </c>
      <c r="AP742">
        <v>32809</v>
      </c>
      <c r="AQ742">
        <v>10.16</v>
      </c>
      <c r="AR742">
        <v>4459.75</v>
      </c>
      <c r="AS742" t="s">
        <v>2396</v>
      </c>
      <c r="AT742" t="s">
        <v>2396</v>
      </c>
      <c r="AU742">
        <v>1</v>
      </c>
      <c r="AV742" t="s">
        <v>2399</v>
      </c>
      <c r="AW742" t="str" cm="1">
        <f t="array" ref="AW742">IF(Bank_Final_Fact[[#This Row],[Disbursement Date]]=MIN(_xlfn._xlws.FILTER(Bank_Final_Fact[Disbursement Date],Bank_Final_Fact[Client id]=Bank_Final_Fact[[#This Row],[Client id]])),"New","Old")</f>
        <v>Old</v>
      </c>
      <c r="AX742">
        <f t="shared" si="11"/>
        <v>2</v>
      </c>
    </row>
    <row r="743" spans="1:50">
      <c r="A743" t="s">
        <v>1128</v>
      </c>
      <c r="B743">
        <v>267</v>
      </c>
      <c r="C743" t="s">
        <v>81</v>
      </c>
      <c r="D743" t="s">
        <v>343</v>
      </c>
      <c r="E743">
        <v>24398</v>
      </c>
      <c r="F743">
        <v>6425</v>
      </c>
      <c r="G743">
        <v>3784</v>
      </c>
      <c r="H743" s="1">
        <v>43910</v>
      </c>
      <c r="I743" t="s">
        <v>382</v>
      </c>
      <c r="J743" t="s">
        <v>383</v>
      </c>
      <c r="K743">
        <v>690076</v>
      </c>
      <c r="L743" t="s">
        <v>88</v>
      </c>
      <c r="M743" t="s">
        <v>271</v>
      </c>
      <c r="N743" t="s">
        <v>225</v>
      </c>
      <c r="O743" t="s">
        <v>238</v>
      </c>
      <c r="P743">
        <v>50</v>
      </c>
      <c r="Q743" s="1">
        <v>24838</v>
      </c>
      <c r="R743" t="s">
        <v>239</v>
      </c>
      <c r="S743" t="s">
        <v>303</v>
      </c>
      <c r="T743" t="s">
        <v>229</v>
      </c>
      <c r="U743" t="s">
        <v>236</v>
      </c>
      <c r="V743" t="s">
        <v>231</v>
      </c>
      <c r="W743">
        <v>768</v>
      </c>
      <c r="X743" t="s">
        <v>344</v>
      </c>
      <c r="Y743" t="s">
        <v>345</v>
      </c>
      <c r="Z743" t="s">
        <v>346</v>
      </c>
      <c r="AA743">
        <v>0.1065</v>
      </c>
      <c r="AB743" t="s">
        <v>347</v>
      </c>
      <c r="AC743" t="s">
        <v>348</v>
      </c>
      <c r="AD743" t="s">
        <v>81</v>
      </c>
      <c r="AE743" t="s">
        <v>82</v>
      </c>
      <c r="AF743" t="s">
        <v>83</v>
      </c>
      <c r="AG743" t="s">
        <v>84</v>
      </c>
      <c r="AH743" t="s">
        <v>84</v>
      </c>
      <c r="AI743" t="s">
        <v>85</v>
      </c>
      <c r="AJ743" t="s">
        <v>86</v>
      </c>
      <c r="AK743">
        <v>690076</v>
      </c>
      <c r="AL743" t="s">
        <v>87</v>
      </c>
      <c r="AM743" t="s">
        <v>14</v>
      </c>
      <c r="AN743">
        <v>24533</v>
      </c>
      <c r="AO743">
        <v>6136</v>
      </c>
      <c r="AP743">
        <v>24233</v>
      </c>
      <c r="AQ743">
        <v>18.55</v>
      </c>
      <c r="AR743">
        <v>4285.5</v>
      </c>
      <c r="AS743" t="s">
        <v>2396</v>
      </c>
      <c r="AT743" t="s">
        <v>2396</v>
      </c>
      <c r="AU743">
        <v>2</v>
      </c>
      <c r="AV743" t="s">
        <v>2398</v>
      </c>
      <c r="AW743" t="str" cm="1">
        <f t="array" ref="AW743">IF(Bank_Final_Fact[[#This Row],[Disbursement Date]]=MIN(_xlfn._xlws.FILTER(Bank_Final_Fact[Disbursement Date],Bank_Final_Fact[Client id]=Bank_Final_Fact[[#This Row],[Client id]])),"New","Old")</f>
        <v>New</v>
      </c>
      <c r="AX743">
        <f t="shared" si="11"/>
        <v>1</v>
      </c>
    </row>
    <row r="744" spans="1:50">
      <c r="A744" t="s">
        <v>1129</v>
      </c>
      <c r="B744">
        <v>764</v>
      </c>
      <c r="C744" t="s">
        <v>39</v>
      </c>
      <c r="D744" t="s">
        <v>343</v>
      </c>
      <c r="E744">
        <v>22383</v>
      </c>
      <c r="F744">
        <v>23752</v>
      </c>
      <c r="G744">
        <v>30221</v>
      </c>
      <c r="H744" s="1">
        <v>42879</v>
      </c>
      <c r="I744" t="s">
        <v>385</v>
      </c>
      <c r="J744" t="s">
        <v>383</v>
      </c>
      <c r="K744">
        <v>30179</v>
      </c>
      <c r="L744" t="s">
        <v>46</v>
      </c>
      <c r="M744" t="s">
        <v>248</v>
      </c>
      <c r="N744" t="s">
        <v>225</v>
      </c>
      <c r="O744" t="s">
        <v>238</v>
      </c>
      <c r="P744">
        <v>54</v>
      </c>
      <c r="Q744" s="1">
        <v>23012</v>
      </c>
      <c r="R744" t="s">
        <v>227</v>
      </c>
      <c r="S744" t="s">
        <v>243</v>
      </c>
      <c r="T744" t="s">
        <v>229</v>
      </c>
      <c r="U744" t="s">
        <v>236</v>
      </c>
      <c r="V744" t="s">
        <v>240</v>
      </c>
      <c r="W744">
        <v>357</v>
      </c>
      <c r="X744" t="s">
        <v>344</v>
      </c>
      <c r="Y744" t="s">
        <v>345</v>
      </c>
      <c r="Z744" t="s">
        <v>346</v>
      </c>
      <c r="AA744">
        <v>0.1065</v>
      </c>
      <c r="AB744" t="s">
        <v>347</v>
      </c>
      <c r="AC744" t="s">
        <v>348</v>
      </c>
      <c r="AD744" t="s">
        <v>39</v>
      </c>
      <c r="AE744" t="s">
        <v>40</v>
      </c>
      <c r="AF744" t="s">
        <v>41</v>
      </c>
      <c r="AG744" t="s">
        <v>42</v>
      </c>
      <c r="AH744" t="s">
        <v>42</v>
      </c>
      <c r="AI744" t="s">
        <v>43</v>
      </c>
      <c r="AJ744" t="s">
        <v>44</v>
      </c>
      <c r="AK744">
        <v>30179</v>
      </c>
      <c r="AL744" t="s">
        <v>45</v>
      </c>
      <c r="AM744" t="s">
        <v>30</v>
      </c>
      <c r="AN744">
        <v>23364</v>
      </c>
      <c r="AO744">
        <v>25657</v>
      </c>
      <c r="AP744">
        <v>21884</v>
      </c>
      <c r="AQ744">
        <v>18.690000000000001</v>
      </c>
      <c r="AR744">
        <v>2047.74</v>
      </c>
      <c r="AS744" t="s">
        <v>2396</v>
      </c>
      <c r="AT744" t="s">
        <v>2396</v>
      </c>
      <c r="AU744">
        <v>1</v>
      </c>
      <c r="AV744" t="s">
        <v>2399</v>
      </c>
      <c r="AW744" t="str" cm="1">
        <f t="array" ref="AW744">IF(Bank_Final_Fact[[#This Row],[Disbursement Date]]=MIN(_xlfn._xlws.FILTER(Bank_Final_Fact[Disbursement Date],Bank_Final_Fact[Client id]=Bank_Final_Fact[[#This Row],[Client id]])),"New","Old")</f>
        <v>Old</v>
      </c>
      <c r="AX744">
        <f t="shared" si="11"/>
        <v>2</v>
      </c>
    </row>
    <row r="745" spans="1:50">
      <c r="A745" t="s">
        <v>1130</v>
      </c>
      <c r="B745">
        <v>760</v>
      </c>
      <c r="C745" t="s">
        <v>186</v>
      </c>
      <c r="D745" t="s">
        <v>343</v>
      </c>
      <c r="E745">
        <v>38973</v>
      </c>
      <c r="F745">
        <v>11386</v>
      </c>
      <c r="G745">
        <v>3057</v>
      </c>
      <c r="H745" s="1">
        <v>44271</v>
      </c>
      <c r="I745" t="s">
        <v>394</v>
      </c>
      <c r="J745" t="s">
        <v>383</v>
      </c>
      <c r="K745">
        <v>800018</v>
      </c>
      <c r="L745" t="s">
        <v>189</v>
      </c>
      <c r="M745" t="s">
        <v>279</v>
      </c>
      <c r="N745" t="s">
        <v>225</v>
      </c>
      <c r="O745" t="s">
        <v>251</v>
      </c>
      <c r="P745">
        <v>33</v>
      </c>
      <c r="Q745" s="1">
        <v>31778</v>
      </c>
      <c r="R745" t="s">
        <v>239</v>
      </c>
      <c r="S745" t="s">
        <v>303</v>
      </c>
      <c r="T745" t="s">
        <v>229</v>
      </c>
      <c r="U745" t="s">
        <v>233</v>
      </c>
      <c r="V745" t="s">
        <v>240</v>
      </c>
      <c r="W745">
        <v>473</v>
      </c>
      <c r="X745" t="s">
        <v>344</v>
      </c>
      <c r="Y745" t="s">
        <v>345</v>
      </c>
      <c r="Z745" t="s">
        <v>346</v>
      </c>
      <c r="AA745">
        <v>0.1065</v>
      </c>
      <c r="AB745" t="s">
        <v>347</v>
      </c>
      <c r="AC745" t="s">
        <v>348</v>
      </c>
      <c r="AD745" t="s">
        <v>186</v>
      </c>
      <c r="AE745" t="s">
        <v>24</v>
      </c>
      <c r="AF745" t="s">
        <v>25</v>
      </c>
      <c r="AG745" t="s">
        <v>26</v>
      </c>
      <c r="AH745" t="s">
        <v>26</v>
      </c>
      <c r="AI745" t="s">
        <v>27</v>
      </c>
      <c r="AJ745" t="s">
        <v>187</v>
      </c>
      <c r="AK745">
        <v>800018</v>
      </c>
      <c r="AL745" t="s">
        <v>188</v>
      </c>
      <c r="AM745" t="s">
        <v>14</v>
      </c>
      <c r="AN745">
        <v>39645</v>
      </c>
      <c r="AO745">
        <v>11331</v>
      </c>
      <c r="AP745">
        <v>38913</v>
      </c>
      <c r="AQ745">
        <v>0.01</v>
      </c>
      <c r="AR745">
        <v>1776.67</v>
      </c>
      <c r="AS745" t="s">
        <v>2396</v>
      </c>
      <c r="AT745" t="s">
        <v>2396</v>
      </c>
      <c r="AU745">
        <v>1</v>
      </c>
      <c r="AV745" t="s">
        <v>2399</v>
      </c>
      <c r="AW745" t="str" cm="1">
        <f t="array" ref="AW745">IF(Bank_Final_Fact[[#This Row],[Disbursement Date]]=MIN(_xlfn._xlws.FILTER(Bank_Final_Fact[Disbursement Date],Bank_Final_Fact[Client id]=Bank_Final_Fact[[#This Row],[Client id]])),"New","Old")</f>
        <v>Old</v>
      </c>
      <c r="AX745">
        <f t="shared" si="11"/>
        <v>4</v>
      </c>
    </row>
    <row r="746" spans="1:50">
      <c r="A746" t="s">
        <v>1131</v>
      </c>
      <c r="B746">
        <v>27</v>
      </c>
      <c r="C746" t="s">
        <v>124</v>
      </c>
      <c r="D746" t="s">
        <v>343</v>
      </c>
      <c r="E746">
        <v>41141</v>
      </c>
      <c r="F746">
        <v>35665</v>
      </c>
      <c r="G746">
        <v>2354</v>
      </c>
      <c r="H746" s="1">
        <v>42822</v>
      </c>
      <c r="I746" t="s">
        <v>382</v>
      </c>
      <c r="J746" t="s">
        <v>383</v>
      </c>
      <c r="K746">
        <v>1030063</v>
      </c>
      <c r="L746" t="s">
        <v>126</v>
      </c>
      <c r="M746" t="s">
        <v>268</v>
      </c>
      <c r="N746" t="s">
        <v>225</v>
      </c>
      <c r="O746" t="s">
        <v>226</v>
      </c>
      <c r="P746">
        <v>42</v>
      </c>
      <c r="Q746" s="1">
        <v>27622</v>
      </c>
      <c r="R746" t="s">
        <v>266</v>
      </c>
      <c r="S746" t="s">
        <v>243</v>
      </c>
      <c r="T746" t="s">
        <v>259</v>
      </c>
      <c r="U746" t="s">
        <v>236</v>
      </c>
      <c r="V746" t="s">
        <v>246</v>
      </c>
      <c r="W746">
        <v>393</v>
      </c>
      <c r="X746" t="s">
        <v>344</v>
      </c>
      <c r="Y746" t="s">
        <v>345</v>
      </c>
      <c r="Z746" t="s">
        <v>346</v>
      </c>
      <c r="AA746">
        <v>0.1065</v>
      </c>
      <c r="AB746" t="s">
        <v>347</v>
      </c>
      <c r="AC746" t="s">
        <v>348</v>
      </c>
      <c r="AD746" t="s">
        <v>124</v>
      </c>
      <c r="AE746" t="s">
        <v>9</v>
      </c>
      <c r="AF746" t="s">
        <v>10</v>
      </c>
      <c r="AG746" t="s">
        <v>11</v>
      </c>
      <c r="AH746" t="s">
        <v>11</v>
      </c>
      <c r="AI746" t="s">
        <v>12</v>
      </c>
      <c r="AJ746" t="s">
        <v>20</v>
      </c>
      <c r="AK746">
        <v>1030063</v>
      </c>
      <c r="AL746" t="s">
        <v>125</v>
      </c>
      <c r="AM746" t="s">
        <v>30</v>
      </c>
      <c r="AN746">
        <v>42982</v>
      </c>
      <c r="AO746">
        <v>36779</v>
      </c>
      <c r="AP746">
        <v>41094</v>
      </c>
      <c r="AQ746">
        <v>28.9</v>
      </c>
      <c r="AR746">
        <v>1992.92</v>
      </c>
      <c r="AS746" t="s">
        <v>2396</v>
      </c>
      <c r="AT746" t="s">
        <v>2396</v>
      </c>
      <c r="AU746">
        <v>1</v>
      </c>
      <c r="AV746" t="s">
        <v>2398</v>
      </c>
      <c r="AW746" t="str" cm="1">
        <f t="array" ref="AW746">IF(Bank_Final_Fact[[#This Row],[Disbursement Date]]=MIN(_xlfn._xlws.FILTER(Bank_Final_Fact[Disbursement Date],Bank_Final_Fact[Client id]=Bank_Final_Fact[[#This Row],[Client id]])),"New","Old")</f>
        <v>New</v>
      </c>
      <c r="AX746">
        <f t="shared" si="11"/>
        <v>3</v>
      </c>
    </row>
    <row r="747" spans="1:50">
      <c r="A747" t="s">
        <v>1132</v>
      </c>
      <c r="B747">
        <v>683</v>
      </c>
      <c r="C747" t="s">
        <v>124</v>
      </c>
      <c r="D747" t="s">
        <v>343</v>
      </c>
      <c r="E747">
        <v>32432</v>
      </c>
      <c r="F747">
        <v>15581</v>
      </c>
      <c r="G747">
        <v>2009</v>
      </c>
      <c r="H747" s="1">
        <v>43047</v>
      </c>
      <c r="I747" t="s">
        <v>382</v>
      </c>
      <c r="J747" t="s">
        <v>383</v>
      </c>
      <c r="K747">
        <v>1030063</v>
      </c>
      <c r="L747" t="s">
        <v>126</v>
      </c>
      <c r="M747" t="s">
        <v>255</v>
      </c>
      <c r="N747" t="s">
        <v>225</v>
      </c>
      <c r="O747" t="s">
        <v>251</v>
      </c>
      <c r="P747">
        <v>29</v>
      </c>
      <c r="Q747" s="1">
        <v>32509</v>
      </c>
      <c r="R747" t="s">
        <v>239</v>
      </c>
      <c r="S747" t="s">
        <v>303</v>
      </c>
      <c r="T747" t="s">
        <v>229</v>
      </c>
      <c r="U747" t="s">
        <v>233</v>
      </c>
      <c r="V747" t="s">
        <v>246</v>
      </c>
      <c r="W747">
        <v>324</v>
      </c>
      <c r="X747" t="s">
        <v>344</v>
      </c>
      <c r="Y747" t="s">
        <v>345</v>
      </c>
      <c r="Z747" t="s">
        <v>346</v>
      </c>
      <c r="AA747">
        <v>0.1065</v>
      </c>
      <c r="AB747" t="s">
        <v>347</v>
      </c>
      <c r="AC747" t="s">
        <v>348</v>
      </c>
      <c r="AD747" t="s">
        <v>124</v>
      </c>
      <c r="AE747" t="s">
        <v>9</v>
      </c>
      <c r="AF747" t="s">
        <v>10</v>
      </c>
      <c r="AG747" t="s">
        <v>11</v>
      </c>
      <c r="AH747" t="s">
        <v>11</v>
      </c>
      <c r="AI747" t="s">
        <v>12</v>
      </c>
      <c r="AJ747" t="s">
        <v>20</v>
      </c>
      <c r="AK747">
        <v>1030063</v>
      </c>
      <c r="AL747" t="s">
        <v>125</v>
      </c>
      <c r="AM747" t="s">
        <v>30</v>
      </c>
      <c r="AN747">
        <v>33846</v>
      </c>
      <c r="AO747">
        <v>15213</v>
      </c>
      <c r="AP747">
        <v>32131</v>
      </c>
      <c r="AQ747">
        <v>2.14</v>
      </c>
      <c r="AR747">
        <v>2120.02</v>
      </c>
      <c r="AS747" t="s">
        <v>2396</v>
      </c>
      <c r="AT747" t="s">
        <v>2396</v>
      </c>
      <c r="AU747">
        <v>0</v>
      </c>
      <c r="AV747" t="s">
        <v>2400</v>
      </c>
      <c r="AW747" t="str" cm="1">
        <f t="array" ref="AW747">IF(Bank_Final_Fact[[#This Row],[Disbursement Date]]=MIN(_xlfn._xlws.FILTER(Bank_Final_Fact[Disbursement Date],Bank_Final_Fact[Client id]=Bank_Final_Fact[[#This Row],[Client id]])),"New","Old")</f>
        <v>Old</v>
      </c>
      <c r="AX747">
        <f t="shared" si="11"/>
        <v>4</v>
      </c>
    </row>
    <row r="748" spans="1:50">
      <c r="A748" t="s">
        <v>1133</v>
      </c>
      <c r="B748">
        <v>580</v>
      </c>
      <c r="C748" t="s">
        <v>124</v>
      </c>
      <c r="D748" t="s">
        <v>356</v>
      </c>
      <c r="E748">
        <v>29866</v>
      </c>
      <c r="F748">
        <v>15424</v>
      </c>
      <c r="G748">
        <v>18113</v>
      </c>
      <c r="H748" s="1">
        <v>45033</v>
      </c>
      <c r="I748" t="s">
        <v>385</v>
      </c>
      <c r="J748" t="s">
        <v>383</v>
      </c>
      <c r="K748">
        <v>1030063</v>
      </c>
      <c r="L748" t="s">
        <v>126</v>
      </c>
      <c r="M748" t="s">
        <v>275</v>
      </c>
      <c r="N748" t="s">
        <v>225</v>
      </c>
      <c r="O748" t="s">
        <v>251</v>
      </c>
      <c r="P748">
        <v>32</v>
      </c>
      <c r="Q748" s="1">
        <v>31048</v>
      </c>
      <c r="R748" t="s">
        <v>266</v>
      </c>
      <c r="S748" t="s">
        <v>243</v>
      </c>
      <c r="T748" t="s">
        <v>229</v>
      </c>
      <c r="U748" t="s">
        <v>236</v>
      </c>
      <c r="V748" t="s">
        <v>231</v>
      </c>
      <c r="W748">
        <v>821</v>
      </c>
      <c r="X748" t="s">
        <v>344</v>
      </c>
      <c r="Y748" t="s">
        <v>357</v>
      </c>
      <c r="Z748" t="s">
        <v>346</v>
      </c>
      <c r="AA748">
        <v>6.6199999999999995E-2</v>
      </c>
      <c r="AB748" t="s">
        <v>351</v>
      </c>
      <c r="AC748" t="s">
        <v>358</v>
      </c>
      <c r="AD748" t="s">
        <v>124</v>
      </c>
      <c r="AE748" t="s">
        <v>9</v>
      </c>
      <c r="AF748" t="s">
        <v>10</v>
      </c>
      <c r="AG748" t="s">
        <v>11</v>
      </c>
      <c r="AH748" t="s">
        <v>11</v>
      </c>
      <c r="AI748" t="s">
        <v>12</v>
      </c>
      <c r="AJ748" t="s">
        <v>20</v>
      </c>
      <c r="AK748">
        <v>1030063</v>
      </c>
      <c r="AL748" t="s">
        <v>125</v>
      </c>
      <c r="AM748" t="s">
        <v>30</v>
      </c>
      <c r="AN748">
        <v>29850</v>
      </c>
      <c r="AO748">
        <v>15256</v>
      </c>
      <c r="AP748">
        <v>29615</v>
      </c>
      <c r="AQ748">
        <v>7.74</v>
      </c>
      <c r="AR748">
        <v>1440.71</v>
      </c>
      <c r="AS748" t="s">
        <v>2396</v>
      </c>
      <c r="AT748" t="s">
        <v>2396</v>
      </c>
      <c r="AU748">
        <v>2</v>
      </c>
      <c r="AV748" t="s">
        <v>2398</v>
      </c>
      <c r="AW748" t="str" cm="1">
        <f t="array" ref="AW748">IF(Bank_Final_Fact[[#This Row],[Disbursement Date]]=MIN(_xlfn._xlws.FILTER(Bank_Final_Fact[Disbursement Date],Bank_Final_Fact[Client id]=Bank_Final_Fact[[#This Row],[Client id]])),"New","Old")</f>
        <v>Old</v>
      </c>
      <c r="AX748">
        <f t="shared" si="11"/>
        <v>3</v>
      </c>
    </row>
    <row r="749" spans="1:50">
      <c r="A749" t="s">
        <v>1134</v>
      </c>
      <c r="B749">
        <v>773</v>
      </c>
      <c r="C749" t="s">
        <v>23</v>
      </c>
      <c r="D749" t="s">
        <v>356</v>
      </c>
      <c r="E749">
        <v>25514</v>
      </c>
      <c r="F749">
        <v>45816</v>
      </c>
      <c r="G749">
        <v>8922</v>
      </c>
      <c r="H749" s="1">
        <v>44261</v>
      </c>
      <c r="I749" t="s">
        <v>385</v>
      </c>
      <c r="J749" t="s">
        <v>383</v>
      </c>
      <c r="K749">
        <v>910182</v>
      </c>
      <c r="L749" t="s">
        <v>31</v>
      </c>
      <c r="M749" t="s">
        <v>274</v>
      </c>
      <c r="N749" t="s">
        <v>225</v>
      </c>
      <c r="O749" t="s">
        <v>238</v>
      </c>
      <c r="P749">
        <v>52</v>
      </c>
      <c r="Q749" s="1">
        <v>23743</v>
      </c>
      <c r="R749" t="s">
        <v>266</v>
      </c>
      <c r="S749" t="s">
        <v>243</v>
      </c>
      <c r="T749" t="s">
        <v>229</v>
      </c>
      <c r="U749" t="s">
        <v>233</v>
      </c>
      <c r="V749" t="s">
        <v>246</v>
      </c>
      <c r="W749">
        <v>322</v>
      </c>
      <c r="X749" t="s">
        <v>344</v>
      </c>
      <c r="Y749" t="s">
        <v>357</v>
      </c>
      <c r="Z749" t="s">
        <v>346</v>
      </c>
      <c r="AA749">
        <v>6.6199999999999995E-2</v>
      </c>
      <c r="AB749" t="s">
        <v>351</v>
      </c>
      <c r="AC749" t="s">
        <v>358</v>
      </c>
      <c r="AD749" t="s">
        <v>23</v>
      </c>
      <c r="AE749" t="s">
        <v>24</v>
      </c>
      <c r="AF749" t="s">
        <v>25</v>
      </c>
      <c r="AG749" t="s">
        <v>26</v>
      </c>
      <c r="AH749" t="s">
        <v>26</v>
      </c>
      <c r="AI749" t="s">
        <v>27</v>
      </c>
      <c r="AJ749" t="s">
        <v>28</v>
      </c>
      <c r="AK749">
        <v>910182</v>
      </c>
      <c r="AL749" t="s">
        <v>29</v>
      </c>
      <c r="AM749" t="s">
        <v>16</v>
      </c>
      <c r="AN749">
        <v>27338</v>
      </c>
      <c r="AO749">
        <v>46332</v>
      </c>
      <c r="AP749">
        <v>25387</v>
      </c>
      <c r="AQ749">
        <v>22.51</v>
      </c>
      <c r="AR749">
        <v>2651.12</v>
      </c>
      <c r="AS749" t="s">
        <v>2396</v>
      </c>
      <c r="AT749" t="s">
        <v>2396</v>
      </c>
      <c r="AU749">
        <v>2</v>
      </c>
      <c r="AV749" t="s">
        <v>2398</v>
      </c>
      <c r="AW749" t="str" cm="1">
        <f t="array" ref="AW749">IF(Bank_Final_Fact[[#This Row],[Disbursement Date]]=MIN(_xlfn._xlws.FILTER(Bank_Final_Fact[Disbursement Date],Bank_Final_Fact[Client id]=Bank_Final_Fact[[#This Row],[Client id]])),"New","Old")</f>
        <v>New</v>
      </c>
      <c r="AX749">
        <f t="shared" si="11"/>
        <v>2</v>
      </c>
    </row>
    <row r="750" spans="1:50">
      <c r="A750" t="s">
        <v>1135</v>
      </c>
      <c r="B750">
        <v>380</v>
      </c>
      <c r="C750" t="s">
        <v>23</v>
      </c>
      <c r="D750" t="s">
        <v>343</v>
      </c>
      <c r="E750">
        <v>23231</v>
      </c>
      <c r="F750">
        <v>20777</v>
      </c>
      <c r="G750">
        <v>25093</v>
      </c>
      <c r="H750" s="1">
        <v>44198</v>
      </c>
      <c r="I750" t="s">
        <v>394</v>
      </c>
      <c r="J750" t="s">
        <v>389</v>
      </c>
      <c r="K750">
        <v>910182</v>
      </c>
      <c r="L750" t="s">
        <v>31</v>
      </c>
      <c r="M750" t="s">
        <v>309</v>
      </c>
      <c r="N750" t="s">
        <v>225</v>
      </c>
      <c r="O750" t="s">
        <v>238</v>
      </c>
      <c r="P750">
        <v>53</v>
      </c>
      <c r="Q750" s="1">
        <v>24108</v>
      </c>
      <c r="R750" t="s">
        <v>239</v>
      </c>
      <c r="S750" t="s">
        <v>303</v>
      </c>
      <c r="T750" t="s">
        <v>229</v>
      </c>
      <c r="U750" t="s">
        <v>261</v>
      </c>
      <c r="V750" t="s">
        <v>246</v>
      </c>
      <c r="W750">
        <v>529</v>
      </c>
      <c r="X750" t="s">
        <v>344</v>
      </c>
      <c r="Y750" t="s">
        <v>345</v>
      </c>
      <c r="Z750" t="s">
        <v>346</v>
      </c>
      <c r="AA750">
        <v>0.1065</v>
      </c>
      <c r="AB750" t="s">
        <v>347</v>
      </c>
      <c r="AC750" t="s">
        <v>348</v>
      </c>
      <c r="AD750" t="s">
        <v>23</v>
      </c>
      <c r="AE750" t="s">
        <v>24</v>
      </c>
      <c r="AF750" t="s">
        <v>25</v>
      </c>
      <c r="AG750" t="s">
        <v>26</v>
      </c>
      <c r="AH750" t="s">
        <v>26</v>
      </c>
      <c r="AI750" t="s">
        <v>27</v>
      </c>
      <c r="AJ750" t="s">
        <v>28</v>
      </c>
      <c r="AK750">
        <v>910182</v>
      </c>
      <c r="AL750" t="s">
        <v>29</v>
      </c>
      <c r="AM750" t="s">
        <v>16</v>
      </c>
      <c r="AN750">
        <v>25024</v>
      </c>
      <c r="AO750">
        <v>20824</v>
      </c>
      <c r="AP750">
        <v>22997</v>
      </c>
      <c r="AQ750">
        <v>2.8</v>
      </c>
      <c r="AR750">
        <v>908.84</v>
      </c>
      <c r="AS750" t="s">
        <v>2396</v>
      </c>
      <c r="AT750" t="s">
        <v>2396</v>
      </c>
      <c r="AU750">
        <v>2</v>
      </c>
      <c r="AV750" t="s">
        <v>2398</v>
      </c>
      <c r="AW750" t="str" cm="1">
        <f t="array" ref="AW750">IF(Bank_Final_Fact[[#This Row],[Disbursement Date]]=MIN(_xlfn._xlws.FILTER(Bank_Final_Fact[Disbursement Date],Bank_Final_Fact[Client id]=Bank_Final_Fact[[#This Row],[Client id]])),"New","Old")</f>
        <v>Old</v>
      </c>
      <c r="AX750">
        <f t="shared" si="11"/>
        <v>3</v>
      </c>
    </row>
    <row r="751" spans="1:50">
      <c r="A751" t="s">
        <v>1136</v>
      </c>
      <c r="B751">
        <v>572</v>
      </c>
      <c r="C751" t="s">
        <v>132</v>
      </c>
      <c r="D751" t="s">
        <v>359</v>
      </c>
      <c r="E751">
        <v>45794</v>
      </c>
      <c r="F751">
        <v>44287</v>
      </c>
      <c r="G751">
        <v>38531</v>
      </c>
      <c r="H751" s="1">
        <v>44323</v>
      </c>
      <c r="I751" t="s">
        <v>387</v>
      </c>
      <c r="J751" t="s">
        <v>383</v>
      </c>
      <c r="K751">
        <v>440052</v>
      </c>
      <c r="L751" t="s">
        <v>138</v>
      </c>
      <c r="M751" t="s">
        <v>289</v>
      </c>
      <c r="N751" t="s">
        <v>225</v>
      </c>
      <c r="O751" t="s">
        <v>238</v>
      </c>
      <c r="P751">
        <v>52</v>
      </c>
      <c r="Q751" s="1">
        <v>24838</v>
      </c>
      <c r="R751" t="s">
        <v>235</v>
      </c>
      <c r="S751" t="s">
        <v>243</v>
      </c>
      <c r="T751" t="s">
        <v>229</v>
      </c>
      <c r="U751" t="s">
        <v>230</v>
      </c>
      <c r="V751" t="s">
        <v>246</v>
      </c>
      <c r="W751">
        <v>584</v>
      </c>
      <c r="X751" t="s">
        <v>344</v>
      </c>
      <c r="Y751" t="s">
        <v>360</v>
      </c>
      <c r="Z751" t="s">
        <v>346</v>
      </c>
      <c r="AA751">
        <v>9.9099999999999994E-2</v>
      </c>
      <c r="AB751" t="s">
        <v>347</v>
      </c>
      <c r="AC751" t="s">
        <v>361</v>
      </c>
      <c r="AD751" t="s">
        <v>132</v>
      </c>
      <c r="AE751" t="s">
        <v>133</v>
      </c>
      <c r="AF751" t="s">
        <v>134</v>
      </c>
      <c r="AG751" t="s">
        <v>135</v>
      </c>
      <c r="AH751" t="s">
        <v>135</v>
      </c>
      <c r="AI751" t="s">
        <v>136</v>
      </c>
      <c r="AJ751" t="s">
        <v>132</v>
      </c>
      <c r="AK751">
        <v>440052</v>
      </c>
      <c r="AL751" t="s">
        <v>137</v>
      </c>
      <c r="AM751" t="s">
        <v>16</v>
      </c>
      <c r="AN751">
        <v>47628</v>
      </c>
      <c r="AO751">
        <v>45720</v>
      </c>
      <c r="AP751">
        <v>45468</v>
      </c>
      <c r="AQ751">
        <v>29.81</v>
      </c>
      <c r="AR751">
        <v>680.34</v>
      </c>
      <c r="AS751" t="s">
        <v>2396</v>
      </c>
      <c r="AT751" t="s">
        <v>2396</v>
      </c>
      <c r="AU751">
        <v>0</v>
      </c>
      <c r="AV751" t="s">
        <v>2400</v>
      </c>
      <c r="AW751" t="str" cm="1">
        <f t="array" ref="AW751">IF(Bank_Final_Fact[[#This Row],[Disbursement Date]]=MIN(_xlfn._xlws.FILTER(Bank_Final_Fact[Disbursement Date],Bank_Final_Fact[Client id]=Bank_Final_Fact[[#This Row],[Client id]])),"New","Old")</f>
        <v>New</v>
      </c>
      <c r="AX751">
        <f t="shared" si="11"/>
        <v>2</v>
      </c>
    </row>
    <row r="752" spans="1:50">
      <c r="A752" t="s">
        <v>1137</v>
      </c>
      <c r="B752">
        <v>476</v>
      </c>
      <c r="C752" t="s">
        <v>92</v>
      </c>
      <c r="D752" t="s">
        <v>343</v>
      </c>
      <c r="E752">
        <v>49833</v>
      </c>
      <c r="F752">
        <v>45684</v>
      </c>
      <c r="G752">
        <v>17541</v>
      </c>
      <c r="H752" s="1">
        <v>42561</v>
      </c>
      <c r="I752" t="s">
        <v>385</v>
      </c>
      <c r="J752" t="s">
        <v>383</v>
      </c>
      <c r="K752">
        <v>700013</v>
      </c>
      <c r="L752" t="s">
        <v>93</v>
      </c>
      <c r="M752" t="s">
        <v>279</v>
      </c>
      <c r="N752" t="s">
        <v>225</v>
      </c>
      <c r="O752" t="s">
        <v>226</v>
      </c>
      <c r="P752">
        <v>44</v>
      </c>
      <c r="Q752" s="1">
        <v>27395</v>
      </c>
      <c r="R752" t="s">
        <v>227</v>
      </c>
      <c r="S752" t="s">
        <v>243</v>
      </c>
      <c r="T752" t="s">
        <v>259</v>
      </c>
      <c r="U752" t="s">
        <v>230</v>
      </c>
      <c r="V752" t="s">
        <v>240</v>
      </c>
      <c r="W752">
        <v>815</v>
      </c>
      <c r="X752" t="s">
        <v>344</v>
      </c>
      <c r="Y752" t="s">
        <v>345</v>
      </c>
      <c r="Z752" t="s">
        <v>346</v>
      </c>
      <c r="AA752">
        <v>0.1065</v>
      </c>
      <c r="AB752" t="s">
        <v>347</v>
      </c>
      <c r="AC752" t="s">
        <v>348</v>
      </c>
      <c r="AD752" t="s">
        <v>92</v>
      </c>
      <c r="AE752" t="s">
        <v>82</v>
      </c>
      <c r="AF752" t="s">
        <v>83</v>
      </c>
      <c r="AG752" t="s">
        <v>84</v>
      </c>
      <c r="AH752" t="s">
        <v>84</v>
      </c>
      <c r="AI752" t="s">
        <v>85</v>
      </c>
      <c r="AJ752" t="s">
        <v>86</v>
      </c>
      <c r="AK752">
        <v>700013</v>
      </c>
      <c r="AL752" t="s">
        <v>21</v>
      </c>
      <c r="AM752" t="s">
        <v>30</v>
      </c>
      <c r="AN752">
        <v>51596</v>
      </c>
      <c r="AO752">
        <v>47582</v>
      </c>
      <c r="AP752">
        <v>49390</v>
      </c>
      <c r="AQ752">
        <v>41.4</v>
      </c>
      <c r="AR752">
        <v>1781.26</v>
      </c>
      <c r="AS752" t="s">
        <v>2396</v>
      </c>
      <c r="AT752" t="s">
        <v>2396</v>
      </c>
      <c r="AU752">
        <v>2</v>
      </c>
      <c r="AV752" t="s">
        <v>2398</v>
      </c>
      <c r="AW752" t="str" cm="1">
        <f t="array" ref="AW752">IF(Bank_Final_Fact[[#This Row],[Disbursement Date]]=MIN(_xlfn._xlws.FILTER(Bank_Final_Fact[Disbursement Date],Bank_Final_Fact[Client id]=Bank_Final_Fact[[#This Row],[Client id]])),"New","Old")</f>
        <v>New</v>
      </c>
      <c r="AX752">
        <f t="shared" si="11"/>
        <v>2</v>
      </c>
    </row>
    <row r="753" spans="1:50">
      <c r="A753" t="s">
        <v>1138</v>
      </c>
      <c r="B753">
        <v>105</v>
      </c>
      <c r="C753" t="s">
        <v>8</v>
      </c>
      <c r="D753" t="s">
        <v>343</v>
      </c>
      <c r="E753">
        <v>3348</v>
      </c>
      <c r="F753">
        <v>11999</v>
      </c>
      <c r="G753">
        <v>14921</v>
      </c>
      <c r="H753" s="1">
        <v>44855</v>
      </c>
      <c r="I753" t="s">
        <v>394</v>
      </c>
      <c r="J753" t="s">
        <v>383</v>
      </c>
      <c r="K753">
        <v>100186</v>
      </c>
      <c r="L753" t="s">
        <v>15</v>
      </c>
      <c r="M753" t="s">
        <v>313</v>
      </c>
      <c r="N753" t="s">
        <v>225</v>
      </c>
      <c r="O753" t="s">
        <v>226</v>
      </c>
      <c r="P753">
        <v>38</v>
      </c>
      <c r="Q753" s="1">
        <v>29221</v>
      </c>
      <c r="R753" t="s">
        <v>239</v>
      </c>
      <c r="S753" t="s">
        <v>303</v>
      </c>
      <c r="T753" t="s">
        <v>229</v>
      </c>
      <c r="U753" t="s">
        <v>245</v>
      </c>
      <c r="V753" t="s">
        <v>246</v>
      </c>
      <c r="W753">
        <v>398</v>
      </c>
      <c r="X753" t="s">
        <v>344</v>
      </c>
      <c r="Y753" t="s">
        <v>345</v>
      </c>
      <c r="Z753" t="s">
        <v>346</v>
      </c>
      <c r="AA753">
        <v>0.1065</v>
      </c>
      <c r="AB753" t="s">
        <v>347</v>
      </c>
      <c r="AC753" t="s">
        <v>348</v>
      </c>
      <c r="AD753" t="s">
        <v>8</v>
      </c>
      <c r="AE753" t="s">
        <v>9</v>
      </c>
      <c r="AF753" t="s">
        <v>10</v>
      </c>
      <c r="AG753" t="s">
        <v>11</v>
      </c>
      <c r="AH753" t="s">
        <v>11</v>
      </c>
      <c r="AI753" t="s">
        <v>12</v>
      </c>
      <c r="AJ753" t="s">
        <v>8</v>
      </c>
      <c r="AK753">
        <v>100186</v>
      </c>
      <c r="AL753" t="s">
        <v>13</v>
      </c>
      <c r="AM753" t="s">
        <v>14</v>
      </c>
      <c r="AN753">
        <v>5104</v>
      </c>
      <c r="AO753">
        <v>11992</v>
      </c>
      <c r="AP753">
        <v>3320</v>
      </c>
      <c r="AQ753">
        <v>17.579999999999998</v>
      </c>
      <c r="AR753">
        <v>2332.17</v>
      </c>
      <c r="AS753" t="s">
        <v>2396</v>
      </c>
      <c r="AT753" t="s">
        <v>2396</v>
      </c>
      <c r="AU753">
        <v>2</v>
      </c>
      <c r="AV753" t="s">
        <v>2398</v>
      </c>
      <c r="AW753" t="str" cm="1">
        <f t="array" ref="AW753">IF(Bank_Final_Fact[[#This Row],[Disbursement Date]]=MIN(_xlfn._xlws.FILTER(Bank_Final_Fact[Disbursement Date],Bank_Final_Fact[Client id]=Bank_Final_Fact[[#This Row],[Client id]])),"New","Old")</f>
        <v>Old</v>
      </c>
      <c r="AX753">
        <f t="shared" si="11"/>
        <v>4</v>
      </c>
    </row>
    <row r="754" spans="1:50">
      <c r="A754" t="s">
        <v>1139</v>
      </c>
      <c r="B754">
        <v>271</v>
      </c>
      <c r="C754" t="s">
        <v>75</v>
      </c>
      <c r="D754" t="s">
        <v>359</v>
      </c>
      <c r="E754">
        <v>14312</v>
      </c>
      <c r="F754">
        <v>27122</v>
      </c>
      <c r="G754">
        <v>9182</v>
      </c>
      <c r="H754" s="1">
        <v>42073</v>
      </c>
      <c r="I754" t="s">
        <v>382</v>
      </c>
      <c r="J754" t="s">
        <v>389</v>
      </c>
      <c r="K754">
        <v>710002</v>
      </c>
      <c r="L754" t="s">
        <v>80</v>
      </c>
      <c r="M754" t="s">
        <v>294</v>
      </c>
      <c r="N754" t="s">
        <v>225</v>
      </c>
      <c r="O754" t="s">
        <v>226</v>
      </c>
      <c r="P754">
        <v>45</v>
      </c>
      <c r="Q754" s="1">
        <v>27030</v>
      </c>
      <c r="R754" t="s">
        <v>281</v>
      </c>
      <c r="S754" t="s">
        <v>282</v>
      </c>
      <c r="T754" t="s">
        <v>229</v>
      </c>
      <c r="U754" t="s">
        <v>230</v>
      </c>
      <c r="V754" t="s">
        <v>240</v>
      </c>
      <c r="W754">
        <v>357</v>
      </c>
      <c r="X754" t="s">
        <v>344</v>
      </c>
      <c r="Y754" t="s">
        <v>360</v>
      </c>
      <c r="Z754" t="s">
        <v>346</v>
      </c>
      <c r="AA754">
        <v>9.9099999999999994E-2</v>
      </c>
      <c r="AB754" t="s">
        <v>347</v>
      </c>
      <c r="AC754" t="s">
        <v>361</v>
      </c>
      <c r="AD754" t="s">
        <v>75</v>
      </c>
      <c r="AE754" t="s">
        <v>76</v>
      </c>
      <c r="AF754" t="s">
        <v>77</v>
      </c>
      <c r="AG754" t="s">
        <v>78</v>
      </c>
      <c r="AH754" t="s">
        <v>78</v>
      </c>
      <c r="AI754" t="s">
        <v>79</v>
      </c>
      <c r="AJ754" t="s">
        <v>75</v>
      </c>
      <c r="AK754">
        <v>710002</v>
      </c>
      <c r="AL754" t="s">
        <v>45</v>
      </c>
      <c r="AM754" t="s">
        <v>14</v>
      </c>
      <c r="AN754">
        <v>14870</v>
      </c>
      <c r="AO754">
        <v>28651</v>
      </c>
      <c r="AP754">
        <v>14133</v>
      </c>
      <c r="AQ754">
        <v>3.62</v>
      </c>
      <c r="AR754">
        <v>4349.57</v>
      </c>
      <c r="AS754" t="s">
        <v>2397</v>
      </c>
      <c r="AT754" t="s">
        <v>2396</v>
      </c>
      <c r="AU754">
        <v>1</v>
      </c>
      <c r="AV754" t="s">
        <v>2398</v>
      </c>
      <c r="AW754" t="str" cm="1">
        <f t="array" ref="AW754">IF(Bank_Final_Fact[[#This Row],[Disbursement Date]]=MIN(_xlfn._xlws.FILTER(Bank_Final_Fact[Disbursement Date],Bank_Final_Fact[Client id]=Bank_Final_Fact[[#This Row],[Client id]])),"New","Old")</f>
        <v>New</v>
      </c>
      <c r="AX754">
        <f t="shared" si="11"/>
        <v>1</v>
      </c>
    </row>
    <row r="755" spans="1:50">
      <c r="A755" t="s">
        <v>1140</v>
      </c>
      <c r="B755">
        <v>973</v>
      </c>
      <c r="C755" t="s">
        <v>23</v>
      </c>
      <c r="D755" t="s">
        <v>362</v>
      </c>
      <c r="E755">
        <v>28082</v>
      </c>
      <c r="F755">
        <v>15499</v>
      </c>
      <c r="G755">
        <v>13136</v>
      </c>
      <c r="H755" s="1">
        <v>45263</v>
      </c>
      <c r="I755" t="s">
        <v>382</v>
      </c>
      <c r="J755" t="s">
        <v>389</v>
      </c>
      <c r="K755">
        <v>910182</v>
      </c>
      <c r="L755" t="s">
        <v>31</v>
      </c>
      <c r="M755" t="s">
        <v>272</v>
      </c>
      <c r="N755" t="s">
        <v>225</v>
      </c>
      <c r="O755" t="s">
        <v>238</v>
      </c>
      <c r="P755">
        <v>48</v>
      </c>
      <c r="Q755" s="1">
        <v>26180</v>
      </c>
      <c r="R755" t="s">
        <v>266</v>
      </c>
      <c r="S755" t="s">
        <v>243</v>
      </c>
      <c r="T755" t="s">
        <v>259</v>
      </c>
      <c r="U755" t="s">
        <v>236</v>
      </c>
      <c r="V755" t="s">
        <v>240</v>
      </c>
      <c r="W755">
        <v>657</v>
      </c>
      <c r="X755" t="s">
        <v>344</v>
      </c>
      <c r="Y755" t="s">
        <v>357</v>
      </c>
      <c r="Z755" t="s">
        <v>363</v>
      </c>
      <c r="AA755">
        <v>0.1991</v>
      </c>
      <c r="AB755" t="s">
        <v>364</v>
      </c>
      <c r="AC755" t="s">
        <v>365</v>
      </c>
      <c r="AD755" t="s">
        <v>23</v>
      </c>
      <c r="AE755" t="s">
        <v>24</v>
      </c>
      <c r="AF755" t="s">
        <v>25</v>
      </c>
      <c r="AG755" t="s">
        <v>26</v>
      </c>
      <c r="AH755" t="s">
        <v>26</v>
      </c>
      <c r="AI755" t="s">
        <v>27</v>
      </c>
      <c r="AJ755" t="s">
        <v>28</v>
      </c>
      <c r="AK755">
        <v>910182</v>
      </c>
      <c r="AL755" t="s">
        <v>29</v>
      </c>
      <c r="AM755" t="s">
        <v>16</v>
      </c>
      <c r="AN755">
        <v>29397</v>
      </c>
      <c r="AO755">
        <v>16493</v>
      </c>
      <c r="AP755">
        <v>28026</v>
      </c>
      <c r="AQ755">
        <v>25.01</v>
      </c>
      <c r="AR755">
        <v>1456.79</v>
      </c>
      <c r="AS755" t="s">
        <v>2397</v>
      </c>
      <c r="AT755" t="s">
        <v>2396</v>
      </c>
      <c r="AU755">
        <v>1</v>
      </c>
      <c r="AV755" t="s">
        <v>2398</v>
      </c>
      <c r="AW755" t="str" cm="1">
        <f t="array" ref="AW755">IF(Bank_Final_Fact[[#This Row],[Disbursement Date]]=MIN(_xlfn._xlws.FILTER(Bank_Final_Fact[Disbursement Date],Bank_Final_Fact[Client id]=Bank_Final_Fact[[#This Row],[Client id]])),"New","Old")</f>
        <v>New</v>
      </c>
      <c r="AX755">
        <f t="shared" si="11"/>
        <v>1</v>
      </c>
    </row>
    <row r="756" spans="1:50">
      <c r="A756" t="s">
        <v>1141</v>
      </c>
      <c r="B756">
        <v>323</v>
      </c>
      <c r="C756" t="s">
        <v>149</v>
      </c>
      <c r="D756" t="s">
        <v>343</v>
      </c>
      <c r="E756">
        <v>11600</v>
      </c>
      <c r="F756">
        <v>7766</v>
      </c>
      <c r="G756">
        <v>5528</v>
      </c>
      <c r="H756" s="1">
        <v>42305</v>
      </c>
      <c r="I756" t="s">
        <v>394</v>
      </c>
      <c r="J756" t="s">
        <v>383</v>
      </c>
      <c r="K756">
        <v>1050013</v>
      </c>
      <c r="L756" t="s">
        <v>150</v>
      </c>
      <c r="M756" t="s">
        <v>262</v>
      </c>
      <c r="N756" t="s">
        <v>225</v>
      </c>
      <c r="O756" t="s">
        <v>226</v>
      </c>
      <c r="P756">
        <v>41</v>
      </c>
      <c r="Q756" s="1">
        <v>27760</v>
      </c>
      <c r="R756" t="s">
        <v>266</v>
      </c>
      <c r="S756" t="s">
        <v>243</v>
      </c>
      <c r="T756" t="s">
        <v>229</v>
      </c>
      <c r="U756" t="s">
        <v>233</v>
      </c>
      <c r="V756" t="s">
        <v>246</v>
      </c>
      <c r="W756">
        <v>399</v>
      </c>
      <c r="X756" t="s">
        <v>344</v>
      </c>
      <c r="Y756" t="s">
        <v>345</v>
      </c>
      <c r="Z756" t="s">
        <v>346</v>
      </c>
      <c r="AA756">
        <v>0.1065</v>
      </c>
      <c r="AB756" t="s">
        <v>347</v>
      </c>
      <c r="AC756" t="s">
        <v>348</v>
      </c>
      <c r="AD756" t="s">
        <v>149</v>
      </c>
      <c r="AE756" t="s">
        <v>143</v>
      </c>
      <c r="AF756" t="s">
        <v>144</v>
      </c>
      <c r="AG756" t="s">
        <v>145</v>
      </c>
      <c r="AH756" t="s">
        <v>145</v>
      </c>
      <c r="AI756" t="s">
        <v>146</v>
      </c>
      <c r="AJ756" t="s">
        <v>149</v>
      </c>
      <c r="AK756">
        <v>1050013</v>
      </c>
      <c r="AL756" t="s">
        <v>147</v>
      </c>
      <c r="AM756" t="s">
        <v>30</v>
      </c>
      <c r="AN756">
        <v>12923</v>
      </c>
      <c r="AO756">
        <v>9580</v>
      </c>
      <c r="AP756">
        <v>11449</v>
      </c>
      <c r="AQ756">
        <v>37.03</v>
      </c>
      <c r="AR756">
        <v>4040.77</v>
      </c>
      <c r="AS756" t="s">
        <v>2396</v>
      </c>
      <c r="AT756" t="s">
        <v>2396</v>
      </c>
      <c r="AU756">
        <v>1</v>
      </c>
      <c r="AV756" t="s">
        <v>2398</v>
      </c>
      <c r="AW756" t="str" cm="1">
        <f t="array" ref="AW756">IF(Bank_Final_Fact[[#This Row],[Disbursement Date]]=MIN(_xlfn._xlws.FILTER(Bank_Final_Fact[Disbursement Date],Bank_Final_Fact[Client id]=Bank_Final_Fact[[#This Row],[Client id]])),"New","Old")</f>
        <v>New</v>
      </c>
      <c r="AX756">
        <f t="shared" si="11"/>
        <v>4</v>
      </c>
    </row>
    <row r="757" spans="1:50">
      <c r="A757" t="s">
        <v>1142</v>
      </c>
      <c r="B757">
        <v>250</v>
      </c>
      <c r="C757" t="s">
        <v>25</v>
      </c>
      <c r="D757" t="s">
        <v>343</v>
      </c>
      <c r="E757">
        <v>37989</v>
      </c>
      <c r="F757">
        <v>42617</v>
      </c>
      <c r="G757">
        <v>11456</v>
      </c>
      <c r="H757" s="1">
        <v>43775</v>
      </c>
      <c r="I757" t="s">
        <v>385</v>
      </c>
      <c r="J757" t="s">
        <v>389</v>
      </c>
      <c r="K757">
        <v>10068</v>
      </c>
      <c r="L757" t="s">
        <v>74</v>
      </c>
      <c r="M757" t="s">
        <v>309</v>
      </c>
      <c r="N757" t="s">
        <v>225</v>
      </c>
      <c r="O757" t="s">
        <v>226</v>
      </c>
      <c r="P757">
        <v>42</v>
      </c>
      <c r="Q757" s="1">
        <v>28126</v>
      </c>
      <c r="R757" t="s">
        <v>239</v>
      </c>
      <c r="S757" t="s">
        <v>303</v>
      </c>
      <c r="T757" t="s">
        <v>229</v>
      </c>
      <c r="U757" t="s">
        <v>245</v>
      </c>
      <c r="V757" t="s">
        <v>246</v>
      </c>
      <c r="W757">
        <v>534</v>
      </c>
      <c r="X757" t="s">
        <v>344</v>
      </c>
      <c r="Y757" t="s">
        <v>345</v>
      </c>
      <c r="Z757" t="s">
        <v>346</v>
      </c>
      <c r="AA757">
        <v>0.1065</v>
      </c>
      <c r="AB757" t="s">
        <v>347</v>
      </c>
      <c r="AC757" t="s">
        <v>348</v>
      </c>
      <c r="AD757" t="s">
        <v>25</v>
      </c>
      <c r="AE757" t="s">
        <v>24</v>
      </c>
      <c r="AF757" t="s">
        <v>25</v>
      </c>
      <c r="AG757" t="s">
        <v>26</v>
      </c>
      <c r="AH757" t="s">
        <v>26</v>
      </c>
      <c r="AI757" t="s">
        <v>27</v>
      </c>
      <c r="AJ757" t="s">
        <v>72</v>
      </c>
      <c r="AK757">
        <v>10068</v>
      </c>
      <c r="AL757" t="s">
        <v>73</v>
      </c>
      <c r="AM757" t="s">
        <v>16</v>
      </c>
      <c r="AN757">
        <v>39153</v>
      </c>
      <c r="AO757">
        <v>43203</v>
      </c>
      <c r="AP757">
        <v>37693</v>
      </c>
      <c r="AQ757">
        <v>30.75</v>
      </c>
      <c r="AR757">
        <v>1361.63</v>
      </c>
      <c r="AS757" t="s">
        <v>2396</v>
      </c>
      <c r="AT757" t="s">
        <v>2396</v>
      </c>
      <c r="AU757">
        <v>1</v>
      </c>
      <c r="AV757" t="s">
        <v>2398</v>
      </c>
      <c r="AW757" t="str" cm="1">
        <f t="array" ref="AW757">IF(Bank_Final_Fact[[#This Row],[Disbursement Date]]=MIN(_xlfn._xlws.FILTER(Bank_Final_Fact[Disbursement Date],Bank_Final_Fact[Client id]=Bank_Final_Fact[[#This Row],[Client id]])),"New","Old")</f>
        <v>Old</v>
      </c>
      <c r="AX757">
        <f t="shared" si="11"/>
        <v>3</v>
      </c>
    </row>
    <row r="758" spans="1:50">
      <c r="A758" t="s">
        <v>1143</v>
      </c>
      <c r="B758">
        <v>381</v>
      </c>
      <c r="C758" t="s">
        <v>127</v>
      </c>
      <c r="D758" t="s">
        <v>359</v>
      </c>
      <c r="E758">
        <v>34370</v>
      </c>
      <c r="F758">
        <v>49870</v>
      </c>
      <c r="G758">
        <v>35482</v>
      </c>
      <c r="H758" s="1">
        <v>43731</v>
      </c>
      <c r="I758" t="s">
        <v>385</v>
      </c>
      <c r="J758" t="s">
        <v>389</v>
      </c>
      <c r="K758">
        <v>120676</v>
      </c>
      <c r="L758" t="s">
        <v>128</v>
      </c>
      <c r="M758" t="s">
        <v>308</v>
      </c>
      <c r="N758" t="s">
        <v>225</v>
      </c>
      <c r="O758" t="s">
        <v>226</v>
      </c>
      <c r="P758">
        <v>40</v>
      </c>
      <c r="Q758" s="1">
        <v>28884</v>
      </c>
      <c r="R758" t="s">
        <v>281</v>
      </c>
      <c r="S758" t="s">
        <v>282</v>
      </c>
      <c r="T758" t="s">
        <v>229</v>
      </c>
      <c r="U758" t="s">
        <v>236</v>
      </c>
      <c r="V758" t="s">
        <v>246</v>
      </c>
      <c r="W758">
        <v>714</v>
      </c>
      <c r="X758" t="s">
        <v>344</v>
      </c>
      <c r="Y758" t="s">
        <v>360</v>
      </c>
      <c r="Z758" t="s">
        <v>346</v>
      </c>
      <c r="AA758">
        <v>9.9099999999999994E-2</v>
      </c>
      <c r="AB758" t="s">
        <v>347</v>
      </c>
      <c r="AC758" t="s">
        <v>361</v>
      </c>
      <c r="AD758" t="s">
        <v>127</v>
      </c>
      <c r="AE758" t="s">
        <v>9</v>
      </c>
      <c r="AF758" t="s">
        <v>10</v>
      </c>
      <c r="AG758" t="s">
        <v>11</v>
      </c>
      <c r="AH758" t="s">
        <v>11</v>
      </c>
      <c r="AI758" t="s">
        <v>12</v>
      </c>
      <c r="AJ758" t="s">
        <v>127</v>
      </c>
      <c r="AK758">
        <v>120676</v>
      </c>
      <c r="AL758" t="s">
        <v>21</v>
      </c>
      <c r="AM758" t="s">
        <v>14</v>
      </c>
      <c r="AN758">
        <v>34138</v>
      </c>
      <c r="AO758">
        <v>51651</v>
      </c>
      <c r="AP758">
        <v>33946</v>
      </c>
      <c r="AQ758">
        <v>13.41</v>
      </c>
      <c r="AR758">
        <v>3614.19</v>
      </c>
      <c r="AS758" t="s">
        <v>2396</v>
      </c>
      <c r="AT758" t="s">
        <v>2396</v>
      </c>
      <c r="AU758">
        <v>1</v>
      </c>
      <c r="AV758" t="s">
        <v>2398</v>
      </c>
      <c r="AW758" t="str" cm="1">
        <f t="array" ref="AW758">IF(Bank_Final_Fact[[#This Row],[Disbursement Date]]=MIN(_xlfn._xlws.FILTER(Bank_Final_Fact[Disbursement Date],Bank_Final_Fact[Client id]=Bank_Final_Fact[[#This Row],[Client id]])),"New","Old")</f>
        <v>Old</v>
      </c>
      <c r="AX758">
        <f t="shared" si="11"/>
        <v>3</v>
      </c>
    </row>
    <row r="759" spans="1:50">
      <c r="A759" t="s">
        <v>1144</v>
      </c>
      <c r="B759">
        <v>355</v>
      </c>
      <c r="C759" t="s">
        <v>124</v>
      </c>
      <c r="D759" t="s">
        <v>343</v>
      </c>
      <c r="E759">
        <v>19449</v>
      </c>
      <c r="F759">
        <v>27974</v>
      </c>
      <c r="G759">
        <v>25714</v>
      </c>
      <c r="H759" s="1">
        <v>43721</v>
      </c>
      <c r="I759" t="s">
        <v>382</v>
      </c>
      <c r="J759" t="s">
        <v>389</v>
      </c>
      <c r="K759">
        <v>1030063</v>
      </c>
      <c r="L759" t="s">
        <v>126</v>
      </c>
      <c r="M759" t="s">
        <v>331</v>
      </c>
      <c r="N759" t="s">
        <v>225</v>
      </c>
      <c r="O759" t="s">
        <v>226</v>
      </c>
      <c r="P759">
        <v>39</v>
      </c>
      <c r="Q759" s="1">
        <v>29221</v>
      </c>
      <c r="R759" t="s">
        <v>281</v>
      </c>
      <c r="S759" t="s">
        <v>282</v>
      </c>
      <c r="T759" t="s">
        <v>229</v>
      </c>
      <c r="U759" t="s">
        <v>230</v>
      </c>
      <c r="V759" t="s">
        <v>231</v>
      </c>
      <c r="W759">
        <v>472</v>
      </c>
      <c r="X759" t="s">
        <v>344</v>
      </c>
      <c r="Y759" t="s">
        <v>345</v>
      </c>
      <c r="Z759" t="s">
        <v>346</v>
      </c>
      <c r="AA759">
        <v>0.1065</v>
      </c>
      <c r="AB759" t="s">
        <v>347</v>
      </c>
      <c r="AC759" t="s">
        <v>348</v>
      </c>
      <c r="AD759" t="s">
        <v>124</v>
      </c>
      <c r="AE759" t="s">
        <v>9</v>
      </c>
      <c r="AF759" t="s">
        <v>10</v>
      </c>
      <c r="AG759" t="s">
        <v>11</v>
      </c>
      <c r="AH759" t="s">
        <v>11</v>
      </c>
      <c r="AI759" t="s">
        <v>12</v>
      </c>
      <c r="AJ759" t="s">
        <v>20</v>
      </c>
      <c r="AK759">
        <v>1030063</v>
      </c>
      <c r="AL759" t="s">
        <v>125</v>
      </c>
      <c r="AM759" t="s">
        <v>30</v>
      </c>
      <c r="AN759">
        <v>20010</v>
      </c>
      <c r="AO759">
        <v>28838</v>
      </c>
      <c r="AP759">
        <v>19066</v>
      </c>
      <c r="AQ759">
        <v>31.27</v>
      </c>
      <c r="AR759">
        <v>4463.74</v>
      </c>
      <c r="AS759" t="s">
        <v>2397</v>
      </c>
      <c r="AT759" t="s">
        <v>2396</v>
      </c>
      <c r="AU759">
        <v>0</v>
      </c>
      <c r="AV759" t="s">
        <v>2398</v>
      </c>
      <c r="AW759" t="str" cm="1">
        <f t="array" ref="AW759">IF(Bank_Final_Fact[[#This Row],[Disbursement Date]]=MIN(_xlfn._xlws.FILTER(Bank_Final_Fact[Disbursement Date],Bank_Final_Fact[Client id]=Bank_Final_Fact[[#This Row],[Client id]])),"New","Old")</f>
        <v>Old</v>
      </c>
      <c r="AX759">
        <f t="shared" si="11"/>
        <v>3</v>
      </c>
    </row>
    <row r="760" spans="1:50">
      <c r="A760" t="s">
        <v>1145</v>
      </c>
      <c r="B760">
        <v>911</v>
      </c>
      <c r="C760" t="s">
        <v>124</v>
      </c>
      <c r="D760" t="s">
        <v>359</v>
      </c>
      <c r="E760">
        <v>28680</v>
      </c>
      <c r="F760">
        <v>16537</v>
      </c>
      <c r="G760">
        <v>32898</v>
      </c>
      <c r="H760" s="1">
        <v>43654</v>
      </c>
      <c r="I760" t="s">
        <v>385</v>
      </c>
      <c r="J760" t="s">
        <v>389</v>
      </c>
      <c r="K760">
        <v>1030063</v>
      </c>
      <c r="L760" t="s">
        <v>126</v>
      </c>
      <c r="M760" t="s">
        <v>224</v>
      </c>
      <c r="N760" t="s">
        <v>225</v>
      </c>
      <c r="O760" t="s">
        <v>238</v>
      </c>
      <c r="P760">
        <v>53</v>
      </c>
      <c r="Q760" s="1">
        <v>24293</v>
      </c>
      <c r="R760" t="s">
        <v>239</v>
      </c>
      <c r="S760" t="s">
        <v>303</v>
      </c>
      <c r="T760" t="s">
        <v>229</v>
      </c>
      <c r="U760" t="s">
        <v>230</v>
      </c>
      <c r="V760" t="s">
        <v>240</v>
      </c>
      <c r="W760">
        <v>551</v>
      </c>
      <c r="X760" t="s">
        <v>344</v>
      </c>
      <c r="Y760" t="s">
        <v>360</v>
      </c>
      <c r="Z760" t="s">
        <v>346</v>
      </c>
      <c r="AA760">
        <v>9.9099999999999994E-2</v>
      </c>
      <c r="AB760" t="s">
        <v>347</v>
      </c>
      <c r="AC760" t="s">
        <v>361</v>
      </c>
      <c r="AD760" t="s">
        <v>124</v>
      </c>
      <c r="AE760" t="s">
        <v>9</v>
      </c>
      <c r="AF760" t="s">
        <v>10</v>
      </c>
      <c r="AG760" t="s">
        <v>11</v>
      </c>
      <c r="AH760" t="s">
        <v>11</v>
      </c>
      <c r="AI760" t="s">
        <v>12</v>
      </c>
      <c r="AJ760" t="s">
        <v>20</v>
      </c>
      <c r="AK760">
        <v>1030063</v>
      </c>
      <c r="AL760" t="s">
        <v>125</v>
      </c>
      <c r="AM760" t="s">
        <v>30</v>
      </c>
      <c r="AN760">
        <v>29182</v>
      </c>
      <c r="AO760">
        <v>17518</v>
      </c>
      <c r="AP760">
        <v>28614</v>
      </c>
      <c r="AQ760">
        <v>45.8</v>
      </c>
      <c r="AR760">
        <v>3966.51</v>
      </c>
      <c r="AS760" t="s">
        <v>2396</v>
      </c>
      <c r="AT760" t="s">
        <v>2396</v>
      </c>
      <c r="AU760">
        <v>1</v>
      </c>
      <c r="AV760" t="s">
        <v>2398</v>
      </c>
      <c r="AW760" t="str" cm="1">
        <f t="array" ref="AW760">IF(Bank_Final_Fact[[#This Row],[Disbursement Date]]=MIN(_xlfn._xlws.FILTER(Bank_Final_Fact[Disbursement Date],Bank_Final_Fact[Client id]=Bank_Final_Fact[[#This Row],[Client id]])),"New","Old")</f>
        <v>Old</v>
      </c>
      <c r="AX760">
        <f t="shared" si="11"/>
        <v>2</v>
      </c>
    </row>
    <row r="761" spans="1:50">
      <c r="A761" t="s">
        <v>1146</v>
      </c>
      <c r="B761">
        <v>506</v>
      </c>
      <c r="C761" t="s">
        <v>39</v>
      </c>
      <c r="D761" t="s">
        <v>362</v>
      </c>
      <c r="E761">
        <v>14156</v>
      </c>
      <c r="F761">
        <v>31254</v>
      </c>
      <c r="G761">
        <v>8957</v>
      </c>
      <c r="H761" s="1">
        <v>45198</v>
      </c>
      <c r="I761" t="s">
        <v>385</v>
      </c>
      <c r="J761" t="s">
        <v>383</v>
      </c>
      <c r="K761">
        <v>30179</v>
      </c>
      <c r="L761" t="s">
        <v>46</v>
      </c>
      <c r="M761" t="s">
        <v>333</v>
      </c>
      <c r="N761" t="s">
        <v>225</v>
      </c>
      <c r="O761" t="s">
        <v>238</v>
      </c>
      <c r="P761">
        <v>53</v>
      </c>
      <c r="Q761" s="1">
        <v>24108</v>
      </c>
      <c r="R761" t="s">
        <v>281</v>
      </c>
      <c r="S761" t="s">
        <v>282</v>
      </c>
      <c r="T761" t="s">
        <v>229</v>
      </c>
      <c r="U761" t="s">
        <v>245</v>
      </c>
      <c r="V761" t="s">
        <v>240</v>
      </c>
      <c r="W761">
        <v>812</v>
      </c>
      <c r="X761" t="s">
        <v>344</v>
      </c>
      <c r="Y761" t="s">
        <v>357</v>
      </c>
      <c r="Z761" t="s">
        <v>363</v>
      </c>
      <c r="AA761">
        <v>0.1991</v>
      </c>
      <c r="AB761" t="s">
        <v>364</v>
      </c>
      <c r="AC761" t="s">
        <v>365</v>
      </c>
      <c r="AD761" t="s">
        <v>39</v>
      </c>
      <c r="AE761" t="s">
        <v>40</v>
      </c>
      <c r="AF761" t="s">
        <v>41</v>
      </c>
      <c r="AG761" t="s">
        <v>42</v>
      </c>
      <c r="AH761" t="s">
        <v>42</v>
      </c>
      <c r="AI761" t="s">
        <v>43</v>
      </c>
      <c r="AJ761" t="s">
        <v>44</v>
      </c>
      <c r="AK761">
        <v>30179</v>
      </c>
      <c r="AL761" t="s">
        <v>45</v>
      </c>
      <c r="AM761" t="s">
        <v>30</v>
      </c>
      <c r="AN761">
        <v>14497</v>
      </c>
      <c r="AO761">
        <v>31841</v>
      </c>
      <c r="AP761">
        <v>13873</v>
      </c>
      <c r="AQ761">
        <v>30.09</v>
      </c>
      <c r="AR761">
        <v>3314.6</v>
      </c>
      <c r="AS761" t="s">
        <v>2396</v>
      </c>
      <c r="AT761" t="s">
        <v>2396</v>
      </c>
      <c r="AU761">
        <v>1</v>
      </c>
      <c r="AV761" t="s">
        <v>2399</v>
      </c>
      <c r="AW761" t="str" cm="1">
        <f t="array" ref="AW761">IF(Bank_Final_Fact[[#This Row],[Disbursement Date]]=MIN(_xlfn._xlws.FILTER(Bank_Final_Fact[Disbursement Date],Bank_Final_Fact[Client id]=Bank_Final_Fact[[#This Row],[Client id]])),"New","Old")</f>
        <v>Old</v>
      </c>
      <c r="AX761">
        <f t="shared" si="11"/>
        <v>4</v>
      </c>
    </row>
    <row r="762" spans="1:50">
      <c r="A762" t="s">
        <v>1147</v>
      </c>
      <c r="B762">
        <v>465</v>
      </c>
      <c r="C762" t="s">
        <v>190</v>
      </c>
      <c r="D762" t="s">
        <v>353</v>
      </c>
      <c r="E762">
        <v>15983</v>
      </c>
      <c r="F762">
        <v>42259</v>
      </c>
      <c r="G762">
        <v>35042</v>
      </c>
      <c r="H762" s="1">
        <v>45261</v>
      </c>
      <c r="I762" t="s">
        <v>385</v>
      </c>
      <c r="J762" t="s">
        <v>389</v>
      </c>
      <c r="K762">
        <v>210563</v>
      </c>
      <c r="L762" t="s">
        <v>192</v>
      </c>
      <c r="M762" t="s">
        <v>309</v>
      </c>
      <c r="N762" t="s">
        <v>225</v>
      </c>
      <c r="O762" t="s">
        <v>226</v>
      </c>
      <c r="P762">
        <v>42</v>
      </c>
      <c r="Q762" s="1">
        <v>28126</v>
      </c>
      <c r="R762" t="s">
        <v>239</v>
      </c>
      <c r="S762" t="s">
        <v>303</v>
      </c>
      <c r="T762" t="s">
        <v>229</v>
      </c>
      <c r="U762" t="s">
        <v>245</v>
      </c>
      <c r="V762" t="s">
        <v>246</v>
      </c>
      <c r="W762">
        <v>534</v>
      </c>
      <c r="X762" t="s">
        <v>344</v>
      </c>
      <c r="Y762" t="s">
        <v>357</v>
      </c>
      <c r="Z762" t="s">
        <v>346</v>
      </c>
      <c r="AA762">
        <v>0.1825</v>
      </c>
      <c r="AB762" t="s">
        <v>354</v>
      </c>
      <c r="AC762" t="s">
        <v>355</v>
      </c>
      <c r="AD762" t="s">
        <v>190</v>
      </c>
      <c r="AE762" t="s">
        <v>24</v>
      </c>
      <c r="AF762" t="s">
        <v>25</v>
      </c>
      <c r="AG762" t="s">
        <v>26</v>
      </c>
      <c r="AH762" t="s">
        <v>26</v>
      </c>
      <c r="AI762" t="s">
        <v>27</v>
      </c>
      <c r="AJ762" t="s">
        <v>190</v>
      </c>
      <c r="AK762">
        <v>210563</v>
      </c>
      <c r="AL762" t="s">
        <v>191</v>
      </c>
      <c r="AM762" t="s">
        <v>30</v>
      </c>
      <c r="AN762">
        <v>17732</v>
      </c>
      <c r="AO762">
        <v>43260</v>
      </c>
      <c r="AP762">
        <v>15950</v>
      </c>
      <c r="AQ762">
        <v>4.3899999999999997</v>
      </c>
      <c r="AR762">
        <v>4401.6099999999997</v>
      </c>
      <c r="AS762" t="s">
        <v>2396</v>
      </c>
      <c r="AT762" t="s">
        <v>2396</v>
      </c>
      <c r="AU762">
        <v>2</v>
      </c>
      <c r="AV762" t="s">
        <v>2398</v>
      </c>
      <c r="AW762" t="str" cm="1">
        <f t="array" ref="AW762">IF(Bank_Final_Fact[[#This Row],[Disbursement Date]]=MIN(_xlfn._xlws.FILTER(Bank_Final_Fact[Disbursement Date],Bank_Final_Fact[Client id]=Bank_Final_Fact[[#This Row],[Client id]])),"New","Old")</f>
        <v>Old</v>
      </c>
      <c r="AX762">
        <f t="shared" si="11"/>
        <v>2</v>
      </c>
    </row>
    <row r="763" spans="1:50">
      <c r="A763" t="s">
        <v>1148</v>
      </c>
      <c r="B763">
        <v>670</v>
      </c>
      <c r="C763" t="s">
        <v>109</v>
      </c>
      <c r="D763" t="s">
        <v>343</v>
      </c>
      <c r="E763">
        <v>40253</v>
      </c>
      <c r="F763">
        <v>2316</v>
      </c>
      <c r="G763">
        <v>22923</v>
      </c>
      <c r="H763" s="1">
        <v>43519</v>
      </c>
      <c r="I763" t="s">
        <v>382</v>
      </c>
      <c r="J763" t="s">
        <v>383</v>
      </c>
      <c r="K763">
        <v>1110166</v>
      </c>
      <c r="L763" t="s">
        <v>112</v>
      </c>
      <c r="M763" t="s">
        <v>286</v>
      </c>
      <c r="N763" t="s">
        <v>225</v>
      </c>
      <c r="O763" t="s">
        <v>226</v>
      </c>
      <c r="P763">
        <v>44</v>
      </c>
      <c r="Q763" s="1">
        <v>27174</v>
      </c>
      <c r="R763" t="s">
        <v>239</v>
      </c>
      <c r="S763" t="s">
        <v>243</v>
      </c>
      <c r="T763" t="s">
        <v>229</v>
      </c>
      <c r="U763" t="s">
        <v>261</v>
      </c>
      <c r="V763" t="s">
        <v>231</v>
      </c>
      <c r="W763">
        <v>342</v>
      </c>
      <c r="X763" t="s">
        <v>344</v>
      </c>
      <c r="Y763" t="s">
        <v>345</v>
      </c>
      <c r="Z763" t="s">
        <v>346</v>
      </c>
      <c r="AA763">
        <v>0.1065</v>
      </c>
      <c r="AB763" t="s">
        <v>347</v>
      </c>
      <c r="AC763" t="s">
        <v>348</v>
      </c>
      <c r="AD763" t="s">
        <v>109</v>
      </c>
      <c r="AE763" t="s">
        <v>9</v>
      </c>
      <c r="AF763" t="s">
        <v>10</v>
      </c>
      <c r="AG763" t="s">
        <v>11</v>
      </c>
      <c r="AH763" t="s">
        <v>11</v>
      </c>
      <c r="AI763" t="s">
        <v>12</v>
      </c>
      <c r="AJ763" t="s">
        <v>110</v>
      </c>
      <c r="AK763">
        <v>1110166</v>
      </c>
      <c r="AL763" t="s">
        <v>111</v>
      </c>
      <c r="AM763" t="s">
        <v>14</v>
      </c>
      <c r="AN763">
        <v>40192</v>
      </c>
      <c r="AO763">
        <v>2867</v>
      </c>
      <c r="AP763">
        <v>39903</v>
      </c>
      <c r="AQ763">
        <v>32.78</v>
      </c>
      <c r="AR763">
        <v>225.68</v>
      </c>
      <c r="AS763" t="s">
        <v>2396</v>
      </c>
      <c r="AT763" t="s">
        <v>2396</v>
      </c>
      <c r="AU763">
        <v>2</v>
      </c>
      <c r="AV763" t="s">
        <v>2398</v>
      </c>
      <c r="AW763" t="str" cm="1">
        <f t="array" ref="AW763">IF(Bank_Final_Fact[[#This Row],[Disbursement Date]]=MIN(_xlfn._xlws.FILTER(Bank_Final_Fact[Disbursement Date],Bank_Final_Fact[Client id]=Bank_Final_Fact[[#This Row],[Client id]])),"New","Old")</f>
        <v>Old</v>
      </c>
      <c r="AX763">
        <f t="shared" si="11"/>
        <v>4</v>
      </c>
    </row>
    <row r="764" spans="1:50">
      <c r="A764" t="s">
        <v>1149</v>
      </c>
      <c r="B764">
        <v>466</v>
      </c>
      <c r="C764" t="s">
        <v>25</v>
      </c>
      <c r="D764" t="s">
        <v>343</v>
      </c>
      <c r="E764">
        <v>7490</v>
      </c>
      <c r="F764">
        <v>38275</v>
      </c>
      <c r="G764">
        <v>12303</v>
      </c>
      <c r="H764" s="1">
        <v>42326</v>
      </c>
      <c r="I764" t="s">
        <v>382</v>
      </c>
      <c r="J764" t="s">
        <v>383</v>
      </c>
      <c r="K764">
        <v>10068</v>
      </c>
      <c r="L764" t="s">
        <v>74</v>
      </c>
      <c r="M764" t="s">
        <v>286</v>
      </c>
      <c r="N764" t="s">
        <v>225</v>
      </c>
      <c r="O764" t="s">
        <v>238</v>
      </c>
      <c r="P764">
        <v>46</v>
      </c>
      <c r="Q764" s="1">
        <v>26665</v>
      </c>
      <c r="R764" t="s">
        <v>266</v>
      </c>
      <c r="S764" t="s">
        <v>243</v>
      </c>
      <c r="T764" t="s">
        <v>229</v>
      </c>
      <c r="U764" t="s">
        <v>236</v>
      </c>
      <c r="V764" t="s">
        <v>240</v>
      </c>
      <c r="W764">
        <v>467</v>
      </c>
      <c r="X764" t="s">
        <v>344</v>
      </c>
      <c r="Y764" t="s">
        <v>345</v>
      </c>
      <c r="Z764" t="s">
        <v>346</v>
      </c>
      <c r="AA764">
        <v>0.1065</v>
      </c>
      <c r="AB764" t="s">
        <v>347</v>
      </c>
      <c r="AC764" t="s">
        <v>348</v>
      </c>
      <c r="AD764" t="s">
        <v>25</v>
      </c>
      <c r="AE764" t="s">
        <v>24</v>
      </c>
      <c r="AF764" t="s">
        <v>25</v>
      </c>
      <c r="AG764" t="s">
        <v>26</v>
      </c>
      <c r="AH764" t="s">
        <v>26</v>
      </c>
      <c r="AI764" t="s">
        <v>27</v>
      </c>
      <c r="AJ764" t="s">
        <v>72</v>
      </c>
      <c r="AK764">
        <v>10068</v>
      </c>
      <c r="AL764" t="s">
        <v>73</v>
      </c>
      <c r="AM764" t="s">
        <v>16</v>
      </c>
      <c r="AN764">
        <v>7964</v>
      </c>
      <c r="AO764">
        <v>40076</v>
      </c>
      <c r="AP764">
        <v>7303</v>
      </c>
      <c r="AQ764">
        <v>5.0599999999999996</v>
      </c>
      <c r="AR764">
        <v>1700.52</v>
      </c>
      <c r="AS764" t="s">
        <v>2397</v>
      </c>
      <c r="AT764" t="s">
        <v>2396</v>
      </c>
      <c r="AU764">
        <v>0</v>
      </c>
      <c r="AV764" t="s">
        <v>2398</v>
      </c>
      <c r="AW764" t="str" cm="1">
        <f t="array" ref="AW764">IF(Bank_Final_Fact[[#This Row],[Disbursement Date]]=MIN(_xlfn._xlws.FILTER(Bank_Final_Fact[Disbursement Date],Bank_Final_Fact[Client id]=Bank_Final_Fact[[#This Row],[Client id]])),"New","Old")</f>
        <v>New</v>
      </c>
      <c r="AX764">
        <f t="shared" si="11"/>
        <v>2</v>
      </c>
    </row>
    <row r="765" spans="1:50">
      <c r="A765" t="s">
        <v>1150</v>
      </c>
      <c r="B765">
        <v>958</v>
      </c>
      <c r="C765" t="s">
        <v>186</v>
      </c>
      <c r="D765" t="s">
        <v>353</v>
      </c>
      <c r="E765">
        <v>23407</v>
      </c>
      <c r="F765">
        <v>40571</v>
      </c>
      <c r="G765">
        <v>33211</v>
      </c>
      <c r="H765" s="1">
        <v>45119</v>
      </c>
      <c r="I765" t="s">
        <v>394</v>
      </c>
      <c r="J765" t="s">
        <v>383</v>
      </c>
      <c r="K765">
        <v>800018</v>
      </c>
      <c r="L765" t="s">
        <v>189</v>
      </c>
      <c r="M765" t="s">
        <v>241</v>
      </c>
      <c r="N765" t="s">
        <v>225</v>
      </c>
      <c r="O765" t="s">
        <v>226</v>
      </c>
      <c r="P765">
        <v>39</v>
      </c>
      <c r="Q765" s="1">
        <v>28491</v>
      </c>
      <c r="R765" t="s">
        <v>227</v>
      </c>
      <c r="S765" t="s">
        <v>243</v>
      </c>
      <c r="T765" t="s">
        <v>249</v>
      </c>
      <c r="U765" t="s">
        <v>236</v>
      </c>
      <c r="V765" t="s">
        <v>231</v>
      </c>
      <c r="W765">
        <v>812</v>
      </c>
      <c r="X765" t="s">
        <v>344</v>
      </c>
      <c r="Y765" t="s">
        <v>357</v>
      </c>
      <c r="Z765" t="s">
        <v>346</v>
      </c>
      <c r="AA765">
        <v>0.1825</v>
      </c>
      <c r="AB765" t="s">
        <v>354</v>
      </c>
      <c r="AC765" t="s">
        <v>355</v>
      </c>
      <c r="AD765" t="s">
        <v>186</v>
      </c>
      <c r="AE765" t="s">
        <v>24</v>
      </c>
      <c r="AF765" t="s">
        <v>25</v>
      </c>
      <c r="AG765" t="s">
        <v>26</v>
      </c>
      <c r="AH765" t="s">
        <v>26</v>
      </c>
      <c r="AI765" t="s">
        <v>27</v>
      </c>
      <c r="AJ765" t="s">
        <v>187</v>
      </c>
      <c r="AK765">
        <v>800018</v>
      </c>
      <c r="AL765" t="s">
        <v>188</v>
      </c>
      <c r="AM765" t="s">
        <v>14</v>
      </c>
      <c r="AN765">
        <v>23743</v>
      </c>
      <c r="AO765">
        <v>42367</v>
      </c>
      <c r="AP765">
        <v>22991</v>
      </c>
      <c r="AQ765">
        <v>44.7</v>
      </c>
      <c r="AR765">
        <v>3562.37</v>
      </c>
      <c r="AS765" t="s">
        <v>2396</v>
      </c>
      <c r="AT765" t="s">
        <v>2396</v>
      </c>
      <c r="AU765">
        <v>0</v>
      </c>
      <c r="AV765" t="s">
        <v>2398</v>
      </c>
      <c r="AW765" t="str" cm="1">
        <f t="array" ref="AW765">IF(Bank_Final_Fact[[#This Row],[Disbursement Date]]=MIN(_xlfn._xlws.FILTER(Bank_Final_Fact[Disbursement Date],Bank_Final_Fact[Client id]=Bank_Final_Fact[[#This Row],[Client id]])),"New","Old")</f>
        <v>Old</v>
      </c>
      <c r="AX765">
        <f t="shared" si="11"/>
        <v>3</v>
      </c>
    </row>
    <row r="766" spans="1:50">
      <c r="A766" t="s">
        <v>1151</v>
      </c>
      <c r="B766">
        <v>641</v>
      </c>
      <c r="C766" t="s">
        <v>8</v>
      </c>
      <c r="D766" t="s">
        <v>343</v>
      </c>
      <c r="E766">
        <v>11746</v>
      </c>
      <c r="F766">
        <v>25622</v>
      </c>
      <c r="G766">
        <v>4128</v>
      </c>
      <c r="H766" s="1">
        <v>45220</v>
      </c>
      <c r="I766" t="s">
        <v>385</v>
      </c>
      <c r="J766" t="s">
        <v>389</v>
      </c>
      <c r="K766">
        <v>100186</v>
      </c>
      <c r="L766" t="s">
        <v>15</v>
      </c>
      <c r="M766" t="s">
        <v>263</v>
      </c>
      <c r="N766" t="s">
        <v>225</v>
      </c>
      <c r="O766" t="s">
        <v>251</v>
      </c>
      <c r="P766">
        <v>28</v>
      </c>
      <c r="Q766" s="1">
        <v>33326</v>
      </c>
      <c r="R766" t="s">
        <v>239</v>
      </c>
      <c r="S766" t="s">
        <v>303</v>
      </c>
      <c r="T766" t="s">
        <v>229</v>
      </c>
      <c r="U766" t="s">
        <v>245</v>
      </c>
      <c r="V766" t="s">
        <v>246</v>
      </c>
      <c r="W766">
        <v>432</v>
      </c>
      <c r="X766" t="s">
        <v>344</v>
      </c>
      <c r="Y766" t="s">
        <v>345</v>
      </c>
      <c r="Z766" t="s">
        <v>346</v>
      </c>
      <c r="AA766">
        <v>0.1065</v>
      </c>
      <c r="AB766" t="s">
        <v>347</v>
      </c>
      <c r="AC766" t="s">
        <v>348</v>
      </c>
      <c r="AD766" t="s">
        <v>8</v>
      </c>
      <c r="AE766" t="s">
        <v>9</v>
      </c>
      <c r="AF766" t="s">
        <v>10</v>
      </c>
      <c r="AG766" t="s">
        <v>11</v>
      </c>
      <c r="AH766" t="s">
        <v>11</v>
      </c>
      <c r="AI766" t="s">
        <v>12</v>
      </c>
      <c r="AJ766" t="s">
        <v>8</v>
      </c>
      <c r="AK766">
        <v>100186</v>
      </c>
      <c r="AL766" t="s">
        <v>13</v>
      </c>
      <c r="AM766" t="s">
        <v>14</v>
      </c>
      <c r="AN766">
        <v>13526</v>
      </c>
      <c r="AO766">
        <v>27187</v>
      </c>
      <c r="AP766">
        <v>11599</v>
      </c>
      <c r="AQ766">
        <v>0.5</v>
      </c>
      <c r="AR766">
        <v>3961.64</v>
      </c>
      <c r="AS766" t="s">
        <v>2396</v>
      </c>
      <c r="AT766" t="s">
        <v>2396</v>
      </c>
      <c r="AU766">
        <v>2</v>
      </c>
      <c r="AV766" t="s">
        <v>2398</v>
      </c>
      <c r="AW766" t="str" cm="1">
        <f t="array" ref="AW766">IF(Bank_Final_Fact[[#This Row],[Disbursement Date]]=MIN(_xlfn._xlws.FILTER(Bank_Final_Fact[Disbursement Date],Bank_Final_Fact[Client id]=Bank_Final_Fact[[#This Row],[Client id]])),"New","Old")</f>
        <v>New</v>
      </c>
      <c r="AX766">
        <f t="shared" si="11"/>
        <v>1</v>
      </c>
    </row>
    <row r="767" spans="1:50">
      <c r="A767" t="s">
        <v>1152</v>
      </c>
      <c r="B767">
        <v>947</v>
      </c>
      <c r="C767" t="s">
        <v>92</v>
      </c>
      <c r="D767" t="s">
        <v>343</v>
      </c>
      <c r="E767">
        <v>8830</v>
      </c>
      <c r="F767">
        <v>24585</v>
      </c>
      <c r="G767">
        <v>9330</v>
      </c>
      <c r="H767" s="1">
        <v>43765</v>
      </c>
      <c r="I767" t="s">
        <v>382</v>
      </c>
      <c r="J767" t="s">
        <v>389</v>
      </c>
      <c r="K767">
        <v>700013</v>
      </c>
      <c r="L767" t="s">
        <v>93</v>
      </c>
      <c r="M767" t="s">
        <v>297</v>
      </c>
      <c r="N767" t="s">
        <v>225</v>
      </c>
      <c r="O767" t="s">
        <v>251</v>
      </c>
      <c r="P767">
        <v>31</v>
      </c>
      <c r="Q767" s="1">
        <v>31778</v>
      </c>
      <c r="R767" t="s">
        <v>239</v>
      </c>
      <c r="S767" t="s">
        <v>282</v>
      </c>
      <c r="T767" t="s">
        <v>229</v>
      </c>
      <c r="U767" t="s">
        <v>261</v>
      </c>
      <c r="V767" t="s">
        <v>231</v>
      </c>
      <c r="W767">
        <v>466</v>
      </c>
      <c r="X767" t="s">
        <v>344</v>
      </c>
      <c r="Y767" t="s">
        <v>345</v>
      </c>
      <c r="Z767" t="s">
        <v>346</v>
      </c>
      <c r="AA767">
        <v>0.1065</v>
      </c>
      <c r="AB767" t="s">
        <v>347</v>
      </c>
      <c r="AC767" t="s">
        <v>348</v>
      </c>
      <c r="AD767" t="s">
        <v>92</v>
      </c>
      <c r="AE767" t="s">
        <v>82</v>
      </c>
      <c r="AF767" t="s">
        <v>83</v>
      </c>
      <c r="AG767" t="s">
        <v>84</v>
      </c>
      <c r="AH767" t="s">
        <v>84</v>
      </c>
      <c r="AI767" t="s">
        <v>85</v>
      </c>
      <c r="AJ767" t="s">
        <v>86</v>
      </c>
      <c r="AK767">
        <v>700013</v>
      </c>
      <c r="AL767" t="s">
        <v>21</v>
      </c>
      <c r="AM767" t="s">
        <v>30</v>
      </c>
      <c r="AN767">
        <v>10826</v>
      </c>
      <c r="AO767">
        <v>26225</v>
      </c>
      <c r="AP767">
        <v>8430</v>
      </c>
      <c r="AQ767">
        <v>28.12</v>
      </c>
      <c r="AR767">
        <v>602.26</v>
      </c>
      <c r="AS767" t="s">
        <v>2396</v>
      </c>
      <c r="AT767" t="s">
        <v>2396</v>
      </c>
      <c r="AU767">
        <v>0</v>
      </c>
      <c r="AV767" t="s">
        <v>2398</v>
      </c>
      <c r="AW767" t="str" cm="1">
        <f t="array" ref="AW767">IF(Bank_Final_Fact[[#This Row],[Disbursement Date]]=MIN(_xlfn._xlws.FILTER(Bank_Final_Fact[Disbursement Date],Bank_Final_Fact[Client id]=Bank_Final_Fact[[#This Row],[Client id]])),"New","Old")</f>
        <v>Old</v>
      </c>
      <c r="AX767">
        <f t="shared" si="11"/>
        <v>3</v>
      </c>
    </row>
    <row r="768" spans="1:50">
      <c r="A768" t="s">
        <v>1153</v>
      </c>
      <c r="B768">
        <v>406</v>
      </c>
      <c r="C768" t="s">
        <v>109</v>
      </c>
      <c r="D768" t="s">
        <v>366</v>
      </c>
      <c r="E768">
        <v>9200</v>
      </c>
      <c r="F768">
        <v>24769</v>
      </c>
      <c r="G768">
        <v>43536</v>
      </c>
      <c r="H768" s="1">
        <v>44514</v>
      </c>
      <c r="I768" t="s">
        <v>394</v>
      </c>
      <c r="J768" t="s">
        <v>389</v>
      </c>
      <c r="K768">
        <v>1110166</v>
      </c>
      <c r="L768" t="s">
        <v>112</v>
      </c>
      <c r="M768" t="s">
        <v>255</v>
      </c>
      <c r="N768" t="s">
        <v>225</v>
      </c>
      <c r="O768" t="s">
        <v>242</v>
      </c>
      <c r="Q768" s="1"/>
      <c r="R768" t="s">
        <v>266</v>
      </c>
      <c r="S768" t="s">
        <v>282</v>
      </c>
      <c r="T768" t="s">
        <v>259</v>
      </c>
      <c r="U768" t="s">
        <v>261</v>
      </c>
      <c r="V768" t="s">
        <v>231</v>
      </c>
      <c r="W768">
        <v>660</v>
      </c>
      <c r="X768" t="s">
        <v>344</v>
      </c>
      <c r="Y768" t="s">
        <v>360</v>
      </c>
      <c r="Z768" t="s">
        <v>363</v>
      </c>
      <c r="AA768">
        <v>0.17269999999999999</v>
      </c>
      <c r="AB768" t="s">
        <v>354</v>
      </c>
      <c r="AC768" t="s">
        <v>367</v>
      </c>
      <c r="AD768" t="s">
        <v>109</v>
      </c>
      <c r="AE768" t="s">
        <v>9</v>
      </c>
      <c r="AF768" t="s">
        <v>10</v>
      </c>
      <c r="AG768" t="s">
        <v>11</v>
      </c>
      <c r="AH768" t="s">
        <v>11</v>
      </c>
      <c r="AI768" t="s">
        <v>12</v>
      </c>
      <c r="AJ768" t="s">
        <v>110</v>
      </c>
      <c r="AK768">
        <v>1110166</v>
      </c>
      <c r="AL768" t="s">
        <v>111</v>
      </c>
      <c r="AM768" t="s">
        <v>14</v>
      </c>
      <c r="AN768">
        <v>10602</v>
      </c>
      <c r="AO768">
        <v>25954</v>
      </c>
      <c r="AP768">
        <v>8874</v>
      </c>
      <c r="AQ768">
        <v>21.09</v>
      </c>
      <c r="AR768">
        <v>3515.68</v>
      </c>
      <c r="AS768" t="s">
        <v>2396</v>
      </c>
      <c r="AT768" t="s">
        <v>2396</v>
      </c>
      <c r="AU768">
        <v>2</v>
      </c>
      <c r="AV768" t="s">
        <v>2398</v>
      </c>
      <c r="AW768" t="str" cm="1">
        <f t="array" ref="AW768">IF(Bank_Final_Fact[[#This Row],[Disbursement Date]]=MIN(_xlfn._xlws.FILTER(Bank_Final_Fact[Disbursement Date],Bank_Final_Fact[Client id]=Bank_Final_Fact[[#This Row],[Client id]])),"New","Old")</f>
        <v>Old</v>
      </c>
      <c r="AX768">
        <f t="shared" si="11"/>
        <v>2</v>
      </c>
    </row>
    <row r="769" spans="1:50">
      <c r="A769" t="s">
        <v>1154</v>
      </c>
      <c r="B769">
        <v>695</v>
      </c>
      <c r="C769" t="s">
        <v>109</v>
      </c>
      <c r="D769" t="s">
        <v>343</v>
      </c>
      <c r="E769">
        <v>13834</v>
      </c>
      <c r="F769">
        <v>16957</v>
      </c>
      <c r="G769">
        <v>18939</v>
      </c>
      <c r="H769" s="1">
        <v>43979</v>
      </c>
      <c r="I769" t="s">
        <v>382</v>
      </c>
      <c r="J769" t="s">
        <v>389</v>
      </c>
      <c r="K769">
        <v>1110166</v>
      </c>
      <c r="L769" t="s">
        <v>112</v>
      </c>
      <c r="M769" t="s">
        <v>294</v>
      </c>
      <c r="N769" t="s">
        <v>225</v>
      </c>
      <c r="O769" t="s">
        <v>226</v>
      </c>
      <c r="P769">
        <v>45</v>
      </c>
      <c r="Q769" s="1">
        <v>27030</v>
      </c>
      <c r="R769" t="s">
        <v>281</v>
      </c>
      <c r="S769" t="s">
        <v>282</v>
      </c>
      <c r="T769" t="s">
        <v>229</v>
      </c>
      <c r="U769" t="s">
        <v>230</v>
      </c>
      <c r="V769" t="s">
        <v>240</v>
      </c>
      <c r="W769">
        <v>357</v>
      </c>
      <c r="X769" t="s">
        <v>344</v>
      </c>
      <c r="Y769" t="s">
        <v>345</v>
      </c>
      <c r="Z769" t="s">
        <v>346</v>
      </c>
      <c r="AA769">
        <v>0.1065</v>
      </c>
      <c r="AB769" t="s">
        <v>347</v>
      </c>
      <c r="AC769" t="s">
        <v>348</v>
      </c>
      <c r="AD769" t="s">
        <v>109</v>
      </c>
      <c r="AE769" t="s">
        <v>9</v>
      </c>
      <c r="AF769" t="s">
        <v>10</v>
      </c>
      <c r="AG769" t="s">
        <v>11</v>
      </c>
      <c r="AH769" t="s">
        <v>11</v>
      </c>
      <c r="AI769" t="s">
        <v>12</v>
      </c>
      <c r="AJ769" t="s">
        <v>110</v>
      </c>
      <c r="AK769">
        <v>1110166</v>
      </c>
      <c r="AL769" t="s">
        <v>111</v>
      </c>
      <c r="AM769" t="s">
        <v>14</v>
      </c>
      <c r="AN769">
        <v>15011</v>
      </c>
      <c r="AO769">
        <v>16675</v>
      </c>
      <c r="AP769">
        <v>13756</v>
      </c>
      <c r="AQ769">
        <v>1.1100000000000001</v>
      </c>
      <c r="AR769">
        <v>3685.11</v>
      </c>
      <c r="AS769" t="s">
        <v>2396</v>
      </c>
      <c r="AT769" t="s">
        <v>2396</v>
      </c>
      <c r="AU769">
        <v>0</v>
      </c>
      <c r="AV769" t="s">
        <v>2398</v>
      </c>
      <c r="AW769" t="str" cm="1">
        <f t="array" ref="AW769">IF(Bank_Final_Fact[[#This Row],[Disbursement Date]]=MIN(_xlfn._xlws.FILTER(Bank_Final_Fact[Disbursement Date],Bank_Final_Fact[Client id]=Bank_Final_Fact[[#This Row],[Client id]])),"New","Old")</f>
        <v>New</v>
      </c>
      <c r="AX769">
        <f t="shared" si="11"/>
        <v>3</v>
      </c>
    </row>
    <row r="770" spans="1:50">
      <c r="A770" t="s">
        <v>1155</v>
      </c>
      <c r="B770">
        <v>396</v>
      </c>
      <c r="C770" t="s">
        <v>17</v>
      </c>
      <c r="D770" t="s">
        <v>343</v>
      </c>
      <c r="E770">
        <v>10350</v>
      </c>
      <c r="F770">
        <v>46367</v>
      </c>
      <c r="G770">
        <v>10315</v>
      </c>
      <c r="H770" s="1">
        <v>44013</v>
      </c>
      <c r="I770" t="s">
        <v>387</v>
      </c>
      <c r="J770" t="s">
        <v>383</v>
      </c>
      <c r="K770">
        <v>160051</v>
      </c>
      <c r="L770" t="s">
        <v>19</v>
      </c>
      <c r="M770" t="s">
        <v>296</v>
      </c>
      <c r="N770" t="s">
        <v>225</v>
      </c>
      <c r="O770" t="s">
        <v>226</v>
      </c>
      <c r="P770">
        <v>36</v>
      </c>
      <c r="Q770" s="1">
        <v>30317</v>
      </c>
      <c r="R770" t="s">
        <v>235</v>
      </c>
      <c r="S770" t="s">
        <v>243</v>
      </c>
      <c r="T770" t="s">
        <v>259</v>
      </c>
      <c r="U770" t="s">
        <v>233</v>
      </c>
      <c r="V770" t="s">
        <v>231</v>
      </c>
      <c r="W770">
        <v>489</v>
      </c>
      <c r="X770" t="s">
        <v>344</v>
      </c>
      <c r="Y770" t="s">
        <v>345</v>
      </c>
      <c r="Z770" t="s">
        <v>346</v>
      </c>
      <c r="AA770">
        <v>0.1065</v>
      </c>
      <c r="AB770" t="s">
        <v>347</v>
      </c>
      <c r="AC770" t="s">
        <v>348</v>
      </c>
      <c r="AD770" t="s">
        <v>17</v>
      </c>
      <c r="AE770" t="s">
        <v>9</v>
      </c>
      <c r="AF770" t="s">
        <v>10</v>
      </c>
      <c r="AG770" t="s">
        <v>11</v>
      </c>
      <c r="AH770" t="s">
        <v>11</v>
      </c>
      <c r="AI770" t="s">
        <v>12</v>
      </c>
      <c r="AJ770" t="s">
        <v>17</v>
      </c>
      <c r="AK770">
        <v>160051</v>
      </c>
      <c r="AL770" t="s">
        <v>18</v>
      </c>
      <c r="AM770" t="s">
        <v>30</v>
      </c>
      <c r="AN770">
        <v>11374</v>
      </c>
      <c r="AO770">
        <v>46288</v>
      </c>
      <c r="AP770">
        <v>9905</v>
      </c>
      <c r="AQ770">
        <v>13.74</v>
      </c>
      <c r="AR770">
        <v>3930.64</v>
      </c>
      <c r="AS770" t="s">
        <v>2396</v>
      </c>
      <c r="AT770" t="s">
        <v>2396</v>
      </c>
      <c r="AU770">
        <v>1</v>
      </c>
      <c r="AV770" t="s">
        <v>2398</v>
      </c>
      <c r="AW770" t="str" cm="1">
        <f t="array" ref="AW770">IF(Bank_Final_Fact[[#This Row],[Disbursement Date]]=MIN(_xlfn._xlws.FILTER(Bank_Final_Fact[Disbursement Date],Bank_Final_Fact[Client id]=Bank_Final_Fact[[#This Row],[Client id]])),"New","Old")</f>
        <v>Old</v>
      </c>
      <c r="AX770">
        <f t="shared" ref="AX770:AX833" si="12">COUNTIF($B:$B,B770)</f>
        <v>3</v>
      </c>
    </row>
    <row r="771" spans="1:50">
      <c r="A771" t="s">
        <v>1156</v>
      </c>
      <c r="B771">
        <v>138</v>
      </c>
      <c r="C771" t="s">
        <v>132</v>
      </c>
      <c r="D771" t="s">
        <v>353</v>
      </c>
      <c r="E771">
        <v>10774</v>
      </c>
      <c r="F771">
        <v>34051</v>
      </c>
      <c r="G771">
        <v>39651</v>
      </c>
      <c r="H771" s="1">
        <v>43131</v>
      </c>
      <c r="I771" t="s">
        <v>382</v>
      </c>
      <c r="J771" t="s">
        <v>383</v>
      </c>
      <c r="K771">
        <v>440052</v>
      </c>
      <c r="L771" t="s">
        <v>138</v>
      </c>
      <c r="M771" t="s">
        <v>322</v>
      </c>
      <c r="N771" t="s">
        <v>225</v>
      </c>
      <c r="O771" t="s">
        <v>226</v>
      </c>
      <c r="P771">
        <v>39</v>
      </c>
      <c r="Q771" s="1">
        <v>29587</v>
      </c>
      <c r="R771" t="s">
        <v>239</v>
      </c>
      <c r="S771" t="s">
        <v>303</v>
      </c>
      <c r="T771" t="s">
        <v>229</v>
      </c>
      <c r="U771" t="s">
        <v>230</v>
      </c>
      <c r="V771" t="s">
        <v>240</v>
      </c>
      <c r="W771">
        <v>795</v>
      </c>
      <c r="X771" t="s">
        <v>344</v>
      </c>
      <c r="Y771" t="s">
        <v>357</v>
      </c>
      <c r="Z771" t="s">
        <v>346</v>
      </c>
      <c r="AA771">
        <v>0.1825</v>
      </c>
      <c r="AB771" t="s">
        <v>354</v>
      </c>
      <c r="AC771" t="s">
        <v>355</v>
      </c>
      <c r="AD771" t="s">
        <v>132</v>
      </c>
      <c r="AE771" t="s">
        <v>133</v>
      </c>
      <c r="AF771" t="s">
        <v>134</v>
      </c>
      <c r="AG771" t="s">
        <v>135</v>
      </c>
      <c r="AH771" t="s">
        <v>135</v>
      </c>
      <c r="AI771" t="s">
        <v>136</v>
      </c>
      <c r="AJ771" t="s">
        <v>132</v>
      </c>
      <c r="AK771">
        <v>440052</v>
      </c>
      <c r="AL771" t="s">
        <v>137</v>
      </c>
      <c r="AM771" t="s">
        <v>16</v>
      </c>
      <c r="AN771">
        <v>12153</v>
      </c>
      <c r="AO771">
        <v>33772</v>
      </c>
      <c r="AP771">
        <v>10283</v>
      </c>
      <c r="AQ771">
        <v>42.01</v>
      </c>
      <c r="AR771">
        <v>4876.8900000000003</v>
      </c>
      <c r="AS771" t="s">
        <v>2396</v>
      </c>
      <c r="AT771" t="s">
        <v>2396</v>
      </c>
      <c r="AU771">
        <v>2</v>
      </c>
      <c r="AV771" t="s">
        <v>2399</v>
      </c>
      <c r="AW771" t="str" cm="1">
        <f t="array" ref="AW771">IF(Bank_Final_Fact[[#This Row],[Disbursement Date]]=MIN(_xlfn._xlws.FILTER(Bank_Final_Fact[Disbursement Date],Bank_Final_Fact[Client id]=Bank_Final_Fact[[#This Row],[Client id]])),"New","Old")</f>
        <v>Old</v>
      </c>
      <c r="AX771">
        <f t="shared" si="12"/>
        <v>4</v>
      </c>
    </row>
    <row r="772" spans="1:50">
      <c r="A772" t="s">
        <v>1157</v>
      </c>
      <c r="B772">
        <v>636</v>
      </c>
      <c r="C772" t="s">
        <v>39</v>
      </c>
      <c r="D772" t="s">
        <v>343</v>
      </c>
      <c r="E772">
        <v>35980</v>
      </c>
      <c r="F772">
        <v>2833</v>
      </c>
      <c r="G772">
        <v>3163</v>
      </c>
      <c r="H772" s="1">
        <v>45014</v>
      </c>
      <c r="I772" t="s">
        <v>394</v>
      </c>
      <c r="J772" t="s">
        <v>383</v>
      </c>
      <c r="K772">
        <v>30179</v>
      </c>
      <c r="L772" t="s">
        <v>46</v>
      </c>
      <c r="M772" t="s">
        <v>250</v>
      </c>
      <c r="N772" t="s">
        <v>225</v>
      </c>
      <c r="O772" t="s">
        <v>238</v>
      </c>
      <c r="P772">
        <v>51</v>
      </c>
      <c r="Q772" s="1">
        <v>24108</v>
      </c>
      <c r="R772" t="s">
        <v>235</v>
      </c>
      <c r="S772" t="s">
        <v>243</v>
      </c>
      <c r="T772" t="s">
        <v>259</v>
      </c>
      <c r="U772" t="s">
        <v>233</v>
      </c>
      <c r="V772" t="s">
        <v>240</v>
      </c>
      <c r="W772">
        <v>375</v>
      </c>
      <c r="X772" t="s">
        <v>344</v>
      </c>
      <c r="Y772" t="s">
        <v>345</v>
      </c>
      <c r="Z772" t="s">
        <v>346</v>
      </c>
      <c r="AA772">
        <v>0.1065</v>
      </c>
      <c r="AB772" t="s">
        <v>347</v>
      </c>
      <c r="AC772" t="s">
        <v>348</v>
      </c>
      <c r="AD772" t="s">
        <v>39</v>
      </c>
      <c r="AE772" t="s">
        <v>40</v>
      </c>
      <c r="AF772" t="s">
        <v>41</v>
      </c>
      <c r="AG772" t="s">
        <v>42</v>
      </c>
      <c r="AH772" t="s">
        <v>42</v>
      </c>
      <c r="AI772" t="s">
        <v>43</v>
      </c>
      <c r="AJ772" t="s">
        <v>44</v>
      </c>
      <c r="AK772">
        <v>30179</v>
      </c>
      <c r="AL772" t="s">
        <v>45</v>
      </c>
      <c r="AM772" t="s">
        <v>30</v>
      </c>
      <c r="AN772">
        <v>36307</v>
      </c>
      <c r="AO772">
        <v>4800</v>
      </c>
      <c r="AP772">
        <v>35590</v>
      </c>
      <c r="AQ772">
        <v>25.02</v>
      </c>
      <c r="AR772">
        <v>255.94</v>
      </c>
      <c r="AS772" t="s">
        <v>2396</v>
      </c>
      <c r="AT772" t="s">
        <v>2396</v>
      </c>
      <c r="AU772">
        <v>0</v>
      </c>
      <c r="AV772" t="s">
        <v>2398</v>
      </c>
      <c r="AW772" t="str" cm="1">
        <f t="array" ref="AW772">IF(Bank_Final_Fact[[#This Row],[Disbursement Date]]=MIN(_xlfn._xlws.FILTER(Bank_Final_Fact[Disbursement Date],Bank_Final_Fact[Client id]=Bank_Final_Fact[[#This Row],[Client id]])),"New","Old")</f>
        <v>Old</v>
      </c>
      <c r="AX772">
        <f t="shared" si="12"/>
        <v>2</v>
      </c>
    </row>
    <row r="773" spans="1:50">
      <c r="A773" t="s">
        <v>1158</v>
      </c>
      <c r="B773">
        <v>222</v>
      </c>
      <c r="C773" t="s">
        <v>23</v>
      </c>
      <c r="D773" t="s">
        <v>349</v>
      </c>
      <c r="E773">
        <v>11203</v>
      </c>
      <c r="F773">
        <v>22867</v>
      </c>
      <c r="G773">
        <v>23500</v>
      </c>
      <c r="H773" s="1">
        <v>43114</v>
      </c>
      <c r="I773" t="s">
        <v>394</v>
      </c>
      <c r="J773" t="s">
        <v>389</v>
      </c>
      <c r="K773">
        <v>910182</v>
      </c>
      <c r="L773" t="s">
        <v>31</v>
      </c>
      <c r="M773" t="s">
        <v>264</v>
      </c>
      <c r="N773" t="s">
        <v>225</v>
      </c>
      <c r="O773" t="s">
        <v>251</v>
      </c>
      <c r="P773">
        <v>29</v>
      </c>
      <c r="Q773" s="1">
        <v>33187</v>
      </c>
      <c r="R773" t="s">
        <v>266</v>
      </c>
      <c r="S773" t="s">
        <v>243</v>
      </c>
      <c r="T773" t="s">
        <v>259</v>
      </c>
      <c r="U773" t="s">
        <v>261</v>
      </c>
      <c r="V773" t="s">
        <v>231</v>
      </c>
      <c r="W773">
        <v>712</v>
      </c>
      <c r="X773" t="s">
        <v>344</v>
      </c>
      <c r="Y773" t="s">
        <v>350</v>
      </c>
      <c r="Z773" t="s">
        <v>346</v>
      </c>
      <c r="AA773">
        <v>7.51E-2</v>
      </c>
      <c r="AB773" t="s">
        <v>351</v>
      </c>
      <c r="AC773" t="s">
        <v>352</v>
      </c>
      <c r="AD773" t="s">
        <v>23</v>
      </c>
      <c r="AE773" t="s">
        <v>24</v>
      </c>
      <c r="AF773" t="s">
        <v>25</v>
      </c>
      <c r="AG773" t="s">
        <v>26</v>
      </c>
      <c r="AH773" t="s">
        <v>26</v>
      </c>
      <c r="AI773" t="s">
        <v>27</v>
      </c>
      <c r="AJ773" t="s">
        <v>28</v>
      </c>
      <c r="AK773">
        <v>910182</v>
      </c>
      <c r="AL773" t="s">
        <v>29</v>
      </c>
      <c r="AM773" t="s">
        <v>16</v>
      </c>
      <c r="AN773">
        <v>10761</v>
      </c>
      <c r="AO773">
        <v>23074</v>
      </c>
      <c r="AP773">
        <v>11036</v>
      </c>
      <c r="AQ773">
        <v>28.47</v>
      </c>
      <c r="AR773">
        <v>1257.8499999999999</v>
      </c>
      <c r="AS773" t="s">
        <v>2396</v>
      </c>
      <c r="AT773" t="s">
        <v>2396</v>
      </c>
      <c r="AU773">
        <v>2</v>
      </c>
      <c r="AV773" t="s">
        <v>2400</v>
      </c>
      <c r="AW773" t="str" cm="1">
        <f t="array" ref="AW773">IF(Bank_Final_Fact[[#This Row],[Disbursement Date]]=MIN(_xlfn._xlws.FILTER(Bank_Final_Fact[Disbursement Date],Bank_Final_Fact[Client id]=Bank_Final_Fact[[#This Row],[Client id]])),"New","Old")</f>
        <v>New</v>
      </c>
      <c r="AX773">
        <f t="shared" si="12"/>
        <v>2</v>
      </c>
    </row>
    <row r="774" spans="1:50">
      <c r="A774" t="s">
        <v>1159</v>
      </c>
      <c r="B774">
        <v>557</v>
      </c>
      <c r="C774" t="s">
        <v>202</v>
      </c>
      <c r="D774" t="s">
        <v>343</v>
      </c>
      <c r="E774">
        <v>38599</v>
      </c>
      <c r="F774">
        <v>28348</v>
      </c>
      <c r="G774">
        <v>34473</v>
      </c>
      <c r="H774" s="1">
        <v>43116</v>
      </c>
      <c r="I774" t="s">
        <v>385</v>
      </c>
      <c r="J774" t="s">
        <v>389</v>
      </c>
      <c r="K774">
        <v>680026</v>
      </c>
      <c r="L774" t="s">
        <v>205</v>
      </c>
      <c r="M774" t="s">
        <v>320</v>
      </c>
      <c r="N774" t="s">
        <v>225</v>
      </c>
      <c r="O774" t="s">
        <v>242</v>
      </c>
      <c r="P774">
        <v>21</v>
      </c>
      <c r="Q774" s="1">
        <v>35798</v>
      </c>
      <c r="R774" t="s">
        <v>239</v>
      </c>
      <c r="S774" t="s">
        <v>303</v>
      </c>
      <c r="T774" t="s">
        <v>229</v>
      </c>
      <c r="U774" t="s">
        <v>236</v>
      </c>
      <c r="V774" t="s">
        <v>231</v>
      </c>
      <c r="W774">
        <v>493</v>
      </c>
      <c r="X774" t="s">
        <v>344</v>
      </c>
      <c r="Y774" t="s">
        <v>345</v>
      </c>
      <c r="Z774" t="s">
        <v>346</v>
      </c>
      <c r="AA774">
        <v>0.1065</v>
      </c>
      <c r="AB774" t="s">
        <v>347</v>
      </c>
      <c r="AC774" t="s">
        <v>348</v>
      </c>
      <c r="AD774" t="s">
        <v>202</v>
      </c>
      <c r="AE774" t="s">
        <v>143</v>
      </c>
      <c r="AF774" t="s">
        <v>144</v>
      </c>
      <c r="AG774" t="s">
        <v>145</v>
      </c>
      <c r="AH774" t="s">
        <v>145</v>
      </c>
      <c r="AI774" t="s">
        <v>146</v>
      </c>
      <c r="AJ774" t="s">
        <v>203</v>
      </c>
      <c r="AK774">
        <v>680026</v>
      </c>
      <c r="AL774" t="s">
        <v>204</v>
      </c>
      <c r="AM774" t="s">
        <v>14</v>
      </c>
      <c r="AN774">
        <v>39217</v>
      </c>
      <c r="AO774">
        <v>28308</v>
      </c>
      <c r="AP774">
        <v>38428</v>
      </c>
      <c r="AQ774">
        <v>40.94</v>
      </c>
      <c r="AR774">
        <v>1575.42</v>
      </c>
      <c r="AS774" t="s">
        <v>2396</v>
      </c>
      <c r="AT774" t="s">
        <v>2396</v>
      </c>
      <c r="AU774">
        <v>0</v>
      </c>
      <c r="AV774" t="s">
        <v>2398</v>
      </c>
      <c r="AW774" t="str" cm="1">
        <f t="array" ref="AW774">IF(Bank_Final_Fact[[#This Row],[Disbursement Date]]=MIN(_xlfn._xlws.FILTER(Bank_Final_Fact[Disbursement Date],Bank_Final_Fact[Client id]=Bank_Final_Fact[[#This Row],[Client id]])),"New","Old")</f>
        <v>Old</v>
      </c>
      <c r="AX774">
        <f t="shared" si="12"/>
        <v>4</v>
      </c>
    </row>
    <row r="775" spans="1:50">
      <c r="A775" t="s">
        <v>1160</v>
      </c>
      <c r="B775">
        <v>567</v>
      </c>
      <c r="C775" t="s">
        <v>149</v>
      </c>
      <c r="D775" t="s">
        <v>343</v>
      </c>
      <c r="E775">
        <v>32618</v>
      </c>
      <c r="F775">
        <v>48699</v>
      </c>
      <c r="G775">
        <v>5300</v>
      </c>
      <c r="H775" s="1">
        <v>42107</v>
      </c>
      <c r="I775" t="s">
        <v>385</v>
      </c>
      <c r="J775" t="s">
        <v>389</v>
      </c>
      <c r="K775">
        <v>1050013</v>
      </c>
      <c r="L775" t="s">
        <v>150</v>
      </c>
      <c r="M775" t="s">
        <v>286</v>
      </c>
      <c r="N775" t="s">
        <v>225</v>
      </c>
      <c r="O775" t="s">
        <v>226</v>
      </c>
      <c r="P775">
        <v>44</v>
      </c>
      <c r="Q775" s="1">
        <v>27174</v>
      </c>
      <c r="R775" t="s">
        <v>239</v>
      </c>
      <c r="S775" t="s">
        <v>243</v>
      </c>
      <c r="T775" t="s">
        <v>229</v>
      </c>
      <c r="U775" t="s">
        <v>261</v>
      </c>
      <c r="V775" t="s">
        <v>231</v>
      </c>
      <c r="W775">
        <v>342</v>
      </c>
      <c r="X775" t="s">
        <v>344</v>
      </c>
      <c r="Y775" t="s">
        <v>345</v>
      </c>
      <c r="Z775" t="s">
        <v>346</v>
      </c>
      <c r="AA775">
        <v>0.1065</v>
      </c>
      <c r="AB775" t="s">
        <v>347</v>
      </c>
      <c r="AC775" t="s">
        <v>348</v>
      </c>
      <c r="AD775" t="s">
        <v>149</v>
      </c>
      <c r="AE775" t="s">
        <v>143</v>
      </c>
      <c r="AF775" t="s">
        <v>144</v>
      </c>
      <c r="AG775" t="s">
        <v>145</v>
      </c>
      <c r="AH775" t="s">
        <v>145</v>
      </c>
      <c r="AI775" t="s">
        <v>146</v>
      </c>
      <c r="AJ775" t="s">
        <v>149</v>
      </c>
      <c r="AK775">
        <v>1050013</v>
      </c>
      <c r="AL775" t="s">
        <v>147</v>
      </c>
      <c r="AM775" t="s">
        <v>30</v>
      </c>
      <c r="AN775">
        <v>32788</v>
      </c>
      <c r="AO775">
        <v>50129</v>
      </c>
      <c r="AP775">
        <v>32554</v>
      </c>
      <c r="AQ775">
        <v>48.89</v>
      </c>
      <c r="AR775">
        <v>2435.08</v>
      </c>
      <c r="AS775" t="s">
        <v>2396</v>
      </c>
      <c r="AT775" t="s">
        <v>2396</v>
      </c>
      <c r="AU775">
        <v>0</v>
      </c>
      <c r="AV775" t="s">
        <v>2398</v>
      </c>
      <c r="AW775" t="str" cm="1">
        <f t="array" ref="AW775">IF(Bank_Final_Fact[[#This Row],[Disbursement Date]]=MIN(_xlfn._xlws.FILTER(Bank_Final_Fact[Disbursement Date],Bank_Final_Fact[Client id]=Bank_Final_Fact[[#This Row],[Client id]])),"New","Old")</f>
        <v>New</v>
      </c>
      <c r="AX775">
        <f t="shared" si="12"/>
        <v>1</v>
      </c>
    </row>
    <row r="776" spans="1:50">
      <c r="A776" t="s">
        <v>1161</v>
      </c>
      <c r="B776">
        <v>72</v>
      </c>
      <c r="C776" t="s">
        <v>209</v>
      </c>
      <c r="D776" t="s">
        <v>343</v>
      </c>
      <c r="E776">
        <v>26536</v>
      </c>
      <c r="F776">
        <v>2013</v>
      </c>
      <c r="G776">
        <v>9887</v>
      </c>
      <c r="H776" s="1">
        <v>45275</v>
      </c>
      <c r="I776" t="s">
        <v>385</v>
      </c>
      <c r="J776" t="s">
        <v>389</v>
      </c>
      <c r="K776">
        <v>1440051</v>
      </c>
      <c r="L776" t="s">
        <v>211</v>
      </c>
      <c r="M776" t="s">
        <v>264</v>
      </c>
      <c r="N776" t="s">
        <v>225</v>
      </c>
      <c r="O776" t="s">
        <v>251</v>
      </c>
      <c r="P776">
        <v>29</v>
      </c>
      <c r="Q776" s="1">
        <v>33187</v>
      </c>
      <c r="R776" t="s">
        <v>266</v>
      </c>
      <c r="S776" t="s">
        <v>243</v>
      </c>
      <c r="T776" t="s">
        <v>259</v>
      </c>
      <c r="U776" t="s">
        <v>261</v>
      </c>
      <c r="V776" t="s">
        <v>231</v>
      </c>
      <c r="W776">
        <v>712</v>
      </c>
      <c r="X776" t="s">
        <v>344</v>
      </c>
      <c r="Y776" t="s">
        <v>345</v>
      </c>
      <c r="Z776" t="s">
        <v>346</v>
      </c>
      <c r="AA776">
        <v>0.1065</v>
      </c>
      <c r="AB776" t="s">
        <v>347</v>
      </c>
      <c r="AC776" t="s">
        <v>348</v>
      </c>
      <c r="AD776" t="s">
        <v>209</v>
      </c>
      <c r="AE776" t="s">
        <v>103</v>
      </c>
      <c r="AF776" t="s">
        <v>104</v>
      </c>
      <c r="AG776" t="s">
        <v>105</v>
      </c>
      <c r="AH776" t="s">
        <v>105</v>
      </c>
      <c r="AI776" t="s">
        <v>106</v>
      </c>
      <c r="AJ776" t="s">
        <v>209</v>
      </c>
      <c r="AK776">
        <v>1440051</v>
      </c>
      <c r="AL776" t="s">
        <v>210</v>
      </c>
      <c r="AM776" t="s">
        <v>16</v>
      </c>
      <c r="AN776">
        <v>28182</v>
      </c>
      <c r="AO776">
        <v>2187</v>
      </c>
      <c r="AP776">
        <v>26479</v>
      </c>
      <c r="AQ776">
        <v>38.659999999999997</v>
      </c>
      <c r="AR776">
        <v>4661.17</v>
      </c>
      <c r="AS776" t="s">
        <v>2396</v>
      </c>
      <c r="AT776" t="s">
        <v>2397</v>
      </c>
      <c r="AU776">
        <v>1</v>
      </c>
      <c r="AV776" t="s">
        <v>2398</v>
      </c>
      <c r="AW776" t="str" cm="1">
        <f t="array" ref="AW776">IF(Bank_Final_Fact[[#This Row],[Disbursement Date]]=MIN(_xlfn._xlws.FILTER(Bank_Final_Fact[Disbursement Date],Bank_Final_Fact[Client id]=Bank_Final_Fact[[#This Row],[Client id]])),"New","Old")</f>
        <v>Old</v>
      </c>
      <c r="AX776">
        <f t="shared" si="12"/>
        <v>2</v>
      </c>
    </row>
    <row r="777" spans="1:50">
      <c r="A777" t="s">
        <v>1162</v>
      </c>
      <c r="B777">
        <v>333</v>
      </c>
      <c r="C777" t="s">
        <v>165</v>
      </c>
      <c r="D777" t="s">
        <v>353</v>
      </c>
      <c r="E777">
        <v>21883</v>
      </c>
      <c r="F777">
        <v>17832</v>
      </c>
      <c r="G777">
        <v>5798</v>
      </c>
      <c r="H777" s="1">
        <v>43910</v>
      </c>
      <c r="I777" t="s">
        <v>387</v>
      </c>
      <c r="J777" t="s">
        <v>389</v>
      </c>
      <c r="K777">
        <v>650051</v>
      </c>
      <c r="L777" t="s">
        <v>167</v>
      </c>
      <c r="M777" t="s">
        <v>283</v>
      </c>
      <c r="N777" t="s">
        <v>225</v>
      </c>
      <c r="O777" t="s">
        <v>226</v>
      </c>
      <c r="P777">
        <v>36</v>
      </c>
      <c r="Q777" s="1">
        <v>30317</v>
      </c>
      <c r="R777" t="s">
        <v>235</v>
      </c>
      <c r="S777" t="s">
        <v>243</v>
      </c>
      <c r="T777" t="s">
        <v>259</v>
      </c>
      <c r="U777" t="s">
        <v>245</v>
      </c>
      <c r="V777" t="s">
        <v>240</v>
      </c>
      <c r="W777">
        <v>796</v>
      </c>
      <c r="X777" t="s">
        <v>344</v>
      </c>
      <c r="Y777" t="s">
        <v>357</v>
      </c>
      <c r="Z777" t="s">
        <v>346</v>
      </c>
      <c r="AA777">
        <v>0.1825</v>
      </c>
      <c r="AB777" t="s">
        <v>354</v>
      </c>
      <c r="AC777" t="s">
        <v>355</v>
      </c>
      <c r="AD777" t="s">
        <v>165</v>
      </c>
      <c r="AE777" t="s">
        <v>82</v>
      </c>
      <c r="AF777" t="s">
        <v>83</v>
      </c>
      <c r="AG777" t="s">
        <v>84</v>
      </c>
      <c r="AH777" t="s">
        <v>84</v>
      </c>
      <c r="AI777" t="s">
        <v>85</v>
      </c>
      <c r="AJ777" t="s">
        <v>165</v>
      </c>
      <c r="AK777">
        <v>650051</v>
      </c>
      <c r="AL777" t="s">
        <v>166</v>
      </c>
      <c r="AM777" t="s">
        <v>30</v>
      </c>
      <c r="AN777">
        <v>23709</v>
      </c>
      <c r="AO777">
        <v>19639</v>
      </c>
      <c r="AP777">
        <v>21422</v>
      </c>
      <c r="AQ777">
        <v>16.989999999999998</v>
      </c>
      <c r="AR777">
        <v>4306.17</v>
      </c>
      <c r="AS777" t="s">
        <v>2396</v>
      </c>
      <c r="AT777" t="s">
        <v>2396</v>
      </c>
      <c r="AU777">
        <v>2</v>
      </c>
      <c r="AV777" t="s">
        <v>2400</v>
      </c>
      <c r="AW777" t="str" cm="1">
        <f t="array" ref="AW777">IF(Bank_Final_Fact[[#This Row],[Disbursement Date]]=MIN(_xlfn._xlws.FILTER(Bank_Final_Fact[Disbursement Date],Bank_Final_Fact[Client id]=Bank_Final_Fact[[#This Row],[Client id]])),"New","Old")</f>
        <v>New</v>
      </c>
      <c r="AX777">
        <f t="shared" si="12"/>
        <v>4</v>
      </c>
    </row>
    <row r="778" spans="1:50">
      <c r="A778" t="s">
        <v>1163</v>
      </c>
      <c r="B778">
        <v>223</v>
      </c>
      <c r="C778" t="s">
        <v>142</v>
      </c>
      <c r="D778" t="s">
        <v>349</v>
      </c>
      <c r="E778">
        <v>14397</v>
      </c>
      <c r="F778">
        <v>7683</v>
      </c>
      <c r="G778">
        <v>15004</v>
      </c>
      <c r="H778" s="1">
        <v>45152</v>
      </c>
      <c r="I778" t="s">
        <v>382</v>
      </c>
      <c r="J778" t="s">
        <v>389</v>
      </c>
      <c r="K778">
        <v>570241</v>
      </c>
      <c r="L778" t="s">
        <v>148</v>
      </c>
      <c r="M778" t="s">
        <v>262</v>
      </c>
      <c r="N778" t="s">
        <v>225</v>
      </c>
      <c r="O778" t="s">
        <v>226</v>
      </c>
      <c r="P778">
        <v>43</v>
      </c>
      <c r="Q778" s="1">
        <v>27760</v>
      </c>
      <c r="R778" t="s">
        <v>227</v>
      </c>
      <c r="S778" t="s">
        <v>243</v>
      </c>
      <c r="T778" t="s">
        <v>229</v>
      </c>
      <c r="U778" t="s">
        <v>230</v>
      </c>
      <c r="V778" t="s">
        <v>231</v>
      </c>
      <c r="W778">
        <v>798</v>
      </c>
      <c r="X778" t="s">
        <v>344</v>
      </c>
      <c r="Y778" t="s">
        <v>350</v>
      </c>
      <c r="Z778" t="s">
        <v>346</v>
      </c>
      <c r="AA778">
        <v>7.51E-2</v>
      </c>
      <c r="AB778" t="s">
        <v>351</v>
      </c>
      <c r="AC778" t="s">
        <v>352</v>
      </c>
      <c r="AD778" t="s">
        <v>142</v>
      </c>
      <c r="AE778" t="s">
        <v>143</v>
      </c>
      <c r="AF778" t="s">
        <v>144</v>
      </c>
      <c r="AG778" t="s">
        <v>145</v>
      </c>
      <c r="AH778" t="s">
        <v>145</v>
      </c>
      <c r="AI778" t="s">
        <v>146</v>
      </c>
      <c r="AJ778" t="s">
        <v>142</v>
      </c>
      <c r="AK778">
        <v>570241</v>
      </c>
      <c r="AL778" t="s">
        <v>147</v>
      </c>
      <c r="AM778" t="s">
        <v>30</v>
      </c>
      <c r="AN778">
        <v>15845</v>
      </c>
      <c r="AO778">
        <v>8887</v>
      </c>
      <c r="AP778">
        <v>14074</v>
      </c>
      <c r="AQ778">
        <v>5.69</v>
      </c>
      <c r="AR778">
        <v>2048.5100000000002</v>
      </c>
      <c r="AS778" t="s">
        <v>2396</v>
      </c>
      <c r="AT778" t="s">
        <v>2396</v>
      </c>
      <c r="AU778">
        <v>2</v>
      </c>
      <c r="AV778" t="s">
        <v>2400</v>
      </c>
      <c r="AW778" t="str" cm="1">
        <f t="array" ref="AW778">IF(Bank_Final_Fact[[#This Row],[Disbursement Date]]=MIN(_xlfn._xlws.FILTER(Bank_Final_Fact[Disbursement Date],Bank_Final_Fact[Client id]=Bank_Final_Fact[[#This Row],[Client id]])),"New","Old")</f>
        <v>Old</v>
      </c>
      <c r="AX778">
        <f t="shared" si="12"/>
        <v>2</v>
      </c>
    </row>
    <row r="779" spans="1:50">
      <c r="A779" t="s">
        <v>1164</v>
      </c>
      <c r="B779">
        <v>52</v>
      </c>
      <c r="C779" t="s">
        <v>113</v>
      </c>
      <c r="D779" t="s">
        <v>343</v>
      </c>
      <c r="E779">
        <v>7932</v>
      </c>
      <c r="F779">
        <v>23142</v>
      </c>
      <c r="G779">
        <v>40445</v>
      </c>
      <c r="H779" s="1">
        <v>43347</v>
      </c>
      <c r="I779" t="s">
        <v>394</v>
      </c>
      <c r="J779" t="s">
        <v>383</v>
      </c>
      <c r="K779">
        <v>730084</v>
      </c>
      <c r="L779" t="s">
        <v>115</v>
      </c>
      <c r="M779" t="s">
        <v>286</v>
      </c>
      <c r="N779" t="s">
        <v>225</v>
      </c>
      <c r="O779" t="s">
        <v>251</v>
      </c>
      <c r="P779">
        <v>28</v>
      </c>
      <c r="Q779" s="1">
        <v>33239</v>
      </c>
      <c r="R779" t="s">
        <v>235</v>
      </c>
      <c r="S779" t="s">
        <v>243</v>
      </c>
      <c r="T779" t="s">
        <v>259</v>
      </c>
      <c r="U779" t="s">
        <v>230</v>
      </c>
      <c r="V779" t="s">
        <v>240</v>
      </c>
      <c r="W779">
        <v>844</v>
      </c>
      <c r="X779" t="s">
        <v>344</v>
      </c>
      <c r="Y779" t="s">
        <v>345</v>
      </c>
      <c r="Z779" t="s">
        <v>346</v>
      </c>
      <c r="AA779">
        <v>0.1065</v>
      </c>
      <c r="AB779" t="s">
        <v>347</v>
      </c>
      <c r="AC779" t="s">
        <v>348</v>
      </c>
      <c r="AD779" t="s">
        <v>113</v>
      </c>
      <c r="AE779" t="s">
        <v>51</v>
      </c>
      <c r="AF779" t="s">
        <v>52</v>
      </c>
      <c r="AG779" t="s">
        <v>53</v>
      </c>
      <c r="AH779" t="s">
        <v>53</v>
      </c>
      <c r="AI779" t="s">
        <v>54</v>
      </c>
      <c r="AJ779" t="s">
        <v>113</v>
      </c>
      <c r="AK779">
        <v>730084</v>
      </c>
      <c r="AL779" t="s">
        <v>114</v>
      </c>
      <c r="AM779" t="s">
        <v>14</v>
      </c>
      <c r="AN779">
        <v>8076</v>
      </c>
      <c r="AO779">
        <v>23443</v>
      </c>
      <c r="AP779">
        <v>7789</v>
      </c>
      <c r="AQ779">
        <v>13.89</v>
      </c>
      <c r="AR779">
        <v>538.67999999999995</v>
      </c>
      <c r="AS779" t="s">
        <v>2397</v>
      </c>
      <c r="AT779" t="s">
        <v>2396</v>
      </c>
      <c r="AU779">
        <v>2</v>
      </c>
      <c r="AV779" t="s">
        <v>2398</v>
      </c>
      <c r="AW779" t="str" cm="1">
        <f t="array" ref="AW779">IF(Bank_Final_Fact[[#This Row],[Disbursement Date]]=MIN(_xlfn._xlws.FILTER(Bank_Final_Fact[Disbursement Date],Bank_Final_Fact[Client id]=Bank_Final_Fact[[#This Row],[Client id]])),"New","Old")</f>
        <v>New</v>
      </c>
      <c r="AX779">
        <f t="shared" si="12"/>
        <v>2</v>
      </c>
    </row>
    <row r="780" spans="1:50">
      <c r="A780" t="s">
        <v>1165</v>
      </c>
      <c r="B780">
        <v>979</v>
      </c>
      <c r="C780" t="s">
        <v>200</v>
      </c>
      <c r="D780" t="s">
        <v>343</v>
      </c>
      <c r="E780">
        <v>3109</v>
      </c>
      <c r="F780">
        <v>20644</v>
      </c>
      <c r="G780">
        <v>43865</v>
      </c>
      <c r="H780" s="1">
        <v>43416</v>
      </c>
      <c r="I780" t="s">
        <v>387</v>
      </c>
      <c r="J780" t="s">
        <v>383</v>
      </c>
      <c r="K780">
        <v>850152</v>
      </c>
      <c r="L780" t="s">
        <v>201</v>
      </c>
      <c r="M780" t="s">
        <v>278</v>
      </c>
      <c r="N780" t="s">
        <v>225</v>
      </c>
      <c r="O780" t="s">
        <v>226</v>
      </c>
      <c r="P780">
        <v>44</v>
      </c>
      <c r="Q780" s="1">
        <v>27395</v>
      </c>
      <c r="R780" t="s">
        <v>235</v>
      </c>
      <c r="S780" t="s">
        <v>243</v>
      </c>
      <c r="T780" t="s">
        <v>259</v>
      </c>
      <c r="U780" t="s">
        <v>261</v>
      </c>
      <c r="V780" t="s">
        <v>231</v>
      </c>
      <c r="W780">
        <v>361</v>
      </c>
      <c r="X780" t="s">
        <v>344</v>
      </c>
      <c r="Y780" t="s">
        <v>345</v>
      </c>
      <c r="Z780" t="s">
        <v>346</v>
      </c>
      <c r="AA780">
        <v>0.1065</v>
      </c>
      <c r="AB780" t="s">
        <v>347</v>
      </c>
      <c r="AC780" t="s">
        <v>348</v>
      </c>
      <c r="AD780" t="s">
        <v>200</v>
      </c>
      <c r="AE780" t="s">
        <v>143</v>
      </c>
      <c r="AF780" t="s">
        <v>144</v>
      </c>
      <c r="AG780" t="s">
        <v>145</v>
      </c>
      <c r="AH780" t="s">
        <v>145</v>
      </c>
      <c r="AI780" t="s">
        <v>146</v>
      </c>
      <c r="AJ780" t="s">
        <v>200</v>
      </c>
      <c r="AK780">
        <v>850152</v>
      </c>
      <c r="AL780" t="s">
        <v>147</v>
      </c>
      <c r="AM780" t="s">
        <v>16</v>
      </c>
      <c r="AN780">
        <v>2875</v>
      </c>
      <c r="AO780">
        <v>20456</v>
      </c>
      <c r="AP780">
        <v>2616</v>
      </c>
      <c r="AQ780">
        <v>25.37</v>
      </c>
      <c r="AR780">
        <v>3932.06</v>
      </c>
      <c r="AS780" t="s">
        <v>2396</v>
      </c>
      <c r="AT780" t="s">
        <v>2396</v>
      </c>
      <c r="AU780">
        <v>0</v>
      </c>
      <c r="AV780" t="s">
        <v>2399</v>
      </c>
      <c r="AW780" t="str" cm="1">
        <f t="array" ref="AW780">IF(Bank_Final_Fact[[#This Row],[Disbursement Date]]=MIN(_xlfn._xlws.FILTER(Bank_Final_Fact[Disbursement Date],Bank_Final_Fact[Client id]=Bank_Final_Fact[[#This Row],[Client id]])),"New","Old")</f>
        <v>Old</v>
      </c>
      <c r="AX780">
        <f t="shared" si="12"/>
        <v>3</v>
      </c>
    </row>
    <row r="781" spans="1:50">
      <c r="A781" t="s">
        <v>1166</v>
      </c>
      <c r="B781">
        <v>654</v>
      </c>
      <c r="C781" t="s">
        <v>20</v>
      </c>
      <c r="D781" t="s">
        <v>343</v>
      </c>
      <c r="E781">
        <v>19325</v>
      </c>
      <c r="F781">
        <v>48586</v>
      </c>
      <c r="G781">
        <v>26941</v>
      </c>
      <c r="H781" s="1">
        <v>42924</v>
      </c>
      <c r="I781" t="s">
        <v>387</v>
      </c>
      <c r="J781" t="s">
        <v>389</v>
      </c>
      <c r="K781">
        <v>110159</v>
      </c>
      <c r="L781" t="s">
        <v>22</v>
      </c>
      <c r="M781" t="s">
        <v>263</v>
      </c>
      <c r="N781" t="s">
        <v>225</v>
      </c>
      <c r="O781" t="s">
        <v>251</v>
      </c>
      <c r="P781">
        <v>28</v>
      </c>
      <c r="Q781" s="1">
        <v>32846</v>
      </c>
      <c r="R781" t="s">
        <v>235</v>
      </c>
      <c r="S781" t="s">
        <v>243</v>
      </c>
      <c r="T781" t="s">
        <v>229</v>
      </c>
      <c r="U781" t="s">
        <v>245</v>
      </c>
      <c r="V781" t="s">
        <v>240</v>
      </c>
      <c r="W781">
        <v>385</v>
      </c>
      <c r="X781" t="s">
        <v>344</v>
      </c>
      <c r="Y781" t="s">
        <v>345</v>
      </c>
      <c r="Z781" t="s">
        <v>346</v>
      </c>
      <c r="AA781">
        <v>0.1065</v>
      </c>
      <c r="AB781" t="s">
        <v>347</v>
      </c>
      <c r="AC781" t="s">
        <v>348</v>
      </c>
      <c r="AD781" t="s">
        <v>20</v>
      </c>
      <c r="AE781" t="s">
        <v>9</v>
      </c>
      <c r="AF781" t="s">
        <v>10</v>
      </c>
      <c r="AG781" t="s">
        <v>11</v>
      </c>
      <c r="AH781" t="s">
        <v>11</v>
      </c>
      <c r="AI781" t="s">
        <v>12</v>
      </c>
      <c r="AJ781" t="s">
        <v>20</v>
      </c>
      <c r="AK781">
        <v>110159</v>
      </c>
      <c r="AL781" t="s">
        <v>21</v>
      </c>
      <c r="AM781" t="s">
        <v>30</v>
      </c>
      <c r="AN781">
        <v>20917</v>
      </c>
      <c r="AO781">
        <v>48748</v>
      </c>
      <c r="AP781">
        <v>19239</v>
      </c>
      <c r="AQ781">
        <v>13.34</v>
      </c>
      <c r="AR781">
        <v>1085.19</v>
      </c>
      <c r="AS781" t="s">
        <v>2396</v>
      </c>
      <c r="AT781" t="s">
        <v>2396</v>
      </c>
      <c r="AU781">
        <v>0</v>
      </c>
      <c r="AV781" t="s">
        <v>2398</v>
      </c>
      <c r="AW781" t="str" cm="1">
        <f t="array" ref="AW781">IF(Bank_Final_Fact[[#This Row],[Disbursement Date]]=MIN(_xlfn._xlws.FILTER(Bank_Final_Fact[Disbursement Date],Bank_Final_Fact[Client id]=Bank_Final_Fact[[#This Row],[Client id]])),"New","Old")</f>
        <v>New</v>
      </c>
      <c r="AX781">
        <f t="shared" si="12"/>
        <v>2</v>
      </c>
    </row>
    <row r="782" spans="1:50">
      <c r="A782" t="s">
        <v>1167</v>
      </c>
      <c r="B782">
        <v>997</v>
      </c>
      <c r="C782" t="s">
        <v>23</v>
      </c>
      <c r="D782" t="s">
        <v>343</v>
      </c>
      <c r="E782">
        <v>5582</v>
      </c>
      <c r="F782">
        <v>33634</v>
      </c>
      <c r="G782">
        <v>41508</v>
      </c>
      <c r="H782" s="1">
        <v>42614</v>
      </c>
      <c r="I782" t="s">
        <v>394</v>
      </c>
      <c r="J782" t="s">
        <v>383</v>
      </c>
      <c r="K782">
        <v>910182</v>
      </c>
      <c r="L782" t="s">
        <v>31</v>
      </c>
      <c r="M782" t="s">
        <v>320</v>
      </c>
      <c r="N782" t="s">
        <v>225</v>
      </c>
      <c r="O782" t="s">
        <v>242</v>
      </c>
      <c r="P782">
        <v>21</v>
      </c>
      <c r="Q782" s="1">
        <v>35798</v>
      </c>
      <c r="R782" t="s">
        <v>239</v>
      </c>
      <c r="S782" t="s">
        <v>303</v>
      </c>
      <c r="T782" t="s">
        <v>229</v>
      </c>
      <c r="U782" t="s">
        <v>236</v>
      </c>
      <c r="V782" t="s">
        <v>231</v>
      </c>
      <c r="W782">
        <v>493</v>
      </c>
      <c r="X782" t="s">
        <v>344</v>
      </c>
      <c r="Y782" t="s">
        <v>345</v>
      </c>
      <c r="Z782" t="s">
        <v>346</v>
      </c>
      <c r="AA782">
        <v>0.1065</v>
      </c>
      <c r="AB782" t="s">
        <v>347</v>
      </c>
      <c r="AC782" t="s">
        <v>348</v>
      </c>
      <c r="AD782" t="s">
        <v>23</v>
      </c>
      <c r="AE782" t="s">
        <v>24</v>
      </c>
      <c r="AF782" t="s">
        <v>25</v>
      </c>
      <c r="AG782" t="s">
        <v>26</v>
      </c>
      <c r="AH782" t="s">
        <v>26</v>
      </c>
      <c r="AI782" t="s">
        <v>27</v>
      </c>
      <c r="AJ782" t="s">
        <v>28</v>
      </c>
      <c r="AK782">
        <v>910182</v>
      </c>
      <c r="AL782" t="s">
        <v>29</v>
      </c>
      <c r="AM782" t="s">
        <v>16</v>
      </c>
      <c r="AN782">
        <v>6351</v>
      </c>
      <c r="AO782">
        <v>35247</v>
      </c>
      <c r="AP782">
        <v>5260</v>
      </c>
      <c r="AQ782">
        <v>47.02</v>
      </c>
      <c r="AR782">
        <v>3732.71</v>
      </c>
      <c r="AS782" t="s">
        <v>2397</v>
      </c>
      <c r="AT782" t="s">
        <v>2396</v>
      </c>
      <c r="AU782">
        <v>1</v>
      </c>
      <c r="AV782" t="s">
        <v>2398</v>
      </c>
      <c r="AW782" t="str" cm="1">
        <f t="array" ref="AW782">IF(Bank_Final_Fact[[#This Row],[Disbursement Date]]=MIN(_xlfn._xlws.FILTER(Bank_Final_Fact[Disbursement Date],Bank_Final_Fact[Client id]=Bank_Final_Fact[[#This Row],[Client id]])),"New","Old")</f>
        <v>New</v>
      </c>
      <c r="AX782">
        <f t="shared" si="12"/>
        <v>2</v>
      </c>
    </row>
    <row r="783" spans="1:50">
      <c r="A783" t="s">
        <v>1168</v>
      </c>
      <c r="B783">
        <v>46</v>
      </c>
      <c r="C783" t="s">
        <v>23</v>
      </c>
      <c r="D783" t="s">
        <v>343</v>
      </c>
      <c r="E783">
        <v>45629</v>
      </c>
      <c r="F783">
        <v>47017</v>
      </c>
      <c r="G783">
        <v>28083</v>
      </c>
      <c r="H783" s="1">
        <v>45094</v>
      </c>
      <c r="I783" t="s">
        <v>382</v>
      </c>
      <c r="J783" t="s">
        <v>383</v>
      </c>
      <c r="K783">
        <v>910182</v>
      </c>
      <c r="L783" t="s">
        <v>31</v>
      </c>
      <c r="M783" t="s">
        <v>280</v>
      </c>
      <c r="N783" t="s">
        <v>225</v>
      </c>
      <c r="O783" t="s">
        <v>226</v>
      </c>
      <c r="P783">
        <v>38</v>
      </c>
      <c r="Q783" s="1">
        <v>29952</v>
      </c>
      <c r="R783" t="s">
        <v>227</v>
      </c>
      <c r="S783" t="s">
        <v>243</v>
      </c>
      <c r="T783" t="s">
        <v>259</v>
      </c>
      <c r="U783" t="s">
        <v>245</v>
      </c>
      <c r="V783" t="s">
        <v>246</v>
      </c>
      <c r="W783">
        <v>635</v>
      </c>
      <c r="X783" t="s">
        <v>344</v>
      </c>
      <c r="Y783" t="s">
        <v>345</v>
      </c>
      <c r="Z783" t="s">
        <v>346</v>
      </c>
      <c r="AA783">
        <v>0.1065</v>
      </c>
      <c r="AB783" t="s">
        <v>347</v>
      </c>
      <c r="AC783" t="s">
        <v>348</v>
      </c>
      <c r="AD783" t="s">
        <v>23</v>
      </c>
      <c r="AE783" t="s">
        <v>24</v>
      </c>
      <c r="AF783" t="s">
        <v>25</v>
      </c>
      <c r="AG783" t="s">
        <v>26</v>
      </c>
      <c r="AH783" t="s">
        <v>26</v>
      </c>
      <c r="AI783" t="s">
        <v>27</v>
      </c>
      <c r="AJ783" t="s">
        <v>28</v>
      </c>
      <c r="AK783">
        <v>910182</v>
      </c>
      <c r="AL783" t="s">
        <v>29</v>
      </c>
      <c r="AM783" t="s">
        <v>16</v>
      </c>
      <c r="AN783">
        <v>47176</v>
      </c>
      <c r="AO783">
        <v>46873</v>
      </c>
      <c r="AP783">
        <v>45617</v>
      </c>
      <c r="AQ783">
        <v>22.66</v>
      </c>
      <c r="AR783">
        <v>4497.4799999999996</v>
      </c>
      <c r="AS783" t="s">
        <v>2396</v>
      </c>
      <c r="AT783" t="s">
        <v>2396</v>
      </c>
      <c r="AU783">
        <v>1</v>
      </c>
      <c r="AV783" t="s">
        <v>2398</v>
      </c>
      <c r="AW783" t="str" cm="1">
        <f t="array" ref="AW783">IF(Bank_Final_Fact[[#This Row],[Disbursement Date]]=MIN(_xlfn._xlws.FILTER(Bank_Final_Fact[Disbursement Date],Bank_Final_Fact[Client id]=Bank_Final_Fact[[#This Row],[Client id]])),"New","Old")</f>
        <v>Old</v>
      </c>
      <c r="AX783">
        <f t="shared" si="12"/>
        <v>2</v>
      </c>
    </row>
    <row r="784" spans="1:50">
      <c r="A784" t="s">
        <v>1169</v>
      </c>
      <c r="B784">
        <v>405</v>
      </c>
      <c r="C784" t="s">
        <v>69</v>
      </c>
      <c r="D784" t="s">
        <v>359</v>
      </c>
      <c r="E784">
        <v>16656</v>
      </c>
      <c r="F784">
        <v>27592</v>
      </c>
      <c r="G784">
        <v>43521</v>
      </c>
      <c r="H784" s="1">
        <v>45080</v>
      </c>
      <c r="I784" t="s">
        <v>394</v>
      </c>
      <c r="J784" t="s">
        <v>389</v>
      </c>
      <c r="K784">
        <v>140056</v>
      </c>
      <c r="L784" t="s">
        <v>71</v>
      </c>
      <c r="M784" t="s">
        <v>247</v>
      </c>
      <c r="N784" t="s">
        <v>225</v>
      </c>
      <c r="O784" t="s">
        <v>226</v>
      </c>
      <c r="P784">
        <v>43</v>
      </c>
      <c r="Q784" s="1">
        <v>27760</v>
      </c>
      <c r="R784" t="s">
        <v>281</v>
      </c>
      <c r="S784" t="s">
        <v>282</v>
      </c>
      <c r="T784" t="s">
        <v>229</v>
      </c>
      <c r="U784" t="s">
        <v>261</v>
      </c>
      <c r="V784" t="s">
        <v>231</v>
      </c>
      <c r="W784">
        <v>528</v>
      </c>
      <c r="X784" t="s">
        <v>344</v>
      </c>
      <c r="Y784" t="s">
        <v>360</v>
      </c>
      <c r="Z784" t="s">
        <v>346</v>
      </c>
      <c r="AA784">
        <v>9.9099999999999994E-2</v>
      </c>
      <c r="AB784" t="s">
        <v>347</v>
      </c>
      <c r="AC784" t="s">
        <v>361</v>
      </c>
      <c r="AD784" t="s">
        <v>69</v>
      </c>
      <c r="AE784" t="s">
        <v>24</v>
      </c>
      <c r="AF784" t="s">
        <v>25</v>
      </c>
      <c r="AG784" t="s">
        <v>26</v>
      </c>
      <c r="AH784" t="s">
        <v>26</v>
      </c>
      <c r="AI784" t="s">
        <v>27</v>
      </c>
      <c r="AJ784" t="s">
        <v>69</v>
      </c>
      <c r="AK784">
        <v>140056</v>
      </c>
      <c r="AL784" t="s">
        <v>70</v>
      </c>
      <c r="AM784" t="s">
        <v>14</v>
      </c>
      <c r="AN784">
        <v>16504</v>
      </c>
      <c r="AO784">
        <v>27920</v>
      </c>
      <c r="AP784">
        <v>16537</v>
      </c>
      <c r="AQ784">
        <v>4.74</v>
      </c>
      <c r="AR784">
        <v>1513.3</v>
      </c>
      <c r="AS784" t="s">
        <v>2396</v>
      </c>
      <c r="AT784" t="s">
        <v>2396</v>
      </c>
      <c r="AU784">
        <v>1</v>
      </c>
      <c r="AV784" t="s">
        <v>2398</v>
      </c>
      <c r="AW784" t="str" cm="1">
        <f t="array" ref="AW784">IF(Bank_Final_Fact[[#This Row],[Disbursement Date]]=MIN(_xlfn._xlws.FILTER(Bank_Final_Fact[Disbursement Date],Bank_Final_Fact[Client id]=Bank_Final_Fact[[#This Row],[Client id]])),"New","Old")</f>
        <v>Old</v>
      </c>
      <c r="AX784">
        <f t="shared" si="12"/>
        <v>3</v>
      </c>
    </row>
    <row r="785" spans="1:50">
      <c r="A785" t="s">
        <v>1170</v>
      </c>
      <c r="B785">
        <v>605</v>
      </c>
      <c r="C785" t="s">
        <v>124</v>
      </c>
      <c r="D785" t="s">
        <v>366</v>
      </c>
      <c r="E785">
        <v>49422</v>
      </c>
      <c r="F785">
        <v>30674</v>
      </c>
      <c r="G785">
        <v>5283</v>
      </c>
      <c r="H785" s="1">
        <v>44344</v>
      </c>
      <c r="I785" t="s">
        <v>385</v>
      </c>
      <c r="J785" t="s">
        <v>383</v>
      </c>
      <c r="K785">
        <v>1030063</v>
      </c>
      <c r="L785" t="s">
        <v>126</v>
      </c>
      <c r="M785" t="s">
        <v>333</v>
      </c>
      <c r="N785" t="s">
        <v>225</v>
      </c>
      <c r="O785" t="s">
        <v>238</v>
      </c>
      <c r="P785">
        <v>47</v>
      </c>
      <c r="Q785" s="1">
        <v>26299</v>
      </c>
      <c r="R785" t="s">
        <v>281</v>
      </c>
      <c r="S785" t="s">
        <v>282</v>
      </c>
      <c r="T785" t="s">
        <v>229</v>
      </c>
      <c r="U785" t="s">
        <v>261</v>
      </c>
      <c r="V785" t="s">
        <v>246</v>
      </c>
      <c r="W785">
        <v>526</v>
      </c>
      <c r="X785" t="s">
        <v>344</v>
      </c>
      <c r="Y785" t="s">
        <v>360</v>
      </c>
      <c r="Z785" t="s">
        <v>363</v>
      </c>
      <c r="AA785">
        <v>0.17269999999999999</v>
      </c>
      <c r="AB785" t="s">
        <v>354</v>
      </c>
      <c r="AC785" t="s">
        <v>367</v>
      </c>
      <c r="AD785" t="s">
        <v>124</v>
      </c>
      <c r="AE785" t="s">
        <v>9</v>
      </c>
      <c r="AF785" t="s">
        <v>10</v>
      </c>
      <c r="AG785" t="s">
        <v>11</v>
      </c>
      <c r="AH785" t="s">
        <v>11</v>
      </c>
      <c r="AI785" t="s">
        <v>12</v>
      </c>
      <c r="AJ785" t="s">
        <v>20</v>
      </c>
      <c r="AK785">
        <v>1030063</v>
      </c>
      <c r="AL785" t="s">
        <v>125</v>
      </c>
      <c r="AM785" t="s">
        <v>30</v>
      </c>
      <c r="AN785">
        <v>49820</v>
      </c>
      <c r="AO785">
        <v>31345</v>
      </c>
      <c r="AP785">
        <v>49399</v>
      </c>
      <c r="AQ785">
        <v>13.62</v>
      </c>
      <c r="AR785">
        <v>1865.1</v>
      </c>
      <c r="AS785" t="s">
        <v>2396</v>
      </c>
      <c r="AT785" t="s">
        <v>2396</v>
      </c>
      <c r="AU785">
        <v>1</v>
      </c>
      <c r="AV785" t="s">
        <v>2398</v>
      </c>
      <c r="AW785" t="str" cm="1">
        <f t="array" ref="AW785">IF(Bank_Final_Fact[[#This Row],[Disbursement Date]]=MIN(_xlfn._xlws.FILTER(Bank_Final_Fact[Disbursement Date],Bank_Final_Fact[Client id]=Bank_Final_Fact[[#This Row],[Client id]])),"New","Old")</f>
        <v>New</v>
      </c>
      <c r="AX785">
        <f t="shared" si="12"/>
        <v>2</v>
      </c>
    </row>
    <row r="786" spans="1:50">
      <c r="A786" t="s">
        <v>1171</v>
      </c>
      <c r="B786">
        <v>547</v>
      </c>
      <c r="C786" t="s">
        <v>142</v>
      </c>
      <c r="D786" t="s">
        <v>359</v>
      </c>
      <c r="E786">
        <v>17454</v>
      </c>
      <c r="F786">
        <v>3958</v>
      </c>
      <c r="G786">
        <v>19445</v>
      </c>
      <c r="H786" s="1">
        <v>42725</v>
      </c>
      <c r="I786" t="s">
        <v>382</v>
      </c>
      <c r="J786" t="s">
        <v>383</v>
      </c>
      <c r="K786">
        <v>570241</v>
      </c>
      <c r="L786" t="s">
        <v>148</v>
      </c>
      <c r="M786" t="s">
        <v>285</v>
      </c>
      <c r="N786" t="s">
        <v>225</v>
      </c>
      <c r="O786" t="s">
        <v>242</v>
      </c>
      <c r="P786">
        <v>22</v>
      </c>
      <c r="Q786" s="1">
        <v>35431</v>
      </c>
      <c r="R786" t="s">
        <v>227</v>
      </c>
      <c r="S786" t="s">
        <v>243</v>
      </c>
      <c r="T786" t="s">
        <v>229</v>
      </c>
      <c r="U786" t="s">
        <v>230</v>
      </c>
      <c r="V786" t="s">
        <v>246</v>
      </c>
      <c r="W786">
        <v>679</v>
      </c>
      <c r="X786" t="s">
        <v>344</v>
      </c>
      <c r="Y786" t="s">
        <v>360</v>
      </c>
      <c r="Z786" t="s">
        <v>346</v>
      </c>
      <c r="AA786">
        <v>9.9099999999999994E-2</v>
      </c>
      <c r="AB786" t="s">
        <v>347</v>
      </c>
      <c r="AC786" t="s">
        <v>361</v>
      </c>
      <c r="AD786" t="s">
        <v>142</v>
      </c>
      <c r="AE786" t="s">
        <v>143</v>
      </c>
      <c r="AF786" t="s">
        <v>144</v>
      </c>
      <c r="AG786" t="s">
        <v>145</v>
      </c>
      <c r="AH786" t="s">
        <v>145</v>
      </c>
      <c r="AI786" t="s">
        <v>146</v>
      </c>
      <c r="AJ786" t="s">
        <v>142</v>
      </c>
      <c r="AK786">
        <v>570241</v>
      </c>
      <c r="AL786" t="s">
        <v>147</v>
      </c>
      <c r="AM786" t="s">
        <v>30</v>
      </c>
      <c r="AN786">
        <v>17870</v>
      </c>
      <c r="AO786">
        <v>4601</v>
      </c>
      <c r="AP786">
        <v>17077</v>
      </c>
      <c r="AQ786">
        <v>0.16</v>
      </c>
      <c r="AR786">
        <v>3521.28</v>
      </c>
      <c r="AS786" t="s">
        <v>2396</v>
      </c>
      <c r="AT786" t="s">
        <v>2396</v>
      </c>
      <c r="AU786">
        <v>0</v>
      </c>
      <c r="AV786" t="s">
        <v>2398</v>
      </c>
      <c r="AW786" t="str" cm="1">
        <f t="array" ref="AW786">IF(Bank_Final_Fact[[#This Row],[Disbursement Date]]=MIN(_xlfn._xlws.FILTER(Bank_Final_Fact[Disbursement Date],Bank_Final_Fact[Client id]=Bank_Final_Fact[[#This Row],[Client id]])),"New","Old")</f>
        <v>New</v>
      </c>
      <c r="AX786">
        <f t="shared" si="12"/>
        <v>1</v>
      </c>
    </row>
    <row r="787" spans="1:50">
      <c r="A787" t="s">
        <v>1172</v>
      </c>
      <c r="B787">
        <v>497</v>
      </c>
      <c r="C787" t="s">
        <v>92</v>
      </c>
      <c r="D787" t="s">
        <v>343</v>
      </c>
      <c r="E787">
        <v>48921</v>
      </c>
      <c r="F787">
        <v>23416</v>
      </c>
      <c r="G787">
        <v>7398</v>
      </c>
      <c r="H787" s="1">
        <v>43205</v>
      </c>
      <c r="I787" t="s">
        <v>387</v>
      </c>
      <c r="J787" t="s">
        <v>389</v>
      </c>
      <c r="K787">
        <v>700013</v>
      </c>
      <c r="L787" t="s">
        <v>93</v>
      </c>
      <c r="M787" t="s">
        <v>271</v>
      </c>
      <c r="N787" t="s">
        <v>225</v>
      </c>
      <c r="O787" t="s">
        <v>238</v>
      </c>
      <c r="P787">
        <v>46</v>
      </c>
      <c r="Q787" s="1">
        <v>26665</v>
      </c>
      <c r="R787" t="s">
        <v>239</v>
      </c>
      <c r="S787" t="s">
        <v>303</v>
      </c>
      <c r="T787" t="s">
        <v>249</v>
      </c>
      <c r="U787" t="s">
        <v>230</v>
      </c>
      <c r="V787" t="s">
        <v>240</v>
      </c>
      <c r="W787">
        <v>481</v>
      </c>
      <c r="X787" t="s">
        <v>344</v>
      </c>
      <c r="Y787" t="s">
        <v>345</v>
      </c>
      <c r="Z787" t="s">
        <v>346</v>
      </c>
      <c r="AA787">
        <v>0.1065</v>
      </c>
      <c r="AB787" t="s">
        <v>347</v>
      </c>
      <c r="AC787" t="s">
        <v>348</v>
      </c>
      <c r="AD787" t="s">
        <v>92</v>
      </c>
      <c r="AE787" t="s">
        <v>82</v>
      </c>
      <c r="AF787" t="s">
        <v>83</v>
      </c>
      <c r="AG787" t="s">
        <v>84</v>
      </c>
      <c r="AH787" t="s">
        <v>84</v>
      </c>
      <c r="AI787" t="s">
        <v>85</v>
      </c>
      <c r="AJ787" t="s">
        <v>86</v>
      </c>
      <c r="AK787">
        <v>700013</v>
      </c>
      <c r="AL787" t="s">
        <v>21</v>
      </c>
      <c r="AM787" t="s">
        <v>30</v>
      </c>
      <c r="AN787">
        <v>49124</v>
      </c>
      <c r="AO787">
        <v>22929</v>
      </c>
      <c r="AP787">
        <v>48602</v>
      </c>
      <c r="AQ787">
        <v>24.98</v>
      </c>
      <c r="AR787">
        <v>4167.54</v>
      </c>
      <c r="AS787" t="s">
        <v>2396</v>
      </c>
      <c r="AT787" t="s">
        <v>2396</v>
      </c>
      <c r="AU787">
        <v>0</v>
      </c>
      <c r="AV787" t="s">
        <v>2398</v>
      </c>
      <c r="AW787" t="str" cm="1">
        <f t="array" ref="AW787">IF(Bank_Final_Fact[[#This Row],[Disbursement Date]]=MIN(_xlfn._xlws.FILTER(Bank_Final_Fact[Disbursement Date],Bank_Final_Fact[Client id]=Bank_Final_Fact[[#This Row],[Client id]])),"New","Old")</f>
        <v>Old</v>
      </c>
      <c r="AX787">
        <f t="shared" si="12"/>
        <v>5</v>
      </c>
    </row>
    <row r="788" spans="1:50">
      <c r="A788" t="s">
        <v>1173</v>
      </c>
      <c r="B788">
        <v>633</v>
      </c>
      <c r="C788" t="s">
        <v>124</v>
      </c>
      <c r="D788" t="s">
        <v>356</v>
      </c>
      <c r="E788">
        <v>15113</v>
      </c>
      <c r="F788">
        <v>12656</v>
      </c>
      <c r="G788">
        <v>21925</v>
      </c>
      <c r="H788" s="1">
        <v>45099</v>
      </c>
      <c r="I788" t="s">
        <v>394</v>
      </c>
      <c r="J788" t="s">
        <v>389</v>
      </c>
      <c r="K788">
        <v>1030063</v>
      </c>
      <c r="L788" t="s">
        <v>126</v>
      </c>
      <c r="M788" t="s">
        <v>276</v>
      </c>
      <c r="N788" t="s">
        <v>225</v>
      </c>
      <c r="O788" t="s">
        <v>226</v>
      </c>
      <c r="P788">
        <v>37</v>
      </c>
      <c r="Q788" s="1">
        <v>29221</v>
      </c>
      <c r="R788" t="s">
        <v>266</v>
      </c>
      <c r="S788" t="s">
        <v>243</v>
      </c>
      <c r="T788" t="s">
        <v>229</v>
      </c>
      <c r="U788" t="s">
        <v>261</v>
      </c>
      <c r="V788" t="s">
        <v>231</v>
      </c>
      <c r="W788">
        <v>479</v>
      </c>
      <c r="X788" t="s">
        <v>344</v>
      </c>
      <c r="Y788" t="s">
        <v>357</v>
      </c>
      <c r="Z788" t="s">
        <v>346</v>
      </c>
      <c r="AA788">
        <v>6.6199999999999995E-2</v>
      </c>
      <c r="AB788" t="s">
        <v>351</v>
      </c>
      <c r="AC788" t="s">
        <v>358</v>
      </c>
      <c r="AD788" t="s">
        <v>124</v>
      </c>
      <c r="AE788" t="s">
        <v>9</v>
      </c>
      <c r="AF788" t="s">
        <v>10</v>
      </c>
      <c r="AG788" t="s">
        <v>11</v>
      </c>
      <c r="AH788" t="s">
        <v>11</v>
      </c>
      <c r="AI788" t="s">
        <v>12</v>
      </c>
      <c r="AJ788" t="s">
        <v>20</v>
      </c>
      <c r="AK788">
        <v>1030063</v>
      </c>
      <c r="AL788" t="s">
        <v>125</v>
      </c>
      <c r="AM788" t="s">
        <v>30</v>
      </c>
      <c r="AN788">
        <v>16505</v>
      </c>
      <c r="AO788">
        <v>13584</v>
      </c>
      <c r="AP788">
        <v>14789</v>
      </c>
      <c r="AQ788">
        <v>1.82</v>
      </c>
      <c r="AR788">
        <v>3168.79</v>
      </c>
      <c r="AS788" t="s">
        <v>2396</v>
      </c>
      <c r="AT788" t="s">
        <v>2396</v>
      </c>
      <c r="AU788">
        <v>1</v>
      </c>
      <c r="AV788" t="s">
        <v>2398</v>
      </c>
      <c r="AW788" t="str" cm="1">
        <f t="array" ref="AW788">IF(Bank_Final_Fact[[#This Row],[Disbursement Date]]=MIN(_xlfn._xlws.FILTER(Bank_Final_Fact[Disbursement Date],Bank_Final_Fact[Client id]=Bank_Final_Fact[[#This Row],[Client id]])),"New","Old")</f>
        <v>Old</v>
      </c>
      <c r="AX788">
        <f t="shared" si="12"/>
        <v>3</v>
      </c>
    </row>
    <row r="789" spans="1:50">
      <c r="A789" t="s">
        <v>1174</v>
      </c>
      <c r="B789">
        <v>698</v>
      </c>
      <c r="C789" t="s">
        <v>209</v>
      </c>
      <c r="D789" t="s">
        <v>359</v>
      </c>
      <c r="E789">
        <v>11314</v>
      </c>
      <c r="F789">
        <v>31788</v>
      </c>
      <c r="G789">
        <v>27833</v>
      </c>
      <c r="H789" s="1">
        <v>43735</v>
      </c>
      <c r="I789" t="s">
        <v>394</v>
      </c>
      <c r="J789" t="s">
        <v>389</v>
      </c>
      <c r="K789">
        <v>1440051</v>
      </c>
      <c r="L789" t="s">
        <v>211</v>
      </c>
      <c r="M789" t="s">
        <v>306</v>
      </c>
      <c r="N789" t="s">
        <v>225</v>
      </c>
      <c r="O789" t="s">
        <v>242</v>
      </c>
      <c r="P789">
        <v>22</v>
      </c>
      <c r="Q789" s="1">
        <v>35730</v>
      </c>
      <c r="R789" t="s">
        <v>266</v>
      </c>
      <c r="S789" t="s">
        <v>243</v>
      </c>
      <c r="T789" t="s">
        <v>229</v>
      </c>
      <c r="U789" t="s">
        <v>261</v>
      </c>
      <c r="V789" t="s">
        <v>246</v>
      </c>
      <c r="W789">
        <v>516</v>
      </c>
      <c r="X789" t="s">
        <v>344</v>
      </c>
      <c r="Y789" t="s">
        <v>360</v>
      </c>
      <c r="Z789" t="s">
        <v>346</v>
      </c>
      <c r="AA789">
        <v>9.9099999999999994E-2</v>
      </c>
      <c r="AB789" t="s">
        <v>347</v>
      </c>
      <c r="AC789" t="s">
        <v>361</v>
      </c>
      <c r="AD789" t="s">
        <v>209</v>
      </c>
      <c r="AE789" t="s">
        <v>103</v>
      </c>
      <c r="AF789" t="s">
        <v>104</v>
      </c>
      <c r="AG789" t="s">
        <v>105</v>
      </c>
      <c r="AH789" t="s">
        <v>105</v>
      </c>
      <c r="AI789" t="s">
        <v>106</v>
      </c>
      <c r="AJ789" t="s">
        <v>209</v>
      </c>
      <c r="AK789">
        <v>1440051</v>
      </c>
      <c r="AL789" t="s">
        <v>210</v>
      </c>
      <c r="AM789" t="s">
        <v>16</v>
      </c>
      <c r="AN789">
        <v>11327</v>
      </c>
      <c r="AO789">
        <v>31626</v>
      </c>
      <c r="AP789">
        <v>10992</v>
      </c>
      <c r="AQ789">
        <v>37.24</v>
      </c>
      <c r="AR789">
        <v>737.51</v>
      </c>
      <c r="AS789" t="s">
        <v>2396</v>
      </c>
      <c r="AT789" t="s">
        <v>2396</v>
      </c>
      <c r="AU789">
        <v>0</v>
      </c>
      <c r="AV789" t="s">
        <v>2399</v>
      </c>
      <c r="AW789" t="str" cm="1">
        <f t="array" ref="AW789">IF(Bank_Final_Fact[[#This Row],[Disbursement Date]]=MIN(_xlfn._xlws.FILTER(Bank_Final_Fact[Disbursement Date],Bank_Final_Fact[Client id]=Bank_Final_Fact[[#This Row],[Client id]])),"New","Old")</f>
        <v>Old</v>
      </c>
      <c r="AX789">
        <f t="shared" si="12"/>
        <v>5</v>
      </c>
    </row>
    <row r="790" spans="1:50">
      <c r="A790" t="s">
        <v>1175</v>
      </c>
      <c r="B790">
        <v>831</v>
      </c>
      <c r="C790" t="s">
        <v>50</v>
      </c>
      <c r="D790" t="s">
        <v>359</v>
      </c>
      <c r="E790">
        <v>46883</v>
      </c>
      <c r="F790">
        <v>9393</v>
      </c>
      <c r="G790">
        <v>26588</v>
      </c>
      <c r="H790" s="1">
        <v>43115</v>
      </c>
      <c r="I790" t="s">
        <v>382</v>
      </c>
      <c r="J790" t="s">
        <v>383</v>
      </c>
      <c r="K790">
        <v>20242</v>
      </c>
      <c r="L790" t="s">
        <v>56</v>
      </c>
      <c r="M790" t="s">
        <v>248</v>
      </c>
      <c r="N790" t="s">
        <v>225</v>
      </c>
      <c r="O790" t="s">
        <v>238</v>
      </c>
      <c r="P790">
        <v>54</v>
      </c>
      <c r="Q790" s="1">
        <v>23012</v>
      </c>
      <c r="R790" t="s">
        <v>227</v>
      </c>
      <c r="S790" t="s">
        <v>243</v>
      </c>
      <c r="T790" t="s">
        <v>229</v>
      </c>
      <c r="U790" t="s">
        <v>236</v>
      </c>
      <c r="V790" t="s">
        <v>240</v>
      </c>
      <c r="W790">
        <v>357</v>
      </c>
      <c r="X790" t="s">
        <v>344</v>
      </c>
      <c r="Y790" t="s">
        <v>360</v>
      </c>
      <c r="Z790" t="s">
        <v>346</v>
      </c>
      <c r="AA790">
        <v>9.9099999999999994E-2</v>
      </c>
      <c r="AB790" t="s">
        <v>347</v>
      </c>
      <c r="AC790" t="s">
        <v>361</v>
      </c>
      <c r="AD790" t="s">
        <v>50</v>
      </c>
      <c r="AE790" t="s">
        <v>51</v>
      </c>
      <c r="AF790" t="s">
        <v>52</v>
      </c>
      <c r="AG790" t="s">
        <v>53</v>
      </c>
      <c r="AH790" t="s">
        <v>53</v>
      </c>
      <c r="AI790" t="s">
        <v>54</v>
      </c>
      <c r="AJ790" t="s">
        <v>50</v>
      </c>
      <c r="AK790">
        <v>20242</v>
      </c>
      <c r="AL790" t="s">
        <v>55</v>
      </c>
      <c r="AM790" t="s">
        <v>14</v>
      </c>
      <c r="AN790">
        <v>47450</v>
      </c>
      <c r="AO790">
        <v>10848</v>
      </c>
      <c r="AP790">
        <v>46768</v>
      </c>
      <c r="AQ790">
        <v>47.08</v>
      </c>
      <c r="AR790">
        <v>1382.1</v>
      </c>
      <c r="AS790" t="s">
        <v>2397</v>
      </c>
      <c r="AT790" t="s">
        <v>2396</v>
      </c>
      <c r="AU790">
        <v>1</v>
      </c>
      <c r="AV790" t="s">
        <v>2399</v>
      </c>
      <c r="AW790" t="str" cm="1">
        <f t="array" ref="AW790">IF(Bank_Final_Fact[[#This Row],[Disbursement Date]]=MIN(_xlfn._xlws.FILTER(Bank_Final_Fact[Disbursement Date],Bank_Final_Fact[Client id]=Bank_Final_Fact[[#This Row],[Client id]])),"New","Old")</f>
        <v>Old</v>
      </c>
      <c r="AX790">
        <f t="shared" si="12"/>
        <v>4</v>
      </c>
    </row>
    <row r="791" spans="1:50">
      <c r="A791" t="s">
        <v>1176</v>
      </c>
      <c r="B791">
        <v>829</v>
      </c>
      <c r="C791" t="s">
        <v>165</v>
      </c>
      <c r="D791" t="s">
        <v>359</v>
      </c>
      <c r="E791">
        <v>46527</v>
      </c>
      <c r="F791">
        <v>7447</v>
      </c>
      <c r="G791">
        <v>8393</v>
      </c>
      <c r="H791" s="1">
        <v>42690</v>
      </c>
      <c r="I791" t="s">
        <v>382</v>
      </c>
      <c r="J791" t="s">
        <v>389</v>
      </c>
      <c r="K791">
        <v>650051</v>
      </c>
      <c r="L791" t="s">
        <v>167</v>
      </c>
      <c r="M791" t="s">
        <v>260</v>
      </c>
      <c r="N791" t="s">
        <v>225</v>
      </c>
      <c r="O791" t="s">
        <v>226</v>
      </c>
      <c r="P791">
        <v>43</v>
      </c>
      <c r="Q791" s="1">
        <v>27030</v>
      </c>
      <c r="R791" t="s">
        <v>235</v>
      </c>
      <c r="S791" t="s">
        <v>243</v>
      </c>
      <c r="T791" t="s">
        <v>259</v>
      </c>
      <c r="U791" t="s">
        <v>261</v>
      </c>
      <c r="V791" t="s">
        <v>246</v>
      </c>
      <c r="W791">
        <v>453</v>
      </c>
      <c r="X791" t="s">
        <v>344</v>
      </c>
      <c r="Y791" t="s">
        <v>360</v>
      </c>
      <c r="Z791" t="s">
        <v>346</v>
      </c>
      <c r="AA791">
        <v>9.9099999999999994E-2</v>
      </c>
      <c r="AB791" t="s">
        <v>347</v>
      </c>
      <c r="AC791" t="s">
        <v>361</v>
      </c>
      <c r="AD791" t="s">
        <v>165</v>
      </c>
      <c r="AE791" t="s">
        <v>82</v>
      </c>
      <c r="AF791" t="s">
        <v>83</v>
      </c>
      <c r="AG791" t="s">
        <v>84</v>
      </c>
      <c r="AH791" t="s">
        <v>84</v>
      </c>
      <c r="AI791" t="s">
        <v>85</v>
      </c>
      <c r="AJ791" t="s">
        <v>165</v>
      </c>
      <c r="AK791">
        <v>650051</v>
      </c>
      <c r="AL791" t="s">
        <v>166</v>
      </c>
      <c r="AM791" t="s">
        <v>30</v>
      </c>
      <c r="AN791">
        <v>47079</v>
      </c>
      <c r="AO791">
        <v>8872</v>
      </c>
      <c r="AP791">
        <v>46040</v>
      </c>
      <c r="AQ791">
        <v>29.36</v>
      </c>
      <c r="AR791">
        <v>2012.1</v>
      </c>
      <c r="AS791" t="s">
        <v>2396</v>
      </c>
      <c r="AT791" t="s">
        <v>2396</v>
      </c>
      <c r="AU791">
        <v>1</v>
      </c>
      <c r="AV791" t="s">
        <v>2398</v>
      </c>
      <c r="AW791" t="str" cm="1">
        <f t="array" ref="AW791">IF(Bank_Final_Fact[[#This Row],[Disbursement Date]]=MIN(_xlfn._xlws.FILTER(Bank_Final_Fact[Disbursement Date],Bank_Final_Fact[Client id]=Bank_Final_Fact[[#This Row],[Client id]])),"New","Old")</f>
        <v>New</v>
      </c>
      <c r="AX791">
        <f t="shared" si="12"/>
        <v>2</v>
      </c>
    </row>
    <row r="792" spans="1:50">
      <c r="A792" t="s">
        <v>1177</v>
      </c>
      <c r="B792">
        <v>118</v>
      </c>
      <c r="C792" t="s">
        <v>92</v>
      </c>
      <c r="D792" t="s">
        <v>343</v>
      </c>
      <c r="E792">
        <v>36341</v>
      </c>
      <c r="F792">
        <v>44130</v>
      </c>
      <c r="G792">
        <v>37183</v>
      </c>
      <c r="H792" s="1">
        <v>42875</v>
      </c>
      <c r="I792" t="s">
        <v>394</v>
      </c>
      <c r="J792" t="s">
        <v>389</v>
      </c>
      <c r="K792">
        <v>700013</v>
      </c>
      <c r="L792" t="s">
        <v>93</v>
      </c>
      <c r="M792" t="s">
        <v>263</v>
      </c>
      <c r="N792" t="s">
        <v>225</v>
      </c>
      <c r="O792" t="s">
        <v>251</v>
      </c>
      <c r="P792">
        <v>28</v>
      </c>
      <c r="Q792" s="1">
        <v>33326</v>
      </c>
      <c r="R792" t="s">
        <v>239</v>
      </c>
      <c r="S792" t="s">
        <v>303</v>
      </c>
      <c r="T792" t="s">
        <v>229</v>
      </c>
      <c r="U792" t="s">
        <v>245</v>
      </c>
      <c r="V792" t="s">
        <v>246</v>
      </c>
      <c r="W792">
        <v>432</v>
      </c>
      <c r="X792" t="s">
        <v>344</v>
      </c>
      <c r="Y792" t="s">
        <v>345</v>
      </c>
      <c r="Z792" t="s">
        <v>346</v>
      </c>
      <c r="AA792">
        <v>0.1065</v>
      </c>
      <c r="AB792" t="s">
        <v>347</v>
      </c>
      <c r="AC792" t="s">
        <v>348</v>
      </c>
      <c r="AD792" t="s">
        <v>92</v>
      </c>
      <c r="AE792" t="s">
        <v>82</v>
      </c>
      <c r="AF792" t="s">
        <v>83</v>
      </c>
      <c r="AG792" t="s">
        <v>84</v>
      </c>
      <c r="AH792" t="s">
        <v>84</v>
      </c>
      <c r="AI792" t="s">
        <v>85</v>
      </c>
      <c r="AJ792" t="s">
        <v>86</v>
      </c>
      <c r="AK792">
        <v>700013</v>
      </c>
      <c r="AL792" t="s">
        <v>21</v>
      </c>
      <c r="AM792" t="s">
        <v>30</v>
      </c>
      <c r="AN792">
        <v>37222</v>
      </c>
      <c r="AO792">
        <v>45827</v>
      </c>
      <c r="AP792">
        <v>36256</v>
      </c>
      <c r="AQ792">
        <v>22.97</v>
      </c>
      <c r="AR792">
        <v>1284.77</v>
      </c>
      <c r="AS792" t="s">
        <v>2396</v>
      </c>
      <c r="AT792" t="s">
        <v>2396</v>
      </c>
      <c r="AU792">
        <v>0</v>
      </c>
      <c r="AV792" t="s">
        <v>2398</v>
      </c>
      <c r="AW792" t="str" cm="1">
        <f t="array" ref="AW792">IF(Bank_Final_Fact[[#This Row],[Disbursement Date]]=MIN(_xlfn._xlws.FILTER(Bank_Final_Fact[Disbursement Date],Bank_Final_Fact[Client id]=Bank_Final_Fact[[#This Row],[Client id]])),"New","Old")</f>
        <v>New</v>
      </c>
      <c r="AX792">
        <f t="shared" si="12"/>
        <v>3</v>
      </c>
    </row>
    <row r="793" spans="1:50">
      <c r="A793" t="s">
        <v>1178</v>
      </c>
      <c r="B793">
        <v>161</v>
      </c>
      <c r="C793" t="s">
        <v>39</v>
      </c>
      <c r="D793" t="s">
        <v>343</v>
      </c>
      <c r="E793">
        <v>48776</v>
      </c>
      <c r="F793">
        <v>20310</v>
      </c>
      <c r="G793">
        <v>44513</v>
      </c>
      <c r="H793" s="1">
        <v>44947</v>
      </c>
      <c r="I793" t="s">
        <v>387</v>
      </c>
      <c r="J793" t="s">
        <v>389</v>
      </c>
      <c r="K793">
        <v>30179</v>
      </c>
      <c r="L793" t="s">
        <v>46</v>
      </c>
      <c r="M793" t="s">
        <v>270</v>
      </c>
      <c r="N793" t="s">
        <v>225</v>
      </c>
      <c r="O793" t="s">
        <v>328</v>
      </c>
      <c r="P793">
        <v>59</v>
      </c>
      <c r="Q793" s="1">
        <v>21916</v>
      </c>
      <c r="R793" t="s">
        <v>266</v>
      </c>
      <c r="S793" t="s">
        <v>282</v>
      </c>
      <c r="T793" t="s">
        <v>229</v>
      </c>
      <c r="U793" t="s">
        <v>236</v>
      </c>
      <c r="V793" t="s">
        <v>246</v>
      </c>
      <c r="W793">
        <v>775</v>
      </c>
      <c r="X793" t="s">
        <v>344</v>
      </c>
      <c r="Y793" t="s">
        <v>345</v>
      </c>
      <c r="Z793" t="s">
        <v>346</v>
      </c>
      <c r="AA793">
        <v>0.1065</v>
      </c>
      <c r="AB793" t="s">
        <v>347</v>
      </c>
      <c r="AC793" t="s">
        <v>348</v>
      </c>
      <c r="AD793" t="s">
        <v>39</v>
      </c>
      <c r="AE793" t="s">
        <v>40</v>
      </c>
      <c r="AF793" t="s">
        <v>41</v>
      </c>
      <c r="AG793" t="s">
        <v>42</v>
      </c>
      <c r="AH793" t="s">
        <v>42</v>
      </c>
      <c r="AI793" t="s">
        <v>43</v>
      </c>
      <c r="AJ793" t="s">
        <v>44</v>
      </c>
      <c r="AK793">
        <v>30179</v>
      </c>
      <c r="AL793" t="s">
        <v>45</v>
      </c>
      <c r="AM793" t="s">
        <v>30</v>
      </c>
      <c r="AN793">
        <v>48979</v>
      </c>
      <c r="AO793">
        <v>19988</v>
      </c>
      <c r="AP793">
        <v>48314</v>
      </c>
      <c r="AQ793">
        <v>13.31</v>
      </c>
      <c r="AR793">
        <v>1633.25</v>
      </c>
      <c r="AS793" t="s">
        <v>2396</v>
      </c>
      <c r="AT793" t="s">
        <v>2396</v>
      </c>
      <c r="AU793">
        <v>0</v>
      </c>
      <c r="AV793" t="s">
        <v>2398</v>
      </c>
      <c r="AW793" t="str" cm="1">
        <f t="array" ref="AW793">IF(Bank_Final_Fact[[#This Row],[Disbursement Date]]=MIN(_xlfn._xlws.FILTER(Bank_Final_Fact[Disbursement Date],Bank_Final_Fact[Client id]=Bank_Final_Fact[[#This Row],[Client id]])),"New","Old")</f>
        <v>Old</v>
      </c>
      <c r="AX793">
        <f t="shared" si="12"/>
        <v>4</v>
      </c>
    </row>
    <row r="794" spans="1:50">
      <c r="A794" t="s">
        <v>1179</v>
      </c>
      <c r="B794">
        <v>367</v>
      </c>
      <c r="C794" t="s">
        <v>127</v>
      </c>
      <c r="D794" t="s">
        <v>362</v>
      </c>
      <c r="E794">
        <v>20093</v>
      </c>
      <c r="F794">
        <v>3733</v>
      </c>
      <c r="G794">
        <v>15912</v>
      </c>
      <c r="H794" s="1">
        <v>43619</v>
      </c>
      <c r="I794" t="s">
        <v>394</v>
      </c>
      <c r="J794" t="s">
        <v>389</v>
      </c>
      <c r="K794">
        <v>120676</v>
      </c>
      <c r="L794" t="s">
        <v>128</v>
      </c>
      <c r="M794" t="s">
        <v>285</v>
      </c>
      <c r="N794" t="s">
        <v>225</v>
      </c>
      <c r="O794" t="s">
        <v>242</v>
      </c>
      <c r="P794">
        <v>22</v>
      </c>
      <c r="Q794" s="1">
        <v>35431</v>
      </c>
      <c r="R794" t="s">
        <v>227</v>
      </c>
      <c r="S794" t="s">
        <v>243</v>
      </c>
      <c r="T794" t="s">
        <v>229</v>
      </c>
      <c r="U794" t="s">
        <v>230</v>
      </c>
      <c r="V794" t="s">
        <v>246</v>
      </c>
      <c r="W794">
        <v>679</v>
      </c>
      <c r="X794" t="s">
        <v>344</v>
      </c>
      <c r="Y794" t="s">
        <v>357</v>
      </c>
      <c r="Z794" t="s">
        <v>363</v>
      </c>
      <c r="AA794">
        <v>0.1991</v>
      </c>
      <c r="AB794" t="s">
        <v>364</v>
      </c>
      <c r="AC794" t="s">
        <v>365</v>
      </c>
      <c r="AD794" t="s">
        <v>127</v>
      </c>
      <c r="AE794" t="s">
        <v>9</v>
      </c>
      <c r="AF794" t="s">
        <v>10</v>
      </c>
      <c r="AG794" t="s">
        <v>11</v>
      </c>
      <c r="AH794" t="s">
        <v>11</v>
      </c>
      <c r="AI794" t="s">
        <v>12</v>
      </c>
      <c r="AJ794" t="s">
        <v>127</v>
      </c>
      <c r="AK794">
        <v>120676</v>
      </c>
      <c r="AL794" t="s">
        <v>21</v>
      </c>
      <c r="AM794" t="s">
        <v>14</v>
      </c>
      <c r="AN794">
        <v>19886</v>
      </c>
      <c r="AO794">
        <v>3983</v>
      </c>
      <c r="AP794">
        <v>19980</v>
      </c>
      <c r="AQ794">
        <v>18.39</v>
      </c>
      <c r="AR794">
        <v>602.72</v>
      </c>
      <c r="AS794" t="s">
        <v>2396</v>
      </c>
      <c r="AT794" t="s">
        <v>2396</v>
      </c>
      <c r="AU794">
        <v>0</v>
      </c>
      <c r="AV794" t="s">
        <v>2398</v>
      </c>
      <c r="AW794" t="str" cm="1">
        <f t="array" ref="AW794">IF(Bank_Final_Fact[[#This Row],[Disbursement Date]]=MIN(_xlfn._xlws.FILTER(Bank_Final_Fact[Disbursement Date],Bank_Final_Fact[Client id]=Bank_Final_Fact[[#This Row],[Client id]])),"New","Old")</f>
        <v>New</v>
      </c>
      <c r="AX794">
        <f t="shared" si="12"/>
        <v>1</v>
      </c>
    </row>
    <row r="795" spans="1:50">
      <c r="A795" t="s">
        <v>1180</v>
      </c>
      <c r="B795">
        <v>173</v>
      </c>
      <c r="C795" t="s">
        <v>92</v>
      </c>
      <c r="D795" t="s">
        <v>343</v>
      </c>
      <c r="E795">
        <v>38423</v>
      </c>
      <c r="F795">
        <v>36569</v>
      </c>
      <c r="G795">
        <v>3692</v>
      </c>
      <c r="H795" s="1">
        <v>42595</v>
      </c>
      <c r="I795" t="s">
        <v>382</v>
      </c>
      <c r="J795" t="s">
        <v>389</v>
      </c>
      <c r="K795">
        <v>700013</v>
      </c>
      <c r="L795" t="s">
        <v>93</v>
      </c>
      <c r="M795" t="s">
        <v>330</v>
      </c>
      <c r="N795" t="s">
        <v>225</v>
      </c>
      <c r="O795" t="s">
        <v>238</v>
      </c>
      <c r="P795">
        <v>50</v>
      </c>
      <c r="Q795" s="1">
        <v>25569</v>
      </c>
      <c r="R795" t="s">
        <v>281</v>
      </c>
      <c r="S795" t="s">
        <v>282</v>
      </c>
      <c r="T795" t="s">
        <v>229</v>
      </c>
      <c r="U795" t="s">
        <v>261</v>
      </c>
      <c r="V795" t="s">
        <v>246</v>
      </c>
      <c r="W795">
        <v>416</v>
      </c>
      <c r="X795" t="s">
        <v>344</v>
      </c>
      <c r="Y795" t="s">
        <v>345</v>
      </c>
      <c r="Z795" t="s">
        <v>346</v>
      </c>
      <c r="AA795">
        <v>0.1065</v>
      </c>
      <c r="AB795" t="s">
        <v>347</v>
      </c>
      <c r="AC795" t="s">
        <v>348</v>
      </c>
      <c r="AD795" t="s">
        <v>92</v>
      </c>
      <c r="AE795" t="s">
        <v>82</v>
      </c>
      <c r="AF795" t="s">
        <v>83</v>
      </c>
      <c r="AG795" t="s">
        <v>84</v>
      </c>
      <c r="AH795" t="s">
        <v>84</v>
      </c>
      <c r="AI795" t="s">
        <v>85</v>
      </c>
      <c r="AJ795" t="s">
        <v>86</v>
      </c>
      <c r="AK795">
        <v>700013</v>
      </c>
      <c r="AL795" t="s">
        <v>21</v>
      </c>
      <c r="AM795" t="s">
        <v>30</v>
      </c>
      <c r="AN795">
        <v>39910</v>
      </c>
      <c r="AO795">
        <v>37009</v>
      </c>
      <c r="AP795">
        <v>38148</v>
      </c>
      <c r="AQ795">
        <v>29.17</v>
      </c>
      <c r="AR795">
        <v>2190.38</v>
      </c>
      <c r="AS795" t="s">
        <v>2396</v>
      </c>
      <c r="AT795" t="s">
        <v>2396</v>
      </c>
      <c r="AU795">
        <v>2</v>
      </c>
      <c r="AV795" t="s">
        <v>2398</v>
      </c>
      <c r="AW795" t="str" cm="1">
        <f t="array" ref="AW795">IF(Bank_Final_Fact[[#This Row],[Disbursement Date]]=MIN(_xlfn._xlws.FILTER(Bank_Final_Fact[Disbursement Date],Bank_Final_Fact[Client id]=Bank_Final_Fact[[#This Row],[Client id]])),"New","Old")</f>
        <v>New</v>
      </c>
      <c r="AX795">
        <f t="shared" si="12"/>
        <v>2</v>
      </c>
    </row>
    <row r="796" spans="1:50">
      <c r="A796" t="s">
        <v>1181</v>
      </c>
      <c r="B796">
        <v>12</v>
      </c>
      <c r="C796" t="s">
        <v>23</v>
      </c>
      <c r="D796" t="s">
        <v>359</v>
      </c>
      <c r="E796">
        <v>5389</v>
      </c>
      <c r="F796">
        <v>2689</v>
      </c>
      <c r="G796">
        <v>31100</v>
      </c>
      <c r="H796" s="1">
        <v>44083</v>
      </c>
      <c r="I796" t="s">
        <v>382</v>
      </c>
      <c r="J796" t="s">
        <v>383</v>
      </c>
      <c r="K796">
        <v>910182</v>
      </c>
      <c r="L796" t="s">
        <v>31</v>
      </c>
      <c r="M796" t="s">
        <v>252</v>
      </c>
      <c r="N796" t="s">
        <v>225</v>
      </c>
      <c r="O796" t="s">
        <v>226</v>
      </c>
      <c r="P796">
        <v>45</v>
      </c>
      <c r="Q796" s="1">
        <v>26299</v>
      </c>
      <c r="R796" t="s">
        <v>227</v>
      </c>
      <c r="S796" t="s">
        <v>243</v>
      </c>
      <c r="T796" t="s">
        <v>249</v>
      </c>
      <c r="U796" t="s">
        <v>230</v>
      </c>
      <c r="V796" t="s">
        <v>240</v>
      </c>
      <c r="W796">
        <v>417</v>
      </c>
      <c r="X796" t="s">
        <v>344</v>
      </c>
      <c r="Y796" t="s">
        <v>360</v>
      </c>
      <c r="Z796" t="s">
        <v>346</v>
      </c>
      <c r="AA796">
        <v>9.9099999999999994E-2</v>
      </c>
      <c r="AB796" t="s">
        <v>347</v>
      </c>
      <c r="AC796" t="s">
        <v>361</v>
      </c>
      <c r="AD796" t="s">
        <v>23</v>
      </c>
      <c r="AE796" t="s">
        <v>24</v>
      </c>
      <c r="AF796" t="s">
        <v>25</v>
      </c>
      <c r="AG796" t="s">
        <v>26</v>
      </c>
      <c r="AH796" t="s">
        <v>26</v>
      </c>
      <c r="AI796" t="s">
        <v>27</v>
      </c>
      <c r="AJ796" t="s">
        <v>28</v>
      </c>
      <c r="AK796">
        <v>910182</v>
      </c>
      <c r="AL796" t="s">
        <v>29</v>
      </c>
      <c r="AM796" t="s">
        <v>16</v>
      </c>
      <c r="AN796">
        <v>4985</v>
      </c>
      <c r="AO796">
        <v>4381</v>
      </c>
      <c r="AP796">
        <v>4981</v>
      </c>
      <c r="AQ796">
        <v>25.08</v>
      </c>
      <c r="AR796">
        <v>2287.79</v>
      </c>
      <c r="AS796" t="s">
        <v>2397</v>
      </c>
      <c r="AT796" t="s">
        <v>2397</v>
      </c>
      <c r="AU796">
        <v>0</v>
      </c>
      <c r="AV796" t="s">
        <v>2398</v>
      </c>
      <c r="AW796" t="str" cm="1">
        <f t="array" ref="AW796">IF(Bank_Final_Fact[[#This Row],[Disbursement Date]]=MIN(_xlfn._xlws.FILTER(Bank_Final_Fact[Disbursement Date],Bank_Final_Fact[Client id]=Bank_Final_Fact[[#This Row],[Client id]])),"New","Old")</f>
        <v>Old</v>
      </c>
      <c r="AX796">
        <f t="shared" si="12"/>
        <v>6</v>
      </c>
    </row>
    <row r="797" spans="1:50">
      <c r="A797" t="s">
        <v>1182</v>
      </c>
      <c r="B797">
        <v>880</v>
      </c>
      <c r="C797" t="s">
        <v>39</v>
      </c>
      <c r="D797" t="s">
        <v>359</v>
      </c>
      <c r="E797">
        <v>27151</v>
      </c>
      <c r="F797">
        <v>28750</v>
      </c>
      <c r="G797">
        <v>40482</v>
      </c>
      <c r="H797" s="1">
        <v>42121</v>
      </c>
      <c r="I797" t="s">
        <v>382</v>
      </c>
      <c r="J797" t="s">
        <v>389</v>
      </c>
      <c r="K797">
        <v>30179</v>
      </c>
      <c r="L797" t="s">
        <v>46</v>
      </c>
      <c r="M797" t="s">
        <v>314</v>
      </c>
      <c r="N797" t="s">
        <v>225</v>
      </c>
      <c r="O797" t="s">
        <v>328</v>
      </c>
      <c r="P797">
        <v>56</v>
      </c>
      <c r="Q797" s="1">
        <v>22647</v>
      </c>
      <c r="R797" t="s">
        <v>281</v>
      </c>
      <c r="S797" t="s">
        <v>282</v>
      </c>
      <c r="T797" t="s">
        <v>259</v>
      </c>
      <c r="U797" t="s">
        <v>230</v>
      </c>
      <c r="V797" t="s">
        <v>240</v>
      </c>
      <c r="W797">
        <v>532</v>
      </c>
      <c r="X797" t="s">
        <v>344</v>
      </c>
      <c r="Y797" t="s">
        <v>360</v>
      </c>
      <c r="Z797" t="s">
        <v>346</v>
      </c>
      <c r="AA797">
        <v>9.9099999999999994E-2</v>
      </c>
      <c r="AB797" t="s">
        <v>347</v>
      </c>
      <c r="AC797" t="s">
        <v>361</v>
      </c>
      <c r="AD797" t="s">
        <v>39</v>
      </c>
      <c r="AE797" t="s">
        <v>40</v>
      </c>
      <c r="AF797" t="s">
        <v>41</v>
      </c>
      <c r="AG797" t="s">
        <v>42</v>
      </c>
      <c r="AH797" t="s">
        <v>42</v>
      </c>
      <c r="AI797" t="s">
        <v>43</v>
      </c>
      <c r="AJ797" t="s">
        <v>44</v>
      </c>
      <c r="AK797">
        <v>30179</v>
      </c>
      <c r="AL797" t="s">
        <v>45</v>
      </c>
      <c r="AM797" t="s">
        <v>30</v>
      </c>
      <c r="AN797">
        <v>28382</v>
      </c>
      <c r="AO797">
        <v>28768</v>
      </c>
      <c r="AP797">
        <v>26852</v>
      </c>
      <c r="AQ797">
        <v>11.08</v>
      </c>
      <c r="AR797">
        <v>1380.1</v>
      </c>
      <c r="AS797" t="s">
        <v>2396</v>
      </c>
      <c r="AT797" t="s">
        <v>2396</v>
      </c>
      <c r="AU797">
        <v>1</v>
      </c>
      <c r="AV797" t="s">
        <v>2398</v>
      </c>
      <c r="AW797" t="str" cm="1">
        <f t="array" ref="AW797">IF(Bank_Final_Fact[[#This Row],[Disbursement Date]]=MIN(_xlfn._xlws.FILTER(Bank_Final_Fact[Disbursement Date],Bank_Final_Fact[Client id]=Bank_Final_Fact[[#This Row],[Client id]])),"New","Old")</f>
        <v>New</v>
      </c>
      <c r="AX797">
        <f t="shared" si="12"/>
        <v>1</v>
      </c>
    </row>
    <row r="798" spans="1:50">
      <c r="A798" t="s">
        <v>1183</v>
      </c>
      <c r="B798">
        <v>175</v>
      </c>
      <c r="C798" t="s">
        <v>39</v>
      </c>
      <c r="D798" t="s">
        <v>343</v>
      </c>
      <c r="E798">
        <v>16235</v>
      </c>
      <c r="F798">
        <v>47558</v>
      </c>
      <c r="G798">
        <v>32168</v>
      </c>
      <c r="H798" s="1">
        <v>43565</v>
      </c>
      <c r="I798" t="s">
        <v>385</v>
      </c>
      <c r="J798" t="s">
        <v>383</v>
      </c>
      <c r="K798">
        <v>30179</v>
      </c>
      <c r="L798" t="s">
        <v>46</v>
      </c>
      <c r="M798" t="s">
        <v>294</v>
      </c>
      <c r="N798" t="s">
        <v>225</v>
      </c>
      <c r="O798" t="s">
        <v>226</v>
      </c>
      <c r="P798">
        <v>45</v>
      </c>
      <c r="Q798" s="1">
        <v>27030</v>
      </c>
      <c r="R798" t="s">
        <v>281</v>
      </c>
      <c r="S798" t="s">
        <v>282</v>
      </c>
      <c r="T798" t="s">
        <v>229</v>
      </c>
      <c r="U798" t="s">
        <v>230</v>
      </c>
      <c r="V798" t="s">
        <v>240</v>
      </c>
      <c r="W798">
        <v>357</v>
      </c>
      <c r="X798" t="s">
        <v>344</v>
      </c>
      <c r="Y798" t="s">
        <v>345</v>
      </c>
      <c r="Z798" t="s">
        <v>346</v>
      </c>
      <c r="AA798">
        <v>0.1065</v>
      </c>
      <c r="AB798" t="s">
        <v>347</v>
      </c>
      <c r="AC798" t="s">
        <v>348</v>
      </c>
      <c r="AD798" t="s">
        <v>39</v>
      </c>
      <c r="AE798" t="s">
        <v>40</v>
      </c>
      <c r="AF798" t="s">
        <v>41</v>
      </c>
      <c r="AG798" t="s">
        <v>42</v>
      </c>
      <c r="AH798" t="s">
        <v>42</v>
      </c>
      <c r="AI798" t="s">
        <v>43</v>
      </c>
      <c r="AJ798" t="s">
        <v>44</v>
      </c>
      <c r="AK798">
        <v>30179</v>
      </c>
      <c r="AL798" t="s">
        <v>45</v>
      </c>
      <c r="AM798" t="s">
        <v>30</v>
      </c>
      <c r="AN798">
        <v>17251</v>
      </c>
      <c r="AO798">
        <v>47303</v>
      </c>
      <c r="AP798">
        <v>15781</v>
      </c>
      <c r="AQ798">
        <v>37.74</v>
      </c>
      <c r="AR798">
        <v>164.66</v>
      </c>
      <c r="AS798" t="s">
        <v>2396</v>
      </c>
      <c r="AT798" t="s">
        <v>2396</v>
      </c>
      <c r="AU798">
        <v>0</v>
      </c>
      <c r="AV798" t="s">
        <v>2398</v>
      </c>
      <c r="AW798" t="str" cm="1">
        <f t="array" ref="AW798">IF(Bank_Final_Fact[[#This Row],[Disbursement Date]]=MIN(_xlfn._xlws.FILTER(Bank_Final_Fact[Disbursement Date],Bank_Final_Fact[Client id]=Bank_Final_Fact[[#This Row],[Client id]])),"New","Old")</f>
        <v>Old</v>
      </c>
      <c r="AX798">
        <f t="shared" si="12"/>
        <v>3</v>
      </c>
    </row>
    <row r="799" spans="1:50">
      <c r="A799" t="s">
        <v>1184</v>
      </c>
      <c r="B799">
        <v>529</v>
      </c>
      <c r="C799" t="s">
        <v>183</v>
      </c>
      <c r="D799" t="s">
        <v>359</v>
      </c>
      <c r="E799">
        <v>10240</v>
      </c>
      <c r="F799">
        <v>11118</v>
      </c>
      <c r="G799">
        <v>40663</v>
      </c>
      <c r="H799" s="1">
        <v>42265</v>
      </c>
      <c r="I799" t="s">
        <v>394</v>
      </c>
      <c r="J799" t="s">
        <v>383</v>
      </c>
      <c r="K799">
        <v>1550006</v>
      </c>
      <c r="L799" t="s">
        <v>185</v>
      </c>
      <c r="M799" t="s">
        <v>264</v>
      </c>
      <c r="N799" t="s">
        <v>225</v>
      </c>
      <c r="O799" t="s">
        <v>238</v>
      </c>
      <c r="P799">
        <v>52</v>
      </c>
      <c r="Q799" s="1">
        <v>24473</v>
      </c>
      <c r="R799" t="s">
        <v>281</v>
      </c>
      <c r="S799" t="s">
        <v>282</v>
      </c>
      <c r="T799" t="s">
        <v>229</v>
      </c>
      <c r="U799" t="s">
        <v>261</v>
      </c>
      <c r="V799" t="s">
        <v>240</v>
      </c>
      <c r="W799">
        <v>557</v>
      </c>
      <c r="X799" t="s">
        <v>344</v>
      </c>
      <c r="Y799" t="s">
        <v>360</v>
      </c>
      <c r="Z799" t="s">
        <v>346</v>
      </c>
      <c r="AA799">
        <v>9.9099999999999994E-2</v>
      </c>
      <c r="AB799" t="s">
        <v>347</v>
      </c>
      <c r="AC799" t="s">
        <v>361</v>
      </c>
      <c r="AD799" t="s">
        <v>183</v>
      </c>
      <c r="AE799" t="s">
        <v>103</v>
      </c>
      <c r="AF799" t="s">
        <v>104</v>
      </c>
      <c r="AG799" t="s">
        <v>105</v>
      </c>
      <c r="AH799" t="s">
        <v>105</v>
      </c>
      <c r="AI799" t="s">
        <v>106</v>
      </c>
      <c r="AJ799" t="s">
        <v>183</v>
      </c>
      <c r="AK799">
        <v>1550006</v>
      </c>
      <c r="AL799" t="s">
        <v>184</v>
      </c>
      <c r="AM799" t="s">
        <v>14</v>
      </c>
      <c r="AN799">
        <v>11478</v>
      </c>
      <c r="AO799">
        <v>11066</v>
      </c>
      <c r="AP799">
        <v>9834</v>
      </c>
      <c r="AQ799">
        <v>41.3</v>
      </c>
      <c r="AR799">
        <v>2601.89</v>
      </c>
      <c r="AS799" t="s">
        <v>2396</v>
      </c>
      <c r="AT799" t="s">
        <v>2396</v>
      </c>
      <c r="AU799">
        <v>0</v>
      </c>
      <c r="AV799" t="s">
        <v>2398</v>
      </c>
      <c r="AW799" t="str" cm="1">
        <f t="array" ref="AW799">IF(Bank_Final_Fact[[#This Row],[Disbursement Date]]=MIN(_xlfn._xlws.FILTER(Bank_Final_Fact[Disbursement Date],Bank_Final_Fact[Client id]=Bank_Final_Fact[[#This Row],[Client id]])),"New","Old")</f>
        <v>New</v>
      </c>
      <c r="AX799">
        <f t="shared" si="12"/>
        <v>2</v>
      </c>
    </row>
    <row r="800" spans="1:50">
      <c r="A800" t="s">
        <v>1185</v>
      </c>
      <c r="B800">
        <v>128</v>
      </c>
      <c r="C800" t="s">
        <v>127</v>
      </c>
      <c r="D800" t="s">
        <v>343</v>
      </c>
      <c r="E800">
        <v>43152</v>
      </c>
      <c r="F800">
        <v>31190</v>
      </c>
      <c r="G800">
        <v>23127</v>
      </c>
      <c r="H800" s="1">
        <v>44248</v>
      </c>
      <c r="I800" t="s">
        <v>394</v>
      </c>
      <c r="J800" t="s">
        <v>389</v>
      </c>
      <c r="K800">
        <v>120676</v>
      </c>
      <c r="L800" t="s">
        <v>128</v>
      </c>
      <c r="M800" t="s">
        <v>279</v>
      </c>
      <c r="N800" t="s">
        <v>225</v>
      </c>
      <c r="O800" t="s">
        <v>251</v>
      </c>
      <c r="P800">
        <v>33</v>
      </c>
      <c r="Q800" s="1">
        <v>31778</v>
      </c>
      <c r="R800" t="s">
        <v>239</v>
      </c>
      <c r="S800" t="s">
        <v>303</v>
      </c>
      <c r="T800" t="s">
        <v>229</v>
      </c>
      <c r="U800" t="s">
        <v>233</v>
      </c>
      <c r="V800" t="s">
        <v>240</v>
      </c>
      <c r="W800">
        <v>473</v>
      </c>
      <c r="X800" t="s">
        <v>344</v>
      </c>
      <c r="Y800" t="s">
        <v>345</v>
      </c>
      <c r="Z800" t="s">
        <v>346</v>
      </c>
      <c r="AA800">
        <v>0.1065</v>
      </c>
      <c r="AB800" t="s">
        <v>347</v>
      </c>
      <c r="AC800" t="s">
        <v>348</v>
      </c>
      <c r="AD800" t="s">
        <v>127</v>
      </c>
      <c r="AE800" t="s">
        <v>9</v>
      </c>
      <c r="AF800" t="s">
        <v>10</v>
      </c>
      <c r="AG800" t="s">
        <v>11</v>
      </c>
      <c r="AH800" t="s">
        <v>11</v>
      </c>
      <c r="AI800" t="s">
        <v>12</v>
      </c>
      <c r="AJ800" t="s">
        <v>127</v>
      </c>
      <c r="AK800">
        <v>120676</v>
      </c>
      <c r="AL800" t="s">
        <v>21</v>
      </c>
      <c r="AM800" t="s">
        <v>14</v>
      </c>
      <c r="AN800">
        <v>44754</v>
      </c>
      <c r="AO800">
        <v>31519</v>
      </c>
      <c r="AP800">
        <v>42971</v>
      </c>
      <c r="AQ800">
        <v>17.25</v>
      </c>
      <c r="AR800">
        <v>3442.22</v>
      </c>
      <c r="AS800" t="s">
        <v>2396</v>
      </c>
      <c r="AT800" t="s">
        <v>2396</v>
      </c>
      <c r="AU800">
        <v>1</v>
      </c>
      <c r="AV800" t="s">
        <v>2398</v>
      </c>
      <c r="AW800" t="str" cm="1">
        <f t="array" ref="AW800">IF(Bank_Final_Fact[[#This Row],[Disbursement Date]]=MIN(_xlfn._xlws.FILTER(Bank_Final_Fact[Disbursement Date],Bank_Final_Fact[Client id]=Bank_Final_Fact[[#This Row],[Client id]])),"New","Old")</f>
        <v>New</v>
      </c>
      <c r="AX800">
        <f t="shared" si="12"/>
        <v>2</v>
      </c>
    </row>
    <row r="801" spans="1:50">
      <c r="A801" t="s">
        <v>1186</v>
      </c>
      <c r="B801">
        <v>381</v>
      </c>
      <c r="C801" t="s">
        <v>186</v>
      </c>
      <c r="D801" t="s">
        <v>343</v>
      </c>
      <c r="E801">
        <v>48852</v>
      </c>
      <c r="F801">
        <v>13079</v>
      </c>
      <c r="G801">
        <v>38727</v>
      </c>
      <c r="H801" s="1">
        <v>45108</v>
      </c>
      <c r="I801" t="s">
        <v>385</v>
      </c>
      <c r="J801" t="s">
        <v>383</v>
      </c>
      <c r="K801">
        <v>800018</v>
      </c>
      <c r="L801" t="s">
        <v>189</v>
      </c>
      <c r="M801" t="s">
        <v>308</v>
      </c>
      <c r="N801" t="s">
        <v>225</v>
      </c>
      <c r="O801" t="s">
        <v>226</v>
      </c>
      <c r="P801">
        <v>40</v>
      </c>
      <c r="Q801" s="1">
        <v>28884</v>
      </c>
      <c r="R801" t="s">
        <v>281</v>
      </c>
      <c r="S801" t="s">
        <v>282</v>
      </c>
      <c r="T801" t="s">
        <v>229</v>
      </c>
      <c r="U801" t="s">
        <v>236</v>
      </c>
      <c r="V801" t="s">
        <v>246</v>
      </c>
      <c r="W801">
        <v>714</v>
      </c>
      <c r="X801" t="s">
        <v>344</v>
      </c>
      <c r="Y801" t="s">
        <v>345</v>
      </c>
      <c r="Z801" t="s">
        <v>346</v>
      </c>
      <c r="AA801">
        <v>0.1065</v>
      </c>
      <c r="AB801" t="s">
        <v>347</v>
      </c>
      <c r="AC801" t="s">
        <v>348</v>
      </c>
      <c r="AD801" t="s">
        <v>186</v>
      </c>
      <c r="AE801" t="s">
        <v>24</v>
      </c>
      <c r="AF801" t="s">
        <v>25</v>
      </c>
      <c r="AG801" t="s">
        <v>26</v>
      </c>
      <c r="AH801" t="s">
        <v>26</v>
      </c>
      <c r="AI801" t="s">
        <v>27</v>
      </c>
      <c r="AJ801" t="s">
        <v>187</v>
      </c>
      <c r="AK801">
        <v>800018</v>
      </c>
      <c r="AL801" t="s">
        <v>188</v>
      </c>
      <c r="AM801" t="s">
        <v>14</v>
      </c>
      <c r="AN801">
        <v>49860</v>
      </c>
      <c r="AO801">
        <v>13301</v>
      </c>
      <c r="AP801">
        <v>48836</v>
      </c>
      <c r="AQ801">
        <v>44.23</v>
      </c>
      <c r="AR801">
        <v>3761.03</v>
      </c>
      <c r="AS801" t="s">
        <v>2396</v>
      </c>
      <c r="AT801" t="s">
        <v>2396</v>
      </c>
      <c r="AU801">
        <v>0</v>
      </c>
      <c r="AV801" t="s">
        <v>2398</v>
      </c>
      <c r="AW801" t="str" cm="1">
        <f t="array" ref="AW801">IF(Bank_Final_Fact[[#This Row],[Disbursement Date]]=MIN(_xlfn._xlws.FILTER(Bank_Final_Fact[Disbursement Date],Bank_Final_Fact[Client id]=Bank_Final_Fact[[#This Row],[Client id]])),"New","Old")</f>
        <v>Old</v>
      </c>
      <c r="AX801">
        <f t="shared" si="12"/>
        <v>3</v>
      </c>
    </row>
    <row r="802" spans="1:50">
      <c r="A802" t="s">
        <v>1187</v>
      </c>
      <c r="B802">
        <v>526</v>
      </c>
      <c r="C802" t="s">
        <v>8</v>
      </c>
      <c r="D802" t="s">
        <v>343</v>
      </c>
      <c r="E802">
        <v>47354</v>
      </c>
      <c r="F802">
        <v>25344</v>
      </c>
      <c r="G802">
        <v>12916</v>
      </c>
      <c r="H802" s="1">
        <v>44965</v>
      </c>
      <c r="I802" t="s">
        <v>385</v>
      </c>
      <c r="J802" t="s">
        <v>383</v>
      </c>
      <c r="K802">
        <v>100186</v>
      </c>
      <c r="L802" t="s">
        <v>15</v>
      </c>
      <c r="M802" t="s">
        <v>288</v>
      </c>
      <c r="N802" t="s">
        <v>225</v>
      </c>
      <c r="O802" t="s">
        <v>251</v>
      </c>
      <c r="P802">
        <v>34</v>
      </c>
      <c r="Q802" s="1">
        <v>31048</v>
      </c>
      <c r="R802" t="s">
        <v>239</v>
      </c>
      <c r="S802" t="s">
        <v>303</v>
      </c>
      <c r="T802" t="s">
        <v>259</v>
      </c>
      <c r="U802" t="s">
        <v>230</v>
      </c>
      <c r="V802" t="s">
        <v>240</v>
      </c>
      <c r="W802">
        <v>328</v>
      </c>
      <c r="X802" t="s">
        <v>344</v>
      </c>
      <c r="Y802" t="s">
        <v>345</v>
      </c>
      <c r="Z802" t="s">
        <v>346</v>
      </c>
      <c r="AA802">
        <v>0.1065</v>
      </c>
      <c r="AB802" t="s">
        <v>347</v>
      </c>
      <c r="AC802" t="s">
        <v>348</v>
      </c>
      <c r="AD802" t="s">
        <v>8</v>
      </c>
      <c r="AE802" t="s">
        <v>9</v>
      </c>
      <c r="AF802" t="s">
        <v>10</v>
      </c>
      <c r="AG802" t="s">
        <v>11</v>
      </c>
      <c r="AH802" t="s">
        <v>11</v>
      </c>
      <c r="AI802" t="s">
        <v>12</v>
      </c>
      <c r="AJ802" t="s">
        <v>8</v>
      </c>
      <c r="AK802">
        <v>100186</v>
      </c>
      <c r="AL802" t="s">
        <v>13</v>
      </c>
      <c r="AM802" t="s">
        <v>14</v>
      </c>
      <c r="AN802">
        <v>47821</v>
      </c>
      <c r="AO802">
        <v>25246</v>
      </c>
      <c r="AP802">
        <v>47274</v>
      </c>
      <c r="AQ802">
        <v>15.72</v>
      </c>
      <c r="AR802">
        <v>819.78</v>
      </c>
      <c r="AS802" t="s">
        <v>2396</v>
      </c>
      <c r="AT802" t="s">
        <v>2396</v>
      </c>
      <c r="AU802">
        <v>1</v>
      </c>
      <c r="AV802" t="s">
        <v>2398</v>
      </c>
      <c r="AW802" t="str" cm="1">
        <f t="array" ref="AW802">IF(Bank_Final_Fact[[#This Row],[Disbursement Date]]=MIN(_xlfn._xlws.FILTER(Bank_Final_Fact[Disbursement Date],Bank_Final_Fact[Client id]=Bank_Final_Fact[[#This Row],[Client id]])),"New","Old")</f>
        <v>New</v>
      </c>
      <c r="AX802">
        <f t="shared" si="12"/>
        <v>1</v>
      </c>
    </row>
    <row r="803" spans="1:50">
      <c r="A803" t="s">
        <v>1188</v>
      </c>
      <c r="B803">
        <v>131</v>
      </c>
      <c r="C803" t="s">
        <v>109</v>
      </c>
      <c r="D803" t="s">
        <v>359</v>
      </c>
      <c r="E803">
        <v>43312</v>
      </c>
      <c r="F803">
        <v>44676</v>
      </c>
      <c r="G803">
        <v>4627</v>
      </c>
      <c r="H803" s="1">
        <v>43751</v>
      </c>
      <c r="I803" t="s">
        <v>394</v>
      </c>
      <c r="J803" t="s">
        <v>383</v>
      </c>
      <c r="K803">
        <v>1110166</v>
      </c>
      <c r="L803" t="s">
        <v>112</v>
      </c>
      <c r="M803" t="s">
        <v>312</v>
      </c>
      <c r="N803" t="s">
        <v>225</v>
      </c>
      <c r="O803" t="s">
        <v>226</v>
      </c>
      <c r="P803">
        <v>36</v>
      </c>
      <c r="Q803" s="1">
        <v>30317</v>
      </c>
      <c r="R803" t="s">
        <v>239</v>
      </c>
      <c r="S803" t="s">
        <v>303</v>
      </c>
      <c r="T803" t="s">
        <v>229</v>
      </c>
      <c r="U803" t="s">
        <v>233</v>
      </c>
      <c r="V803" t="s">
        <v>240</v>
      </c>
      <c r="W803">
        <v>692</v>
      </c>
      <c r="X803" t="s">
        <v>344</v>
      </c>
      <c r="Y803" t="s">
        <v>360</v>
      </c>
      <c r="Z803" t="s">
        <v>346</v>
      </c>
      <c r="AA803">
        <v>9.9099999999999994E-2</v>
      </c>
      <c r="AB803" t="s">
        <v>347</v>
      </c>
      <c r="AC803" t="s">
        <v>361</v>
      </c>
      <c r="AD803" t="s">
        <v>109</v>
      </c>
      <c r="AE803" t="s">
        <v>9</v>
      </c>
      <c r="AF803" t="s">
        <v>10</v>
      </c>
      <c r="AG803" t="s">
        <v>11</v>
      </c>
      <c r="AH803" t="s">
        <v>11</v>
      </c>
      <c r="AI803" t="s">
        <v>12</v>
      </c>
      <c r="AJ803" t="s">
        <v>110</v>
      </c>
      <c r="AK803">
        <v>1110166</v>
      </c>
      <c r="AL803" t="s">
        <v>111</v>
      </c>
      <c r="AM803" t="s">
        <v>14</v>
      </c>
      <c r="AN803">
        <v>43517</v>
      </c>
      <c r="AO803">
        <v>45839</v>
      </c>
      <c r="AP803">
        <v>42960</v>
      </c>
      <c r="AQ803">
        <v>13.21</v>
      </c>
      <c r="AR803">
        <v>1248.29</v>
      </c>
      <c r="AS803" t="s">
        <v>2396</v>
      </c>
      <c r="AT803" t="s">
        <v>2396</v>
      </c>
      <c r="AU803">
        <v>2</v>
      </c>
      <c r="AV803" t="s">
        <v>2398</v>
      </c>
      <c r="AW803" t="str" cm="1">
        <f t="array" ref="AW803">IF(Bank_Final_Fact[[#This Row],[Disbursement Date]]=MIN(_xlfn._xlws.FILTER(Bank_Final_Fact[Disbursement Date],Bank_Final_Fact[Client id]=Bank_Final_Fact[[#This Row],[Client id]])),"New","Old")</f>
        <v>New</v>
      </c>
      <c r="AX803">
        <f t="shared" si="12"/>
        <v>3</v>
      </c>
    </row>
    <row r="804" spans="1:50">
      <c r="A804" t="s">
        <v>1189</v>
      </c>
      <c r="B804">
        <v>546</v>
      </c>
      <c r="C804" t="s">
        <v>127</v>
      </c>
      <c r="D804" t="s">
        <v>372</v>
      </c>
      <c r="E804">
        <v>33128</v>
      </c>
      <c r="F804">
        <v>4949</v>
      </c>
      <c r="G804">
        <v>9330</v>
      </c>
      <c r="H804" s="1">
        <v>44509</v>
      </c>
      <c r="I804" t="s">
        <v>382</v>
      </c>
      <c r="J804" t="s">
        <v>389</v>
      </c>
      <c r="K804">
        <v>120676</v>
      </c>
      <c r="L804" t="s">
        <v>128</v>
      </c>
      <c r="M804" t="s">
        <v>247</v>
      </c>
      <c r="N804" t="s">
        <v>225</v>
      </c>
      <c r="O804" t="s">
        <v>226</v>
      </c>
      <c r="P804">
        <v>39</v>
      </c>
      <c r="Q804" s="1">
        <v>28491</v>
      </c>
      <c r="R804" t="s">
        <v>227</v>
      </c>
      <c r="S804" t="s">
        <v>243</v>
      </c>
      <c r="T804" t="s">
        <v>229</v>
      </c>
      <c r="U804" t="s">
        <v>236</v>
      </c>
      <c r="V804" t="s">
        <v>246</v>
      </c>
      <c r="W804">
        <v>692</v>
      </c>
      <c r="X804" t="s">
        <v>344</v>
      </c>
      <c r="Y804" t="s">
        <v>345</v>
      </c>
      <c r="Z804" t="s">
        <v>346</v>
      </c>
      <c r="AA804">
        <v>0.17269999999999999</v>
      </c>
      <c r="AB804" t="s">
        <v>354</v>
      </c>
      <c r="AC804" t="s">
        <v>367</v>
      </c>
      <c r="AD804" t="s">
        <v>127</v>
      </c>
      <c r="AE804" t="s">
        <v>9</v>
      </c>
      <c r="AF804" t="s">
        <v>10</v>
      </c>
      <c r="AG804" t="s">
        <v>11</v>
      </c>
      <c r="AH804" t="s">
        <v>11</v>
      </c>
      <c r="AI804" t="s">
        <v>12</v>
      </c>
      <c r="AJ804" t="s">
        <v>127</v>
      </c>
      <c r="AK804">
        <v>120676</v>
      </c>
      <c r="AL804" t="s">
        <v>21</v>
      </c>
      <c r="AM804" t="s">
        <v>14</v>
      </c>
      <c r="AN804">
        <v>35000</v>
      </c>
      <c r="AO804">
        <v>6789</v>
      </c>
      <c r="AP804">
        <v>32709</v>
      </c>
      <c r="AQ804">
        <v>42.32</v>
      </c>
      <c r="AR804">
        <v>366.73</v>
      </c>
      <c r="AS804" t="s">
        <v>2396</v>
      </c>
      <c r="AT804" t="s">
        <v>2396</v>
      </c>
      <c r="AU804">
        <v>1</v>
      </c>
      <c r="AV804" t="s">
        <v>2398</v>
      </c>
      <c r="AW804" t="str" cm="1">
        <f t="array" ref="AW804">IF(Bank_Final_Fact[[#This Row],[Disbursement Date]]=MIN(_xlfn._xlws.FILTER(Bank_Final_Fact[Disbursement Date],Bank_Final_Fact[Client id]=Bank_Final_Fact[[#This Row],[Client id]])),"New","Old")</f>
        <v>Old</v>
      </c>
      <c r="AX804">
        <f t="shared" si="12"/>
        <v>5</v>
      </c>
    </row>
    <row r="805" spans="1:50">
      <c r="A805" t="s">
        <v>1190</v>
      </c>
      <c r="B805">
        <v>383</v>
      </c>
      <c r="C805" t="s">
        <v>209</v>
      </c>
      <c r="D805" t="s">
        <v>362</v>
      </c>
      <c r="E805">
        <v>45774</v>
      </c>
      <c r="F805">
        <v>25003</v>
      </c>
      <c r="G805">
        <v>10725</v>
      </c>
      <c r="H805" s="1">
        <v>43762</v>
      </c>
      <c r="I805" t="s">
        <v>382</v>
      </c>
      <c r="J805" t="s">
        <v>389</v>
      </c>
      <c r="K805">
        <v>1440051</v>
      </c>
      <c r="L805" t="s">
        <v>211</v>
      </c>
      <c r="M805" t="s">
        <v>241</v>
      </c>
      <c r="N805" t="s">
        <v>225</v>
      </c>
      <c r="O805" t="s">
        <v>226</v>
      </c>
      <c r="P805">
        <v>39</v>
      </c>
      <c r="Q805" s="1">
        <v>28491</v>
      </c>
      <c r="R805" t="s">
        <v>227</v>
      </c>
      <c r="S805" t="s">
        <v>243</v>
      </c>
      <c r="T805" t="s">
        <v>249</v>
      </c>
      <c r="U805" t="s">
        <v>236</v>
      </c>
      <c r="V805" t="s">
        <v>231</v>
      </c>
      <c r="W805">
        <v>812</v>
      </c>
      <c r="X805" t="s">
        <v>344</v>
      </c>
      <c r="Y805" t="s">
        <v>357</v>
      </c>
      <c r="Z805" t="s">
        <v>363</v>
      </c>
      <c r="AA805">
        <v>0.1991</v>
      </c>
      <c r="AB805" t="s">
        <v>364</v>
      </c>
      <c r="AC805" t="s">
        <v>365</v>
      </c>
      <c r="AD805" t="s">
        <v>209</v>
      </c>
      <c r="AE805" t="s">
        <v>103</v>
      </c>
      <c r="AF805" t="s">
        <v>104</v>
      </c>
      <c r="AG805" t="s">
        <v>105</v>
      </c>
      <c r="AH805" t="s">
        <v>105</v>
      </c>
      <c r="AI805" t="s">
        <v>106</v>
      </c>
      <c r="AJ805" t="s">
        <v>209</v>
      </c>
      <c r="AK805">
        <v>1440051</v>
      </c>
      <c r="AL805" t="s">
        <v>210</v>
      </c>
      <c r="AM805" t="s">
        <v>16</v>
      </c>
      <c r="AN805">
        <v>47384</v>
      </c>
      <c r="AO805">
        <v>26055</v>
      </c>
      <c r="AP805">
        <v>45295</v>
      </c>
      <c r="AQ805">
        <v>43.43</v>
      </c>
      <c r="AR805">
        <v>2432.83</v>
      </c>
      <c r="AS805" t="s">
        <v>2396</v>
      </c>
      <c r="AT805" t="s">
        <v>2396</v>
      </c>
      <c r="AU805">
        <v>0</v>
      </c>
      <c r="AV805" t="s">
        <v>2398</v>
      </c>
      <c r="AW805" t="str" cm="1">
        <f t="array" ref="AW805">IF(Bank_Final_Fact[[#This Row],[Disbursement Date]]=MIN(_xlfn._xlws.FILTER(Bank_Final_Fact[Disbursement Date],Bank_Final_Fact[Client id]=Bank_Final_Fact[[#This Row],[Client id]])),"New","Old")</f>
        <v>New</v>
      </c>
      <c r="AX805">
        <f t="shared" si="12"/>
        <v>2</v>
      </c>
    </row>
    <row r="806" spans="1:50">
      <c r="A806" t="s">
        <v>1191</v>
      </c>
      <c r="B806">
        <v>109</v>
      </c>
      <c r="C806" t="s">
        <v>142</v>
      </c>
      <c r="D806" t="s">
        <v>359</v>
      </c>
      <c r="E806">
        <v>49401</v>
      </c>
      <c r="F806">
        <v>38791</v>
      </c>
      <c r="G806">
        <v>17527</v>
      </c>
      <c r="H806" s="1">
        <v>44661</v>
      </c>
      <c r="I806" t="s">
        <v>385</v>
      </c>
      <c r="J806" t="s">
        <v>383</v>
      </c>
      <c r="K806">
        <v>570241</v>
      </c>
      <c r="L806" t="s">
        <v>148</v>
      </c>
      <c r="M806" t="s">
        <v>313</v>
      </c>
      <c r="N806" t="s">
        <v>225</v>
      </c>
      <c r="O806" t="s">
        <v>251</v>
      </c>
      <c r="P806">
        <v>30</v>
      </c>
      <c r="Q806" s="1">
        <v>32143</v>
      </c>
      <c r="R806" t="s">
        <v>239</v>
      </c>
      <c r="S806" t="s">
        <v>303</v>
      </c>
      <c r="T806" t="s">
        <v>229</v>
      </c>
      <c r="U806" t="s">
        <v>230</v>
      </c>
      <c r="V806" t="s">
        <v>240</v>
      </c>
      <c r="W806">
        <v>783</v>
      </c>
      <c r="X806" t="s">
        <v>344</v>
      </c>
      <c r="Y806" t="s">
        <v>360</v>
      </c>
      <c r="Z806" t="s">
        <v>346</v>
      </c>
      <c r="AA806">
        <v>9.9099999999999994E-2</v>
      </c>
      <c r="AB806" t="s">
        <v>347</v>
      </c>
      <c r="AC806" t="s">
        <v>361</v>
      </c>
      <c r="AD806" t="s">
        <v>142</v>
      </c>
      <c r="AE806" t="s">
        <v>143</v>
      </c>
      <c r="AF806" t="s">
        <v>144</v>
      </c>
      <c r="AG806" t="s">
        <v>145</v>
      </c>
      <c r="AH806" t="s">
        <v>145</v>
      </c>
      <c r="AI806" t="s">
        <v>146</v>
      </c>
      <c r="AJ806" t="s">
        <v>142</v>
      </c>
      <c r="AK806">
        <v>570241</v>
      </c>
      <c r="AL806" t="s">
        <v>147</v>
      </c>
      <c r="AM806" t="s">
        <v>30</v>
      </c>
      <c r="AN806">
        <v>51384</v>
      </c>
      <c r="AO806">
        <v>40425</v>
      </c>
      <c r="AP806">
        <v>49245</v>
      </c>
      <c r="AQ806">
        <v>45.48</v>
      </c>
      <c r="AR806">
        <v>3168.87</v>
      </c>
      <c r="AS806" t="s">
        <v>2396</v>
      </c>
      <c r="AT806" t="s">
        <v>2396</v>
      </c>
      <c r="AU806">
        <v>2</v>
      </c>
      <c r="AV806" t="s">
        <v>2398</v>
      </c>
      <c r="AW806" t="str" cm="1">
        <f t="array" ref="AW806">IF(Bank_Final_Fact[[#This Row],[Disbursement Date]]=MIN(_xlfn._xlws.FILTER(Bank_Final_Fact[Disbursement Date],Bank_Final_Fact[Client id]=Bank_Final_Fact[[#This Row],[Client id]])),"New","Old")</f>
        <v>Old</v>
      </c>
      <c r="AX806">
        <f t="shared" si="12"/>
        <v>2</v>
      </c>
    </row>
    <row r="807" spans="1:50">
      <c r="A807" t="s">
        <v>1192</v>
      </c>
      <c r="B807">
        <v>729</v>
      </c>
      <c r="C807" t="s">
        <v>186</v>
      </c>
      <c r="D807" t="s">
        <v>359</v>
      </c>
      <c r="E807">
        <v>26134</v>
      </c>
      <c r="F807">
        <v>32790</v>
      </c>
      <c r="G807">
        <v>5243</v>
      </c>
      <c r="H807" s="1">
        <v>42549</v>
      </c>
      <c r="I807" t="s">
        <v>387</v>
      </c>
      <c r="J807" t="s">
        <v>389</v>
      </c>
      <c r="K807">
        <v>800018</v>
      </c>
      <c r="L807" t="s">
        <v>189</v>
      </c>
      <c r="M807" t="s">
        <v>297</v>
      </c>
      <c r="N807" t="s">
        <v>225</v>
      </c>
      <c r="O807" t="s">
        <v>226</v>
      </c>
      <c r="P807">
        <v>45</v>
      </c>
      <c r="Q807" s="1">
        <v>26737</v>
      </c>
      <c r="R807" t="s">
        <v>266</v>
      </c>
      <c r="S807" t="s">
        <v>282</v>
      </c>
      <c r="T807" t="s">
        <v>249</v>
      </c>
      <c r="U807" t="s">
        <v>236</v>
      </c>
      <c r="V807" t="s">
        <v>240</v>
      </c>
      <c r="W807">
        <v>490</v>
      </c>
      <c r="X807" t="s">
        <v>344</v>
      </c>
      <c r="Y807" t="s">
        <v>360</v>
      </c>
      <c r="Z807" t="s">
        <v>346</v>
      </c>
      <c r="AA807">
        <v>9.9099999999999994E-2</v>
      </c>
      <c r="AB807" t="s">
        <v>347</v>
      </c>
      <c r="AC807" t="s">
        <v>361</v>
      </c>
      <c r="AD807" t="s">
        <v>186</v>
      </c>
      <c r="AE807" t="s">
        <v>24</v>
      </c>
      <c r="AF807" t="s">
        <v>25</v>
      </c>
      <c r="AG807" t="s">
        <v>26</v>
      </c>
      <c r="AH807" t="s">
        <v>26</v>
      </c>
      <c r="AI807" t="s">
        <v>27</v>
      </c>
      <c r="AJ807" t="s">
        <v>187</v>
      </c>
      <c r="AK807">
        <v>800018</v>
      </c>
      <c r="AL807" t="s">
        <v>188</v>
      </c>
      <c r="AM807" t="s">
        <v>14</v>
      </c>
      <c r="AN807">
        <v>28076</v>
      </c>
      <c r="AO807">
        <v>33622</v>
      </c>
      <c r="AP807">
        <v>25770</v>
      </c>
      <c r="AQ807">
        <v>34.35</v>
      </c>
      <c r="AR807">
        <v>991.82</v>
      </c>
      <c r="AS807" t="s">
        <v>2397</v>
      </c>
      <c r="AT807" t="s">
        <v>2396</v>
      </c>
      <c r="AU807">
        <v>0</v>
      </c>
      <c r="AV807" t="s">
        <v>2398</v>
      </c>
      <c r="AW807" t="str" cm="1">
        <f t="array" ref="AW807">IF(Bank_Final_Fact[[#This Row],[Disbursement Date]]=MIN(_xlfn._xlws.FILTER(Bank_Final_Fact[Disbursement Date],Bank_Final_Fact[Client id]=Bank_Final_Fact[[#This Row],[Client id]])),"New","Old")</f>
        <v>Old</v>
      </c>
      <c r="AX807">
        <f t="shared" si="12"/>
        <v>5</v>
      </c>
    </row>
    <row r="808" spans="1:50">
      <c r="A808" t="s">
        <v>1193</v>
      </c>
      <c r="B808">
        <v>485</v>
      </c>
      <c r="C808" t="s">
        <v>124</v>
      </c>
      <c r="D808" t="s">
        <v>359</v>
      </c>
      <c r="E808">
        <v>35412</v>
      </c>
      <c r="F808">
        <v>29304</v>
      </c>
      <c r="G808">
        <v>12616</v>
      </c>
      <c r="H808" s="1">
        <v>44361</v>
      </c>
      <c r="I808" t="s">
        <v>382</v>
      </c>
      <c r="J808" t="s">
        <v>389</v>
      </c>
      <c r="K808">
        <v>1030063</v>
      </c>
      <c r="L808" t="s">
        <v>126</v>
      </c>
      <c r="M808" t="s">
        <v>289</v>
      </c>
      <c r="N808" t="s">
        <v>225</v>
      </c>
      <c r="O808" t="s">
        <v>226</v>
      </c>
      <c r="P808">
        <v>36</v>
      </c>
      <c r="Q808" s="1">
        <v>30567</v>
      </c>
      <c r="R808" t="s">
        <v>266</v>
      </c>
      <c r="S808" t="s">
        <v>282</v>
      </c>
      <c r="T808" t="s">
        <v>249</v>
      </c>
      <c r="U808" t="s">
        <v>261</v>
      </c>
      <c r="V808" t="s">
        <v>240</v>
      </c>
      <c r="W808">
        <v>807</v>
      </c>
      <c r="X808" t="s">
        <v>344</v>
      </c>
      <c r="Y808" t="s">
        <v>360</v>
      </c>
      <c r="Z808" t="s">
        <v>346</v>
      </c>
      <c r="AA808">
        <v>9.9099999999999994E-2</v>
      </c>
      <c r="AB808" t="s">
        <v>347</v>
      </c>
      <c r="AC808" t="s">
        <v>361</v>
      </c>
      <c r="AD808" t="s">
        <v>124</v>
      </c>
      <c r="AE808" t="s">
        <v>9</v>
      </c>
      <c r="AF808" t="s">
        <v>10</v>
      </c>
      <c r="AG808" t="s">
        <v>11</v>
      </c>
      <c r="AH808" t="s">
        <v>11</v>
      </c>
      <c r="AI808" t="s">
        <v>12</v>
      </c>
      <c r="AJ808" t="s">
        <v>20</v>
      </c>
      <c r="AK808">
        <v>1030063</v>
      </c>
      <c r="AL808" t="s">
        <v>125</v>
      </c>
      <c r="AM808" t="s">
        <v>30</v>
      </c>
      <c r="AN808">
        <v>36539</v>
      </c>
      <c r="AO808">
        <v>29349</v>
      </c>
      <c r="AP808">
        <v>35079</v>
      </c>
      <c r="AQ808">
        <v>31.67</v>
      </c>
      <c r="AR808">
        <v>1915.26</v>
      </c>
      <c r="AS808" t="s">
        <v>2396</v>
      </c>
      <c r="AT808" t="s">
        <v>2396</v>
      </c>
      <c r="AU808">
        <v>0</v>
      </c>
      <c r="AV808" t="s">
        <v>2398</v>
      </c>
      <c r="AW808" t="str" cm="1">
        <f t="array" ref="AW808">IF(Bank_Final_Fact[[#This Row],[Disbursement Date]]=MIN(_xlfn._xlws.FILTER(Bank_Final_Fact[Disbursement Date],Bank_Final_Fact[Client id]=Bank_Final_Fact[[#This Row],[Client id]])),"New","Old")</f>
        <v>Old</v>
      </c>
      <c r="AX808">
        <f t="shared" si="12"/>
        <v>4</v>
      </c>
    </row>
    <row r="809" spans="1:50">
      <c r="A809" t="s">
        <v>1194</v>
      </c>
      <c r="B809">
        <v>476</v>
      </c>
      <c r="C809" t="s">
        <v>127</v>
      </c>
      <c r="D809" t="s">
        <v>343</v>
      </c>
      <c r="E809">
        <v>10687</v>
      </c>
      <c r="F809">
        <v>23290</v>
      </c>
      <c r="G809">
        <v>9743</v>
      </c>
      <c r="H809" s="1">
        <v>45174</v>
      </c>
      <c r="I809" t="s">
        <v>385</v>
      </c>
      <c r="J809" t="s">
        <v>383</v>
      </c>
      <c r="K809">
        <v>120676</v>
      </c>
      <c r="L809" t="s">
        <v>128</v>
      </c>
      <c r="M809" t="s">
        <v>279</v>
      </c>
      <c r="N809" t="s">
        <v>225</v>
      </c>
      <c r="O809" t="s">
        <v>226</v>
      </c>
      <c r="P809">
        <v>44</v>
      </c>
      <c r="Q809" s="1">
        <v>27395</v>
      </c>
      <c r="R809" t="s">
        <v>227</v>
      </c>
      <c r="S809" t="s">
        <v>243</v>
      </c>
      <c r="T809" t="s">
        <v>259</v>
      </c>
      <c r="U809" t="s">
        <v>230</v>
      </c>
      <c r="V809" t="s">
        <v>240</v>
      </c>
      <c r="W809">
        <v>815</v>
      </c>
      <c r="X809" t="s">
        <v>344</v>
      </c>
      <c r="Y809" t="s">
        <v>345</v>
      </c>
      <c r="Z809" t="s">
        <v>346</v>
      </c>
      <c r="AA809">
        <v>0.1065</v>
      </c>
      <c r="AB809" t="s">
        <v>347</v>
      </c>
      <c r="AC809" t="s">
        <v>348</v>
      </c>
      <c r="AD809" t="s">
        <v>127</v>
      </c>
      <c r="AE809" t="s">
        <v>9</v>
      </c>
      <c r="AF809" t="s">
        <v>10</v>
      </c>
      <c r="AG809" t="s">
        <v>11</v>
      </c>
      <c r="AH809" t="s">
        <v>11</v>
      </c>
      <c r="AI809" t="s">
        <v>12</v>
      </c>
      <c r="AJ809" t="s">
        <v>127</v>
      </c>
      <c r="AK809">
        <v>120676</v>
      </c>
      <c r="AL809" t="s">
        <v>21</v>
      </c>
      <c r="AM809" t="s">
        <v>14</v>
      </c>
      <c r="AN809">
        <v>11135</v>
      </c>
      <c r="AO809">
        <v>24551</v>
      </c>
      <c r="AP809">
        <v>10350</v>
      </c>
      <c r="AQ809">
        <v>43.48</v>
      </c>
      <c r="AR809">
        <v>2178.0100000000002</v>
      </c>
      <c r="AS809" t="s">
        <v>2396</v>
      </c>
      <c r="AT809" t="s">
        <v>2396</v>
      </c>
      <c r="AU809">
        <v>2</v>
      </c>
      <c r="AV809" t="s">
        <v>2398</v>
      </c>
      <c r="AW809" t="str" cm="1">
        <f t="array" ref="AW809">IF(Bank_Final_Fact[[#This Row],[Disbursement Date]]=MIN(_xlfn._xlws.FILTER(Bank_Final_Fact[Disbursement Date],Bank_Final_Fact[Client id]=Bank_Final_Fact[[#This Row],[Client id]])),"New","Old")</f>
        <v>Old</v>
      </c>
      <c r="AX809">
        <f t="shared" si="12"/>
        <v>2</v>
      </c>
    </row>
    <row r="810" spans="1:50">
      <c r="A810" t="s">
        <v>1195</v>
      </c>
      <c r="B810">
        <v>840</v>
      </c>
      <c r="C810" t="s">
        <v>109</v>
      </c>
      <c r="D810" t="s">
        <v>343</v>
      </c>
      <c r="E810">
        <v>46870</v>
      </c>
      <c r="F810">
        <v>10576</v>
      </c>
      <c r="G810">
        <v>41236</v>
      </c>
      <c r="H810" s="1">
        <v>42033</v>
      </c>
      <c r="I810" t="s">
        <v>394</v>
      </c>
      <c r="J810" t="s">
        <v>389</v>
      </c>
      <c r="K810">
        <v>1110166</v>
      </c>
      <c r="L810" t="s">
        <v>112</v>
      </c>
      <c r="M810" t="s">
        <v>283</v>
      </c>
      <c r="N810" t="s">
        <v>225</v>
      </c>
      <c r="O810" t="s">
        <v>226</v>
      </c>
      <c r="P810">
        <v>36</v>
      </c>
      <c r="Q810" s="1">
        <v>30317</v>
      </c>
      <c r="R810" t="s">
        <v>235</v>
      </c>
      <c r="S810" t="s">
        <v>243</v>
      </c>
      <c r="T810" t="s">
        <v>259</v>
      </c>
      <c r="U810" t="s">
        <v>245</v>
      </c>
      <c r="V810" t="s">
        <v>240</v>
      </c>
      <c r="W810">
        <v>796</v>
      </c>
      <c r="X810" t="s">
        <v>344</v>
      </c>
      <c r="Y810" t="s">
        <v>345</v>
      </c>
      <c r="Z810" t="s">
        <v>346</v>
      </c>
      <c r="AA810">
        <v>0.1065</v>
      </c>
      <c r="AB810" t="s">
        <v>347</v>
      </c>
      <c r="AC810" t="s">
        <v>348</v>
      </c>
      <c r="AD810" t="s">
        <v>109</v>
      </c>
      <c r="AE810" t="s">
        <v>9</v>
      </c>
      <c r="AF810" t="s">
        <v>10</v>
      </c>
      <c r="AG810" t="s">
        <v>11</v>
      </c>
      <c r="AH810" t="s">
        <v>11</v>
      </c>
      <c r="AI810" t="s">
        <v>12</v>
      </c>
      <c r="AJ810" t="s">
        <v>110</v>
      </c>
      <c r="AK810">
        <v>1110166</v>
      </c>
      <c r="AL810" t="s">
        <v>111</v>
      </c>
      <c r="AM810" t="s">
        <v>14</v>
      </c>
      <c r="AN810">
        <v>46451</v>
      </c>
      <c r="AO810">
        <v>10243</v>
      </c>
      <c r="AP810">
        <v>46399</v>
      </c>
      <c r="AQ810">
        <v>26</v>
      </c>
      <c r="AR810">
        <v>3919.72</v>
      </c>
      <c r="AS810" t="s">
        <v>2396</v>
      </c>
      <c r="AT810" t="s">
        <v>2396</v>
      </c>
      <c r="AU810">
        <v>2</v>
      </c>
      <c r="AV810" t="s">
        <v>2400</v>
      </c>
      <c r="AW810" t="str" cm="1">
        <f t="array" ref="AW810">IF(Bank_Final_Fact[[#This Row],[Disbursement Date]]=MIN(_xlfn._xlws.FILTER(Bank_Final_Fact[Disbursement Date],Bank_Final_Fact[Client id]=Bank_Final_Fact[[#This Row],[Client id]])),"New","Old")</f>
        <v>New</v>
      </c>
      <c r="AX810">
        <f t="shared" si="12"/>
        <v>1</v>
      </c>
    </row>
    <row r="811" spans="1:50">
      <c r="A811" t="s">
        <v>1196</v>
      </c>
      <c r="B811">
        <v>403</v>
      </c>
      <c r="C811" t="s">
        <v>66</v>
      </c>
      <c r="D811" t="s">
        <v>343</v>
      </c>
      <c r="E811">
        <v>13157</v>
      </c>
      <c r="F811">
        <v>41385</v>
      </c>
      <c r="G811">
        <v>21738</v>
      </c>
      <c r="H811" s="1">
        <v>43211</v>
      </c>
      <c r="I811" t="s">
        <v>382</v>
      </c>
      <c r="J811" t="s">
        <v>383</v>
      </c>
      <c r="K811">
        <v>60004</v>
      </c>
      <c r="L811" t="s">
        <v>68</v>
      </c>
      <c r="M811" t="s">
        <v>327</v>
      </c>
      <c r="N811" t="s">
        <v>225</v>
      </c>
      <c r="O811" t="s">
        <v>238</v>
      </c>
      <c r="P811">
        <v>55</v>
      </c>
      <c r="Q811" s="1">
        <v>23012</v>
      </c>
      <c r="R811" t="s">
        <v>266</v>
      </c>
      <c r="S811" t="s">
        <v>282</v>
      </c>
      <c r="T811" t="s">
        <v>259</v>
      </c>
      <c r="U811" t="s">
        <v>261</v>
      </c>
      <c r="V811" t="s">
        <v>231</v>
      </c>
      <c r="W811">
        <v>750</v>
      </c>
      <c r="X811" t="s">
        <v>344</v>
      </c>
      <c r="Y811" t="s">
        <v>345</v>
      </c>
      <c r="Z811" t="s">
        <v>346</v>
      </c>
      <c r="AA811">
        <v>0.1065</v>
      </c>
      <c r="AB811" t="s">
        <v>347</v>
      </c>
      <c r="AC811" t="s">
        <v>348</v>
      </c>
      <c r="AD811" t="s">
        <v>66</v>
      </c>
      <c r="AE811" t="s">
        <v>51</v>
      </c>
      <c r="AF811" t="s">
        <v>52</v>
      </c>
      <c r="AG811" t="s">
        <v>53</v>
      </c>
      <c r="AH811" t="s">
        <v>53</v>
      </c>
      <c r="AI811" t="s">
        <v>54</v>
      </c>
      <c r="AJ811" t="s">
        <v>66</v>
      </c>
      <c r="AK811">
        <v>60004</v>
      </c>
      <c r="AL811" t="s">
        <v>67</v>
      </c>
      <c r="AM811" t="s">
        <v>14</v>
      </c>
      <c r="AN811">
        <v>13199</v>
      </c>
      <c r="AO811">
        <v>41907</v>
      </c>
      <c r="AP811">
        <v>12665</v>
      </c>
      <c r="AQ811">
        <v>3.99</v>
      </c>
      <c r="AR811">
        <v>365.46</v>
      </c>
      <c r="AS811" t="s">
        <v>2397</v>
      </c>
      <c r="AT811" t="s">
        <v>2396</v>
      </c>
      <c r="AU811">
        <v>1</v>
      </c>
      <c r="AV811" t="s">
        <v>2398</v>
      </c>
      <c r="AW811" t="str" cm="1">
        <f t="array" ref="AW811">IF(Bank_Final_Fact[[#This Row],[Disbursement Date]]=MIN(_xlfn._xlws.FILTER(Bank_Final_Fact[Disbursement Date],Bank_Final_Fact[Client id]=Bank_Final_Fact[[#This Row],[Client id]])),"New","Old")</f>
        <v>Old</v>
      </c>
      <c r="AX811">
        <f t="shared" si="12"/>
        <v>4</v>
      </c>
    </row>
    <row r="812" spans="1:50">
      <c r="A812" t="s">
        <v>1197</v>
      </c>
      <c r="B812">
        <v>45</v>
      </c>
      <c r="C812" t="s">
        <v>124</v>
      </c>
      <c r="D812" t="s">
        <v>343</v>
      </c>
      <c r="E812">
        <v>41045</v>
      </c>
      <c r="F812">
        <v>30043</v>
      </c>
      <c r="G812">
        <v>24022</v>
      </c>
      <c r="H812" s="1">
        <v>44968</v>
      </c>
      <c r="I812" t="s">
        <v>385</v>
      </c>
      <c r="J812" t="s">
        <v>389</v>
      </c>
      <c r="K812">
        <v>1030063</v>
      </c>
      <c r="L812" t="s">
        <v>126</v>
      </c>
      <c r="M812" t="s">
        <v>253</v>
      </c>
      <c r="N812" t="s">
        <v>225</v>
      </c>
      <c r="O812" t="s">
        <v>251</v>
      </c>
      <c r="P812">
        <v>31</v>
      </c>
      <c r="Q812" s="1">
        <v>32153</v>
      </c>
      <c r="R812" t="s">
        <v>235</v>
      </c>
      <c r="S812" t="s">
        <v>243</v>
      </c>
      <c r="T812" t="s">
        <v>229</v>
      </c>
      <c r="U812" t="s">
        <v>245</v>
      </c>
      <c r="V812" t="s">
        <v>246</v>
      </c>
      <c r="W812">
        <v>315</v>
      </c>
      <c r="X812" t="s">
        <v>344</v>
      </c>
      <c r="Y812" t="s">
        <v>345</v>
      </c>
      <c r="Z812" t="s">
        <v>346</v>
      </c>
      <c r="AA812">
        <v>0.1065</v>
      </c>
      <c r="AB812" t="s">
        <v>347</v>
      </c>
      <c r="AC812" t="s">
        <v>348</v>
      </c>
      <c r="AD812" t="s">
        <v>124</v>
      </c>
      <c r="AE812" t="s">
        <v>9</v>
      </c>
      <c r="AF812" t="s">
        <v>10</v>
      </c>
      <c r="AG812" t="s">
        <v>11</v>
      </c>
      <c r="AH812" t="s">
        <v>11</v>
      </c>
      <c r="AI812" t="s">
        <v>12</v>
      </c>
      <c r="AJ812" t="s">
        <v>20</v>
      </c>
      <c r="AK812">
        <v>1030063</v>
      </c>
      <c r="AL812" t="s">
        <v>125</v>
      </c>
      <c r="AM812" t="s">
        <v>30</v>
      </c>
      <c r="AN812">
        <v>41600</v>
      </c>
      <c r="AO812">
        <v>30969</v>
      </c>
      <c r="AP812">
        <v>41042</v>
      </c>
      <c r="AQ812">
        <v>17.12</v>
      </c>
      <c r="AR812">
        <v>1462.94</v>
      </c>
      <c r="AS812" t="s">
        <v>2396</v>
      </c>
      <c r="AT812" t="s">
        <v>2396</v>
      </c>
      <c r="AU812">
        <v>1</v>
      </c>
      <c r="AV812" t="s">
        <v>2398</v>
      </c>
      <c r="AW812" t="str" cm="1">
        <f t="array" ref="AW812">IF(Bank_Final_Fact[[#This Row],[Disbursement Date]]=MIN(_xlfn._xlws.FILTER(Bank_Final_Fact[Disbursement Date],Bank_Final_Fact[Client id]=Bank_Final_Fact[[#This Row],[Client id]])),"New","Old")</f>
        <v>New</v>
      </c>
      <c r="AX812">
        <f t="shared" si="12"/>
        <v>1</v>
      </c>
    </row>
    <row r="813" spans="1:50">
      <c r="A813" t="s">
        <v>1198</v>
      </c>
      <c r="B813">
        <v>191</v>
      </c>
      <c r="C813" t="s">
        <v>39</v>
      </c>
      <c r="D813" t="s">
        <v>359</v>
      </c>
      <c r="E813">
        <v>46653</v>
      </c>
      <c r="F813">
        <v>44115</v>
      </c>
      <c r="G813">
        <v>10825</v>
      </c>
      <c r="H813" s="1">
        <v>42196</v>
      </c>
      <c r="I813" t="s">
        <v>394</v>
      </c>
      <c r="J813" t="s">
        <v>389</v>
      </c>
      <c r="K813">
        <v>30179</v>
      </c>
      <c r="L813" t="s">
        <v>46</v>
      </c>
      <c r="M813" t="s">
        <v>308</v>
      </c>
      <c r="N813" t="s">
        <v>225</v>
      </c>
      <c r="O813" t="s">
        <v>226</v>
      </c>
      <c r="P813">
        <v>40</v>
      </c>
      <c r="Q813" s="1">
        <v>28884</v>
      </c>
      <c r="R813" t="s">
        <v>281</v>
      </c>
      <c r="S813" t="s">
        <v>282</v>
      </c>
      <c r="T813" t="s">
        <v>229</v>
      </c>
      <c r="U813" t="s">
        <v>236</v>
      </c>
      <c r="V813" t="s">
        <v>246</v>
      </c>
      <c r="W813">
        <v>714</v>
      </c>
      <c r="X813" t="s">
        <v>344</v>
      </c>
      <c r="Y813" t="s">
        <v>360</v>
      </c>
      <c r="Z813" t="s">
        <v>346</v>
      </c>
      <c r="AA813">
        <v>9.9099999999999994E-2</v>
      </c>
      <c r="AB813" t="s">
        <v>347</v>
      </c>
      <c r="AC813" t="s">
        <v>361</v>
      </c>
      <c r="AD813" t="s">
        <v>39</v>
      </c>
      <c r="AE813" t="s">
        <v>40</v>
      </c>
      <c r="AF813" t="s">
        <v>41</v>
      </c>
      <c r="AG813" t="s">
        <v>42</v>
      </c>
      <c r="AH813" t="s">
        <v>42</v>
      </c>
      <c r="AI813" t="s">
        <v>43</v>
      </c>
      <c r="AJ813" t="s">
        <v>44</v>
      </c>
      <c r="AK813">
        <v>30179</v>
      </c>
      <c r="AL813" t="s">
        <v>45</v>
      </c>
      <c r="AM813" t="s">
        <v>30</v>
      </c>
      <c r="AN813">
        <v>48420</v>
      </c>
      <c r="AO813">
        <v>44479</v>
      </c>
      <c r="AP813">
        <v>46269</v>
      </c>
      <c r="AQ813">
        <v>43.95</v>
      </c>
      <c r="AR813">
        <v>3945.23</v>
      </c>
      <c r="AS813" t="s">
        <v>2396</v>
      </c>
      <c r="AT813" t="s">
        <v>2396</v>
      </c>
      <c r="AU813">
        <v>1</v>
      </c>
      <c r="AV813" t="s">
        <v>2398</v>
      </c>
      <c r="AW813" t="str" cm="1">
        <f t="array" ref="AW813">IF(Bank_Final_Fact[[#This Row],[Disbursement Date]]=MIN(_xlfn._xlws.FILTER(Bank_Final_Fact[Disbursement Date],Bank_Final_Fact[Client id]=Bank_Final_Fact[[#This Row],[Client id]])),"New","Old")</f>
        <v>New</v>
      </c>
      <c r="AX813">
        <f t="shared" si="12"/>
        <v>4</v>
      </c>
    </row>
    <row r="814" spans="1:50">
      <c r="A814" t="s">
        <v>1199</v>
      </c>
      <c r="B814">
        <v>21</v>
      </c>
      <c r="C814" t="s">
        <v>52</v>
      </c>
      <c r="D814" t="s">
        <v>343</v>
      </c>
      <c r="E814">
        <v>37046</v>
      </c>
      <c r="F814">
        <v>49372</v>
      </c>
      <c r="G814">
        <v>22650</v>
      </c>
      <c r="H814" s="1">
        <v>44610</v>
      </c>
      <c r="I814" t="s">
        <v>382</v>
      </c>
      <c r="J814" t="s">
        <v>383</v>
      </c>
      <c r="K814">
        <v>50678</v>
      </c>
      <c r="L814" t="s">
        <v>98</v>
      </c>
      <c r="M814" t="s">
        <v>262</v>
      </c>
      <c r="N814" t="s">
        <v>225</v>
      </c>
      <c r="O814" t="s">
        <v>251</v>
      </c>
      <c r="P814">
        <v>34</v>
      </c>
      <c r="Q814" s="1">
        <v>30317</v>
      </c>
      <c r="R814" t="s">
        <v>235</v>
      </c>
      <c r="S814" t="s">
        <v>243</v>
      </c>
      <c r="T814" t="s">
        <v>229</v>
      </c>
      <c r="U814" t="s">
        <v>230</v>
      </c>
      <c r="V814" t="s">
        <v>246</v>
      </c>
      <c r="W814">
        <v>734</v>
      </c>
      <c r="X814" t="s">
        <v>344</v>
      </c>
      <c r="Y814" t="s">
        <v>345</v>
      </c>
      <c r="Z814" t="s">
        <v>346</v>
      </c>
      <c r="AA814">
        <v>0.1065</v>
      </c>
      <c r="AB814" t="s">
        <v>347</v>
      </c>
      <c r="AC814" t="s">
        <v>348</v>
      </c>
      <c r="AD814" t="s">
        <v>52</v>
      </c>
      <c r="AE814" t="s">
        <v>51</v>
      </c>
      <c r="AF814" t="s">
        <v>52</v>
      </c>
      <c r="AG814" t="s">
        <v>53</v>
      </c>
      <c r="AH814" t="s">
        <v>53</v>
      </c>
      <c r="AI814" t="s">
        <v>54</v>
      </c>
      <c r="AJ814" t="s">
        <v>52</v>
      </c>
      <c r="AK814">
        <v>50678</v>
      </c>
      <c r="AL814" t="s">
        <v>97</v>
      </c>
      <c r="AM814" t="s">
        <v>14</v>
      </c>
      <c r="AN814">
        <v>37052</v>
      </c>
      <c r="AO814">
        <v>51244</v>
      </c>
      <c r="AP814">
        <v>36681</v>
      </c>
      <c r="AQ814">
        <v>17.62</v>
      </c>
      <c r="AR814">
        <v>836.48</v>
      </c>
      <c r="AS814" t="s">
        <v>2397</v>
      </c>
      <c r="AT814" t="s">
        <v>2396</v>
      </c>
      <c r="AU814">
        <v>2</v>
      </c>
      <c r="AV814" t="s">
        <v>2399</v>
      </c>
      <c r="AW814" t="str" cm="1">
        <f t="array" ref="AW814">IF(Bank_Final_Fact[[#This Row],[Disbursement Date]]=MIN(_xlfn._xlws.FILTER(Bank_Final_Fact[Disbursement Date],Bank_Final_Fact[Client id]=Bank_Final_Fact[[#This Row],[Client id]])),"New","Old")</f>
        <v>Old</v>
      </c>
      <c r="AX814">
        <f t="shared" si="12"/>
        <v>2</v>
      </c>
    </row>
    <row r="815" spans="1:50">
      <c r="A815" t="s">
        <v>1200</v>
      </c>
      <c r="B815">
        <v>928</v>
      </c>
      <c r="C815" t="s">
        <v>142</v>
      </c>
      <c r="D815" t="s">
        <v>359</v>
      </c>
      <c r="E815">
        <v>38496</v>
      </c>
      <c r="F815">
        <v>11173</v>
      </c>
      <c r="G815">
        <v>34231</v>
      </c>
      <c r="H815" s="1">
        <v>45195</v>
      </c>
      <c r="I815" t="s">
        <v>385</v>
      </c>
      <c r="J815" t="s">
        <v>383</v>
      </c>
      <c r="K815">
        <v>570241</v>
      </c>
      <c r="L815" t="s">
        <v>148</v>
      </c>
      <c r="M815" t="s">
        <v>298</v>
      </c>
      <c r="N815" t="s">
        <v>225</v>
      </c>
      <c r="O815" t="s">
        <v>251</v>
      </c>
      <c r="P815">
        <v>35</v>
      </c>
      <c r="Q815" s="1">
        <v>30682</v>
      </c>
      <c r="R815" t="s">
        <v>235</v>
      </c>
      <c r="S815" t="s">
        <v>243</v>
      </c>
      <c r="T815" t="s">
        <v>229</v>
      </c>
      <c r="U815" t="s">
        <v>230</v>
      </c>
      <c r="V815" t="s">
        <v>246</v>
      </c>
      <c r="W815">
        <v>792</v>
      </c>
      <c r="X815" t="s">
        <v>344</v>
      </c>
      <c r="Y815" t="s">
        <v>360</v>
      </c>
      <c r="Z815" t="s">
        <v>346</v>
      </c>
      <c r="AA815">
        <v>9.9099999999999994E-2</v>
      </c>
      <c r="AB815" t="s">
        <v>347</v>
      </c>
      <c r="AC815" t="s">
        <v>361</v>
      </c>
      <c r="AD815" t="s">
        <v>142</v>
      </c>
      <c r="AE815" t="s">
        <v>143</v>
      </c>
      <c r="AF815" t="s">
        <v>144</v>
      </c>
      <c r="AG815" t="s">
        <v>145</v>
      </c>
      <c r="AH815" t="s">
        <v>145</v>
      </c>
      <c r="AI815" t="s">
        <v>146</v>
      </c>
      <c r="AJ815" t="s">
        <v>142</v>
      </c>
      <c r="AK815">
        <v>570241</v>
      </c>
      <c r="AL815" t="s">
        <v>147</v>
      </c>
      <c r="AM815" t="s">
        <v>30</v>
      </c>
      <c r="AN815">
        <v>39168</v>
      </c>
      <c r="AO815">
        <v>11426</v>
      </c>
      <c r="AP815">
        <v>38425</v>
      </c>
      <c r="AQ815">
        <v>39.81</v>
      </c>
      <c r="AR815">
        <v>990.96</v>
      </c>
      <c r="AS815" t="s">
        <v>2396</v>
      </c>
      <c r="AT815" t="s">
        <v>2396</v>
      </c>
      <c r="AU815">
        <v>2</v>
      </c>
      <c r="AV815" t="s">
        <v>2398</v>
      </c>
      <c r="AW815" t="str" cm="1">
        <f t="array" ref="AW815">IF(Bank_Final_Fact[[#This Row],[Disbursement Date]]=MIN(_xlfn._xlws.FILTER(Bank_Final_Fact[Disbursement Date],Bank_Final_Fact[Client id]=Bank_Final_Fact[[#This Row],[Client id]])),"New","Old")</f>
        <v>Old</v>
      </c>
      <c r="AX815">
        <f t="shared" si="12"/>
        <v>4</v>
      </c>
    </row>
    <row r="816" spans="1:50">
      <c r="A816" t="s">
        <v>1201</v>
      </c>
      <c r="B816">
        <v>760</v>
      </c>
      <c r="C816" t="s">
        <v>25</v>
      </c>
      <c r="D816" t="s">
        <v>343</v>
      </c>
      <c r="E816">
        <v>31766</v>
      </c>
      <c r="F816">
        <v>14247</v>
      </c>
      <c r="G816">
        <v>21451</v>
      </c>
      <c r="H816" s="1">
        <v>44217</v>
      </c>
      <c r="I816" t="s">
        <v>385</v>
      </c>
      <c r="J816" t="s">
        <v>389</v>
      </c>
      <c r="K816">
        <v>10068</v>
      </c>
      <c r="L816" t="s">
        <v>74</v>
      </c>
      <c r="M816" t="s">
        <v>279</v>
      </c>
      <c r="N816" t="s">
        <v>225</v>
      </c>
      <c r="O816" t="s">
        <v>251</v>
      </c>
      <c r="P816">
        <v>33</v>
      </c>
      <c r="Q816" s="1">
        <v>31778</v>
      </c>
      <c r="R816" t="s">
        <v>239</v>
      </c>
      <c r="S816" t="s">
        <v>303</v>
      </c>
      <c r="T816" t="s">
        <v>229</v>
      </c>
      <c r="U816" t="s">
        <v>233</v>
      </c>
      <c r="V816" t="s">
        <v>240</v>
      </c>
      <c r="W816">
        <v>473</v>
      </c>
      <c r="X816" t="s">
        <v>344</v>
      </c>
      <c r="Y816" t="s">
        <v>345</v>
      </c>
      <c r="Z816" t="s">
        <v>346</v>
      </c>
      <c r="AA816">
        <v>0.1065</v>
      </c>
      <c r="AB816" t="s">
        <v>347</v>
      </c>
      <c r="AC816" t="s">
        <v>348</v>
      </c>
      <c r="AD816" t="s">
        <v>25</v>
      </c>
      <c r="AE816" t="s">
        <v>24</v>
      </c>
      <c r="AF816" t="s">
        <v>25</v>
      </c>
      <c r="AG816" t="s">
        <v>26</v>
      </c>
      <c r="AH816" t="s">
        <v>26</v>
      </c>
      <c r="AI816" t="s">
        <v>27</v>
      </c>
      <c r="AJ816" t="s">
        <v>72</v>
      </c>
      <c r="AK816">
        <v>10068</v>
      </c>
      <c r="AL816" t="s">
        <v>73</v>
      </c>
      <c r="AM816" t="s">
        <v>16</v>
      </c>
      <c r="AN816">
        <v>32465</v>
      </c>
      <c r="AO816">
        <v>14409</v>
      </c>
      <c r="AP816">
        <v>31564</v>
      </c>
      <c r="AQ816">
        <v>36.58</v>
      </c>
      <c r="AR816">
        <v>923.17</v>
      </c>
      <c r="AS816" t="s">
        <v>2396</v>
      </c>
      <c r="AT816" t="s">
        <v>2396</v>
      </c>
      <c r="AU816">
        <v>2</v>
      </c>
      <c r="AV816" t="s">
        <v>2398</v>
      </c>
      <c r="AW816" t="str" cm="1">
        <f t="array" ref="AW816">IF(Bank_Final_Fact[[#This Row],[Disbursement Date]]=MIN(_xlfn._xlws.FILTER(Bank_Final_Fact[Disbursement Date],Bank_Final_Fact[Client id]=Bank_Final_Fact[[#This Row],[Client id]])),"New","Old")</f>
        <v>New</v>
      </c>
      <c r="AX816">
        <f t="shared" si="12"/>
        <v>4</v>
      </c>
    </row>
    <row r="817" spans="1:50">
      <c r="A817" t="s">
        <v>1202</v>
      </c>
      <c r="B817">
        <v>255</v>
      </c>
      <c r="C817" t="s">
        <v>196</v>
      </c>
      <c r="D817" t="s">
        <v>343</v>
      </c>
      <c r="E817">
        <v>48744</v>
      </c>
      <c r="F817">
        <v>6358</v>
      </c>
      <c r="G817">
        <v>17635</v>
      </c>
      <c r="H817" s="1">
        <v>43843</v>
      </c>
      <c r="I817" t="s">
        <v>385</v>
      </c>
      <c r="J817" t="s">
        <v>383</v>
      </c>
      <c r="K817">
        <v>560090</v>
      </c>
      <c r="L817" t="s">
        <v>199</v>
      </c>
      <c r="M817" t="s">
        <v>247</v>
      </c>
      <c r="N817" t="s">
        <v>225</v>
      </c>
      <c r="O817" t="s">
        <v>226</v>
      </c>
      <c r="P817">
        <v>45</v>
      </c>
      <c r="Q817" s="1">
        <v>26299</v>
      </c>
      <c r="R817" t="s">
        <v>266</v>
      </c>
      <c r="S817" t="s">
        <v>243</v>
      </c>
      <c r="T817" t="s">
        <v>229</v>
      </c>
      <c r="U817" t="s">
        <v>230</v>
      </c>
      <c r="V817" t="s">
        <v>231</v>
      </c>
      <c r="W817">
        <v>773</v>
      </c>
      <c r="X817" t="s">
        <v>344</v>
      </c>
      <c r="Y817" t="s">
        <v>345</v>
      </c>
      <c r="Z817" t="s">
        <v>346</v>
      </c>
      <c r="AA817">
        <v>0.1065</v>
      </c>
      <c r="AB817" t="s">
        <v>347</v>
      </c>
      <c r="AC817" t="s">
        <v>348</v>
      </c>
      <c r="AD817" t="s">
        <v>196</v>
      </c>
      <c r="AE817" t="s">
        <v>143</v>
      </c>
      <c r="AF817" t="s">
        <v>144</v>
      </c>
      <c r="AG817" t="s">
        <v>145</v>
      </c>
      <c r="AH817" t="s">
        <v>145</v>
      </c>
      <c r="AI817" t="s">
        <v>146</v>
      </c>
      <c r="AJ817" t="s">
        <v>197</v>
      </c>
      <c r="AK817">
        <v>560090</v>
      </c>
      <c r="AL817" t="s">
        <v>198</v>
      </c>
      <c r="AM817" t="s">
        <v>14</v>
      </c>
      <c r="AN817">
        <v>50668</v>
      </c>
      <c r="AO817">
        <v>6950</v>
      </c>
      <c r="AP817">
        <v>48254</v>
      </c>
      <c r="AQ817">
        <v>42.51</v>
      </c>
      <c r="AR817">
        <v>1069.51</v>
      </c>
      <c r="AS817" t="s">
        <v>2396</v>
      </c>
      <c r="AT817" t="s">
        <v>2396</v>
      </c>
      <c r="AU817">
        <v>2</v>
      </c>
      <c r="AV817" t="s">
        <v>2398</v>
      </c>
      <c r="AW817" t="str" cm="1">
        <f t="array" ref="AW817">IF(Bank_Final_Fact[[#This Row],[Disbursement Date]]=MIN(_xlfn._xlws.FILTER(Bank_Final_Fact[Disbursement Date],Bank_Final_Fact[Client id]=Bank_Final_Fact[[#This Row],[Client id]])),"New","Old")</f>
        <v>New</v>
      </c>
      <c r="AX817">
        <f t="shared" si="12"/>
        <v>2</v>
      </c>
    </row>
    <row r="818" spans="1:50">
      <c r="A818" t="s">
        <v>1203</v>
      </c>
      <c r="B818">
        <v>333</v>
      </c>
      <c r="C818" t="s">
        <v>63</v>
      </c>
      <c r="D818" t="s">
        <v>359</v>
      </c>
      <c r="E818">
        <v>14907</v>
      </c>
      <c r="F818">
        <v>19882</v>
      </c>
      <c r="G818">
        <v>19134</v>
      </c>
      <c r="H818" s="1">
        <v>44707</v>
      </c>
      <c r="I818" t="s">
        <v>382</v>
      </c>
      <c r="J818" t="s">
        <v>383</v>
      </c>
      <c r="K818">
        <v>1280108</v>
      </c>
      <c r="L818" t="s">
        <v>65</v>
      </c>
      <c r="M818" t="s">
        <v>283</v>
      </c>
      <c r="N818" t="s">
        <v>225</v>
      </c>
      <c r="O818" t="s">
        <v>226</v>
      </c>
      <c r="P818">
        <v>36</v>
      </c>
      <c r="Q818" s="1">
        <v>30317</v>
      </c>
      <c r="R818" t="s">
        <v>235</v>
      </c>
      <c r="S818" t="s">
        <v>243</v>
      </c>
      <c r="T818" t="s">
        <v>259</v>
      </c>
      <c r="U818" t="s">
        <v>245</v>
      </c>
      <c r="V818" t="s">
        <v>240</v>
      </c>
      <c r="W818">
        <v>796</v>
      </c>
      <c r="X818" t="s">
        <v>344</v>
      </c>
      <c r="Y818" t="s">
        <v>360</v>
      </c>
      <c r="Z818" t="s">
        <v>346</v>
      </c>
      <c r="AA818">
        <v>9.9099999999999994E-2</v>
      </c>
      <c r="AB818" t="s">
        <v>347</v>
      </c>
      <c r="AC818" t="s">
        <v>361</v>
      </c>
      <c r="AD818" t="s">
        <v>63</v>
      </c>
      <c r="AE818" t="s">
        <v>24</v>
      </c>
      <c r="AF818" t="s">
        <v>63</v>
      </c>
      <c r="AG818" t="s">
        <v>26</v>
      </c>
      <c r="AH818" t="s">
        <v>26</v>
      </c>
      <c r="AI818" t="s">
        <v>27</v>
      </c>
      <c r="AJ818" t="s">
        <v>63</v>
      </c>
      <c r="AK818">
        <v>1280108</v>
      </c>
      <c r="AL818" t="s">
        <v>64</v>
      </c>
      <c r="AM818" t="s">
        <v>14</v>
      </c>
      <c r="AN818">
        <v>15517</v>
      </c>
      <c r="AO818">
        <v>20299</v>
      </c>
      <c r="AP818">
        <v>14574</v>
      </c>
      <c r="AQ818">
        <v>1.93</v>
      </c>
      <c r="AR818">
        <v>2408.0300000000002</v>
      </c>
      <c r="AS818" t="s">
        <v>2396</v>
      </c>
      <c r="AT818" t="s">
        <v>2396</v>
      </c>
      <c r="AU818">
        <v>0</v>
      </c>
      <c r="AV818" t="s">
        <v>2398</v>
      </c>
      <c r="AW818" t="str" cm="1">
        <f t="array" ref="AW818">IF(Bank_Final_Fact[[#This Row],[Disbursement Date]]=MIN(_xlfn._xlws.FILTER(Bank_Final_Fact[Disbursement Date],Bank_Final_Fact[Client id]=Bank_Final_Fact[[#This Row],[Client id]])),"New","Old")</f>
        <v>Old</v>
      </c>
      <c r="AX818">
        <f t="shared" si="12"/>
        <v>4</v>
      </c>
    </row>
    <row r="819" spans="1:50">
      <c r="A819" t="s">
        <v>1204</v>
      </c>
      <c r="B819">
        <v>629</v>
      </c>
      <c r="C819" t="s">
        <v>39</v>
      </c>
      <c r="D819" t="s">
        <v>343</v>
      </c>
      <c r="E819">
        <v>9899</v>
      </c>
      <c r="F819">
        <v>9048</v>
      </c>
      <c r="G819">
        <v>24011</v>
      </c>
      <c r="H819" s="1">
        <v>42905</v>
      </c>
      <c r="I819" t="s">
        <v>385</v>
      </c>
      <c r="J819" t="s">
        <v>383</v>
      </c>
      <c r="K819">
        <v>30179</v>
      </c>
      <c r="L819" t="s">
        <v>46</v>
      </c>
      <c r="M819" t="s">
        <v>274</v>
      </c>
      <c r="N819" t="s">
        <v>225</v>
      </c>
      <c r="O819" t="s">
        <v>238</v>
      </c>
      <c r="P819">
        <v>49</v>
      </c>
      <c r="Q819" s="1">
        <v>25882</v>
      </c>
      <c r="R819" t="s">
        <v>235</v>
      </c>
      <c r="S819" t="s">
        <v>243</v>
      </c>
      <c r="T819" t="s">
        <v>229</v>
      </c>
      <c r="U819" t="s">
        <v>230</v>
      </c>
      <c r="V819" t="s">
        <v>240</v>
      </c>
      <c r="W819">
        <v>641</v>
      </c>
      <c r="X819" t="s">
        <v>344</v>
      </c>
      <c r="Y819" t="s">
        <v>345</v>
      </c>
      <c r="Z819" t="s">
        <v>346</v>
      </c>
      <c r="AA819">
        <v>0.1065</v>
      </c>
      <c r="AB819" t="s">
        <v>347</v>
      </c>
      <c r="AC819" t="s">
        <v>348</v>
      </c>
      <c r="AD819" t="s">
        <v>39</v>
      </c>
      <c r="AE819" t="s">
        <v>40</v>
      </c>
      <c r="AF819" t="s">
        <v>41</v>
      </c>
      <c r="AG819" t="s">
        <v>42</v>
      </c>
      <c r="AH819" t="s">
        <v>42</v>
      </c>
      <c r="AI819" t="s">
        <v>43</v>
      </c>
      <c r="AJ819" t="s">
        <v>44</v>
      </c>
      <c r="AK819">
        <v>30179</v>
      </c>
      <c r="AL819" t="s">
        <v>45</v>
      </c>
      <c r="AM819" t="s">
        <v>30</v>
      </c>
      <c r="AN819">
        <v>11629</v>
      </c>
      <c r="AO819">
        <v>8637</v>
      </c>
      <c r="AP819">
        <v>9539</v>
      </c>
      <c r="AQ819">
        <v>30.01</v>
      </c>
      <c r="AR819">
        <v>4050.84</v>
      </c>
      <c r="AS819" t="s">
        <v>2396</v>
      </c>
      <c r="AT819" t="s">
        <v>2396</v>
      </c>
      <c r="AU819">
        <v>0</v>
      </c>
      <c r="AV819" t="s">
        <v>2400</v>
      </c>
      <c r="AW819" t="str" cm="1">
        <f t="array" ref="AW819">IF(Bank_Final_Fact[[#This Row],[Disbursement Date]]=MIN(_xlfn._xlws.FILTER(Bank_Final_Fact[Disbursement Date],Bank_Final_Fact[Client id]=Bank_Final_Fact[[#This Row],[Client id]])),"New","Old")</f>
        <v>New</v>
      </c>
      <c r="AX819">
        <f t="shared" si="12"/>
        <v>4</v>
      </c>
    </row>
    <row r="820" spans="1:50">
      <c r="A820" t="s">
        <v>1205</v>
      </c>
      <c r="B820">
        <v>845</v>
      </c>
      <c r="C820" t="s">
        <v>17</v>
      </c>
      <c r="D820" t="s">
        <v>343</v>
      </c>
      <c r="E820">
        <v>22540</v>
      </c>
      <c r="F820">
        <v>37864</v>
      </c>
      <c r="G820">
        <v>43801</v>
      </c>
      <c r="H820" s="1">
        <v>43239</v>
      </c>
      <c r="I820" t="s">
        <v>382</v>
      </c>
      <c r="J820" t="s">
        <v>383</v>
      </c>
      <c r="K820">
        <v>160051</v>
      </c>
      <c r="L820" t="s">
        <v>19</v>
      </c>
      <c r="M820" t="s">
        <v>260</v>
      </c>
      <c r="N820" t="s">
        <v>225</v>
      </c>
      <c r="O820" t="s">
        <v>226</v>
      </c>
      <c r="P820">
        <v>43</v>
      </c>
      <c r="Q820" s="1">
        <v>27030</v>
      </c>
      <c r="R820" t="s">
        <v>235</v>
      </c>
      <c r="S820" t="s">
        <v>243</v>
      </c>
      <c r="T820" t="s">
        <v>259</v>
      </c>
      <c r="U820" t="s">
        <v>261</v>
      </c>
      <c r="V820" t="s">
        <v>246</v>
      </c>
      <c r="W820">
        <v>453</v>
      </c>
      <c r="X820" t="s">
        <v>344</v>
      </c>
      <c r="Y820" t="s">
        <v>345</v>
      </c>
      <c r="Z820" t="s">
        <v>346</v>
      </c>
      <c r="AA820">
        <v>0.1065</v>
      </c>
      <c r="AB820" t="s">
        <v>347</v>
      </c>
      <c r="AC820" t="s">
        <v>348</v>
      </c>
      <c r="AD820" t="s">
        <v>17</v>
      </c>
      <c r="AE820" t="s">
        <v>9</v>
      </c>
      <c r="AF820" t="s">
        <v>10</v>
      </c>
      <c r="AG820" t="s">
        <v>11</v>
      </c>
      <c r="AH820" t="s">
        <v>11</v>
      </c>
      <c r="AI820" t="s">
        <v>12</v>
      </c>
      <c r="AJ820" t="s">
        <v>17</v>
      </c>
      <c r="AK820">
        <v>160051</v>
      </c>
      <c r="AL820" t="s">
        <v>18</v>
      </c>
      <c r="AM820" t="s">
        <v>30</v>
      </c>
      <c r="AN820">
        <v>24238</v>
      </c>
      <c r="AO820">
        <v>39560</v>
      </c>
      <c r="AP820">
        <v>22474</v>
      </c>
      <c r="AQ820">
        <v>38.1</v>
      </c>
      <c r="AR820">
        <v>4313.29</v>
      </c>
      <c r="AS820" t="s">
        <v>2396</v>
      </c>
      <c r="AT820" t="s">
        <v>2396</v>
      </c>
      <c r="AU820">
        <v>2</v>
      </c>
      <c r="AV820" t="s">
        <v>2400</v>
      </c>
      <c r="AW820" t="str" cm="1">
        <f t="array" ref="AW820">IF(Bank_Final_Fact[[#This Row],[Disbursement Date]]=MIN(_xlfn._xlws.FILTER(Bank_Final_Fact[Disbursement Date],Bank_Final_Fact[Client id]=Bank_Final_Fact[[#This Row],[Client id]])),"New","Old")</f>
        <v>Old</v>
      </c>
      <c r="AX820">
        <f t="shared" si="12"/>
        <v>4</v>
      </c>
    </row>
    <row r="821" spans="1:50">
      <c r="A821" t="s">
        <v>1206</v>
      </c>
      <c r="B821">
        <v>294</v>
      </c>
      <c r="C821" t="s">
        <v>8</v>
      </c>
      <c r="D821" t="s">
        <v>343</v>
      </c>
      <c r="E821">
        <v>9977</v>
      </c>
      <c r="F821">
        <v>10551</v>
      </c>
      <c r="G821">
        <v>23435</v>
      </c>
      <c r="H821" s="1">
        <v>43881</v>
      </c>
      <c r="I821" t="s">
        <v>382</v>
      </c>
      <c r="J821" t="s">
        <v>383</v>
      </c>
      <c r="K821">
        <v>100186</v>
      </c>
      <c r="L821" t="s">
        <v>15</v>
      </c>
      <c r="M821" t="s">
        <v>273</v>
      </c>
      <c r="N821" t="s">
        <v>225</v>
      </c>
      <c r="O821" t="s">
        <v>242</v>
      </c>
      <c r="P821">
        <v>23</v>
      </c>
      <c r="Q821" s="1">
        <v>34335</v>
      </c>
      <c r="R821" t="s">
        <v>266</v>
      </c>
      <c r="S821" t="s">
        <v>243</v>
      </c>
      <c r="T821" t="s">
        <v>229</v>
      </c>
      <c r="U821" t="s">
        <v>230</v>
      </c>
      <c r="V821" t="s">
        <v>240</v>
      </c>
      <c r="W821">
        <v>588</v>
      </c>
      <c r="X821" t="s">
        <v>344</v>
      </c>
      <c r="Y821" t="s">
        <v>345</v>
      </c>
      <c r="Z821" t="s">
        <v>346</v>
      </c>
      <c r="AA821">
        <v>0.1065</v>
      </c>
      <c r="AB821" t="s">
        <v>347</v>
      </c>
      <c r="AC821" t="s">
        <v>348</v>
      </c>
      <c r="AD821" t="s">
        <v>8</v>
      </c>
      <c r="AE821" t="s">
        <v>9</v>
      </c>
      <c r="AF821" t="s">
        <v>10</v>
      </c>
      <c r="AG821" t="s">
        <v>11</v>
      </c>
      <c r="AH821" t="s">
        <v>11</v>
      </c>
      <c r="AI821" t="s">
        <v>12</v>
      </c>
      <c r="AJ821" t="s">
        <v>8</v>
      </c>
      <c r="AK821">
        <v>100186</v>
      </c>
      <c r="AL821" t="s">
        <v>13</v>
      </c>
      <c r="AM821" t="s">
        <v>14</v>
      </c>
      <c r="AN821">
        <v>11349</v>
      </c>
      <c r="AO821">
        <v>10348</v>
      </c>
      <c r="AP821">
        <v>9791</v>
      </c>
      <c r="AQ821">
        <v>42.02</v>
      </c>
      <c r="AR821">
        <v>733.3</v>
      </c>
      <c r="AS821" t="s">
        <v>2396</v>
      </c>
      <c r="AT821" t="s">
        <v>2396</v>
      </c>
      <c r="AU821">
        <v>1</v>
      </c>
      <c r="AV821" t="s">
        <v>2398</v>
      </c>
      <c r="AW821" t="str" cm="1">
        <f t="array" ref="AW821">IF(Bank_Final_Fact[[#This Row],[Disbursement Date]]=MIN(_xlfn._xlws.FILTER(Bank_Final_Fact[Disbursement Date],Bank_Final_Fact[Client id]=Bank_Final_Fact[[#This Row],[Client id]])),"New","Old")</f>
        <v>Old</v>
      </c>
      <c r="AX821">
        <f t="shared" si="12"/>
        <v>4</v>
      </c>
    </row>
    <row r="822" spans="1:50">
      <c r="A822" t="s">
        <v>1207</v>
      </c>
      <c r="B822">
        <v>913</v>
      </c>
      <c r="C822" t="s">
        <v>25</v>
      </c>
      <c r="D822" t="s">
        <v>359</v>
      </c>
      <c r="E822">
        <v>38162</v>
      </c>
      <c r="F822">
        <v>11795</v>
      </c>
      <c r="G822">
        <v>23903</v>
      </c>
      <c r="H822" s="1">
        <v>42040</v>
      </c>
      <c r="I822" t="s">
        <v>385</v>
      </c>
      <c r="J822" t="s">
        <v>383</v>
      </c>
      <c r="K822">
        <v>10068</v>
      </c>
      <c r="L822" t="s">
        <v>74</v>
      </c>
      <c r="M822" t="s">
        <v>305</v>
      </c>
      <c r="N822" t="s">
        <v>225</v>
      </c>
      <c r="O822" t="s">
        <v>238</v>
      </c>
      <c r="P822">
        <v>51</v>
      </c>
      <c r="Q822" s="1">
        <v>24746</v>
      </c>
      <c r="R822" t="s">
        <v>266</v>
      </c>
      <c r="S822" t="s">
        <v>282</v>
      </c>
      <c r="T822" t="s">
        <v>229</v>
      </c>
      <c r="U822" t="s">
        <v>261</v>
      </c>
      <c r="V822" t="s">
        <v>246</v>
      </c>
      <c r="W822">
        <v>338</v>
      </c>
      <c r="X822" t="s">
        <v>344</v>
      </c>
      <c r="Y822" t="s">
        <v>360</v>
      </c>
      <c r="Z822" t="s">
        <v>346</v>
      </c>
      <c r="AA822">
        <v>9.9099999999999994E-2</v>
      </c>
      <c r="AB822" t="s">
        <v>347</v>
      </c>
      <c r="AC822" t="s">
        <v>361</v>
      </c>
      <c r="AD822" t="s">
        <v>25</v>
      </c>
      <c r="AE822" t="s">
        <v>24</v>
      </c>
      <c r="AF822" t="s">
        <v>25</v>
      </c>
      <c r="AG822" t="s">
        <v>26</v>
      </c>
      <c r="AH822" t="s">
        <v>26</v>
      </c>
      <c r="AI822" t="s">
        <v>27</v>
      </c>
      <c r="AJ822" t="s">
        <v>72</v>
      </c>
      <c r="AK822">
        <v>10068</v>
      </c>
      <c r="AL822" t="s">
        <v>73</v>
      </c>
      <c r="AM822" t="s">
        <v>16</v>
      </c>
      <c r="AN822">
        <v>37781</v>
      </c>
      <c r="AO822">
        <v>12444</v>
      </c>
      <c r="AP822">
        <v>38071</v>
      </c>
      <c r="AQ822">
        <v>47.01</v>
      </c>
      <c r="AR822">
        <v>529.26</v>
      </c>
      <c r="AS822" t="s">
        <v>2396</v>
      </c>
      <c r="AT822" t="s">
        <v>2396</v>
      </c>
      <c r="AU822">
        <v>1</v>
      </c>
      <c r="AV822" t="s">
        <v>2398</v>
      </c>
      <c r="AW822" t="str" cm="1">
        <f t="array" ref="AW822">IF(Bank_Final_Fact[[#This Row],[Disbursement Date]]=MIN(_xlfn._xlws.FILTER(Bank_Final_Fact[Disbursement Date],Bank_Final_Fact[Client id]=Bank_Final_Fact[[#This Row],[Client id]])),"New","Old")</f>
        <v>New</v>
      </c>
      <c r="AX822">
        <f t="shared" si="12"/>
        <v>3</v>
      </c>
    </row>
    <row r="823" spans="1:50">
      <c r="A823" t="s">
        <v>1208</v>
      </c>
      <c r="B823">
        <v>34</v>
      </c>
      <c r="C823" t="s">
        <v>202</v>
      </c>
      <c r="D823" t="s">
        <v>343</v>
      </c>
      <c r="E823">
        <v>38883</v>
      </c>
      <c r="F823">
        <v>9365</v>
      </c>
      <c r="G823">
        <v>20892</v>
      </c>
      <c r="H823" s="1">
        <v>44016</v>
      </c>
      <c r="I823" t="s">
        <v>394</v>
      </c>
      <c r="J823" t="s">
        <v>389</v>
      </c>
      <c r="K823">
        <v>680026</v>
      </c>
      <c r="L823" t="s">
        <v>205</v>
      </c>
      <c r="M823" t="s">
        <v>273</v>
      </c>
      <c r="N823" t="s">
        <v>225</v>
      </c>
      <c r="O823" t="s">
        <v>242</v>
      </c>
      <c r="P823">
        <v>23</v>
      </c>
      <c r="Q823" s="1">
        <v>34335</v>
      </c>
      <c r="R823" t="s">
        <v>266</v>
      </c>
      <c r="S823" t="s">
        <v>243</v>
      </c>
      <c r="T823" t="s">
        <v>229</v>
      </c>
      <c r="U823" t="s">
        <v>230</v>
      </c>
      <c r="V823" t="s">
        <v>240</v>
      </c>
      <c r="W823">
        <v>588</v>
      </c>
      <c r="X823" t="s">
        <v>344</v>
      </c>
      <c r="Y823" t="s">
        <v>345</v>
      </c>
      <c r="Z823" t="s">
        <v>346</v>
      </c>
      <c r="AA823">
        <v>0.1065</v>
      </c>
      <c r="AB823" t="s">
        <v>347</v>
      </c>
      <c r="AC823" t="s">
        <v>348</v>
      </c>
      <c r="AD823" t="s">
        <v>202</v>
      </c>
      <c r="AE823" t="s">
        <v>143</v>
      </c>
      <c r="AF823" t="s">
        <v>144</v>
      </c>
      <c r="AG823" t="s">
        <v>145</v>
      </c>
      <c r="AH823" t="s">
        <v>145</v>
      </c>
      <c r="AI823" t="s">
        <v>146</v>
      </c>
      <c r="AJ823" t="s">
        <v>203</v>
      </c>
      <c r="AK823">
        <v>680026</v>
      </c>
      <c r="AL823" t="s">
        <v>204</v>
      </c>
      <c r="AM823" t="s">
        <v>14</v>
      </c>
      <c r="AN823">
        <v>40776</v>
      </c>
      <c r="AO823">
        <v>10631</v>
      </c>
      <c r="AP823">
        <v>38610</v>
      </c>
      <c r="AQ823">
        <v>12.95</v>
      </c>
      <c r="AR823">
        <v>456.13</v>
      </c>
      <c r="AS823" t="s">
        <v>2396</v>
      </c>
      <c r="AT823" t="s">
        <v>2397</v>
      </c>
      <c r="AU823">
        <v>2</v>
      </c>
      <c r="AV823" t="s">
        <v>2399</v>
      </c>
      <c r="AW823" t="str" cm="1">
        <f t="array" ref="AW823">IF(Bank_Final_Fact[[#This Row],[Disbursement Date]]=MIN(_xlfn._xlws.FILTER(Bank_Final_Fact[Disbursement Date],Bank_Final_Fact[Client id]=Bank_Final_Fact[[#This Row],[Client id]])),"New","Old")</f>
        <v>Old</v>
      </c>
      <c r="AX823">
        <f t="shared" si="12"/>
        <v>3</v>
      </c>
    </row>
    <row r="824" spans="1:50">
      <c r="A824" t="s">
        <v>1209</v>
      </c>
      <c r="B824">
        <v>184</v>
      </c>
      <c r="C824" t="s">
        <v>75</v>
      </c>
      <c r="D824" t="s">
        <v>353</v>
      </c>
      <c r="E824">
        <v>33337</v>
      </c>
      <c r="F824">
        <v>9054</v>
      </c>
      <c r="G824">
        <v>25061</v>
      </c>
      <c r="H824" s="1">
        <v>45054</v>
      </c>
      <c r="I824" t="s">
        <v>387</v>
      </c>
      <c r="J824" t="s">
        <v>383</v>
      </c>
      <c r="K824">
        <v>710002</v>
      </c>
      <c r="L824" t="s">
        <v>80</v>
      </c>
      <c r="M824" t="s">
        <v>314</v>
      </c>
      <c r="N824" t="s">
        <v>225</v>
      </c>
      <c r="O824" t="s">
        <v>226</v>
      </c>
      <c r="P824">
        <v>37</v>
      </c>
      <c r="Q824" s="1">
        <v>29952</v>
      </c>
      <c r="R824" t="s">
        <v>281</v>
      </c>
      <c r="S824" t="s">
        <v>282</v>
      </c>
      <c r="T824" t="s">
        <v>229</v>
      </c>
      <c r="U824" t="s">
        <v>261</v>
      </c>
      <c r="V824" t="s">
        <v>231</v>
      </c>
      <c r="W824">
        <v>740</v>
      </c>
      <c r="X824" t="s">
        <v>344</v>
      </c>
      <c r="Y824" t="s">
        <v>357</v>
      </c>
      <c r="Z824" t="s">
        <v>346</v>
      </c>
      <c r="AA824">
        <v>0.1825</v>
      </c>
      <c r="AB824" t="s">
        <v>354</v>
      </c>
      <c r="AC824" t="s">
        <v>355</v>
      </c>
      <c r="AD824" t="s">
        <v>75</v>
      </c>
      <c r="AE824" t="s">
        <v>76</v>
      </c>
      <c r="AF824" t="s">
        <v>77</v>
      </c>
      <c r="AG824" t="s">
        <v>78</v>
      </c>
      <c r="AH824" t="s">
        <v>78</v>
      </c>
      <c r="AI824" t="s">
        <v>79</v>
      </c>
      <c r="AJ824" t="s">
        <v>75</v>
      </c>
      <c r="AK824">
        <v>710002</v>
      </c>
      <c r="AL824" t="s">
        <v>45</v>
      </c>
      <c r="AM824" t="s">
        <v>14</v>
      </c>
      <c r="AN824">
        <v>35095</v>
      </c>
      <c r="AO824">
        <v>9620</v>
      </c>
      <c r="AP824">
        <v>32892</v>
      </c>
      <c r="AQ824">
        <v>34.159999999999997</v>
      </c>
      <c r="AR824">
        <v>207.03</v>
      </c>
      <c r="AS824" t="s">
        <v>2397</v>
      </c>
      <c r="AT824" t="s">
        <v>2396</v>
      </c>
      <c r="AU824">
        <v>1</v>
      </c>
      <c r="AV824" t="s">
        <v>2399</v>
      </c>
      <c r="AW824" t="str" cm="1">
        <f t="array" ref="AW824">IF(Bank_Final_Fact[[#This Row],[Disbursement Date]]=MIN(_xlfn._xlws.FILTER(Bank_Final_Fact[Disbursement Date],Bank_Final_Fact[Client id]=Bank_Final_Fact[[#This Row],[Client id]])),"New","Old")</f>
        <v>Old</v>
      </c>
      <c r="AX824">
        <f t="shared" si="12"/>
        <v>4</v>
      </c>
    </row>
    <row r="825" spans="1:50">
      <c r="A825" t="s">
        <v>1210</v>
      </c>
      <c r="B825">
        <v>408</v>
      </c>
      <c r="C825" t="s">
        <v>109</v>
      </c>
      <c r="D825" t="s">
        <v>343</v>
      </c>
      <c r="E825">
        <v>49240</v>
      </c>
      <c r="F825">
        <v>40502</v>
      </c>
      <c r="G825">
        <v>33946</v>
      </c>
      <c r="H825" s="1">
        <v>42399</v>
      </c>
      <c r="I825" t="s">
        <v>387</v>
      </c>
      <c r="J825" t="s">
        <v>389</v>
      </c>
      <c r="K825">
        <v>1110166</v>
      </c>
      <c r="L825" t="s">
        <v>112</v>
      </c>
      <c r="M825" t="s">
        <v>288</v>
      </c>
      <c r="N825" t="s">
        <v>225</v>
      </c>
      <c r="O825" t="s">
        <v>226</v>
      </c>
      <c r="P825">
        <v>36</v>
      </c>
      <c r="Q825" s="1">
        <v>30317</v>
      </c>
      <c r="R825" t="s">
        <v>239</v>
      </c>
      <c r="S825" t="s">
        <v>303</v>
      </c>
      <c r="T825" t="s">
        <v>229</v>
      </c>
      <c r="U825" t="s">
        <v>261</v>
      </c>
      <c r="V825" t="s">
        <v>246</v>
      </c>
      <c r="W825">
        <v>514</v>
      </c>
      <c r="X825" t="s">
        <v>344</v>
      </c>
      <c r="Y825" t="s">
        <v>345</v>
      </c>
      <c r="Z825" t="s">
        <v>346</v>
      </c>
      <c r="AA825">
        <v>0.1065</v>
      </c>
      <c r="AB825" t="s">
        <v>347</v>
      </c>
      <c r="AC825" t="s">
        <v>348</v>
      </c>
      <c r="AD825" t="s">
        <v>109</v>
      </c>
      <c r="AE825" t="s">
        <v>9</v>
      </c>
      <c r="AF825" t="s">
        <v>10</v>
      </c>
      <c r="AG825" t="s">
        <v>11</v>
      </c>
      <c r="AH825" t="s">
        <v>11</v>
      </c>
      <c r="AI825" t="s">
        <v>12</v>
      </c>
      <c r="AJ825" t="s">
        <v>110</v>
      </c>
      <c r="AK825">
        <v>1110166</v>
      </c>
      <c r="AL825" t="s">
        <v>111</v>
      </c>
      <c r="AM825" t="s">
        <v>14</v>
      </c>
      <c r="AN825">
        <v>50071</v>
      </c>
      <c r="AO825">
        <v>40545</v>
      </c>
      <c r="AP825">
        <v>48830</v>
      </c>
      <c r="AQ825">
        <v>49.91</v>
      </c>
      <c r="AR825">
        <v>4281</v>
      </c>
      <c r="AS825" t="s">
        <v>2396</v>
      </c>
      <c r="AT825" t="s">
        <v>2396</v>
      </c>
      <c r="AU825">
        <v>1</v>
      </c>
      <c r="AV825" t="s">
        <v>2398</v>
      </c>
      <c r="AW825" t="str" cm="1">
        <f t="array" ref="AW825">IF(Bank_Final_Fact[[#This Row],[Disbursement Date]]=MIN(_xlfn._xlws.FILTER(Bank_Final_Fact[Disbursement Date],Bank_Final_Fact[Client id]=Bank_Final_Fact[[#This Row],[Client id]])),"New","Old")</f>
        <v>New</v>
      </c>
      <c r="AX825">
        <f t="shared" si="12"/>
        <v>2</v>
      </c>
    </row>
    <row r="826" spans="1:50">
      <c r="A826" t="s">
        <v>1211</v>
      </c>
      <c r="B826">
        <v>12</v>
      </c>
      <c r="C826" t="s">
        <v>39</v>
      </c>
      <c r="D826" t="s">
        <v>343</v>
      </c>
      <c r="E826">
        <v>39729</v>
      </c>
      <c r="F826">
        <v>21951</v>
      </c>
      <c r="G826">
        <v>8557</v>
      </c>
      <c r="H826" s="1">
        <v>45135</v>
      </c>
      <c r="I826" t="s">
        <v>385</v>
      </c>
      <c r="J826" t="s">
        <v>383</v>
      </c>
      <c r="K826">
        <v>30179</v>
      </c>
      <c r="L826" t="s">
        <v>46</v>
      </c>
      <c r="M826" t="s">
        <v>252</v>
      </c>
      <c r="N826" t="s">
        <v>225</v>
      </c>
      <c r="O826" t="s">
        <v>226</v>
      </c>
      <c r="P826">
        <v>45</v>
      </c>
      <c r="Q826" s="1">
        <v>26299</v>
      </c>
      <c r="R826" t="s">
        <v>227</v>
      </c>
      <c r="S826" t="s">
        <v>243</v>
      </c>
      <c r="T826" t="s">
        <v>249</v>
      </c>
      <c r="U826" t="s">
        <v>230</v>
      </c>
      <c r="V826" t="s">
        <v>240</v>
      </c>
      <c r="W826">
        <v>417</v>
      </c>
      <c r="X826" t="s">
        <v>344</v>
      </c>
      <c r="Y826" t="s">
        <v>345</v>
      </c>
      <c r="Z826" t="s">
        <v>346</v>
      </c>
      <c r="AA826">
        <v>0.1065</v>
      </c>
      <c r="AB826" t="s">
        <v>347</v>
      </c>
      <c r="AC826" t="s">
        <v>348</v>
      </c>
      <c r="AD826" t="s">
        <v>39</v>
      </c>
      <c r="AE826" t="s">
        <v>40</v>
      </c>
      <c r="AF826" t="s">
        <v>41</v>
      </c>
      <c r="AG826" t="s">
        <v>42</v>
      </c>
      <c r="AH826" t="s">
        <v>42</v>
      </c>
      <c r="AI826" t="s">
        <v>43</v>
      </c>
      <c r="AJ826" t="s">
        <v>44</v>
      </c>
      <c r="AK826">
        <v>30179</v>
      </c>
      <c r="AL826" t="s">
        <v>45</v>
      </c>
      <c r="AM826" t="s">
        <v>30</v>
      </c>
      <c r="AN826">
        <v>40583</v>
      </c>
      <c r="AO826">
        <v>22532</v>
      </c>
      <c r="AP826">
        <v>39476</v>
      </c>
      <c r="AQ826">
        <v>26.63</v>
      </c>
      <c r="AR826">
        <v>1393.97</v>
      </c>
      <c r="AS826" t="s">
        <v>2396</v>
      </c>
      <c r="AT826" t="s">
        <v>2396</v>
      </c>
      <c r="AU826">
        <v>0</v>
      </c>
      <c r="AV826" t="s">
        <v>2399</v>
      </c>
      <c r="AW826" t="str" cm="1">
        <f t="array" ref="AW826">IF(Bank_Final_Fact[[#This Row],[Disbursement Date]]=MIN(_xlfn._xlws.FILTER(Bank_Final_Fact[Disbursement Date],Bank_Final_Fact[Client id]=Bank_Final_Fact[[#This Row],[Client id]])),"New","Old")</f>
        <v>Old</v>
      </c>
      <c r="AX826">
        <f t="shared" si="12"/>
        <v>6</v>
      </c>
    </row>
    <row r="827" spans="1:50">
      <c r="A827" t="s">
        <v>1212</v>
      </c>
      <c r="B827">
        <v>470</v>
      </c>
      <c r="C827" t="s">
        <v>20</v>
      </c>
      <c r="D827" t="s">
        <v>343</v>
      </c>
      <c r="E827">
        <v>11944</v>
      </c>
      <c r="F827">
        <v>3998</v>
      </c>
      <c r="G827">
        <v>17295</v>
      </c>
      <c r="H827" s="1">
        <v>44211</v>
      </c>
      <c r="I827" t="s">
        <v>394</v>
      </c>
      <c r="J827" t="s">
        <v>383</v>
      </c>
      <c r="K827">
        <v>110159</v>
      </c>
      <c r="L827" t="s">
        <v>22</v>
      </c>
      <c r="M827" t="s">
        <v>323</v>
      </c>
      <c r="N827" t="s">
        <v>225</v>
      </c>
      <c r="O827" t="s">
        <v>251</v>
      </c>
      <c r="P827">
        <v>28</v>
      </c>
      <c r="Q827" s="1">
        <v>33550</v>
      </c>
      <c r="R827" t="s">
        <v>239</v>
      </c>
      <c r="S827" t="s">
        <v>303</v>
      </c>
      <c r="T827" t="s">
        <v>259</v>
      </c>
      <c r="U827" t="s">
        <v>245</v>
      </c>
      <c r="V827" t="s">
        <v>231</v>
      </c>
      <c r="W827">
        <v>641</v>
      </c>
      <c r="X827" t="s">
        <v>344</v>
      </c>
      <c r="Y827" t="s">
        <v>345</v>
      </c>
      <c r="Z827" t="s">
        <v>346</v>
      </c>
      <c r="AA827">
        <v>0.1065</v>
      </c>
      <c r="AB827" t="s">
        <v>347</v>
      </c>
      <c r="AC827" t="s">
        <v>348</v>
      </c>
      <c r="AD827" t="s">
        <v>20</v>
      </c>
      <c r="AE827" t="s">
        <v>9</v>
      </c>
      <c r="AF827" t="s">
        <v>10</v>
      </c>
      <c r="AG827" t="s">
        <v>11</v>
      </c>
      <c r="AH827" t="s">
        <v>11</v>
      </c>
      <c r="AI827" t="s">
        <v>12</v>
      </c>
      <c r="AJ827" t="s">
        <v>20</v>
      </c>
      <c r="AK827">
        <v>110159</v>
      </c>
      <c r="AL827" t="s">
        <v>21</v>
      </c>
      <c r="AM827" t="s">
        <v>30</v>
      </c>
      <c r="AN827">
        <v>13480</v>
      </c>
      <c r="AO827">
        <v>4284</v>
      </c>
      <c r="AP827">
        <v>11925</v>
      </c>
      <c r="AQ827">
        <v>24.8</v>
      </c>
      <c r="AR827">
        <v>3864.83</v>
      </c>
      <c r="AS827" t="s">
        <v>2396</v>
      </c>
      <c r="AT827" t="s">
        <v>2396</v>
      </c>
      <c r="AU827">
        <v>0</v>
      </c>
      <c r="AV827" t="s">
        <v>2398</v>
      </c>
      <c r="AW827" t="str" cm="1">
        <f t="array" ref="AW827">IF(Bank_Final_Fact[[#This Row],[Disbursement Date]]=MIN(_xlfn._xlws.FILTER(Bank_Final_Fact[Disbursement Date],Bank_Final_Fact[Client id]=Bank_Final_Fact[[#This Row],[Client id]])),"New","Old")</f>
        <v>New</v>
      </c>
      <c r="AX827">
        <f t="shared" si="12"/>
        <v>3</v>
      </c>
    </row>
    <row r="828" spans="1:50">
      <c r="A828" t="s">
        <v>1213</v>
      </c>
      <c r="B828">
        <v>689</v>
      </c>
      <c r="C828" t="s">
        <v>113</v>
      </c>
      <c r="D828" t="s">
        <v>343</v>
      </c>
      <c r="E828">
        <v>2848</v>
      </c>
      <c r="F828">
        <v>36412</v>
      </c>
      <c r="G828">
        <v>4416</v>
      </c>
      <c r="H828" s="1">
        <v>44872</v>
      </c>
      <c r="I828" t="s">
        <v>394</v>
      </c>
      <c r="J828" t="s">
        <v>389</v>
      </c>
      <c r="K828">
        <v>730084</v>
      </c>
      <c r="L828" t="s">
        <v>115</v>
      </c>
      <c r="M828" t="s">
        <v>309</v>
      </c>
      <c r="N828" t="s">
        <v>225</v>
      </c>
      <c r="O828" t="s">
        <v>251</v>
      </c>
      <c r="P828">
        <v>31</v>
      </c>
      <c r="Q828" s="1">
        <v>32287</v>
      </c>
      <c r="R828" t="s">
        <v>239</v>
      </c>
      <c r="S828" t="s">
        <v>303</v>
      </c>
      <c r="T828" t="s">
        <v>249</v>
      </c>
      <c r="U828" t="s">
        <v>261</v>
      </c>
      <c r="V828" t="s">
        <v>240</v>
      </c>
      <c r="W828">
        <v>532</v>
      </c>
      <c r="X828" t="s">
        <v>344</v>
      </c>
      <c r="Y828" t="s">
        <v>345</v>
      </c>
      <c r="Z828" t="s">
        <v>346</v>
      </c>
      <c r="AA828">
        <v>0.1065</v>
      </c>
      <c r="AB828" t="s">
        <v>347</v>
      </c>
      <c r="AC828" t="s">
        <v>348</v>
      </c>
      <c r="AD828" t="s">
        <v>113</v>
      </c>
      <c r="AE828" t="s">
        <v>51</v>
      </c>
      <c r="AF828" t="s">
        <v>52</v>
      </c>
      <c r="AG828" t="s">
        <v>53</v>
      </c>
      <c r="AH828" t="s">
        <v>53</v>
      </c>
      <c r="AI828" t="s">
        <v>54</v>
      </c>
      <c r="AJ828" t="s">
        <v>113</v>
      </c>
      <c r="AK828">
        <v>730084</v>
      </c>
      <c r="AL828" t="s">
        <v>114</v>
      </c>
      <c r="AM828" t="s">
        <v>14</v>
      </c>
      <c r="AN828">
        <v>2749</v>
      </c>
      <c r="AO828">
        <v>36017</v>
      </c>
      <c r="AP828">
        <v>2524</v>
      </c>
      <c r="AQ828">
        <v>9.8800000000000008</v>
      </c>
      <c r="AR828">
        <v>3807.21</v>
      </c>
      <c r="AS828" t="s">
        <v>2396</v>
      </c>
      <c r="AT828" t="s">
        <v>2396</v>
      </c>
      <c r="AU828">
        <v>2</v>
      </c>
      <c r="AV828" t="s">
        <v>2398</v>
      </c>
      <c r="AW828" t="str" cm="1">
        <f t="array" ref="AW828">IF(Bank_Final_Fact[[#This Row],[Disbursement Date]]=MIN(_xlfn._xlws.FILTER(Bank_Final_Fact[Disbursement Date],Bank_Final_Fact[Client id]=Bank_Final_Fact[[#This Row],[Client id]])),"New","Old")</f>
        <v>New</v>
      </c>
      <c r="AX828">
        <f t="shared" si="12"/>
        <v>1</v>
      </c>
    </row>
    <row r="829" spans="1:50">
      <c r="A829" t="s">
        <v>1214</v>
      </c>
      <c r="B829">
        <v>540</v>
      </c>
      <c r="C829" t="s">
        <v>20</v>
      </c>
      <c r="D829" t="s">
        <v>343</v>
      </c>
      <c r="E829">
        <v>40281</v>
      </c>
      <c r="F829">
        <v>4984</v>
      </c>
      <c r="G829">
        <v>43231</v>
      </c>
      <c r="H829" s="1">
        <v>43657</v>
      </c>
      <c r="I829" t="s">
        <v>385</v>
      </c>
      <c r="J829" t="s">
        <v>389</v>
      </c>
      <c r="K829">
        <v>110159</v>
      </c>
      <c r="L829" t="s">
        <v>22</v>
      </c>
      <c r="M829" t="s">
        <v>253</v>
      </c>
      <c r="N829" t="s">
        <v>225</v>
      </c>
      <c r="O829" t="s">
        <v>251</v>
      </c>
      <c r="P829">
        <v>31</v>
      </c>
      <c r="Q829" s="1">
        <v>32153</v>
      </c>
      <c r="R829" t="s">
        <v>235</v>
      </c>
      <c r="S829" t="s">
        <v>243</v>
      </c>
      <c r="T829" t="s">
        <v>229</v>
      </c>
      <c r="U829" t="s">
        <v>245</v>
      </c>
      <c r="V829" t="s">
        <v>246</v>
      </c>
      <c r="W829">
        <v>315</v>
      </c>
      <c r="X829" t="s">
        <v>344</v>
      </c>
      <c r="Y829" t="s">
        <v>345</v>
      </c>
      <c r="Z829" t="s">
        <v>346</v>
      </c>
      <c r="AA829">
        <v>0.1065</v>
      </c>
      <c r="AB829" t="s">
        <v>347</v>
      </c>
      <c r="AC829" t="s">
        <v>348</v>
      </c>
      <c r="AD829" t="s">
        <v>20</v>
      </c>
      <c r="AE829" t="s">
        <v>9</v>
      </c>
      <c r="AF829" t="s">
        <v>10</v>
      </c>
      <c r="AG829" t="s">
        <v>11</v>
      </c>
      <c r="AH829" t="s">
        <v>11</v>
      </c>
      <c r="AI829" t="s">
        <v>12</v>
      </c>
      <c r="AJ829" t="s">
        <v>20</v>
      </c>
      <c r="AK829">
        <v>110159</v>
      </c>
      <c r="AL829" t="s">
        <v>21</v>
      </c>
      <c r="AM829" t="s">
        <v>30</v>
      </c>
      <c r="AN829">
        <v>42066</v>
      </c>
      <c r="AO829">
        <v>5787</v>
      </c>
      <c r="AP829">
        <v>40147</v>
      </c>
      <c r="AQ829">
        <v>1.63</v>
      </c>
      <c r="AR829">
        <v>1900.19</v>
      </c>
      <c r="AS829" t="s">
        <v>2396</v>
      </c>
      <c r="AT829" t="s">
        <v>2396</v>
      </c>
      <c r="AU829">
        <v>2</v>
      </c>
      <c r="AV829" t="s">
        <v>2398</v>
      </c>
      <c r="AW829" t="str" cm="1">
        <f t="array" ref="AW829">IF(Bank_Final_Fact[[#This Row],[Disbursement Date]]=MIN(_xlfn._xlws.FILTER(Bank_Final_Fact[Disbursement Date],Bank_Final_Fact[Client id]=Bank_Final_Fact[[#This Row],[Client id]])),"New","Old")</f>
        <v>New</v>
      </c>
      <c r="AX829">
        <f t="shared" si="12"/>
        <v>1</v>
      </c>
    </row>
    <row r="830" spans="1:50">
      <c r="A830" t="s">
        <v>1215</v>
      </c>
      <c r="B830">
        <v>33</v>
      </c>
      <c r="C830" t="s">
        <v>127</v>
      </c>
      <c r="D830" t="s">
        <v>359</v>
      </c>
      <c r="E830">
        <v>15406</v>
      </c>
      <c r="F830">
        <v>37815</v>
      </c>
      <c r="G830">
        <v>4929</v>
      </c>
      <c r="H830" s="1">
        <v>44672</v>
      </c>
      <c r="I830" t="s">
        <v>385</v>
      </c>
      <c r="J830" t="s">
        <v>389</v>
      </c>
      <c r="K830">
        <v>120676</v>
      </c>
      <c r="L830" t="s">
        <v>128</v>
      </c>
      <c r="M830" t="s">
        <v>255</v>
      </c>
      <c r="N830" t="s">
        <v>225</v>
      </c>
      <c r="O830" t="s">
        <v>242</v>
      </c>
      <c r="P830">
        <v>22</v>
      </c>
      <c r="Q830" s="1">
        <v>34700</v>
      </c>
      <c r="R830" t="s">
        <v>266</v>
      </c>
      <c r="S830" t="s">
        <v>243</v>
      </c>
      <c r="T830" t="s">
        <v>259</v>
      </c>
      <c r="U830" t="s">
        <v>230</v>
      </c>
      <c r="V830" t="s">
        <v>240</v>
      </c>
      <c r="W830">
        <v>640</v>
      </c>
      <c r="X830" t="s">
        <v>344</v>
      </c>
      <c r="Y830" t="s">
        <v>360</v>
      </c>
      <c r="Z830" t="s">
        <v>346</v>
      </c>
      <c r="AA830">
        <v>9.9099999999999994E-2</v>
      </c>
      <c r="AB830" t="s">
        <v>347</v>
      </c>
      <c r="AC830" t="s">
        <v>361</v>
      </c>
      <c r="AD830" t="s">
        <v>127</v>
      </c>
      <c r="AE830" t="s">
        <v>9</v>
      </c>
      <c r="AF830" t="s">
        <v>10</v>
      </c>
      <c r="AG830" t="s">
        <v>11</v>
      </c>
      <c r="AH830" t="s">
        <v>11</v>
      </c>
      <c r="AI830" t="s">
        <v>12</v>
      </c>
      <c r="AJ830" t="s">
        <v>127</v>
      </c>
      <c r="AK830">
        <v>120676</v>
      </c>
      <c r="AL830" t="s">
        <v>21</v>
      </c>
      <c r="AM830" t="s">
        <v>14</v>
      </c>
      <c r="AN830">
        <v>15507</v>
      </c>
      <c r="AO830">
        <v>38184</v>
      </c>
      <c r="AP830">
        <v>15133</v>
      </c>
      <c r="AQ830">
        <v>13.68</v>
      </c>
      <c r="AR830">
        <v>4588.67</v>
      </c>
      <c r="AS830" t="s">
        <v>2396</v>
      </c>
      <c r="AT830" t="s">
        <v>2396</v>
      </c>
      <c r="AU830">
        <v>0</v>
      </c>
      <c r="AV830" t="s">
        <v>2398</v>
      </c>
      <c r="AW830" t="str" cm="1">
        <f t="array" ref="AW830">IF(Bank_Final_Fact[[#This Row],[Disbursement Date]]=MIN(_xlfn._xlws.FILTER(Bank_Final_Fact[Disbursement Date],Bank_Final_Fact[Client id]=Bank_Final_Fact[[#This Row],[Client id]])),"New","Old")</f>
        <v>New</v>
      </c>
      <c r="AX830">
        <f t="shared" si="12"/>
        <v>1</v>
      </c>
    </row>
    <row r="831" spans="1:50">
      <c r="A831" t="s">
        <v>1216</v>
      </c>
      <c r="B831">
        <v>765</v>
      </c>
      <c r="C831" t="s">
        <v>17</v>
      </c>
      <c r="D831" t="s">
        <v>343</v>
      </c>
      <c r="E831">
        <v>33851</v>
      </c>
      <c r="F831">
        <v>33827</v>
      </c>
      <c r="G831">
        <v>28779</v>
      </c>
      <c r="H831" s="1">
        <v>43527</v>
      </c>
      <c r="I831" t="s">
        <v>385</v>
      </c>
      <c r="J831" t="s">
        <v>383</v>
      </c>
      <c r="K831">
        <v>160051</v>
      </c>
      <c r="L831" t="s">
        <v>19</v>
      </c>
      <c r="M831" t="s">
        <v>252</v>
      </c>
      <c r="N831" t="s">
        <v>225</v>
      </c>
      <c r="O831" t="s">
        <v>226</v>
      </c>
      <c r="P831">
        <v>45</v>
      </c>
      <c r="Q831" s="1">
        <v>26299</v>
      </c>
      <c r="R831" t="s">
        <v>227</v>
      </c>
      <c r="S831" t="s">
        <v>243</v>
      </c>
      <c r="T831" t="s">
        <v>249</v>
      </c>
      <c r="U831" t="s">
        <v>230</v>
      </c>
      <c r="V831" t="s">
        <v>240</v>
      </c>
      <c r="W831">
        <v>417</v>
      </c>
      <c r="X831" t="s">
        <v>344</v>
      </c>
      <c r="Y831" t="s">
        <v>345</v>
      </c>
      <c r="Z831" t="s">
        <v>346</v>
      </c>
      <c r="AA831">
        <v>0.1065</v>
      </c>
      <c r="AB831" t="s">
        <v>347</v>
      </c>
      <c r="AC831" t="s">
        <v>348</v>
      </c>
      <c r="AD831" t="s">
        <v>17</v>
      </c>
      <c r="AE831" t="s">
        <v>9</v>
      </c>
      <c r="AF831" t="s">
        <v>10</v>
      </c>
      <c r="AG831" t="s">
        <v>11</v>
      </c>
      <c r="AH831" t="s">
        <v>11</v>
      </c>
      <c r="AI831" t="s">
        <v>12</v>
      </c>
      <c r="AJ831" t="s">
        <v>17</v>
      </c>
      <c r="AK831">
        <v>160051</v>
      </c>
      <c r="AL831" t="s">
        <v>18</v>
      </c>
      <c r="AM831" t="s">
        <v>30</v>
      </c>
      <c r="AN831">
        <v>34261</v>
      </c>
      <c r="AO831">
        <v>34556</v>
      </c>
      <c r="AP831">
        <v>33729</v>
      </c>
      <c r="AQ831">
        <v>44.4</v>
      </c>
      <c r="AR831">
        <v>1078.54</v>
      </c>
      <c r="AS831" t="s">
        <v>2396</v>
      </c>
      <c r="AT831" t="s">
        <v>2396</v>
      </c>
      <c r="AU831">
        <v>2</v>
      </c>
      <c r="AV831" t="s">
        <v>2398</v>
      </c>
      <c r="AW831" t="str" cm="1">
        <f t="array" ref="AW831">IF(Bank_Final_Fact[[#This Row],[Disbursement Date]]=MIN(_xlfn._xlws.FILTER(Bank_Final_Fact[Disbursement Date],Bank_Final_Fact[Client id]=Bank_Final_Fact[[#This Row],[Client id]])),"New","Old")</f>
        <v>Old</v>
      </c>
      <c r="AX831">
        <f t="shared" si="12"/>
        <v>3</v>
      </c>
    </row>
    <row r="832" spans="1:50">
      <c r="A832" t="s">
        <v>1217</v>
      </c>
      <c r="B832">
        <v>149</v>
      </c>
      <c r="C832" t="s">
        <v>39</v>
      </c>
      <c r="D832" t="s">
        <v>343</v>
      </c>
      <c r="E832">
        <v>7444</v>
      </c>
      <c r="F832">
        <v>7970</v>
      </c>
      <c r="G832">
        <v>27953</v>
      </c>
      <c r="H832" s="1">
        <v>42090</v>
      </c>
      <c r="I832" t="s">
        <v>382</v>
      </c>
      <c r="J832" t="s">
        <v>389</v>
      </c>
      <c r="K832">
        <v>30179</v>
      </c>
      <c r="L832" t="s">
        <v>46</v>
      </c>
      <c r="M832" t="s">
        <v>325</v>
      </c>
      <c r="N832" t="s">
        <v>225</v>
      </c>
      <c r="O832" t="s">
        <v>242</v>
      </c>
      <c r="P832">
        <v>22</v>
      </c>
      <c r="Q832" s="1">
        <v>35719</v>
      </c>
      <c r="R832" t="s">
        <v>239</v>
      </c>
      <c r="S832" t="s">
        <v>303</v>
      </c>
      <c r="T832" t="s">
        <v>259</v>
      </c>
      <c r="U832" t="s">
        <v>236</v>
      </c>
      <c r="V832" t="s">
        <v>246</v>
      </c>
      <c r="W832">
        <v>714</v>
      </c>
      <c r="X832" t="s">
        <v>344</v>
      </c>
      <c r="Y832" t="s">
        <v>345</v>
      </c>
      <c r="Z832" t="s">
        <v>346</v>
      </c>
      <c r="AA832">
        <v>0.1065</v>
      </c>
      <c r="AB832" t="s">
        <v>347</v>
      </c>
      <c r="AC832" t="s">
        <v>348</v>
      </c>
      <c r="AD832" t="s">
        <v>39</v>
      </c>
      <c r="AE832" t="s">
        <v>40</v>
      </c>
      <c r="AF832" t="s">
        <v>41</v>
      </c>
      <c r="AG832" t="s">
        <v>42</v>
      </c>
      <c r="AH832" t="s">
        <v>42</v>
      </c>
      <c r="AI832" t="s">
        <v>43</v>
      </c>
      <c r="AJ832" t="s">
        <v>44</v>
      </c>
      <c r="AK832">
        <v>30179</v>
      </c>
      <c r="AL832" t="s">
        <v>45</v>
      </c>
      <c r="AM832" t="s">
        <v>30</v>
      </c>
      <c r="AN832">
        <v>7174</v>
      </c>
      <c r="AO832">
        <v>9504</v>
      </c>
      <c r="AP832">
        <v>7131</v>
      </c>
      <c r="AQ832">
        <v>9.09</v>
      </c>
      <c r="AR832">
        <v>4144.4799999999996</v>
      </c>
      <c r="AS832" t="s">
        <v>2396</v>
      </c>
      <c r="AT832" t="s">
        <v>2396</v>
      </c>
      <c r="AU832">
        <v>0</v>
      </c>
      <c r="AV832" t="s">
        <v>2398</v>
      </c>
      <c r="AW832" t="str" cm="1">
        <f t="array" ref="AW832">IF(Bank_Final_Fact[[#This Row],[Disbursement Date]]=MIN(_xlfn._xlws.FILTER(Bank_Final_Fact[Disbursement Date],Bank_Final_Fact[Client id]=Bank_Final_Fact[[#This Row],[Client id]])),"New","Old")</f>
        <v>New</v>
      </c>
      <c r="AX832">
        <f t="shared" si="12"/>
        <v>1</v>
      </c>
    </row>
    <row r="833" spans="1:50">
      <c r="A833" t="s">
        <v>1218</v>
      </c>
      <c r="B833">
        <v>397</v>
      </c>
      <c r="C833" t="s">
        <v>52</v>
      </c>
      <c r="D833" t="s">
        <v>343</v>
      </c>
      <c r="E833">
        <v>38109</v>
      </c>
      <c r="F833">
        <v>37207</v>
      </c>
      <c r="G833">
        <v>13219</v>
      </c>
      <c r="H833" s="1">
        <v>44967</v>
      </c>
      <c r="I833" t="s">
        <v>385</v>
      </c>
      <c r="J833" t="s">
        <v>389</v>
      </c>
      <c r="K833">
        <v>50678</v>
      </c>
      <c r="L833" t="s">
        <v>98</v>
      </c>
      <c r="M833" t="s">
        <v>260</v>
      </c>
      <c r="N833" t="s">
        <v>225</v>
      </c>
      <c r="O833" t="s">
        <v>238</v>
      </c>
      <c r="P833">
        <v>50</v>
      </c>
      <c r="Q833" s="1">
        <v>25569</v>
      </c>
      <c r="R833" t="s">
        <v>239</v>
      </c>
      <c r="S833" t="s">
        <v>303</v>
      </c>
      <c r="T833" t="s">
        <v>229</v>
      </c>
      <c r="U833" t="s">
        <v>245</v>
      </c>
      <c r="V833" t="s">
        <v>240</v>
      </c>
      <c r="W833">
        <v>664</v>
      </c>
      <c r="X833" t="s">
        <v>344</v>
      </c>
      <c r="Y833" t="s">
        <v>345</v>
      </c>
      <c r="Z833" t="s">
        <v>346</v>
      </c>
      <c r="AA833">
        <v>0.1065</v>
      </c>
      <c r="AB833" t="s">
        <v>347</v>
      </c>
      <c r="AC833" t="s">
        <v>348</v>
      </c>
      <c r="AD833" t="s">
        <v>52</v>
      </c>
      <c r="AE833" t="s">
        <v>51</v>
      </c>
      <c r="AF833" t="s">
        <v>52</v>
      </c>
      <c r="AG833" t="s">
        <v>53</v>
      </c>
      <c r="AH833" t="s">
        <v>53</v>
      </c>
      <c r="AI833" t="s">
        <v>54</v>
      </c>
      <c r="AJ833" t="s">
        <v>52</v>
      </c>
      <c r="AK833">
        <v>50678</v>
      </c>
      <c r="AL833" t="s">
        <v>97</v>
      </c>
      <c r="AM833" t="s">
        <v>14</v>
      </c>
      <c r="AN833">
        <v>39479</v>
      </c>
      <c r="AO833">
        <v>38858</v>
      </c>
      <c r="AP833">
        <v>37845</v>
      </c>
      <c r="AQ833">
        <v>13.19</v>
      </c>
      <c r="AR833">
        <v>4077.24</v>
      </c>
      <c r="AS833" t="s">
        <v>2396</v>
      </c>
      <c r="AT833" t="s">
        <v>2396</v>
      </c>
      <c r="AU833">
        <v>2</v>
      </c>
      <c r="AV833" t="s">
        <v>2398</v>
      </c>
      <c r="AW833" t="str" cm="1">
        <f t="array" ref="AW833">IF(Bank_Final_Fact[[#This Row],[Disbursement Date]]=MIN(_xlfn._xlws.FILTER(Bank_Final_Fact[Disbursement Date],Bank_Final_Fact[Client id]=Bank_Final_Fact[[#This Row],[Client id]])),"New","Old")</f>
        <v>Old</v>
      </c>
      <c r="AX833">
        <f t="shared" si="12"/>
        <v>3</v>
      </c>
    </row>
    <row r="834" spans="1:50">
      <c r="A834" t="s">
        <v>1219</v>
      </c>
      <c r="B834">
        <v>321</v>
      </c>
      <c r="C834" t="s">
        <v>23</v>
      </c>
      <c r="D834" t="s">
        <v>343</v>
      </c>
      <c r="E834">
        <v>25055</v>
      </c>
      <c r="F834">
        <v>48322</v>
      </c>
      <c r="G834">
        <v>6297</v>
      </c>
      <c r="H834" s="1">
        <v>42505</v>
      </c>
      <c r="I834" t="s">
        <v>385</v>
      </c>
      <c r="J834" t="s">
        <v>383</v>
      </c>
      <c r="K834">
        <v>910182</v>
      </c>
      <c r="L834" t="s">
        <v>31</v>
      </c>
      <c r="M834" t="s">
        <v>273</v>
      </c>
      <c r="N834" t="s">
        <v>225</v>
      </c>
      <c r="O834" t="s">
        <v>242</v>
      </c>
      <c r="P834">
        <v>23</v>
      </c>
      <c r="Q834" s="1">
        <v>34335</v>
      </c>
      <c r="R834" t="s">
        <v>266</v>
      </c>
      <c r="S834" t="s">
        <v>243</v>
      </c>
      <c r="T834" t="s">
        <v>229</v>
      </c>
      <c r="U834" t="s">
        <v>230</v>
      </c>
      <c r="V834" t="s">
        <v>240</v>
      </c>
      <c r="W834">
        <v>588</v>
      </c>
      <c r="X834" t="s">
        <v>344</v>
      </c>
      <c r="Y834" t="s">
        <v>345</v>
      </c>
      <c r="Z834" t="s">
        <v>346</v>
      </c>
      <c r="AA834">
        <v>0.1065</v>
      </c>
      <c r="AB834" t="s">
        <v>347</v>
      </c>
      <c r="AC834" t="s">
        <v>348</v>
      </c>
      <c r="AD834" t="s">
        <v>23</v>
      </c>
      <c r="AE834" t="s">
        <v>24</v>
      </c>
      <c r="AF834" t="s">
        <v>25</v>
      </c>
      <c r="AG834" t="s">
        <v>26</v>
      </c>
      <c r="AH834" t="s">
        <v>26</v>
      </c>
      <c r="AI834" t="s">
        <v>27</v>
      </c>
      <c r="AJ834" t="s">
        <v>28</v>
      </c>
      <c r="AK834">
        <v>910182</v>
      </c>
      <c r="AL834" t="s">
        <v>29</v>
      </c>
      <c r="AM834" t="s">
        <v>16</v>
      </c>
      <c r="AN834">
        <v>26428</v>
      </c>
      <c r="AO834">
        <v>48553</v>
      </c>
      <c r="AP834">
        <v>24584</v>
      </c>
      <c r="AQ834">
        <v>5.69</v>
      </c>
      <c r="AR834">
        <v>1002.15</v>
      </c>
      <c r="AS834" t="s">
        <v>2396</v>
      </c>
      <c r="AT834" t="s">
        <v>2396</v>
      </c>
      <c r="AU834">
        <v>1</v>
      </c>
      <c r="AV834" t="s">
        <v>2400</v>
      </c>
      <c r="AW834" t="str" cm="1">
        <f t="array" ref="AW834">IF(Bank_Final_Fact[[#This Row],[Disbursement Date]]=MIN(_xlfn._xlws.FILTER(Bank_Final_Fact[Disbursement Date],Bank_Final_Fact[Client id]=Bank_Final_Fact[[#This Row],[Client id]])),"New","Old")</f>
        <v>Old</v>
      </c>
      <c r="AX834">
        <f t="shared" ref="AX834:AX897" si="13">COUNTIF($B:$B,B834)</f>
        <v>4</v>
      </c>
    </row>
    <row r="835" spans="1:50">
      <c r="A835" t="s">
        <v>1220</v>
      </c>
      <c r="B835">
        <v>752</v>
      </c>
      <c r="C835" t="s">
        <v>39</v>
      </c>
      <c r="D835" t="s">
        <v>353</v>
      </c>
      <c r="E835">
        <v>39029</v>
      </c>
      <c r="F835">
        <v>8813</v>
      </c>
      <c r="G835">
        <v>30117</v>
      </c>
      <c r="H835" s="1">
        <v>44309</v>
      </c>
      <c r="I835" t="s">
        <v>385</v>
      </c>
      <c r="J835" t="s">
        <v>383</v>
      </c>
      <c r="K835">
        <v>30179</v>
      </c>
      <c r="L835" t="s">
        <v>46</v>
      </c>
      <c r="M835" t="s">
        <v>270</v>
      </c>
      <c r="N835" t="s">
        <v>225</v>
      </c>
      <c r="O835" t="s">
        <v>242</v>
      </c>
      <c r="P835">
        <v>23</v>
      </c>
      <c r="Q835" s="1">
        <v>34367</v>
      </c>
      <c r="R835" t="s">
        <v>266</v>
      </c>
      <c r="S835" t="s">
        <v>243</v>
      </c>
      <c r="T835" t="s">
        <v>229</v>
      </c>
      <c r="U835" t="s">
        <v>245</v>
      </c>
      <c r="V835" t="s">
        <v>240</v>
      </c>
      <c r="W835">
        <v>503</v>
      </c>
      <c r="X835" t="s">
        <v>344</v>
      </c>
      <c r="Y835" t="s">
        <v>357</v>
      </c>
      <c r="Z835" t="s">
        <v>346</v>
      </c>
      <c r="AA835">
        <v>0.1825</v>
      </c>
      <c r="AB835" t="s">
        <v>354</v>
      </c>
      <c r="AC835" t="s">
        <v>355</v>
      </c>
      <c r="AD835" t="s">
        <v>39</v>
      </c>
      <c r="AE835" t="s">
        <v>40</v>
      </c>
      <c r="AF835" t="s">
        <v>41</v>
      </c>
      <c r="AG835" t="s">
        <v>42</v>
      </c>
      <c r="AH835" t="s">
        <v>42</v>
      </c>
      <c r="AI835" t="s">
        <v>43</v>
      </c>
      <c r="AJ835" t="s">
        <v>44</v>
      </c>
      <c r="AK835">
        <v>30179</v>
      </c>
      <c r="AL835" t="s">
        <v>45</v>
      </c>
      <c r="AM835" t="s">
        <v>30</v>
      </c>
      <c r="AN835">
        <v>39860</v>
      </c>
      <c r="AO835">
        <v>9434</v>
      </c>
      <c r="AP835">
        <v>38692</v>
      </c>
      <c r="AQ835">
        <v>30.39</v>
      </c>
      <c r="AR835">
        <v>1323.01</v>
      </c>
      <c r="AS835" t="s">
        <v>2396</v>
      </c>
      <c r="AT835" t="s">
        <v>2396</v>
      </c>
      <c r="AU835">
        <v>2</v>
      </c>
      <c r="AV835" t="s">
        <v>2398</v>
      </c>
      <c r="AW835" t="str" cm="1">
        <f t="array" ref="AW835">IF(Bank_Final_Fact[[#This Row],[Disbursement Date]]=MIN(_xlfn._xlws.FILTER(Bank_Final_Fact[Disbursement Date],Bank_Final_Fact[Client id]=Bank_Final_Fact[[#This Row],[Client id]])),"New","Old")</f>
        <v>Old</v>
      </c>
      <c r="AX835">
        <f t="shared" si="13"/>
        <v>3</v>
      </c>
    </row>
    <row r="836" spans="1:50">
      <c r="A836" t="s">
        <v>1221</v>
      </c>
      <c r="B836">
        <v>941</v>
      </c>
      <c r="C836" t="s">
        <v>200</v>
      </c>
      <c r="D836" t="s">
        <v>359</v>
      </c>
      <c r="E836">
        <v>7931</v>
      </c>
      <c r="F836">
        <v>36280</v>
      </c>
      <c r="G836">
        <v>16117</v>
      </c>
      <c r="H836" s="1">
        <v>44594</v>
      </c>
      <c r="I836" t="s">
        <v>382</v>
      </c>
      <c r="J836" t="s">
        <v>389</v>
      </c>
      <c r="K836">
        <v>850152</v>
      </c>
      <c r="L836" t="s">
        <v>201</v>
      </c>
      <c r="M836" t="s">
        <v>331</v>
      </c>
      <c r="N836" t="s">
        <v>225</v>
      </c>
      <c r="O836" t="s">
        <v>226</v>
      </c>
      <c r="P836">
        <v>39</v>
      </c>
      <c r="Q836" s="1">
        <v>29221</v>
      </c>
      <c r="R836" t="s">
        <v>281</v>
      </c>
      <c r="S836" t="s">
        <v>282</v>
      </c>
      <c r="T836" t="s">
        <v>229</v>
      </c>
      <c r="U836" t="s">
        <v>230</v>
      </c>
      <c r="V836" t="s">
        <v>231</v>
      </c>
      <c r="W836">
        <v>472</v>
      </c>
      <c r="X836" t="s">
        <v>344</v>
      </c>
      <c r="Y836" t="s">
        <v>360</v>
      </c>
      <c r="Z836" t="s">
        <v>346</v>
      </c>
      <c r="AA836">
        <v>9.9099999999999994E-2</v>
      </c>
      <c r="AB836" t="s">
        <v>347</v>
      </c>
      <c r="AC836" t="s">
        <v>361</v>
      </c>
      <c r="AD836" t="s">
        <v>200</v>
      </c>
      <c r="AE836" t="s">
        <v>143</v>
      </c>
      <c r="AF836" t="s">
        <v>144</v>
      </c>
      <c r="AG836" t="s">
        <v>145</v>
      </c>
      <c r="AH836" t="s">
        <v>145</v>
      </c>
      <c r="AI836" t="s">
        <v>146</v>
      </c>
      <c r="AJ836" t="s">
        <v>200</v>
      </c>
      <c r="AK836">
        <v>850152</v>
      </c>
      <c r="AL836" t="s">
        <v>147</v>
      </c>
      <c r="AM836" t="s">
        <v>16</v>
      </c>
      <c r="AN836">
        <v>7545</v>
      </c>
      <c r="AO836">
        <v>37148</v>
      </c>
      <c r="AP836">
        <v>7766</v>
      </c>
      <c r="AQ836">
        <v>36.74</v>
      </c>
      <c r="AR836">
        <v>955.04</v>
      </c>
      <c r="AS836" t="s">
        <v>2396</v>
      </c>
      <c r="AT836" t="s">
        <v>2396</v>
      </c>
      <c r="AU836">
        <v>1</v>
      </c>
      <c r="AV836" t="s">
        <v>2398</v>
      </c>
      <c r="AW836" t="str" cm="1">
        <f t="array" ref="AW836">IF(Bank_Final_Fact[[#This Row],[Disbursement Date]]=MIN(_xlfn._xlws.FILTER(Bank_Final_Fact[Disbursement Date],Bank_Final_Fact[Client id]=Bank_Final_Fact[[#This Row],[Client id]])),"New","Old")</f>
        <v>Old</v>
      </c>
      <c r="AX836">
        <f t="shared" si="13"/>
        <v>5</v>
      </c>
    </row>
    <row r="837" spans="1:50">
      <c r="A837" t="s">
        <v>1222</v>
      </c>
      <c r="B837">
        <v>846</v>
      </c>
      <c r="C837" t="s">
        <v>8</v>
      </c>
      <c r="D837" t="s">
        <v>343</v>
      </c>
      <c r="E837">
        <v>49995</v>
      </c>
      <c r="F837">
        <v>32267</v>
      </c>
      <c r="G837">
        <v>30507</v>
      </c>
      <c r="H837" s="1">
        <v>45254</v>
      </c>
      <c r="I837" t="s">
        <v>382</v>
      </c>
      <c r="J837" t="s">
        <v>383</v>
      </c>
      <c r="K837">
        <v>100186</v>
      </c>
      <c r="L837" t="s">
        <v>15</v>
      </c>
      <c r="M837" t="s">
        <v>322</v>
      </c>
      <c r="N837" t="s">
        <v>225</v>
      </c>
      <c r="O837" t="s">
        <v>226</v>
      </c>
      <c r="P837">
        <v>44</v>
      </c>
      <c r="Q837" s="1">
        <v>27395</v>
      </c>
      <c r="R837" t="s">
        <v>239</v>
      </c>
      <c r="S837" t="s">
        <v>303</v>
      </c>
      <c r="T837" t="s">
        <v>229</v>
      </c>
      <c r="U837" t="s">
        <v>236</v>
      </c>
      <c r="V837" t="s">
        <v>231</v>
      </c>
      <c r="W837">
        <v>638</v>
      </c>
      <c r="X837" t="s">
        <v>344</v>
      </c>
      <c r="Y837" t="s">
        <v>345</v>
      </c>
      <c r="Z837" t="s">
        <v>346</v>
      </c>
      <c r="AA837">
        <v>0.1065</v>
      </c>
      <c r="AB837" t="s">
        <v>347</v>
      </c>
      <c r="AC837" t="s">
        <v>348</v>
      </c>
      <c r="AD837" t="s">
        <v>8</v>
      </c>
      <c r="AE837" t="s">
        <v>9</v>
      </c>
      <c r="AF837" t="s">
        <v>10</v>
      </c>
      <c r="AG837" t="s">
        <v>11</v>
      </c>
      <c r="AH837" t="s">
        <v>11</v>
      </c>
      <c r="AI837" t="s">
        <v>12</v>
      </c>
      <c r="AJ837" t="s">
        <v>8</v>
      </c>
      <c r="AK837">
        <v>100186</v>
      </c>
      <c r="AL837" t="s">
        <v>13</v>
      </c>
      <c r="AM837" t="s">
        <v>14</v>
      </c>
      <c r="AN837">
        <v>49953</v>
      </c>
      <c r="AO837">
        <v>33688</v>
      </c>
      <c r="AP837">
        <v>49655</v>
      </c>
      <c r="AQ837">
        <v>23.16</v>
      </c>
      <c r="AR837">
        <v>4756.46</v>
      </c>
      <c r="AS837" t="s">
        <v>2396</v>
      </c>
      <c r="AT837" t="s">
        <v>2396</v>
      </c>
      <c r="AU837">
        <v>1</v>
      </c>
      <c r="AV837" t="s">
        <v>2398</v>
      </c>
      <c r="AW837" t="str" cm="1">
        <f t="array" ref="AW837">IF(Bank_Final_Fact[[#This Row],[Disbursement Date]]=MIN(_xlfn._xlws.FILTER(Bank_Final_Fact[Disbursement Date],Bank_Final_Fact[Client id]=Bank_Final_Fact[[#This Row],[Client id]])),"New","Old")</f>
        <v>Old</v>
      </c>
      <c r="AX837">
        <f t="shared" si="13"/>
        <v>2</v>
      </c>
    </row>
    <row r="838" spans="1:50">
      <c r="A838" t="s">
        <v>1223</v>
      </c>
      <c r="B838">
        <v>703</v>
      </c>
      <c r="C838" t="s">
        <v>20</v>
      </c>
      <c r="D838" t="s">
        <v>343</v>
      </c>
      <c r="E838">
        <v>45571</v>
      </c>
      <c r="F838">
        <v>41099</v>
      </c>
      <c r="G838">
        <v>16327</v>
      </c>
      <c r="H838" s="1">
        <v>44639</v>
      </c>
      <c r="I838" t="s">
        <v>382</v>
      </c>
      <c r="J838" t="s">
        <v>383</v>
      </c>
      <c r="K838">
        <v>110159</v>
      </c>
      <c r="L838" t="s">
        <v>22</v>
      </c>
      <c r="M838" t="s">
        <v>263</v>
      </c>
      <c r="N838" t="s">
        <v>225</v>
      </c>
      <c r="O838" t="s">
        <v>251</v>
      </c>
      <c r="P838">
        <v>28</v>
      </c>
      <c r="Q838" s="1">
        <v>32846</v>
      </c>
      <c r="R838" t="s">
        <v>235</v>
      </c>
      <c r="S838" t="s">
        <v>243</v>
      </c>
      <c r="T838" t="s">
        <v>229</v>
      </c>
      <c r="U838" t="s">
        <v>245</v>
      </c>
      <c r="V838" t="s">
        <v>240</v>
      </c>
      <c r="W838">
        <v>385</v>
      </c>
      <c r="X838" t="s">
        <v>344</v>
      </c>
      <c r="Y838" t="s">
        <v>345</v>
      </c>
      <c r="Z838" t="s">
        <v>346</v>
      </c>
      <c r="AA838">
        <v>0.1065</v>
      </c>
      <c r="AB838" t="s">
        <v>347</v>
      </c>
      <c r="AC838" t="s">
        <v>348</v>
      </c>
      <c r="AD838" t="s">
        <v>20</v>
      </c>
      <c r="AE838" t="s">
        <v>9</v>
      </c>
      <c r="AF838" t="s">
        <v>10</v>
      </c>
      <c r="AG838" t="s">
        <v>11</v>
      </c>
      <c r="AH838" t="s">
        <v>11</v>
      </c>
      <c r="AI838" t="s">
        <v>12</v>
      </c>
      <c r="AJ838" t="s">
        <v>20</v>
      </c>
      <c r="AK838">
        <v>110159</v>
      </c>
      <c r="AL838" t="s">
        <v>21</v>
      </c>
      <c r="AM838" t="s">
        <v>30</v>
      </c>
      <c r="AN838">
        <v>47070</v>
      </c>
      <c r="AO838">
        <v>41862</v>
      </c>
      <c r="AP838">
        <v>45383</v>
      </c>
      <c r="AQ838">
        <v>4.5599999999999996</v>
      </c>
      <c r="AR838">
        <v>1988.19</v>
      </c>
      <c r="AS838" t="s">
        <v>2396</v>
      </c>
      <c r="AT838" t="s">
        <v>2396</v>
      </c>
      <c r="AU838">
        <v>1</v>
      </c>
      <c r="AV838" t="s">
        <v>2398</v>
      </c>
      <c r="AW838" t="str" cm="1">
        <f t="array" ref="AW838">IF(Bank_Final_Fact[[#This Row],[Disbursement Date]]=MIN(_xlfn._xlws.FILTER(Bank_Final_Fact[Disbursement Date],Bank_Final_Fact[Client id]=Bank_Final_Fact[[#This Row],[Client id]])),"New","Old")</f>
        <v>Old</v>
      </c>
      <c r="AX838">
        <f t="shared" si="13"/>
        <v>3</v>
      </c>
    </row>
    <row r="839" spans="1:50">
      <c r="A839" t="s">
        <v>1224</v>
      </c>
      <c r="B839">
        <v>760</v>
      </c>
      <c r="C839" t="s">
        <v>39</v>
      </c>
      <c r="D839" t="s">
        <v>343</v>
      </c>
      <c r="E839">
        <v>4771</v>
      </c>
      <c r="F839">
        <v>49426</v>
      </c>
      <c r="G839">
        <v>2167</v>
      </c>
      <c r="H839" s="1">
        <v>44519</v>
      </c>
      <c r="I839" t="s">
        <v>382</v>
      </c>
      <c r="J839" t="s">
        <v>383</v>
      </c>
      <c r="K839">
        <v>30179</v>
      </c>
      <c r="L839" t="s">
        <v>46</v>
      </c>
      <c r="M839" t="s">
        <v>279</v>
      </c>
      <c r="N839" t="s">
        <v>225</v>
      </c>
      <c r="O839" t="s">
        <v>251</v>
      </c>
      <c r="P839">
        <v>33</v>
      </c>
      <c r="Q839" s="1">
        <v>31778</v>
      </c>
      <c r="R839" t="s">
        <v>239</v>
      </c>
      <c r="S839" t="s">
        <v>303</v>
      </c>
      <c r="T839" t="s">
        <v>229</v>
      </c>
      <c r="U839" t="s">
        <v>233</v>
      </c>
      <c r="V839" t="s">
        <v>240</v>
      </c>
      <c r="W839">
        <v>473</v>
      </c>
      <c r="X839" t="s">
        <v>344</v>
      </c>
      <c r="Y839" t="s">
        <v>345</v>
      </c>
      <c r="Z839" t="s">
        <v>346</v>
      </c>
      <c r="AA839">
        <v>0.1065</v>
      </c>
      <c r="AB839" t="s">
        <v>347</v>
      </c>
      <c r="AC839" t="s">
        <v>348</v>
      </c>
      <c r="AD839" t="s">
        <v>39</v>
      </c>
      <c r="AE839" t="s">
        <v>40</v>
      </c>
      <c r="AF839" t="s">
        <v>41</v>
      </c>
      <c r="AG839" t="s">
        <v>42</v>
      </c>
      <c r="AH839" t="s">
        <v>42</v>
      </c>
      <c r="AI839" t="s">
        <v>43</v>
      </c>
      <c r="AJ839" t="s">
        <v>44</v>
      </c>
      <c r="AK839">
        <v>30179</v>
      </c>
      <c r="AL839" t="s">
        <v>45</v>
      </c>
      <c r="AM839" t="s">
        <v>30</v>
      </c>
      <c r="AN839">
        <v>4325</v>
      </c>
      <c r="AO839">
        <v>51083</v>
      </c>
      <c r="AP839">
        <v>4508</v>
      </c>
      <c r="AQ839">
        <v>32.659999999999997</v>
      </c>
      <c r="AR839">
        <v>2868.94</v>
      </c>
      <c r="AS839" t="s">
        <v>2396</v>
      </c>
      <c r="AT839" t="s">
        <v>2396</v>
      </c>
      <c r="AU839">
        <v>1</v>
      </c>
      <c r="AV839" t="s">
        <v>2399</v>
      </c>
      <c r="AW839" t="str" cm="1">
        <f t="array" ref="AW839">IF(Bank_Final_Fact[[#This Row],[Disbursement Date]]=MIN(_xlfn._xlws.FILTER(Bank_Final_Fact[Disbursement Date],Bank_Final_Fact[Client id]=Bank_Final_Fact[[#This Row],[Client id]])),"New","Old")</f>
        <v>Old</v>
      </c>
      <c r="AX839">
        <f t="shared" si="13"/>
        <v>4</v>
      </c>
    </row>
    <row r="840" spans="1:50">
      <c r="A840" t="s">
        <v>1225</v>
      </c>
      <c r="B840">
        <v>275</v>
      </c>
      <c r="C840" t="s">
        <v>149</v>
      </c>
      <c r="D840" t="s">
        <v>362</v>
      </c>
      <c r="E840">
        <v>16764</v>
      </c>
      <c r="F840">
        <v>2299</v>
      </c>
      <c r="G840">
        <v>16874</v>
      </c>
      <c r="H840" s="1">
        <v>43822</v>
      </c>
      <c r="I840" t="s">
        <v>387</v>
      </c>
      <c r="J840" t="s">
        <v>389</v>
      </c>
      <c r="K840">
        <v>1050013</v>
      </c>
      <c r="L840" t="s">
        <v>150</v>
      </c>
      <c r="M840" t="s">
        <v>279</v>
      </c>
      <c r="N840" t="s">
        <v>225</v>
      </c>
      <c r="O840" t="s">
        <v>226</v>
      </c>
      <c r="P840">
        <v>38</v>
      </c>
      <c r="Q840" s="1">
        <v>29530</v>
      </c>
      <c r="R840" t="s">
        <v>266</v>
      </c>
      <c r="S840" t="s">
        <v>282</v>
      </c>
      <c r="T840" t="s">
        <v>229</v>
      </c>
      <c r="U840" t="s">
        <v>236</v>
      </c>
      <c r="V840" t="s">
        <v>231</v>
      </c>
      <c r="W840">
        <v>755</v>
      </c>
      <c r="X840" t="s">
        <v>344</v>
      </c>
      <c r="Y840" t="s">
        <v>357</v>
      </c>
      <c r="Z840" t="s">
        <v>363</v>
      </c>
      <c r="AA840">
        <v>0.1991</v>
      </c>
      <c r="AB840" t="s">
        <v>364</v>
      </c>
      <c r="AC840" t="s">
        <v>365</v>
      </c>
      <c r="AD840" t="s">
        <v>149</v>
      </c>
      <c r="AE840" t="s">
        <v>143</v>
      </c>
      <c r="AF840" t="s">
        <v>144</v>
      </c>
      <c r="AG840" t="s">
        <v>145</v>
      </c>
      <c r="AH840" t="s">
        <v>145</v>
      </c>
      <c r="AI840" t="s">
        <v>146</v>
      </c>
      <c r="AJ840" t="s">
        <v>149</v>
      </c>
      <c r="AK840">
        <v>1050013</v>
      </c>
      <c r="AL840" t="s">
        <v>147</v>
      </c>
      <c r="AM840" t="s">
        <v>30</v>
      </c>
      <c r="AN840">
        <v>17514</v>
      </c>
      <c r="AO840">
        <v>3348</v>
      </c>
      <c r="AP840">
        <v>16333</v>
      </c>
      <c r="AQ840">
        <v>43.77</v>
      </c>
      <c r="AR840">
        <v>3038.87</v>
      </c>
      <c r="AS840" t="s">
        <v>2396</v>
      </c>
      <c r="AT840" t="s">
        <v>2396</v>
      </c>
      <c r="AU840">
        <v>2</v>
      </c>
      <c r="AV840" t="s">
        <v>2398</v>
      </c>
      <c r="AW840" t="str" cm="1">
        <f t="array" ref="AW840">IF(Bank_Final_Fact[[#This Row],[Disbursement Date]]=MIN(_xlfn._xlws.FILTER(Bank_Final_Fact[Disbursement Date],Bank_Final_Fact[Client id]=Bank_Final_Fact[[#This Row],[Client id]])),"New","Old")</f>
        <v>Old</v>
      </c>
      <c r="AX840">
        <f t="shared" si="13"/>
        <v>3</v>
      </c>
    </row>
    <row r="841" spans="1:50">
      <c r="A841" t="s">
        <v>1226</v>
      </c>
      <c r="B841">
        <v>696</v>
      </c>
      <c r="C841" t="s">
        <v>124</v>
      </c>
      <c r="D841" t="s">
        <v>343</v>
      </c>
      <c r="E841">
        <v>22679</v>
      </c>
      <c r="F841">
        <v>7408</v>
      </c>
      <c r="G841">
        <v>4158</v>
      </c>
      <c r="H841" s="1">
        <v>43269</v>
      </c>
      <c r="I841" t="s">
        <v>382</v>
      </c>
      <c r="J841" t="s">
        <v>389</v>
      </c>
      <c r="K841">
        <v>1030063</v>
      </c>
      <c r="L841" t="s">
        <v>126</v>
      </c>
      <c r="M841" t="s">
        <v>237</v>
      </c>
      <c r="N841" t="s">
        <v>225</v>
      </c>
      <c r="O841" t="s">
        <v>238</v>
      </c>
      <c r="P841">
        <v>47</v>
      </c>
      <c r="Q841" s="1">
        <v>26451</v>
      </c>
      <c r="R841" t="s">
        <v>281</v>
      </c>
      <c r="S841" t="s">
        <v>282</v>
      </c>
      <c r="T841" t="s">
        <v>259</v>
      </c>
      <c r="U841" t="s">
        <v>245</v>
      </c>
      <c r="V841" t="s">
        <v>231</v>
      </c>
      <c r="W841">
        <v>346</v>
      </c>
      <c r="X841" t="s">
        <v>344</v>
      </c>
      <c r="Y841" t="s">
        <v>345</v>
      </c>
      <c r="Z841" t="s">
        <v>346</v>
      </c>
      <c r="AA841">
        <v>0.1065</v>
      </c>
      <c r="AB841" t="s">
        <v>347</v>
      </c>
      <c r="AC841" t="s">
        <v>348</v>
      </c>
      <c r="AD841" t="s">
        <v>124</v>
      </c>
      <c r="AE841" t="s">
        <v>9</v>
      </c>
      <c r="AF841" t="s">
        <v>10</v>
      </c>
      <c r="AG841" t="s">
        <v>11</v>
      </c>
      <c r="AH841" t="s">
        <v>11</v>
      </c>
      <c r="AI841" t="s">
        <v>12</v>
      </c>
      <c r="AJ841" t="s">
        <v>20</v>
      </c>
      <c r="AK841">
        <v>1030063</v>
      </c>
      <c r="AL841" t="s">
        <v>125</v>
      </c>
      <c r="AM841" t="s">
        <v>30</v>
      </c>
      <c r="AN841">
        <v>23410</v>
      </c>
      <c r="AO841">
        <v>9366</v>
      </c>
      <c r="AP841">
        <v>22324</v>
      </c>
      <c r="AQ841">
        <v>33.93</v>
      </c>
      <c r="AR841">
        <v>4798.3900000000003</v>
      </c>
      <c r="AS841" t="s">
        <v>2396</v>
      </c>
      <c r="AT841" t="s">
        <v>2396</v>
      </c>
      <c r="AU841">
        <v>1</v>
      </c>
      <c r="AV841" t="s">
        <v>2398</v>
      </c>
      <c r="AW841" t="str" cm="1">
        <f t="array" ref="AW841">IF(Bank_Final_Fact[[#This Row],[Disbursement Date]]=MIN(_xlfn._xlws.FILTER(Bank_Final_Fact[Disbursement Date],Bank_Final_Fact[Client id]=Bank_Final_Fact[[#This Row],[Client id]])),"New","Old")</f>
        <v>New</v>
      </c>
      <c r="AX841">
        <f t="shared" si="13"/>
        <v>1</v>
      </c>
    </row>
    <row r="842" spans="1:50">
      <c r="A842" t="s">
        <v>1227</v>
      </c>
      <c r="B842">
        <v>672</v>
      </c>
      <c r="C842" t="s">
        <v>25</v>
      </c>
      <c r="D842" t="s">
        <v>343</v>
      </c>
      <c r="E842">
        <v>14072</v>
      </c>
      <c r="F842">
        <v>5081</v>
      </c>
      <c r="G842">
        <v>38358</v>
      </c>
      <c r="H842" s="1">
        <v>42181</v>
      </c>
      <c r="I842" t="s">
        <v>385</v>
      </c>
      <c r="J842" t="s">
        <v>389</v>
      </c>
      <c r="K842">
        <v>10068</v>
      </c>
      <c r="L842" t="s">
        <v>74</v>
      </c>
      <c r="M842" t="s">
        <v>307</v>
      </c>
      <c r="N842" t="s">
        <v>225</v>
      </c>
      <c r="O842" t="s">
        <v>226</v>
      </c>
      <c r="P842">
        <v>40</v>
      </c>
      <c r="Q842" s="1">
        <v>28856</v>
      </c>
      <c r="R842" t="s">
        <v>239</v>
      </c>
      <c r="S842" t="s">
        <v>303</v>
      </c>
      <c r="T842" t="s">
        <v>229</v>
      </c>
      <c r="U842" t="s">
        <v>236</v>
      </c>
      <c r="V842" t="s">
        <v>231</v>
      </c>
      <c r="W842">
        <v>318</v>
      </c>
      <c r="X842" t="s">
        <v>344</v>
      </c>
      <c r="Y842" t="s">
        <v>345</v>
      </c>
      <c r="Z842" t="s">
        <v>346</v>
      </c>
      <c r="AA842">
        <v>0.1065</v>
      </c>
      <c r="AB842" t="s">
        <v>347</v>
      </c>
      <c r="AC842" t="s">
        <v>348</v>
      </c>
      <c r="AD842" t="s">
        <v>25</v>
      </c>
      <c r="AE842" t="s">
        <v>24</v>
      </c>
      <c r="AF842" t="s">
        <v>25</v>
      </c>
      <c r="AG842" t="s">
        <v>26</v>
      </c>
      <c r="AH842" t="s">
        <v>26</v>
      </c>
      <c r="AI842" t="s">
        <v>27</v>
      </c>
      <c r="AJ842" t="s">
        <v>72</v>
      </c>
      <c r="AK842">
        <v>10068</v>
      </c>
      <c r="AL842" t="s">
        <v>73</v>
      </c>
      <c r="AM842" t="s">
        <v>16</v>
      </c>
      <c r="AN842">
        <v>14765</v>
      </c>
      <c r="AO842">
        <v>6365</v>
      </c>
      <c r="AP842">
        <v>13578</v>
      </c>
      <c r="AQ842">
        <v>49.83</v>
      </c>
      <c r="AR842">
        <v>4319.95</v>
      </c>
      <c r="AS842" t="s">
        <v>2396</v>
      </c>
      <c r="AT842" t="s">
        <v>2396</v>
      </c>
      <c r="AU842">
        <v>1</v>
      </c>
      <c r="AV842" t="s">
        <v>2398</v>
      </c>
      <c r="AW842" t="str" cm="1">
        <f t="array" ref="AW842">IF(Bank_Final_Fact[[#This Row],[Disbursement Date]]=MIN(_xlfn._xlws.FILTER(Bank_Final_Fact[Disbursement Date],Bank_Final_Fact[Client id]=Bank_Final_Fact[[#This Row],[Client id]])),"New","Old")</f>
        <v>New</v>
      </c>
      <c r="AX842">
        <f t="shared" si="13"/>
        <v>3</v>
      </c>
    </row>
    <row r="843" spans="1:50">
      <c r="A843" t="s">
        <v>1228</v>
      </c>
      <c r="B843">
        <v>614</v>
      </c>
      <c r="C843" t="s">
        <v>142</v>
      </c>
      <c r="D843" t="s">
        <v>359</v>
      </c>
      <c r="E843">
        <v>17843</v>
      </c>
      <c r="F843">
        <v>5605</v>
      </c>
      <c r="G843">
        <v>29213</v>
      </c>
      <c r="H843" s="1">
        <v>44340</v>
      </c>
      <c r="I843" t="s">
        <v>382</v>
      </c>
      <c r="J843" t="s">
        <v>383</v>
      </c>
      <c r="K843">
        <v>570241</v>
      </c>
      <c r="L843" t="s">
        <v>148</v>
      </c>
      <c r="M843" t="s">
        <v>224</v>
      </c>
      <c r="N843" t="s">
        <v>225</v>
      </c>
      <c r="O843" t="s">
        <v>226</v>
      </c>
      <c r="P843">
        <v>37</v>
      </c>
      <c r="Q843" s="1">
        <v>30317</v>
      </c>
      <c r="R843" t="s">
        <v>239</v>
      </c>
      <c r="S843" t="s">
        <v>303</v>
      </c>
      <c r="T843" t="s">
        <v>229</v>
      </c>
      <c r="U843" t="s">
        <v>230</v>
      </c>
      <c r="V843" t="s">
        <v>246</v>
      </c>
      <c r="W843">
        <v>373</v>
      </c>
      <c r="X843" t="s">
        <v>344</v>
      </c>
      <c r="Y843" t="s">
        <v>360</v>
      </c>
      <c r="Z843" t="s">
        <v>346</v>
      </c>
      <c r="AA843">
        <v>9.9099999999999994E-2</v>
      </c>
      <c r="AB843" t="s">
        <v>347</v>
      </c>
      <c r="AC843" t="s">
        <v>361</v>
      </c>
      <c r="AD843" t="s">
        <v>142</v>
      </c>
      <c r="AE843" t="s">
        <v>143</v>
      </c>
      <c r="AF843" t="s">
        <v>144</v>
      </c>
      <c r="AG843" t="s">
        <v>145</v>
      </c>
      <c r="AH843" t="s">
        <v>145</v>
      </c>
      <c r="AI843" t="s">
        <v>146</v>
      </c>
      <c r="AJ843" t="s">
        <v>142</v>
      </c>
      <c r="AK843">
        <v>570241</v>
      </c>
      <c r="AL843" t="s">
        <v>147</v>
      </c>
      <c r="AM843" t="s">
        <v>30</v>
      </c>
      <c r="AN843">
        <v>18880</v>
      </c>
      <c r="AO843">
        <v>6238</v>
      </c>
      <c r="AP843">
        <v>17611</v>
      </c>
      <c r="AQ843">
        <v>20.46</v>
      </c>
      <c r="AR843">
        <v>4801.05</v>
      </c>
      <c r="AS843" t="s">
        <v>2396</v>
      </c>
      <c r="AT843" t="s">
        <v>2396</v>
      </c>
      <c r="AU843">
        <v>1</v>
      </c>
      <c r="AV843" t="s">
        <v>2398</v>
      </c>
      <c r="AW843" t="str" cm="1">
        <f t="array" ref="AW843">IF(Bank_Final_Fact[[#This Row],[Disbursement Date]]=MIN(_xlfn._xlws.FILTER(Bank_Final_Fact[Disbursement Date],Bank_Final_Fact[Client id]=Bank_Final_Fact[[#This Row],[Client id]])),"New","Old")</f>
        <v>Old</v>
      </c>
      <c r="AX843">
        <f t="shared" si="13"/>
        <v>3</v>
      </c>
    </row>
    <row r="844" spans="1:50">
      <c r="A844" t="s">
        <v>1229</v>
      </c>
      <c r="B844">
        <v>436</v>
      </c>
      <c r="C844" t="s">
        <v>142</v>
      </c>
      <c r="D844" t="s">
        <v>359</v>
      </c>
      <c r="E844">
        <v>34028</v>
      </c>
      <c r="F844">
        <v>44739</v>
      </c>
      <c r="G844">
        <v>37116</v>
      </c>
      <c r="H844" s="1">
        <v>44496</v>
      </c>
      <c r="I844" t="s">
        <v>382</v>
      </c>
      <c r="J844" t="s">
        <v>389</v>
      </c>
      <c r="K844">
        <v>570241</v>
      </c>
      <c r="L844" t="s">
        <v>148</v>
      </c>
      <c r="M844" t="s">
        <v>308</v>
      </c>
      <c r="N844" t="s">
        <v>225</v>
      </c>
      <c r="O844" t="s">
        <v>238</v>
      </c>
      <c r="P844">
        <v>49</v>
      </c>
      <c r="Q844" s="1">
        <v>25752</v>
      </c>
      <c r="R844" t="s">
        <v>239</v>
      </c>
      <c r="S844" t="s">
        <v>303</v>
      </c>
      <c r="T844" t="s">
        <v>229</v>
      </c>
      <c r="U844" t="s">
        <v>236</v>
      </c>
      <c r="V844" t="s">
        <v>231</v>
      </c>
      <c r="W844">
        <v>695</v>
      </c>
      <c r="X844" t="s">
        <v>344</v>
      </c>
      <c r="Y844" t="s">
        <v>360</v>
      </c>
      <c r="Z844" t="s">
        <v>346</v>
      </c>
      <c r="AA844">
        <v>9.9099999999999994E-2</v>
      </c>
      <c r="AB844" t="s">
        <v>347</v>
      </c>
      <c r="AC844" t="s">
        <v>361</v>
      </c>
      <c r="AD844" t="s">
        <v>142</v>
      </c>
      <c r="AE844" t="s">
        <v>143</v>
      </c>
      <c r="AF844" t="s">
        <v>144</v>
      </c>
      <c r="AG844" t="s">
        <v>145</v>
      </c>
      <c r="AH844" t="s">
        <v>145</v>
      </c>
      <c r="AI844" t="s">
        <v>146</v>
      </c>
      <c r="AJ844" t="s">
        <v>142</v>
      </c>
      <c r="AK844">
        <v>570241</v>
      </c>
      <c r="AL844" t="s">
        <v>147</v>
      </c>
      <c r="AM844" t="s">
        <v>30</v>
      </c>
      <c r="AN844">
        <v>35680</v>
      </c>
      <c r="AO844">
        <v>45256</v>
      </c>
      <c r="AP844">
        <v>33895</v>
      </c>
      <c r="AQ844">
        <v>22.05</v>
      </c>
      <c r="AR844">
        <v>4561.25</v>
      </c>
      <c r="AS844" t="s">
        <v>2397</v>
      </c>
      <c r="AT844" t="s">
        <v>2396</v>
      </c>
      <c r="AU844">
        <v>2</v>
      </c>
      <c r="AV844" t="s">
        <v>2400</v>
      </c>
      <c r="AW844" t="str" cm="1">
        <f t="array" ref="AW844">IF(Bank_Final_Fact[[#This Row],[Disbursement Date]]=MIN(_xlfn._xlws.FILTER(Bank_Final_Fact[Disbursement Date],Bank_Final_Fact[Client id]=Bank_Final_Fact[[#This Row],[Client id]])),"New","Old")</f>
        <v>Old</v>
      </c>
      <c r="AX844">
        <f t="shared" si="13"/>
        <v>5</v>
      </c>
    </row>
    <row r="845" spans="1:50">
      <c r="A845" t="s">
        <v>1230</v>
      </c>
      <c r="B845">
        <v>442</v>
      </c>
      <c r="C845" t="s">
        <v>92</v>
      </c>
      <c r="D845" t="s">
        <v>359</v>
      </c>
      <c r="E845">
        <v>8100</v>
      </c>
      <c r="F845">
        <v>28382</v>
      </c>
      <c r="G845">
        <v>10003</v>
      </c>
      <c r="H845" s="1">
        <v>44981</v>
      </c>
      <c r="I845" t="s">
        <v>394</v>
      </c>
      <c r="J845" t="s">
        <v>383</v>
      </c>
      <c r="K845">
        <v>700013</v>
      </c>
      <c r="L845" t="s">
        <v>93</v>
      </c>
      <c r="M845" t="s">
        <v>308</v>
      </c>
      <c r="N845" t="s">
        <v>225</v>
      </c>
      <c r="O845" t="s">
        <v>226</v>
      </c>
      <c r="P845">
        <v>40</v>
      </c>
      <c r="Q845" s="1">
        <v>28884</v>
      </c>
      <c r="R845" t="s">
        <v>281</v>
      </c>
      <c r="S845" t="s">
        <v>282</v>
      </c>
      <c r="T845" t="s">
        <v>229</v>
      </c>
      <c r="U845" t="s">
        <v>236</v>
      </c>
      <c r="V845" t="s">
        <v>246</v>
      </c>
      <c r="W845">
        <v>714</v>
      </c>
      <c r="X845" t="s">
        <v>344</v>
      </c>
      <c r="Y845" t="s">
        <v>360</v>
      </c>
      <c r="Z845" t="s">
        <v>346</v>
      </c>
      <c r="AA845">
        <v>9.9099999999999994E-2</v>
      </c>
      <c r="AB845" t="s">
        <v>347</v>
      </c>
      <c r="AC845" t="s">
        <v>361</v>
      </c>
      <c r="AD845" t="s">
        <v>92</v>
      </c>
      <c r="AE845" t="s">
        <v>82</v>
      </c>
      <c r="AF845" t="s">
        <v>83</v>
      </c>
      <c r="AG845" t="s">
        <v>84</v>
      </c>
      <c r="AH845" t="s">
        <v>84</v>
      </c>
      <c r="AI845" t="s">
        <v>85</v>
      </c>
      <c r="AJ845" t="s">
        <v>86</v>
      </c>
      <c r="AK845">
        <v>700013</v>
      </c>
      <c r="AL845" t="s">
        <v>21</v>
      </c>
      <c r="AM845" t="s">
        <v>30</v>
      </c>
      <c r="AN845">
        <v>9894</v>
      </c>
      <c r="AO845">
        <v>29520</v>
      </c>
      <c r="AP845">
        <v>7809</v>
      </c>
      <c r="AQ845">
        <v>1.47</v>
      </c>
      <c r="AR845">
        <v>4011.49</v>
      </c>
      <c r="AS845" t="s">
        <v>2396</v>
      </c>
      <c r="AT845" t="s">
        <v>2396</v>
      </c>
      <c r="AU845">
        <v>1</v>
      </c>
      <c r="AV845" t="s">
        <v>2398</v>
      </c>
      <c r="AW845" t="str" cm="1">
        <f t="array" ref="AW845">IF(Bank_Final_Fact[[#This Row],[Disbursement Date]]=MIN(_xlfn._xlws.FILTER(Bank_Final_Fact[Disbursement Date],Bank_Final_Fact[Client id]=Bank_Final_Fact[[#This Row],[Client id]])),"New","Old")</f>
        <v>Old</v>
      </c>
      <c r="AX845">
        <f t="shared" si="13"/>
        <v>2</v>
      </c>
    </row>
    <row r="846" spans="1:50">
      <c r="A846" t="s">
        <v>1231</v>
      </c>
      <c r="B846">
        <v>996</v>
      </c>
      <c r="C846" t="s">
        <v>39</v>
      </c>
      <c r="D846" t="s">
        <v>359</v>
      </c>
      <c r="E846">
        <v>2276</v>
      </c>
      <c r="F846">
        <v>39653</v>
      </c>
      <c r="G846">
        <v>36974</v>
      </c>
      <c r="H846" s="1">
        <v>42890</v>
      </c>
      <c r="I846" t="s">
        <v>394</v>
      </c>
      <c r="J846" t="s">
        <v>383</v>
      </c>
      <c r="K846">
        <v>30179</v>
      </c>
      <c r="L846" t="s">
        <v>46</v>
      </c>
      <c r="M846" t="s">
        <v>263</v>
      </c>
      <c r="N846" t="s">
        <v>225</v>
      </c>
      <c r="O846" t="s">
        <v>251</v>
      </c>
      <c r="P846">
        <v>28</v>
      </c>
      <c r="Q846" s="1">
        <v>32846</v>
      </c>
      <c r="R846" t="s">
        <v>235</v>
      </c>
      <c r="S846" t="s">
        <v>243</v>
      </c>
      <c r="T846" t="s">
        <v>229</v>
      </c>
      <c r="U846" t="s">
        <v>245</v>
      </c>
      <c r="V846" t="s">
        <v>240</v>
      </c>
      <c r="W846">
        <v>385</v>
      </c>
      <c r="X846" t="s">
        <v>344</v>
      </c>
      <c r="Y846" t="s">
        <v>360</v>
      </c>
      <c r="Z846" t="s">
        <v>346</v>
      </c>
      <c r="AA846">
        <v>9.9099999999999994E-2</v>
      </c>
      <c r="AB846" t="s">
        <v>347</v>
      </c>
      <c r="AC846" t="s">
        <v>361</v>
      </c>
      <c r="AD846" t="s">
        <v>39</v>
      </c>
      <c r="AE846" t="s">
        <v>40</v>
      </c>
      <c r="AF846" t="s">
        <v>41</v>
      </c>
      <c r="AG846" t="s">
        <v>42</v>
      </c>
      <c r="AH846" t="s">
        <v>42</v>
      </c>
      <c r="AI846" t="s">
        <v>43</v>
      </c>
      <c r="AJ846" t="s">
        <v>44</v>
      </c>
      <c r="AK846">
        <v>30179</v>
      </c>
      <c r="AL846" t="s">
        <v>45</v>
      </c>
      <c r="AM846" t="s">
        <v>30</v>
      </c>
      <c r="AN846">
        <v>2303</v>
      </c>
      <c r="AO846">
        <v>40270</v>
      </c>
      <c r="AP846">
        <v>1919</v>
      </c>
      <c r="AQ846">
        <v>9.19</v>
      </c>
      <c r="AR846">
        <v>516.77</v>
      </c>
      <c r="AS846" t="s">
        <v>2396</v>
      </c>
      <c r="AT846" t="s">
        <v>2396</v>
      </c>
      <c r="AU846">
        <v>2</v>
      </c>
      <c r="AV846" t="s">
        <v>2398</v>
      </c>
      <c r="AW846" t="str" cm="1">
        <f t="array" ref="AW846">IF(Bank_Final_Fact[[#This Row],[Disbursement Date]]=MIN(_xlfn._xlws.FILTER(Bank_Final_Fact[Disbursement Date],Bank_Final_Fact[Client id]=Bank_Final_Fact[[#This Row],[Client id]])),"New","Old")</f>
        <v>New</v>
      </c>
      <c r="AX846">
        <f t="shared" si="13"/>
        <v>1</v>
      </c>
    </row>
    <row r="847" spans="1:50">
      <c r="A847" t="s">
        <v>1232</v>
      </c>
      <c r="B847">
        <v>29</v>
      </c>
      <c r="C847" t="s">
        <v>89</v>
      </c>
      <c r="D847" t="s">
        <v>359</v>
      </c>
      <c r="E847">
        <v>26512</v>
      </c>
      <c r="F847">
        <v>16385</v>
      </c>
      <c r="G847">
        <v>39039</v>
      </c>
      <c r="H847" s="1">
        <v>44935</v>
      </c>
      <c r="I847" t="s">
        <v>394</v>
      </c>
      <c r="J847" t="s">
        <v>383</v>
      </c>
      <c r="K847">
        <v>910020</v>
      </c>
      <c r="L847" t="s">
        <v>91</v>
      </c>
      <c r="M847" t="s">
        <v>270</v>
      </c>
      <c r="N847" t="s">
        <v>225</v>
      </c>
      <c r="O847" t="s">
        <v>242</v>
      </c>
      <c r="P847">
        <v>23</v>
      </c>
      <c r="Q847" s="1">
        <v>34367</v>
      </c>
      <c r="R847" t="s">
        <v>266</v>
      </c>
      <c r="S847" t="s">
        <v>243</v>
      </c>
      <c r="T847" t="s">
        <v>229</v>
      </c>
      <c r="U847" t="s">
        <v>245</v>
      </c>
      <c r="V847" t="s">
        <v>240</v>
      </c>
      <c r="W847">
        <v>503</v>
      </c>
      <c r="X847" t="s">
        <v>344</v>
      </c>
      <c r="Y847" t="s">
        <v>360</v>
      </c>
      <c r="Z847" t="s">
        <v>346</v>
      </c>
      <c r="AA847">
        <v>9.9099999999999994E-2</v>
      </c>
      <c r="AB847" t="s">
        <v>347</v>
      </c>
      <c r="AC847" t="s">
        <v>361</v>
      </c>
      <c r="AD847" t="s">
        <v>89</v>
      </c>
      <c r="AE847" t="s">
        <v>24</v>
      </c>
      <c r="AF847" t="s">
        <v>25</v>
      </c>
      <c r="AG847" t="s">
        <v>26</v>
      </c>
      <c r="AH847" t="s">
        <v>26</v>
      </c>
      <c r="AI847" t="s">
        <v>27</v>
      </c>
      <c r="AJ847" t="s">
        <v>28</v>
      </c>
      <c r="AK847">
        <v>910020</v>
      </c>
      <c r="AL847" t="s">
        <v>90</v>
      </c>
      <c r="AM847" t="s">
        <v>16</v>
      </c>
      <c r="AN847">
        <v>26916</v>
      </c>
      <c r="AO847">
        <v>17208</v>
      </c>
      <c r="AP847">
        <v>26456</v>
      </c>
      <c r="AQ847">
        <v>34.380000000000003</v>
      </c>
      <c r="AR847">
        <v>1001.69</v>
      </c>
      <c r="AS847" t="s">
        <v>2396</v>
      </c>
      <c r="AT847" t="s">
        <v>2396</v>
      </c>
      <c r="AU847">
        <v>2</v>
      </c>
      <c r="AV847" t="s">
        <v>2399</v>
      </c>
      <c r="AW847" t="str" cm="1">
        <f t="array" ref="AW847">IF(Bank_Final_Fact[[#This Row],[Disbursement Date]]=MIN(_xlfn._xlws.FILTER(Bank_Final_Fact[Disbursement Date],Bank_Final_Fact[Client id]=Bank_Final_Fact[[#This Row],[Client id]])),"New","Old")</f>
        <v>Old</v>
      </c>
      <c r="AX847">
        <f t="shared" si="13"/>
        <v>4</v>
      </c>
    </row>
    <row r="848" spans="1:50">
      <c r="A848" t="s">
        <v>1233</v>
      </c>
      <c r="B848">
        <v>284</v>
      </c>
      <c r="C848" t="s">
        <v>23</v>
      </c>
      <c r="D848" t="s">
        <v>359</v>
      </c>
      <c r="E848">
        <v>13163</v>
      </c>
      <c r="F848">
        <v>13508</v>
      </c>
      <c r="G848">
        <v>3586</v>
      </c>
      <c r="H848" s="1">
        <v>45046</v>
      </c>
      <c r="I848" t="s">
        <v>382</v>
      </c>
      <c r="J848" t="s">
        <v>389</v>
      </c>
      <c r="K848">
        <v>910182</v>
      </c>
      <c r="L848" t="s">
        <v>31</v>
      </c>
      <c r="M848" t="s">
        <v>258</v>
      </c>
      <c r="N848" t="s">
        <v>225</v>
      </c>
      <c r="O848" t="s">
        <v>251</v>
      </c>
      <c r="P848">
        <v>34</v>
      </c>
      <c r="Q848" s="1">
        <v>30682</v>
      </c>
      <c r="R848" t="s">
        <v>239</v>
      </c>
      <c r="S848" t="s">
        <v>303</v>
      </c>
      <c r="T848" t="s">
        <v>229</v>
      </c>
      <c r="U848" t="s">
        <v>233</v>
      </c>
      <c r="V848" t="s">
        <v>231</v>
      </c>
      <c r="W848">
        <v>464</v>
      </c>
      <c r="X848" t="s">
        <v>344</v>
      </c>
      <c r="Y848" t="s">
        <v>360</v>
      </c>
      <c r="Z848" t="s">
        <v>346</v>
      </c>
      <c r="AA848">
        <v>9.9099999999999994E-2</v>
      </c>
      <c r="AB848" t="s">
        <v>347</v>
      </c>
      <c r="AC848" t="s">
        <v>361</v>
      </c>
      <c r="AD848" t="s">
        <v>23</v>
      </c>
      <c r="AE848" t="s">
        <v>24</v>
      </c>
      <c r="AF848" t="s">
        <v>25</v>
      </c>
      <c r="AG848" t="s">
        <v>26</v>
      </c>
      <c r="AH848" t="s">
        <v>26</v>
      </c>
      <c r="AI848" t="s">
        <v>27</v>
      </c>
      <c r="AJ848" t="s">
        <v>28</v>
      </c>
      <c r="AK848">
        <v>910182</v>
      </c>
      <c r="AL848" t="s">
        <v>29</v>
      </c>
      <c r="AM848" t="s">
        <v>16</v>
      </c>
      <c r="AN848">
        <v>13605</v>
      </c>
      <c r="AO848">
        <v>14599</v>
      </c>
      <c r="AP848">
        <v>12830</v>
      </c>
      <c r="AQ848">
        <v>42.26</v>
      </c>
      <c r="AR848">
        <v>1191.74</v>
      </c>
      <c r="AS848" t="s">
        <v>2396</v>
      </c>
      <c r="AT848" t="s">
        <v>2396</v>
      </c>
      <c r="AU848">
        <v>2</v>
      </c>
      <c r="AV848" t="s">
        <v>2398</v>
      </c>
      <c r="AW848" t="str" cm="1">
        <f t="array" ref="AW848">IF(Bank_Final_Fact[[#This Row],[Disbursement Date]]=MIN(_xlfn._xlws.FILTER(Bank_Final_Fact[Disbursement Date],Bank_Final_Fact[Client id]=Bank_Final_Fact[[#This Row],[Client id]])),"New","Old")</f>
        <v>Old</v>
      </c>
      <c r="AX848">
        <f t="shared" si="13"/>
        <v>2</v>
      </c>
    </row>
    <row r="849" spans="1:50">
      <c r="A849" t="s">
        <v>1234</v>
      </c>
      <c r="B849">
        <v>542</v>
      </c>
      <c r="C849" t="s">
        <v>139</v>
      </c>
      <c r="D849" t="s">
        <v>359</v>
      </c>
      <c r="E849">
        <v>49807</v>
      </c>
      <c r="F849">
        <v>40440</v>
      </c>
      <c r="G849">
        <v>14601</v>
      </c>
      <c r="H849" s="1">
        <v>42481</v>
      </c>
      <c r="I849" t="s">
        <v>385</v>
      </c>
      <c r="J849" t="s">
        <v>389</v>
      </c>
      <c r="K849">
        <v>630081</v>
      </c>
      <c r="L849" t="s">
        <v>141</v>
      </c>
      <c r="M849" t="s">
        <v>308</v>
      </c>
      <c r="N849" t="s">
        <v>225</v>
      </c>
      <c r="O849" t="s">
        <v>226</v>
      </c>
      <c r="P849">
        <v>40</v>
      </c>
      <c r="Q849" s="1">
        <v>28884</v>
      </c>
      <c r="R849" t="s">
        <v>281</v>
      </c>
      <c r="S849" t="s">
        <v>282</v>
      </c>
      <c r="T849" t="s">
        <v>229</v>
      </c>
      <c r="U849" t="s">
        <v>236</v>
      </c>
      <c r="V849" t="s">
        <v>246</v>
      </c>
      <c r="W849">
        <v>714</v>
      </c>
      <c r="X849" t="s">
        <v>344</v>
      </c>
      <c r="Y849" t="s">
        <v>360</v>
      </c>
      <c r="Z849" t="s">
        <v>346</v>
      </c>
      <c r="AA849">
        <v>9.9099999999999994E-2</v>
      </c>
      <c r="AB849" t="s">
        <v>347</v>
      </c>
      <c r="AC849" t="s">
        <v>361</v>
      </c>
      <c r="AD849" t="s">
        <v>139</v>
      </c>
      <c r="AE849" t="s">
        <v>133</v>
      </c>
      <c r="AF849" t="s">
        <v>134</v>
      </c>
      <c r="AG849" t="s">
        <v>135</v>
      </c>
      <c r="AH849" t="s">
        <v>135</v>
      </c>
      <c r="AI849" t="s">
        <v>136</v>
      </c>
      <c r="AJ849" t="s">
        <v>139</v>
      </c>
      <c r="AK849">
        <v>630081</v>
      </c>
      <c r="AL849" t="s">
        <v>140</v>
      </c>
      <c r="AM849" t="s">
        <v>16</v>
      </c>
      <c r="AN849">
        <v>50272</v>
      </c>
      <c r="AO849">
        <v>41000</v>
      </c>
      <c r="AP849">
        <v>49486</v>
      </c>
      <c r="AQ849">
        <v>46.73</v>
      </c>
      <c r="AR849">
        <v>1052.31</v>
      </c>
      <c r="AS849" t="s">
        <v>2396</v>
      </c>
      <c r="AT849" t="s">
        <v>2397</v>
      </c>
      <c r="AU849">
        <v>0</v>
      </c>
      <c r="AV849" t="s">
        <v>2398</v>
      </c>
      <c r="AW849" t="str" cm="1">
        <f t="array" ref="AW849">IF(Bank_Final_Fact[[#This Row],[Disbursement Date]]=MIN(_xlfn._xlws.FILTER(Bank_Final_Fact[Disbursement Date],Bank_Final_Fact[Client id]=Bank_Final_Fact[[#This Row],[Client id]])),"New","Old")</f>
        <v>New</v>
      </c>
      <c r="AX849">
        <f t="shared" si="13"/>
        <v>1</v>
      </c>
    </row>
    <row r="850" spans="1:50">
      <c r="A850" t="s">
        <v>1235</v>
      </c>
      <c r="B850">
        <v>982</v>
      </c>
      <c r="C850" t="s">
        <v>190</v>
      </c>
      <c r="D850" t="s">
        <v>343</v>
      </c>
      <c r="E850">
        <v>15222</v>
      </c>
      <c r="F850">
        <v>37948</v>
      </c>
      <c r="G850">
        <v>40535</v>
      </c>
      <c r="H850" s="1">
        <v>43888</v>
      </c>
      <c r="I850" t="s">
        <v>385</v>
      </c>
      <c r="J850" t="s">
        <v>389</v>
      </c>
      <c r="K850">
        <v>210563</v>
      </c>
      <c r="L850" t="s">
        <v>192</v>
      </c>
      <c r="M850" t="s">
        <v>252</v>
      </c>
      <c r="N850" t="s">
        <v>225</v>
      </c>
      <c r="O850" t="s">
        <v>242</v>
      </c>
      <c r="P850">
        <v>22</v>
      </c>
      <c r="Q850" s="1">
        <v>35047</v>
      </c>
      <c r="R850" t="s">
        <v>266</v>
      </c>
      <c r="S850" t="s">
        <v>243</v>
      </c>
      <c r="T850" t="s">
        <v>229</v>
      </c>
      <c r="U850" t="s">
        <v>261</v>
      </c>
      <c r="V850" t="s">
        <v>246</v>
      </c>
      <c r="W850">
        <v>346</v>
      </c>
      <c r="X850" t="s">
        <v>344</v>
      </c>
      <c r="Y850" t="s">
        <v>345</v>
      </c>
      <c r="Z850" t="s">
        <v>346</v>
      </c>
      <c r="AA850">
        <v>0.1065</v>
      </c>
      <c r="AB850" t="s">
        <v>347</v>
      </c>
      <c r="AC850" t="s">
        <v>348</v>
      </c>
      <c r="AD850" t="s">
        <v>190</v>
      </c>
      <c r="AE850" t="s">
        <v>24</v>
      </c>
      <c r="AF850" t="s">
        <v>25</v>
      </c>
      <c r="AG850" t="s">
        <v>26</v>
      </c>
      <c r="AH850" t="s">
        <v>26</v>
      </c>
      <c r="AI850" t="s">
        <v>27</v>
      </c>
      <c r="AJ850" t="s">
        <v>190</v>
      </c>
      <c r="AK850">
        <v>210563</v>
      </c>
      <c r="AL850" t="s">
        <v>191</v>
      </c>
      <c r="AM850" t="s">
        <v>30</v>
      </c>
      <c r="AN850">
        <v>16518</v>
      </c>
      <c r="AO850">
        <v>39699</v>
      </c>
      <c r="AP850">
        <v>14771</v>
      </c>
      <c r="AQ850">
        <v>13.93</v>
      </c>
      <c r="AR850">
        <v>3018.49</v>
      </c>
      <c r="AS850" t="s">
        <v>2396</v>
      </c>
      <c r="AT850" t="s">
        <v>2396</v>
      </c>
      <c r="AU850">
        <v>0</v>
      </c>
      <c r="AV850" t="s">
        <v>2398</v>
      </c>
      <c r="AW850" t="str" cm="1">
        <f t="array" ref="AW850">IF(Bank_Final_Fact[[#This Row],[Disbursement Date]]=MIN(_xlfn._xlws.FILTER(Bank_Final_Fact[Disbursement Date],Bank_Final_Fact[Client id]=Bank_Final_Fact[[#This Row],[Client id]])),"New","Old")</f>
        <v>New</v>
      </c>
      <c r="AX850">
        <f t="shared" si="13"/>
        <v>1</v>
      </c>
    </row>
    <row r="851" spans="1:50">
      <c r="A851" t="s">
        <v>1236</v>
      </c>
      <c r="B851">
        <v>533</v>
      </c>
      <c r="C851" t="s">
        <v>39</v>
      </c>
      <c r="D851" t="s">
        <v>343</v>
      </c>
      <c r="E851">
        <v>27920</v>
      </c>
      <c r="F851">
        <v>38972</v>
      </c>
      <c r="G851">
        <v>30669</v>
      </c>
      <c r="H851" s="1">
        <v>43469</v>
      </c>
      <c r="I851" t="s">
        <v>385</v>
      </c>
      <c r="J851" t="s">
        <v>383</v>
      </c>
      <c r="K851">
        <v>30179</v>
      </c>
      <c r="L851" t="s">
        <v>46</v>
      </c>
      <c r="M851" t="s">
        <v>319</v>
      </c>
      <c r="N851" t="s">
        <v>225</v>
      </c>
      <c r="O851" t="s">
        <v>238</v>
      </c>
      <c r="P851">
        <v>52</v>
      </c>
      <c r="Q851" s="1">
        <v>24473</v>
      </c>
      <c r="R851" t="s">
        <v>239</v>
      </c>
      <c r="S851" t="s">
        <v>303</v>
      </c>
      <c r="T851" t="s">
        <v>229</v>
      </c>
      <c r="U851" t="s">
        <v>233</v>
      </c>
      <c r="V851" t="s">
        <v>246</v>
      </c>
      <c r="W851">
        <v>626</v>
      </c>
      <c r="X851" t="s">
        <v>344</v>
      </c>
      <c r="Y851" t="s">
        <v>345</v>
      </c>
      <c r="Z851" t="s">
        <v>346</v>
      </c>
      <c r="AA851">
        <v>0.1065</v>
      </c>
      <c r="AB851" t="s">
        <v>347</v>
      </c>
      <c r="AC851" t="s">
        <v>348</v>
      </c>
      <c r="AD851" t="s">
        <v>39</v>
      </c>
      <c r="AE851" t="s">
        <v>40</v>
      </c>
      <c r="AF851" t="s">
        <v>41</v>
      </c>
      <c r="AG851" t="s">
        <v>42</v>
      </c>
      <c r="AH851" t="s">
        <v>42</v>
      </c>
      <c r="AI851" t="s">
        <v>43</v>
      </c>
      <c r="AJ851" t="s">
        <v>44</v>
      </c>
      <c r="AK851">
        <v>30179</v>
      </c>
      <c r="AL851" t="s">
        <v>45</v>
      </c>
      <c r="AM851" t="s">
        <v>30</v>
      </c>
      <c r="AN851">
        <v>28603</v>
      </c>
      <c r="AO851">
        <v>38789</v>
      </c>
      <c r="AP851">
        <v>27453</v>
      </c>
      <c r="AQ851">
        <v>20.47</v>
      </c>
      <c r="AR851">
        <v>4962.96</v>
      </c>
      <c r="AS851" t="s">
        <v>2397</v>
      </c>
      <c r="AT851" t="s">
        <v>2396</v>
      </c>
      <c r="AU851">
        <v>0</v>
      </c>
      <c r="AV851" t="s">
        <v>2398</v>
      </c>
      <c r="AW851" t="str" cm="1">
        <f t="array" ref="AW851">IF(Bank_Final_Fact[[#This Row],[Disbursement Date]]=MIN(_xlfn._xlws.FILTER(Bank_Final_Fact[Disbursement Date],Bank_Final_Fact[Client id]=Bank_Final_Fact[[#This Row],[Client id]])),"New","Old")</f>
        <v>New</v>
      </c>
      <c r="AX851">
        <f t="shared" si="13"/>
        <v>2</v>
      </c>
    </row>
    <row r="852" spans="1:50">
      <c r="A852" t="s">
        <v>1237</v>
      </c>
      <c r="B852">
        <v>898</v>
      </c>
      <c r="C852" t="s">
        <v>109</v>
      </c>
      <c r="D852" t="s">
        <v>343</v>
      </c>
      <c r="E852">
        <v>39059</v>
      </c>
      <c r="F852">
        <v>40130</v>
      </c>
      <c r="G852">
        <v>40765</v>
      </c>
      <c r="H852" s="1">
        <v>42094</v>
      </c>
      <c r="I852" t="s">
        <v>385</v>
      </c>
      <c r="J852" t="s">
        <v>389</v>
      </c>
      <c r="K852">
        <v>1110166</v>
      </c>
      <c r="L852" t="s">
        <v>112</v>
      </c>
      <c r="M852" t="s">
        <v>296</v>
      </c>
      <c r="N852" t="s">
        <v>225</v>
      </c>
      <c r="O852" t="s">
        <v>226</v>
      </c>
      <c r="P852">
        <v>36</v>
      </c>
      <c r="Q852" s="1">
        <v>30317</v>
      </c>
      <c r="R852" t="s">
        <v>235</v>
      </c>
      <c r="S852" t="s">
        <v>243</v>
      </c>
      <c r="T852" t="s">
        <v>259</v>
      </c>
      <c r="U852" t="s">
        <v>233</v>
      </c>
      <c r="V852" t="s">
        <v>231</v>
      </c>
      <c r="W852">
        <v>489</v>
      </c>
      <c r="X852" t="s">
        <v>344</v>
      </c>
      <c r="Y852" t="s">
        <v>345</v>
      </c>
      <c r="Z852" t="s">
        <v>346</v>
      </c>
      <c r="AA852">
        <v>0.1065</v>
      </c>
      <c r="AB852" t="s">
        <v>347</v>
      </c>
      <c r="AC852" t="s">
        <v>348</v>
      </c>
      <c r="AD852" t="s">
        <v>109</v>
      </c>
      <c r="AE852" t="s">
        <v>9</v>
      </c>
      <c r="AF852" t="s">
        <v>10</v>
      </c>
      <c r="AG852" t="s">
        <v>11</v>
      </c>
      <c r="AH852" t="s">
        <v>11</v>
      </c>
      <c r="AI852" t="s">
        <v>12</v>
      </c>
      <c r="AJ852" t="s">
        <v>110</v>
      </c>
      <c r="AK852">
        <v>1110166</v>
      </c>
      <c r="AL852" t="s">
        <v>111</v>
      </c>
      <c r="AM852" t="s">
        <v>14</v>
      </c>
      <c r="AN852">
        <v>38685</v>
      </c>
      <c r="AO852">
        <v>40892</v>
      </c>
      <c r="AP852">
        <v>38684</v>
      </c>
      <c r="AQ852">
        <v>29.67</v>
      </c>
      <c r="AR852">
        <v>4170.8900000000003</v>
      </c>
      <c r="AS852" t="s">
        <v>2396</v>
      </c>
      <c r="AT852" t="s">
        <v>2396</v>
      </c>
      <c r="AU852">
        <v>1</v>
      </c>
      <c r="AV852" t="s">
        <v>2399</v>
      </c>
      <c r="AW852" t="str" cm="1">
        <f t="array" ref="AW852">IF(Bank_Final_Fact[[#This Row],[Disbursement Date]]=MIN(_xlfn._xlws.FILTER(Bank_Final_Fact[Disbursement Date],Bank_Final_Fact[Client id]=Bank_Final_Fact[[#This Row],[Client id]])),"New","Old")</f>
        <v>New</v>
      </c>
      <c r="AX852">
        <f t="shared" si="13"/>
        <v>5</v>
      </c>
    </row>
    <row r="853" spans="1:50">
      <c r="A853" t="s">
        <v>1238</v>
      </c>
      <c r="B853">
        <v>300</v>
      </c>
      <c r="C853" t="s">
        <v>116</v>
      </c>
      <c r="D853" t="s">
        <v>359</v>
      </c>
      <c r="E853">
        <v>24151</v>
      </c>
      <c r="F853">
        <v>40077</v>
      </c>
      <c r="G853">
        <v>33856</v>
      </c>
      <c r="H853" s="1">
        <v>43622</v>
      </c>
      <c r="I853" t="s">
        <v>387</v>
      </c>
      <c r="J853" t="s">
        <v>389</v>
      </c>
      <c r="K853">
        <v>1140044</v>
      </c>
      <c r="L853" t="s">
        <v>118</v>
      </c>
      <c r="M853" t="s">
        <v>250</v>
      </c>
      <c r="N853" t="s">
        <v>225</v>
      </c>
      <c r="O853" t="s">
        <v>251</v>
      </c>
      <c r="P853">
        <v>29</v>
      </c>
      <c r="Q853" s="1">
        <v>32143</v>
      </c>
      <c r="R853" t="s">
        <v>227</v>
      </c>
      <c r="S853" t="s">
        <v>243</v>
      </c>
      <c r="T853" t="s">
        <v>229</v>
      </c>
      <c r="U853" t="s">
        <v>233</v>
      </c>
      <c r="V853" t="s">
        <v>246</v>
      </c>
      <c r="W853">
        <v>395</v>
      </c>
      <c r="X853" t="s">
        <v>344</v>
      </c>
      <c r="Y853" t="s">
        <v>360</v>
      </c>
      <c r="Z853" t="s">
        <v>346</v>
      </c>
      <c r="AA853">
        <v>9.9099999999999994E-2</v>
      </c>
      <c r="AB853" t="s">
        <v>347</v>
      </c>
      <c r="AC853" t="s">
        <v>361</v>
      </c>
      <c r="AD853" t="s">
        <v>116</v>
      </c>
      <c r="AE853" t="s">
        <v>76</v>
      </c>
      <c r="AF853" t="s">
        <v>77</v>
      </c>
      <c r="AG853" t="s">
        <v>78</v>
      </c>
      <c r="AH853" t="s">
        <v>78</v>
      </c>
      <c r="AI853" t="s">
        <v>79</v>
      </c>
      <c r="AJ853" t="s">
        <v>116</v>
      </c>
      <c r="AK853">
        <v>1140044</v>
      </c>
      <c r="AL853" t="s">
        <v>117</v>
      </c>
      <c r="AM853" t="s">
        <v>14</v>
      </c>
      <c r="AN853">
        <v>24812</v>
      </c>
      <c r="AO853">
        <v>41700</v>
      </c>
      <c r="AP853">
        <v>23677</v>
      </c>
      <c r="AQ853">
        <v>34.11</v>
      </c>
      <c r="AR853">
        <v>1299.82</v>
      </c>
      <c r="AS853" t="s">
        <v>2396</v>
      </c>
      <c r="AT853" t="s">
        <v>2396</v>
      </c>
      <c r="AU853">
        <v>1</v>
      </c>
      <c r="AV853" t="s">
        <v>2398</v>
      </c>
      <c r="AW853" t="str" cm="1">
        <f t="array" ref="AW853">IF(Bank_Final_Fact[[#This Row],[Disbursement Date]]=MIN(_xlfn._xlws.FILTER(Bank_Final_Fact[Disbursement Date],Bank_Final_Fact[Client id]=Bank_Final_Fact[[#This Row],[Client id]])),"New","Old")</f>
        <v>New</v>
      </c>
      <c r="AX853">
        <f t="shared" si="13"/>
        <v>1</v>
      </c>
    </row>
    <row r="854" spans="1:50">
      <c r="A854" t="s">
        <v>1239</v>
      </c>
      <c r="B854">
        <v>318</v>
      </c>
      <c r="C854" t="s">
        <v>52</v>
      </c>
      <c r="D854" t="s">
        <v>343</v>
      </c>
      <c r="E854">
        <v>30801</v>
      </c>
      <c r="F854">
        <v>21373</v>
      </c>
      <c r="G854">
        <v>9409</v>
      </c>
      <c r="H854" s="1">
        <v>42844</v>
      </c>
      <c r="I854" t="s">
        <v>385</v>
      </c>
      <c r="J854" t="s">
        <v>389</v>
      </c>
      <c r="K854">
        <v>50678</v>
      </c>
      <c r="L854" t="s">
        <v>98</v>
      </c>
      <c r="M854" t="s">
        <v>314</v>
      </c>
      <c r="N854" t="s">
        <v>225</v>
      </c>
      <c r="O854" t="s">
        <v>251</v>
      </c>
      <c r="P854">
        <v>31</v>
      </c>
      <c r="Q854" s="1">
        <v>32143</v>
      </c>
      <c r="R854" t="s">
        <v>235</v>
      </c>
      <c r="S854" t="s">
        <v>243</v>
      </c>
      <c r="T854" t="s">
        <v>229</v>
      </c>
      <c r="U854" t="s">
        <v>233</v>
      </c>
      <c r="V854" t="s">
        <v>231</v>
      </c>
      <c r="W854">
        <v>672</v>
      </c>
      <c r="X854" t="s">
        <v>344</v>
      </c>
      <c r="Y854" t="s">
        <v>345</v>
      </c>
      <c r="Z854" t="s">
        <v>346</v>
      </c>
      <c r="AA854">
        <v>0.1065</v>
      </c>
      <c r="AB854" t="s">
        <v>347</v>
      </c>
      <c r="AC854" t="s">
        <v>348</v>
      </c>
      <c r="AD854" t="s">
        <v>52</v>
      </c>
      <c r="AE854" t="s">
        <v>51</v>
      </c>
      <c r="AF854" t="s">
        <v>52</v>
      </c>
      <c r="AG854" t="s">
        <v>53</v>
      </c>
      <c r="AH854" t="s">
        <v>53</v>
      </c>
      <c r="AI854" t="s">
        <v>54</v>
      </c>
      <c r="AJ854" t="s">
        <v>52</v>
      </c>
      <c r="AK854">
        <v>50678</v>
      </c>
      <c r="AL854" t="s">
        <v>97</v>
      </c>
      <c r="AM854" t="s">
        <v>14</v>
      </c>
      <c r="AN854">
        <v>31055</v>
      </c>
      <c r="AO854">
        <v>21125</v>
      </c>
      <c r="AP854">
        <v>30547</v>
      </c>
      <c r="AQ854">
        <v>21.5</v>
      </c>
      <c r="AR854">
        <v>1191.9000000000001</v>
      </c>
      <c r="AS854" t="s">
        <v>2396</v>
      </c>
      <c r="AT854" t="s">
        <v>2396</v>
      </c>
      <c r="AU854">
        <v>2</v>
      </c>
      <c r="AV854" t="s">
        <v>2398</v>
      </c>
      <c r="AW854" t="str" cm="1">
        <f t="array" ref="AW854">IF(Bank_Final_Fact[[#This Row],[Disbursement Date]]=MIN(_xlfn._xlws.FILTER(Bank_Final_Fact[Disbursement Date],Bank_Final_Fact[Client id]=Bank_Final_Fact[[#This Row],[Client id]])),"New","Old")</f>
        <v>Old</v>
      </c>
      <c r="AX854">
        <f t="shared" si="13"/>
        <v>6</v>
      </c>
    </row>
    <row r="855" spans="1:50">
      <c r="A855" t="s">
        <v>1240</v>
      </c>
      <c r="B855">
        <v>887</v>
      </c>
      <c r="C855" t="s">
        <v>109</v>
      </c>
      <c r="D855" t="s">
        <v>343</v>
      </c>
      <c r="E855">
        <v>15641</v>
      </c>
      <c r="F855">
        <v>46928</v>
      </c>
      <c r="G855">
        <v>8914</v>
      </c>
      <c r="H855" s="1">
        <v>42904</v>
      </c>
      <c r="I855" t="s">
        <v>394</v>
      </c>
      <c r="J855" t="s">
        <v>383</v>
      </c>
      <c r="K855">
        <v>1110166</v>
      </c>
      <c r="L855" t="s">
        <v>112</v>
      </c>
      <c r="M855" t="s">
        <v>314</v>
      </c>
      <c r="N855" t="s">
        <v>225</v>
      </c>
      <c r="O855" t="s">
        <v>251</v>
      </c>
      <c r="P855">
        <v>29</v>
      </c>
      <c r="Q855" s="1">
        <v>32509</v>
      </c>
      <c r="R855" t="s">
        <v>239</v>
      </c>
      <c r="S855" t="s">
        <v>303</v>
      </c>
      <c r="T855" t="s">
        <v>259</v>
      </c>
      <c r="U855" t="s">
        <v>261</v>
      </c>
      <c r="V855" t="s">
        <v>231</v>
      </c>
      <c r="W855">
        <v>695</v>
      </c>
      <c r="X855" t="s">
        <v>344</v>
      </c>
      <c r="Y855" t="s">
        <v>345</v>
      </c>
      <c r="Z855" t="s">
        <v>346</v>
      </c>
      <c r="AA855">
        <v>0.1065</v>
      </c>
      <c r="AB855" t="s">
        <v>347</v>
      </c>
      <c r="AC855" t="s">
        <v>348</v>
      </c>
      <c r="AD855" t="s">
        <v>109</v>
      </c>
      <c r="AE855" t="s">
        <v>9</v>
      </c>
      <c r="AF855" t="s">
        <v>10</v>
      </c>
      <c r="AG855" t="s">
        <v>11</v>
      </c>
      <c r="AH855" t="s">
        <v>11</v>
      </c>
      <c r="AI855" t="s">
        <v>12</v>
      </c>
      <c r="AJ855" t="s">
        <v>110</v>
      </c>
      <c r="AK855">
        <v>1110166</v>
      </c>
      <c r="AL855" t="s">
        <v>111</v>
      </c>
      <c r="AM855" t="s">
        <v>14</v>
      </c>
      <c r="AN855">
        <v>17292</v>
      </c>
      <c r="AO855">
        <v>47177</v>
      </c>
      <c r="AP855">
        <v>15444</v>
      </c>
      <c r="AQ855">
        <v>26.71</v>
      </c>
      <c r="AR855">
        <v>4142.0200000000004</v>
      </c>
      <c r="AS855" t="s">
        <v>2396</v>
      </c>
      <c r="AT855" t="s">
        <v>2396</v>
      </c>
      <c r="AU855">
        <v>0</v>
      </c>
      <c r="AV855" t="s">
        <v>2398</v>
      </c>
      <c r="AW855" t="str" cm="1">
        <f t="array" ref="AW855">IF(Bank_Final_Fact[[#This Row],[Disbursement Date]]=MIN(_xlfn._xlws.FILTER(Bank_Final_Fact[Disbursement Date],Bank_Final_Fact[Client id]=Bank_Final_Fact[[#This Row],[Client id]])),"New","Old")</f>
        <v>New</v>
      </c>
      <c r="AX855">
        <f t="shared" si="13"/>
        <v>3</v>
      </c>
    </row>
    <row r="856" spans="1:50">
      <c r="A856" t="s">
        <v>1241</v>
      </c>
      <c r="B856">
        <v>352</v>
      </c>
      <c r="C856" t="s">
        <v>52</v>
      </c>
      <c r="D856" t="s">
        <v>372</v>
      </c>
      <c r="E856">
        <v>27146</v>
      </c>
      <c r="F856">
        <v>23310</v>
      </c>
      <c r="G856">
        <v>34860</v>
      </c>
      <c r="H856" s="1">
        <v>45149</v>
      </c>
      <c r="I856" t="s">
        <v>382</v>
      </c>
      <c r="J856" t="s">
        <v>383</v>
      </c>
      <c r="K856">
        <v>50678</v>
      </c>
      <c r="L856" t="s">
        <v>98</v>
      </c>
      <c r="M856" t="s">
        <v>241</v>
      </c>
      <c r="N856" t="s">
        <v>225</v>
      </c>
      <c r="O856" t="s">
        <v>242</v>
      </c>
      <c r="P856">
        <v>23</v>
      </c>
      <c r="Q856" s="1">
        <v>34335</v>
      </c>
      <c r="R856" t="s">
        <v>227</v>
      </c>
      <c r="S856" t="s">
        <v>243</v>
      </c>
      <c r="T856" t="s">
        <v>229</v>
      </c>
      <c r="U856" t="s">
        <v>233</v>
      </c>
      <c r="V856" t="s">
        <v>240</v>
      </c>
      <c r="W856">
        <v>416</v>
      </c>
      <c r="X856" t="s">
        <v>344</v>
      </c>
      <c r="Y856" t="s">
        <v>345</v>
      </c>
      <c r="Z856" t="s">
        <v>346</v>
      </c>
      <c r="AA856">
        <v>0.17269999999999999</v>
      </c>
      <c r="AB856" t="s">
        <v>354</v>
      </c>
      <c r="AC856" t="s">
        <v>367</v>
      </c>
      <c r="AD856" t="s">
        <v>52</v>
      </c>
      <c r="AE856" t="s">
        <v>51</v>
      </c>
      <c r="AF856" t="s">
        <v>52</v>
      </c>
      <c r="AG856" t="s">
        <v>53</v>
      </c>
      <c r="AH856" t="s">
        <v>53</v>
      </c>
      <c r="AI856" t="s">
        <v>54</v>
      </c>
      <c r="AJ856" t="s">
        <v>52</v>
      </c>
      <c r="AK856">
        <v>50678</v>
      </c>
      <c r="AL856" t="s">
        <v>97</v>
      </c>
      <c r="AM856" t="s">
        <v>14</v>
      </c>
      <c r="AN856">
        <v>26816</v>
      </c>
      <c r="AO856">
        <v>23135</v>
      </c>
      <c r="AP856">
        <v>26965</v>
      </c>
      <c r="AQ856">
        <v>21.5</v>
      </c>
      <c r="AR856">
        <v>3239.91</v>
      </c>
      <c r="AS856" t="s">
        <v>2396</v>
      </c>
      <c r="AT856" t="s">
        <v>2396</v>
      </c>
      <c r="AU856">
        <v>1</v>
      </c>
      <c r="AV856" t="s">
        <v>2398</v>
      </c>
      <c r="AW856" t="str" cm="1">
        <f t="array" ref="AW856">IF(Bank_Final_Fact[[#This Row],[Disbursement Date]]=MIN(_xlfn._xlws.FILTER(Bank_Final_Fact[Disbursement Date],Bank_Final_Fact[Client id]=Bank_Final_Fact[[#This Row],[Client id]])),"New","Old")</f>
        <v>New</v>
      </c>
      <c r="AX856">
        <f t="shared" si="13"/>
        <v>1</v>
      </c>
    </row>
    <row r="857" spans="1:50">
      <c r="A857" t="s">
        <v>1242</v>
      </c>
      <c r="B857">
        <v>552</v>
      </c>
      <c r="C857" t="s">
        <v>25</v>
      </c>
      <c r="D857" t="s">
        <v>359</v>
      </c>
      <c r="E857">
        <v>46934</v>
      </c>
      <c r="F857">
        <v>4381</v>
      </c>
      <c r="G857">
        <v>34836</v>
      </c>
      <c r="H857" s="1">
        <v>45097</v>
      </c>
      <c r="I857" t="s">
        <v>387</v>
      </c>
      <c r="J857" t="s">
        <v>389</v>
      </c>
      <c r="K857">
        <v>10068</v>
      </c>
      <c r="L857" t="s">
        <v>74</v>
      </c>
      <c r="M857" t="s">
        <v>306</v>
      </c>
      <c r="N857" t="s">
        <v>225</v>
      </c>
      <c r="O857" t="s">
        <v>242</v>
      </c>
      <c r="P857">
        <v>22</v>
      </c>
      <c r="Q857" s="1">
        <v>35730</v>
      </c>
      <c r="R857" t="s">
        <v>266</v>
      </c>
      <c r="S857" t="s">
        <v>243</v>
      </c>
      <c r="T857" t="s">
        <v>229</v>
      </c>
      <c r="U857" t="s">
        <v>261</v>
      </c>
      <c r="V857" t="s">
        <v>246</v>
      </c>
      <c r="W857">
        <v>516</v>
      </c>
      <c r="X857" t="s">
        <v>344</v>
      </c>
      <c r="Y857" t="s">
        <v>360</v>
      </c>
      <c r="Z857" t="s">
        <v>346</v>
      </c>
      <c r="AA857">
        <v>9.9099999999999994E-2</v>
      </c>
      <c r="AB857" t="s">
        <v>347</v>
      </c>
      <c r="AC857" t="s">
        <v>361</v>
      </c>
      <c r="AD857" t="s">
        <v>25</v>
      </c>
      <c r="AE857" t="s">
        <v>24</v>
      </c>
      <c r="AF857" t="s">
        <v>25</v>
      </c>
      <c r="AG857" t="s">
        <v>26</v>
      </c>
      <c r="AH857" t="s">
        <v>26</v>
      </c>
      <c r="AI857" t="s">
        <v>27</v>
      </c>
      <c r="AJ857" t="s">
        <v>72</v>
      </c>
      <c r="AK857">
        <v>10068</v>
      </c>
      <c r="AL857" t="s">
        <v>73</v>
      </c>
      <c r="AM857" t="s">
        <v>16</v>
      </c>
      <c r="AN857">
        <v>48725</v>
      </c>
      <c r="AO857">
        <v>4621</v>
      </c>
      <c r="AP857">
        <v>46453</v>
      </c>
      <c r="AQ857">
        <v>40.35</v>
      </c>
      <c r="AR857">
        <v>3176.2</v>
      </c>
      <c r="AS857" t="s">
        <v>2396</v>
      </c>
      <c r="AT857" t="s">
        <v>2396</v>
      </c>
      <c r="AU857">
        <v>0</v>
      </c>
      <c r="AV857" t="s">
        <v>2398</v>
      </c>
      <c r="AW857" t="str" cm="1">
        <f t="array" ref="AW857">IF(Bank_Final_Fact[[#This Row],[Disbursement Date]]=MIN(_xlfn._xlws.FILTER(Bank_Final_Fact[Disbursement Date],Bank_Final_Fact[Client id]=Bank_Final_Fact[[#This Row],[Client id]])),"New","Old")</f>
        <v>Old</v>
      </c>
      <c r="AX857">
        <f t="shared" si="13"/>
        <v>3</v>
      </c>
    </row>
    <row r="858" spans="1:50">
      <c r="A858" t="s">
        <v>1243</v>
      </c>
      <c r="B858">
        <v>375</v>
      </c>
      <c r="C858" t="s">
        <v>171</v>
      </c>
      <c r="D858" t="s">
        <v>343</v>
      </c>
      <c r="E858">
        <v>13219</v>
      </c>
      <c r="F858">
        <v>34583</v>
      </c>
      <c r="G858">
        <v>33730</v>
      </c>
      <c r="H858" s="1">
        <v>42893</v>
      </c>
      <c r="I858" t="s">
        <v>394</v>
      </c>
      <c r="J858" t="s">
        <v>383</v>
      </c>
      <c r="K858">
        <v>380112</v>
      </c>
      <c r="L858" t="s">
        <v>173</v>
      </c>
      <c r="M858" t="s">
        <v>287</v>
      </c>
      <c r="N858" t="s">
        <v>225</v>
      </c>
      <c r="O858" t="s">
        <v>251</v>
      </c>
      <c r="P858">
        <v>35</v>
      </c>
      <c r="Q858" s="1">
        <v>30761</v>
      </c>
      <c r="R858" t="s">
        <v>235</v>
      </c>
      <c r="S858" t="s">
        <v>243</v>
      </c>
      <c r="T858" t="s">
        <v>229</v>
      </c>
      <c r="U858" t="s">
        <v>230</v>
      </c>
      <c r="V858" t="s">
        <v>231</v>
      </c>
      <c r="W858">
        <v>567</v>
      </c>
      <c r="X858" t="s">
        <v>344</v>
      </c>
      <c r="Y858" t="s">
        <v>345</v>
      </c>
      <c r="Z858" t="s">
        <v>346</v>
      </c>
      <c r="AA858">
        <v>0.1065</v>
      </c>
      <c r="AB858" t="s">
        <v>347</v>
      </c>
      <c r="AC858" t="s">
        <v>348</v>
      </c>
      <c r="AD858" t="s">
        <v>171</v>
      </c>
      <c r="AE858" t="s">
        <v>76</v>
      </c>
      <c r="AF858" t="s">
        <v>77</v>
      </c>
      <c r="AG858" t="s">
        <v>78</v>
      </c>
      <c r="AH858" t="s">
        <v>78</v>
      </c>
      <c r="AI858" t="s">
        <v>79</v>
      </c>
      <c r="AJ858" t="s">
        <v>171</v>
      </c>
      <c r="AK858">
        <v>380112</v>
      </c>
      <c r="AL858" t="s">
        <v>172</v>
      </c>
      <c r="AM858" t="s">
        <v>16</v>
      </c>
      <c r="AN858">
        <v>12754</v>
      </c>
      <c r="AO858">
        <v>34460</v>
      </c>
      <c r="AP858">
        <v>12921</v>
      </c>
      <c r="AQ858">
        <v>27.06</v>
      </c>
      <c r="AR858">
        <v>447.71</v>
      </c>
      <c r="AS858" t="s">
        <v>2396</v>
      </c>
      <c r="AT858" t="s">
        <v>2397</v>
      </c>
      <c r="AU858">
        <v>0</v>
      </c>
      <c r="AV858" t="s">
        <v>2399</v>
      </c>
      <c r="AW858" t="str" cm="1">
        <f t="array" ref="AW858">IF(Bank_Final_Fact[[#This Row],[Disbursement Date]]=MIN(_xlfn._xlws.FILTER(Bank_Final_Fact[Disbursement Date],Bank_Final_Fact[Client id]=Bank_Final_Fact[[#This Row],[Client id]])),"New","Old")</f>
        <v>New</v>
      </c>
      <c r="AX858">
        <f t="shared" si="13"/>
        <v>3</v>
      </c>
    </row>
    <row r="859" spans="1:50">
      <c r="A859" t="s">
        <v>1244</v>
      </c>
      <c r="B859">
        <v>684</v>
      </c>
      <c r="C859" t="s">
        <v>124</v>
      </c>
      <c r="D859" t="s">
        <v>343</v>
      </c>
      <c r="E859">
        <v>4978</v>
      </c>
      <c r="F859">
        <v>11999</v>
      </c>
      <c r="G859">
        <v>17521</v>
      </c>
      <c r="H859" s="1">
        <v>45096</v>
      </c>
      <c r="I859" t="s">
        <v>382</v>
      </c>
      <c r="J859" t="s">
        <v>389</v>
      </c>
      <c r="K859">
        <v>1030063</v>
      </c>
      <c r="L859" t="s">
        <v>126</v>
      </c>
      <c r="M859" t="s">
        <v>260</v>
      </c>
      <c r="N859" t="s">
        <v>225</v>
      </c>
      <c r="O859" t="s">
        <v>226</v>
      </c>
      <c r="P859">
        <v>38</v>
      </c>
      <c r="Q859" s="1">
        <v>29221</v>
      </c>
      <c r="R859" t="s">
        <v>239</v>
      </c>
      <c r="S859" t="s">
        <v>303</v>
      </c>
      <c r="T859" t="s">
        <v>249</v>
      </c>
      <c r="U859" t="s">
        <v>230</v>
      </c>
      <c r="V859" t="s">
        <v>231</v>
      </c>
      <c r="W859">
        <v>368</v>
      </c>
      <c r="X859" t="s">
        <v>344</v>
      </c>
      <c r="Y859" t="s">
        <v>345</v>
      </c>
      <c r="Z859" t="s">
        <v>346</v>
      </c>
      <c r="AA859">
        <v>0.1065</v>
      </c>
      <c r="AB859" t="s">
        <v>347</v>
      </c>
      <c r="AC859" t="s">
        <v>348</v>
      </c>
      <c r="AD859" t="s">
        <v>124</v>
      </c>
      <c r="AE859" t="s">
        <v>9</v>
      </c>
      <c r="AF859" t="s">
        <v>10</v>
      </c>
      <c r="AG859" t="s">
        <v>11</v>
      </c>
      <c r="AH859" t="s">
        <v>11</v>
      </c>
      <c r="AI859" t="s">
        <v>12</v>
      </c>
      <c r="AJ859" t="s">
        <v>20</v>
      </c>
      <c r="AK859">
        <v>1030063</v>
      </c>
      <c r="AL859" t="s">
        <v>125</v>
      </c>
      <c r="AM859" t="s">
        <v>30</v>
      </c>
      <c r="AN859">
        <v>5646</v>
      </c>
      <c r="AO859">
        <v>13656</v>
      </c>
      <c r="AP859">
        <v>4510</v>
      </c>
      <c r="AQ859">
        <v>9.84</v>
      </c>
      <c r="AR859">
        <v>4886.22</v>
      </c>
      <c r="AS859" t="s">
        <v>2396</v>
      </c>
      <c r="AT859" t="s">
        <v>2396</v>
      </c>
      <c r="AU859">
        <v>0</v>
      </c>
      <c r="AV859" t="s">
        <v>2398</v>
      </c>
      <c r="AW859" t="str" cm="1">
        <f t="array" ref="AW859">IF(Bank_Final_Fact[[#This Row],[Disbursement Date]]=MIN(_xlfn._xlws.FILTER(Bank_Final_Fact[Disbursement Date],Bank_Final_Fact[Client id]=Bank_Final_Fact[[#This Row],[Client id]])),"New","Old")</f>
        <v>Old</v>
      </c>
      <c r="AX859">
        <f t="shared" si="13"/>
        <v>3</v>
      </c>
    </row>
    <row r="860" spans="1:50">
      <c r="A860" t="s">
        <v>1245</v>
      </c>
      <c r="B860">
        <v>49</v>
      </c>
      <c r="C860" t="s">
        <v>60</v>
      </c>
      <c r="D860" t="s">
        <v>343</v>
      </c>
      <c r="E860">
        <v>39800</v>
      </c>
      <c r="F860">
        <v>5440</v>
      </c>
      <c r="G860">
        <v>9047</v>
      </c>
      <c r="H860" s="1">
        <v>43323</v>
      </c>
      <c r="I860" t="s">
        <v>385</v>
      </c>
      <c r="J860" t="s">
        <v>389</v>
      </c>
      <c r="K860">
        <v>90149</v>
      </c>
      <c r="L860" t="s">
        <v>62</v>
      </c>
      <c r="M860" t="s">
        <v>267</v>
      </c>
      <c r="N860" t="s">
        <v>225</v>
      </c>
      <c r="O860" t="s">
        <v>238</v>
      </c>
      <c r="P860">
        <v>46</v>
      </c>
      <c r="Q860" s="1">
        <v>26759</v>
      </c>
      <c r="R860" t="s">
        <v>235</v>
      </c>
      <c r="S860" t="s">
        <v>243</v>
      </c>
      <c r="T860" t="s">
        <v>229</v>
      </c>
      <c r="U860" t="s">
        <v>233</v>
      </c>
      <c r="V860" t="s">
        <v>240</v>
      </c>
      <c r="W860">
        <v>459</v>
      </c>
      <c r="X860" t="s">
        <v>344</v>
      </c>
      <c r="Y860" t="s">
        <v>345</v>
      </c>
      <c r="Z860" t="s">
        <v>346</v>
      </c>
      <c r="AA860">
        <v>0.1065</v>
      </c>
      <c r="AB860" t="s">
        <v>347</v>
      </c>
      <c r="AC860" t="s">
        <v>348</v>
      </c>
      <c r="AD860" t="s">
        <v>60</v>
      </c>
      <c r="AE860" t="s">
        <v>40</v>
      </c>
      <c r="AF860" t="s">
        <v>41</v>
      </c>
      <c r="AG860" t="s">
        <v>42</v>
      </c>
      <c r="AH860" t="s">
        <v>42</v>
      </c>
      <c r="AI860" t="s">
        <v>43</v>
      </c>
      <c r="AJ860" t="s">
        <v>61</v>
      </c>
      <c r="AK860">
        <v>90149</v>
      </c>
      <c r="AL860" t="s">
        <v>48</v>
      </c>
      <c r="AM860" t="s">
        <v>30</v>
      </c>
      <c r="AN860">
        <v>40591</v>
      </c>
      <c r="AO860">
        <v>5877</v>
      </c>
      <c r="AP860">
        <v>39516</v>
      </c>
      <c r="AQ860">
        <v>26.6</v>
      </c>
      <c r="AR860">
        <v>2590.56</v>
      </c>
      <c r="AS860" t="s">
        <v>2396</v>
      </c>
      <c r="AT860" t="s">
        <v>2396</v>
      </c>
      <c r="AU860">
        <v>1</v>
      </c>
      <c r="AV860" t="s">
        <v>2398</v>
      </c>
      <c r="AW860" t="str" cm="1">
        <f t="array" ref="AW860">IF(Bank_Final_Fact[[#This Row],[Disbursement Date]]=MIN(_xlfn._xlws.FILTER(Bank_Final_Fact[Disbursement Date],Bank_Final_Fact[Client id]=Bank_Final_Fact[[#This Row],[Client id]])),"New","Old")</f>
        <v>Old</v>
      </c>
      <c r="AX860">
        <f t="shared" si="13"/>
        <v>5</v>
      </c>
    </row>
    <row r="861" spans="1:50">
      <c r="A861" t="s">
        <v>1246</v>
      </c>
      <c r="B861">
        <v>764</v>
      </c>
      <c r="C861" t="s">
        <v>39</v>
      </c>
      <c r="D861" t="s">
        <v>343</v>
      </c>
      <c r="E861">
        <v>21027</v>
      </c>
      <c r="F861">
        <v>24975</v>
      </c>
      <c r="G861">
        <v>23350</v>
      </c>
      <c r="H861" s="1">
        <v>42639</v>
      </c>
      <c r="I861" t="s">
        <v>382</v>
      </c>
      <c r="J861" t="s">
        <v>383</v>
      </c>
      <c r="K861">
        <v>30179</v>
      </c>
      <c r="L861" t="s">
        <v>46</v>
      </c>
      <c r="M861" t="s">
        <v>248</v>
      </c>
      <c r="N861" t="s">
        <v>225</v>
      </c>
      <c r="O861" t="s">
        <v>238</v>
      </c>
      <c r="P861">
        <v>54</v>
      </c>
      <c r="Q861" s="1">
        <v>23012</v>
      </c>
      <c r="R861" t="s">
        <v>227</v>
      </c>
      <c r="S861" t="s">
        <v>243</v>
      </c>
      <c r="T861" t="s">
        <v>229</v>
      </c>
      <c r="U861" t="s">
        <v>236</v>
      </c>
      <c r="V861" t="s">
        <v>240</v>
      </c>
      <c r="W861">
        <v>357</v>
      </c>
      <c r="X861" t="s">
        <v>344</v>
      </c>
      <c r="Y861" t="s">
        <v>345</v>
      </c>
      <c r="Z861" t="s">
        <v>346</v>
      </c>
      <c r="AA861">
        <v>0.1065</v>
      </c>
      <c r="AB861" t="s">
        <v>347</v>
      </c>
      <c r="AC861" t="s">
        <v>348</v>
      </c>
      <c r="AD861" t="s">
        <v>39</v>
      </c>
      <c r="AE861" t="s">
        <v>40</v>
      </c>
      <c r="AF861" t="s">
        <v>41</v>
      </c>
      <c r="AG861" t="s">
        <v>42</v>
      </c>
      <c r="AH861" t="s">
        <v>42</v>
      </c>
      <c r="AI861" t="s">
        <v>43</v>
      </c>
      <c r="AJ861" t="s">
        <v>44</v>
      </c>
      <c r="AK861">
        <v>30179</v>
      </c>
      <c r="AL861" t="s">
        <v>45</v>
      </c>
      <c r="AM861" t="s">
        <v>30</v>
      </c>
      <c r="AN861">
        <v>23024</v>
      </c>
      <c r="AO861">
        <v>25212</v>
      </c>
      <c r="AP861">
        <v>20951</v>
      </c>
      <c r="AQ861">
        <v>32.08</v>
      </c>
      <c r="AR861">
        <v>3086.66</v>
      </c>
      <c r="AS861" t="s">
        <v>2396</v>
      </c>
      <c r="AT861" t="s">
        <v>2396</v>
      </c>
      <c r="AU861">
        <v>2</v>
      </c>
      <c r="AV861" t="s">
        <v>2399</v>
      </c>
      <c r="AW861" t="str" cm="1">
        <f t="array" ref="AW861">IF(Bank_Final_Fact[[#This Row],[Disbursement Date]]=MIN(_xlfn._xlws.FILTER(Bank_Final_Fact[Disbursement Date],Bank_Final_Fact[Client id]=Bank_Final_Fact[[#This Row],[Client id]])),"New","Old")</f>
        <v>New</v>
      </c>
      <c r="AX861">
        <f t="shared" si="13"/>
        <v>2</v>
      </c>
    </row>
    <row r="862" spans="1:50">
      <c r="A862" t="s">
        <v>1247</v>
      </c>
      <c r="B862">
        <v>827</v>
      </c>
      <c r="C862" t="s">
        <v>20</v>
      </c>
      <c r="D862" t="s">
        <v>353</v>
      </c>
      <c r="E862">
        <v>27680</v>
      </c>
      <c r="F862">
        <v>19934</v>
      </c>
      <c r="G862">
        <v>6786</v>
      </c>
      <c r="H862" s="1">
        <v>44447</v>
      </c>
      <c r="I862" t="s">
        <v>385</v>
      </c>
      <c r="J862" t="s">
        <v>389</v>
      </c>
      <c r="K862">
        <v>110159</v>
      </c>
      <c r="L862" t="s">
        <v>22</v>
      </c>
      <c r="M862" t="s">
        <v>309</v>
      </c>
      <c r="N862" t="s">
        <v>225</v>
      </c>
      <c r="O862" t="s">
        <v>251</v>
      </c>
      <c r="P862">
        <v>31</v>
      </c>
      <c r="Q862" s="1">
        <v>32287</v>
      </c>
      <c r="R862" t="s">
        <v>239</v>
      </c>
      <c r="S862" t="s">
        <v>303</v>
      </c>
      <c r="T862" t="s">
        <v>249</v>
      </c>
      <c r="U862" t="s">
        <v>261</v>
      </c>
      <c r="V862" t="s">
        <v>240</v>
      </c>
      <c r="W862">
        <v>532</v>
      </c>
      <c r="X862" t="s">
        <v>344</v>
      </c>
      <c r="Y862" t="s">
        <v>357</v>
      </c>
      <c r="Z862" t="s">
        <v>346</v>
      </c>
      <c r="AA862">
        <v>0.1825</v>
      </c>
      <c r="AB862" t="s">
        <v>354</v>
      </c>
      <c r="AC862" t="s">
        <v>355</v>
      </c>
      <c r="AD862" t="s">
        <v>20</v>
      </c>
      <c r="AE862" t="s">
        <v>9</v>
      </c>
      <c r="AF862" t="s">
        <v>10</v>
      </c>
      <c r="AG862" t="s">
        <v>11</v>
      </c>
      <c r="AH862" t="s">
        <v>11</v>
      </c>
      <c r="AI862" t="s">
        <v>12</v>
      </c>
      <c r="AJ862" t="s">
        <v>20</v>
      </c>
      <c r="AK862">
        <v>110159</v>
      </c>
      <c r="AL862" t="s">
        <v>21</v>
      </c>
      <c r="AM862" t="s">
        <v>30</v>
      </c>
      <c r="AN862">
        <v>29550</v>
      </c>
      <c r="AO862">
        <v>21052</v>
      </c>
      <c r="AP862">
        <v>27303</v>
      </c>
      <c r="AQ862">
        <v>44.51</v>
      </c>
      <c r="AR862">
        <v>2911.4</v>
      </c>
      <c r="AS862" t="s">
        <v>2396</v>
      </c>
      <c r="AT862" t="s">
        <v>2396</v>
      </c>
      <c r="AU862">
        <v>1</v>
      </c>
      <c r="AV862" t="s">
        <v>2399</v>
      </c>
      <c r="AW862" t="str" cm="1">
        <f t="array" ref="AW862">IF(Bank_Final_Fact[[#This Row],[Disbursement Date]]=MIN(_xlfn._xlws.FILTER(Bank_Final_Fact[Disbursement Date],Bank_Final_Fact[Client id]=Bank_Final_Fact[[#This Row],[Client id]])),"New","Old")</f>
        <v>New</v>
      </c>
      <c r="AX862">
        <f t="shared" si="13"/>
        <v>1</v>
      </c>
    </row>
    <row r="863" spans="1:50">
      <c r="A863" t="s">
        <v>1248</v>
      </c>
      <c r="B863">
        <v>448</v>
      </c>
      <c r="C863" t="s">
        <v>23</v>
      </c>
      <c r="D863" t="s">
        <v>359</v>
      </c>
      <c r="E863">
        <v>24108</v>
      </c>
      <c r="F863">
        <v>46579</v>
      </c>
      <c r="G863">
        <v>17726</v>
      </c>
      <c r="H863" s="1">
        <v>42686</v>
      </c>
      <c r="I863" t="s">
        <v>385</v>
      </c>
      <c r="J863" t="s">
        <v>389</v>
      </c>
      <c r="K863">
        <v>910182</v>
      </c>
      <c r="L863" t="s">
        <v>31</v>
      </c>
      <c r="M863" t="s">
        <v>276</v>
      </c>
      <c r="N863" t="s">
        <v>225</v>
      </c>
      <c r="O863" t="s">
        <v>226</v>
      </c>
      <c r="P863">
        <v>39</v>
      </c>
      <c r="Q863" s="1">
        <v>29221</v>
      </c>
      <c r="R863" t="s">
        <v>239</v>
      </c>
      <c r="S863" t="s">
        <v>303</v>
      </c>
      <c r="T863" t="s">
        <v>229</v>
      </c>
      <c r="U863" t="s">
        <v>233</v>
      </c>
      <c r="V863" t="s">
        <v>240</v>
      </c>
      <c r="W863">
        <v>791</v>
      </c>
      <c r="X863" t="s">
        <v>344</v>
      </c>
      <c r="Y863" t="s">
        <v>360</v>
      </c>
      <c r="Z863" t="s">
        <v>346</v>
      </c>
      <c r="AA863">
        <v>9.9099999999999994E-2</v>
      </c>
      <c r="AB863" t="s">
        <v>347</v>
      </c>
      <c r="AC863" t="s">
        <v>361</v>
      </c>
      <c r="AD863" t="s">
        <v>23</v>
      </c>
      <c r="AE863" t="s">
        <v>24</v>
      </c>
      <c r="AF863" t="s">
        <v>25</v>
      </c>
      <c r="AG863" t="s">
        <v>26</v>
      </c>
      <c r="AH863" t="s">
        <v>26</v>
      </c>
      <c r="AI863" t="s">
        <v>27</v>
      </c>
      <c r="AJ863" t="s">
        <v>28</v>
      </c>
      <c r="AK863">
        <v>910182</v>
      </c>
      <c r="AL863" t="s">
        <v>29</v>
      </c>
      <c r="AM863" t="s">
        <v>16</v>
      </c>
      <c r="AN863">
        <v>25504</v>
      </c>
      <c r="AO863">
        <v>48223</v>
      </c>
      <c r="AP863">
        <v>23945</v>
      </c>
      <c r="AQ863">
        <v>40.68</v>
      </c>
      <c r="AR863">
        <v>1868.38</v>
      </c>
      <c r="AS863" t="s">
        <v>2396</v>
      </c>
      <c r="AT863" t="s">
        <v>2396</v>
      </c>
      <c r="AU863">
        <v>0</v>
      </c>
      <c r="AV863" t="s">
        <v>2398</v>
      </c>
      <c r="AW863" t="str" cm="1">
        <f t="array" ref="AW863">IF(Bank_Final_Fact[[#This Row],[Disbursement Date]]=MIN(_xlfn._xlws.FILTER(Bank_Final_Fact[Disbursement Date],Bank_Final_Fact[Client id]=Bank_Final_Fact[[#This Row],[Client id]])),"New","Old")</f>
        <v>New</v>
      </c>
      <c r="AX863">
        <f t="shared" si="13"/>
        <v>3</v>
      </c>
    </row>
    <row r="864" spans="1:50">
      <c r="A864" t="s">
        <v>1249</v>
      </c>
      <c r="B864">
        <v>505</v>
      </c>
      <c r="C864" t="s">
        <v>127</v>
      </c>
      <c r="D864" t="s">
        <v>343</v>
      </c>
      <c r="E864">
        <v>43790</v>
      </c>
      <c r="F864">
        <v>43721</v>
      </c>
      <c r="G864">
        <v>27902</v>
      </c>
      <c r="H864" s="1">
        <v>44722</v>
      </c>
      <c r="I864" t="s">
        <v>382</v>
      </c>
      <c r="J864" t="s">
        <v>383</v>
      </c>
      <c r="K864">
        <v>120676</v>
      </c>
      <c r="L864" t="s">
        <v>128</v>
      </c>
      <c r="M864" t="s">
        <v>270</v>
      </c>
      <c r="N864" t="s">
        <v>225</v>
      </c>
      <c r="O864" t="s">
        <v>238</v>
      </c>
      <c r="P864">
        <v>49</v>
      </c>
      <c r="Q864" s="1">
        <v>25727</v>
      </c>
      <c r="R864" t="s">
        <v>281</v>
      </c>
      <c r="S864" t="s">
        <v>282</v>
      </c>
      <c r="T864" t="s">
        <v>229</v>
      </c>
      <c r="U864" t="s">
        <v>261</v>
      </c>
      <c r="V864" t="s">
        <v>246</v>
      </c>
      <c r="W864">
        <v>442</v>
      </c>
      <c r="X864" t="s">
        <v>344</v>
      </c>
      <c r="Y864" t="s">
        <v>345</v>
      </c>
      <c r="Z864" t="s">
        <v>346</v>
      </c>
      <c r="AA864">
        <v>0.1065</v>
      </c>
      <c r="AB864" t="s">
        <v>347</v>
      </c>
      <c r="AC864" t="s">
        <v>348</v>
      </c>
      <c r="AD864" t="s">
        <v>127</v>
      </c>
      <c r="AE864" t="s">
        <v>9</v>
      </c>
      <c r="AF864" t="s">
        <v>10</v>
      </c>
      <c r="AG864" t="s">
        <v>11</v>
      </c>
      <c r="AH864" t="s">
        <v>11</v>
      </c>
      <c r="AI864" t="s">
        <v>12</v>
      </c>
      <c r="AJ864" t="s">
        <v>127</v>
      </c>
      <c r="AK864">
        <v>120676</v>
      </c>
      <c r="AL864" t="s">
        <v>21</v>
      </c>
      <c r="AM864" t="s">
        <v>14</v>
      </c>
      <c r="AN864">
        <v>43850</v>
      </c>
      <c r="AO864">
        <v>44724</v>
      </c>
      <c r="AP864">
        <v>43781</v>
      </c>
      <c r="AQ864">
        <v>26.77</v>
      </c>
      <c r="AR864">
        <v>269.49</v>
      </c>
      <c r="AS864" t="s">
        <v>2396</v>
      </c>
      <c r="AT864" t="s">
        <v>2396</v>
      </c>
      <c r="AU864">
        <v>0</v>
      </c>
      <c r="AV864" t="s">
        <v>2398</v>
      </c>
      <c r="AW864" t="str" cm="1">
        <f t="array" ref="AW864">IF(Bank_Final_Fact[[#This Row],[Disbursement Date]]=MIN(_xlfn._xlws.FILTER(Bank_Final_Fact[Disbursement Date],Bank_Final_Fact[Client id]=Bank_Final_Fact[[#This Row],[Client id]])),"New","Old")</f>
        <v>Old</v>
      </c>
      <c r="AX864">
        <f t="shared" si="13"/>
        <v>4</v>
      </c>
    </row>
    <row r="865" spans="1:50">
      <c r="A865" t="s">
        <v>1250</v>
      </c>
      <c r="B865">
        <v>505</v>
      </c>
      <c r="C865" t="s">
        <v>75</v>
      </c>
      <c r="D865" t="s">
        <v>343</v>
      </c>
      <c r="E865">
        <v>40584</v>
      </c>
      <c r="F865">
        <v>37006</v>
      </c>
      <c r="G865">
        <v>8584</v>
      </c>
      <c r="H865" s="1">
        <v>42740</v>
      </c>
      <c r="I865" t="s">
        <v>394</v>
      </c>
      <c r="J865" t="s">
        <v>389</v>
      </c>
      <c r="K865">
        <v>710002</v>
      </c>
      <c r="L865" t="s">
        <v>80</v>
      </c>
      <c r="M865" t="s">
        <v>270</v>
      </c>
      <c r="N865" t="s">
        <v>225</v>
      </c>
      <c r="O865" t="s">
        <v>238</v>
      </c>
      <c r="P865">
        <v>49</v>
      </c>
      <c r="Q865" s="1">
        <v>25727</v>
      </c>
      <c r="R865" t="s">
        <v>281</v>
      </c>
      <c r="S865" t="s">
        <v>282</v>
      </c>
      <c r="T865" t="s">
        <v>229</v>
      </c>
      <c r="U865" t="s">
        <v>261</v>
      </c>
      <c r="V865" t="s">
        <v>246</v>
      </c>
      <c r="W865">
        <v>442</v>
      </c>
      <c r="X865" t="s">
        <v>344</v>
      </c>
      <c r="Y865" t="s">
        <v>345</v>
      </c>
      <c r="Z865" t="s">
        <v>346</v>
      </c>
      <c r="AA865">
        <v>0.1065</v>
      </c>
      <c r="AB865" t="s">
        <v>347</v>
      </c>
      <c r="AC865" t="s">
        <v>348</v>
      </c>
      <c r="AD865" t="s">
        <v>75</v>
      </c>
      <c r="AE865" t="s">
        <v>76</v>
      </c>
      <c r="AF865" t="s">
        <v>77</v>
      </c>
      <c r="AG865" t="s">
        <v>78</v>
      </c>
      <c r="AH865" t="s">
        <v>78</v>
      </c>
      <c r="AI865" t="s">
        <v>79</v>
      </c>
      <c r="AJ865" t="s">
        <v>75</v>
      </c>
      <c r="AK865">
        <v>710002</v>
      </c>
      <c r="AL865" t="s">
        <v>45</v>
      </c>
      <c r="AM865" t="s">
        <v>14</v>
      </c>
      <c r="AN865">
        <v>42354</v>
      </c>
      <c r="AO865">
        <v>36722</v>
      </c>
      <c r="AP865">
        <v>40447</v>
      </c>
      <c r="AQ865">
        <v>16.53</v>
      </c>
      <c r="AR865">
        <v>787.5</v>
      </c>
      <c r="AS865" t="s">
        <v>2396</v>
      </c>
      <c r="AT865" t="s">
        <v>2396</v>
      </c>
      <c r="AU865">
        <v>0</v>
      </c>
      <c r="AV865" t="s">
        <v>2398</v>
      </c>
      <c r="AW865" t="str" cm="1">
        <f t="array" ref="AW865">IF(Bank_Final_Fact[[#This Row],[Disbursement Date]]=MIN(_xlfn._xlws.FILTER(Bank_Final_Fact[Disbursement Date],Bank_Final_Fact[Client id]=Bank_Final_Fact[[#This Row],[Client id]])),"New","Old")</f>
        <v>New</v>
      </c>
      <c r="AX865">
        <f t="shared" si="13"/>
        <v>4</v>
      </c>
    </row>
    <row r="866" spans="1:50">
      <c r="A866" t="s">
        <v>1251</v>
      </c>
      <c r="B866">
        <v>582</v>
      </c>
      <c r="C866" t="s">
        <v>20</v>
      </c>
      <c r="D866" t="s">
        <v>359</v>
      </c>
      <c r="E866">
        <v>3715</v>
      </c>
      <c r="F866">
        <v>29740</v>
      </c>
      <c r="G866">
        <v>26638</v>
      </c>
      <c r="H866" s="1">
        <v>44333</v>
      </c>
      <c r="I866" t="s">
        <v>382</v>
      </c>
      <c r="J866" t="s">
        <v>389</v>
      </c>
      <c r="K866">
        <v>110159</v>
      </c>
      <c r="L866" t="s">
        <v>22</v>
      </c>
      <c r="M866" t="s">
        <v>247</v>
      </c>
      <c r="N866" t="s">
        <v>225</v>
      </c>
      <c r="O866" t="s">
        <v>226</v>
      </c>
      <c r="P866">
        <v>39</v>
      </c>
      <c r="Q866" s="1">
        <v>28491</v>
      </c>
      <c r="R866" t="s">
        <v>227</v>
      </c>
      <c r="S866" t="s">
        <v>243</v>
      </c>
      <c r="T866" t="s">
        <v>229</v>
      </c>
      <c r="U866" t="s">
        <v>236</v>
      </c>
      <c r="V866" t="s">
        <v>246</v>
      </c>
      <c r="W866">
        <v>692</v>
      </c>
      <c r="X866" t="s">
        <v>344</v>
      </c>
      <c r="Y866" t="s">
        <v>360</v>
      </c>
      <c r="Z866" t="s">
        <v>346</v>
      </c>
      <c r="AA866">
        <v>9.9099999999999994E-2</v>
      </c>
      <c r="AB866" t="s">
        <v>347</v>
      </c>
      <c r="AC866" t="s">
        <v>361</v>
      </c>
      <c r="AD866" t="s">
        <v>20</v>
      </c>
      <c r="AE866" t="s">
        <v>9</v>
      </c>
      <c r="AF866" t="s">
        <v>10</v>
      </c>
      <c r="AG866" t="s">
        <v>11</v>
      </c>
      <c r="AH866" t="s">
        <v>11</v>
      </c>
      <c r="AI866" t="s">
        <v>12</v>
      </c>
      <c r="AJ866" t="s">
        <v>20</v>
      </c>
      <c r="AK866">
        <v>110159</v>
      </c>
      <c r="AL866" t="s">
        <v>21</v>
      </c>
      <c r="AM866" t="s">
        <v>30</v>
      </c>
      <c r="AN866">
        <v>5578</v>
      </c>
      <c r="AO866">
        <v>29323</v>
      </c>
      <c r="AP866">
        <v>3410</v>
      </c>
      <c r="AQ866">
        <v>18.739999999999998</v>
      </c>
      <c r="AR866">
        <v>211.87</v>
      </c>
      <c r="AS866" t="s">
        <v>2396</v>
      </c>
      <c r="AT866" t="s">
        <v>2396</v>
      </c>
      <c r="AU866">
        <v>1</v>
      </c>
      <c r="AV866" t="s">
        <v>2400</v>
      </c>
      <c r="AW866" t="str" cm="1">
        <f t="array" ref="AW866">IF(Bank_Final_Fact[[#This Row],[Disbursement Date]]=MIN(_xlfn._xlws.FILTER(Bank_Final_Fact[Disbursement Date],Bank_Final_Fact[Client id]=Bank_Final_Fact[[#This Row],[Client id]])),"New","Old")</f>
        <v>Old</v>
      </c>
      <c r="AX866">
        <f t="shared" si="13"/>
        <v>2</v>
      </c>
    </row>
    <row r="867" spans="1:50">
      <c r="A867" t="s">
        <v>1252</v>
      </c>
      <c r="B867">
        <v>142</v>
      </c>
      <c r="C867" t="s">
        <v>113</v>
      </c>
      <c r="D867" t="s">
        <v>343</v>
      </c>
      <c r="E867">
        <v>17392</v>
      </c>
      <c r="F867">
        <v>16671</v>
      </c>
      <c r="G867">
        <v>26750</v>
      </c>
      <c r="H867" s="1">
        <v>44602</v>
      </c>
      <c r="I867" t="s">
        <v>385</v>
      </c>
      <c r="J867" t="s">
        <v>389</v>
      </c>
      <c r="K867">
        <v>730084</v>
      </c>
      <c r="L867" t="s">
        <v>115</v>
      </c>
      <c r="M867" t="s">
        <v>283</v>
      </c>
      <c r="N867" t="s">
        <v>225</v>
      </c>
      <c r="O867" t="s">
        <v>226</v>
      </c>
      <c r="P867">
        <v>40</v>
      </c>
      <c r="Q867" s="1">
        <v>29217</v>
      </c>
      <c r="R867" t="s">
        <v>239</v>
      </c>
      <c r="S867" t="s">
        <v>303</v>
      </c>
      <c r="T867" t="s">
        <v>229</v>
      </c>
      <c r="U867" t="s">
        <v>261</v>
      </c>
      <c r="V867" t="s">
        <v>231</v>
      </c>
      <c r="W867">
        <v>810</v>
      </c>
      <c r="X867" t="s">
        <v>344</v>
      </c>
      <c r="Y867" t="s">
        <v>345</v>
      </c>
      <c r="Z867" t="s">
        <v>346</v>
      </c>
      <c r="AA867">
        <v>0.1065</v>
      </c>
      <c r="AB867" t="s">
        <v>347</v>
      </c>
      <c r="AC867" t="s">
        <v>348</v>
      </c>
      <c r="AD867" t="s">
        <v>113</v>
      </c>
      <c r="AE867" t="s">
        <v>51</v>
      </c>
      <c r="AF867" t="s">
        <v>52</v>
      </c>
      <c r="AG867" t="s">
        <v>53</v>
      </c>
      <c r="AH867" t="s">
        <v>53</v>
      </c>
      <c r="AI867" t="s">
        <v>54</v>
      </c>
      <c r="AJ867" t="s">
        <v>113</v>
      </c>
      <c r="AK867">
        <v>730084</v>
      </c>
      <c r="AL867" t="s">
        <v>114</v>
      </c>
      <c r="AM867" t="s">
        <v>14</v>
      </c>
      <c r="AN867">
        <v>16957</v>
      </c>
      <c r="AO867">
        <v>17171</v>
      </c>
      <c r="AP867">
        <v>17379</v>
      </c>
      <c r="AQ867">
        <v>43.57</v>
      </c>
      <c r="AR867">
        <v>2392.0100000000002</v>
      </c>
      <c r="AS867" t="s">
        <v>2396</v>
      </c>
      <c r="AT867" t="s">
        <v>2396</v>
      </c>
      <c r="AU867">
        <v>1</v>
      </c>
      <c r="AV867" t="s">
        <v>2398</v>
      </c>
      <c r="AW867" t="str" cm="1">
        <f t="array" ref="AW867">IF(Bank_Final_Fact[[#This Row],[Disbursement Date]]=MIN(_xlfn._xlws.FILTER(Bank_Final_Fact[Disbursement Date],Bank_Final_Fact[Client id]=Bank_Final_Fact[[#This Row],[Client id]])),"New","Old")</f>
        <v>Old</v>
      </c>
      <c r="AX867">
        <f t="shared" si="13"/>
        <v>2</v>
      </c>
    </row>
    <row r="868" spans="1:50">
      <c r="A868" t="s">
        <v>1253</v>
      </c>
      <c r="B868">
        <v>697</v>
      </c>
      <c r="C868" t="s">
        <v>23</v>
      </c>
      <c r="D868" t="s">
        <v>343</v>
      </c>
      <c r="E868">
        <v>27711</v>
      </c>
      <c r="F868">
        <v>44869</v>
      </c>
      <c r="G868">
        <v>43635</v>
      </c>
      <c r="H868" s="1">
        <v>44434</v>
      </c>
      <c r="I868" t="s">
        <v>385</v>
      </c>
      <c r="J868" t="s">
        <v>383</v>
      </c>
      <c r="K868">
        <v>910182</v>
      </c>
      <c r="L868" t="s">
        <v>31</v>
      </c>
      <c r="M868" t="s">
        <v>297</v>
      </c>
      <c r="N868" t="s">
        <v>225</v>
      </c>
      <c r="O868" t="s">
        <v>242</v>
      </c>
      <c r="P868">
        <v>23</v>
      </c>
      <c r="Q868" s="1">
        <v>35411</v>
      </c>
      <c r="R868" t="s">
        <v>239</v>
      </c>
      <c r="S868" t="s">
        <v>303</v>
      </c>
      <c r="T868" t="s">
        <v>259</v>
      </c>
      <c r="U868" t="s">
        <v>236</v>
      </c>
      <c r="V868" t="s">
        <v>246</v>
      </c>
      <c r="W868">
        <v>443</v>
      </c>
      <c r="X868" t="s">
        <v>344</v>
      </c>
      <c r="Y868" t="s">
        <v>345</v>
      </c>
      <c r="Z868" t="s">
        <v>346</v>
      </c>
      <c r="AA868">
        <v>0.1065</v>
      </c>
      <c r="AB868" t="s">
        <v>347</v>
      </c>
      <c r="AC868" t="s">
        <v>348</v>
      </c>
      <c r="AD868" t="s">
        <v>23</v>
      </c>
      <c r="AE868" t="s">
        <v>24</v>
      </c>
      <c r="AF868" t="s">
        <v>25</v>
      </c>
      <c r="AG868" t="s">
        <v>26</v>
      </c>
      <c r="AH868" t="s">
        <v>26</v>
      </c>
      <c r="AI868" t="s">
        <v>27</v>
      </c>
      <c r="AJ868" t="s">
        <v>28</v>
      </c>
      <c r="AK868">
        <v>910182</v>
      </c>
      <c r="AL868" t="s">
        <v>29</v>
      </c>
      <c r="AM868" t="s">
        <v>16</v>
      </c>
      <c r="AN868">
        <v>28218</v>
      </c>
      <c r="AO868">
        <v>46426</v>
      </c>
      <c r="AP868">
        <v>27335</v>
      </c>
      <c r="AQ868">
        <v>24.69</v>
      </c>
      <c r="AR868">
        <v>3578.25</v>
      </c>
      <c r="AS868" t="s">
        <v>2396</v>
      </c>
      <c r="AT868" t="s">
        <v>2396</v>
      </c>
      <c r="AU868">
        <v>2</v>
      </c>
      <c r="AV868" t="s">
        <v>2398</v>
      </c>
      <c r="AW868" t="str" cm="1">
        <f t="array" ref="AW868">IF(Bank_Final_Fact[[#This Row],[Disbursement Date]]=MIN(_xlfn._xlws.FILTER(Bank_Final_Fact[Disbursement Date],Bank_Final_Fact[Client id]=Bank_Final_Fact[[#This Row],[Client id]])),"New","Old")</f>
        <v>New</v>
      </c>
      <c r="AX868">
        <f t="shared" si="13"/>
        <v>2</v>
      </c>
    </row>
    <row r="869" spans="1:50">
      <c r="A869" t="s">
        <v>1254</v>
      </c>
      <c r="B869">
        <v>473</v>
      </c>
      <c r="C869" t="s">
        <v>25</v>
      </c>
      <c r="D869" t="s">
        <v>353</v>
      </c>
      <c r="E869">
        <v>44408</v>
      </c>
      <c r="F869">
        <v>44209</v>
      </c>
      <c r="G869">
        <v>2453</v>
      </c>
      <c r="H869" s="1">
        <v>43086</v>
      </c>
      <c r="I869" t="s">
        <v>382</v>
      </c>
      <c r="J869" t="s">
        <v>389</v>
      </c>
      <c r="K869">
        <v>10068</v>
      </c>
      <c r="L869" t="s">
        <v>74</v>
      </c>
      <c r="M869" t="s">
        <v>274</v>
      </c>
      <c r="N869" t="s">
        <v>225</v>
      </c>
      <c r="O869" t="s">
        <v>251</v>
      </c>
      <c r="P869">
        <v>28</v>
      </c>
      <c r="Q869" s="1">
        <v>32509</v>
      </c>
      <c r="R869" t="s">
        <v>266</v>
      </c>
      <c r="S869" t="s">
        <v>243</v>
      </c>
      <c r="T869" t="s">
        <v>229</v>
      </c>
      <c r="U869" t="s">
        <v>261</v>
      </c>
      <c r="V869" t="s">
        <v>231</v>
      </c>
      <c r="W869">
        <v>553</v>
      </c>
      <c r="X869" t="s">
        <v>344</v>
      </c>
      <c r="Y869" t="s">
        <v>357</v>
      </c>
      <c r="Z869" t="s">
        <v>346</v>
      </c>
      <c r="AA869">
        <v>0.1825</v>
      </c>
      <c r="AB869" t="s">
        <v>354</v>
      </c>
      <c r="AC869" t="s">
        <v>355</v>
      </c>
      <c r="AD869" t="s">
        <v>25</v>
      </c>
      <c r="AE869" t="s">
        <v>24</v>
      </c>
      <c r="AF869" t="s">
        <v>25</v>
      </c>
      <c r="AG869" t="s">
        <v>26</v>
      </c>
      <c r="AH869" t="s">
        <v>26</v>
      </c>
      <c r="AI869" t="s">
        <v>27</v>
      </c>
      <c r="AJ869" t="s">
        <v>72</v>
      </c>
      <c r="AK869">
        <v>10068</v>
      </c>
      <c r="AL869" t="s">
        <v>73</v>
      </c>
      <c r="AM869" t="s">
        <v>16</v>
      </c>
      <c r="AN869">
        <v>45631</v>
      </c>
      <c r="AO869">
        <v>43945</v>
      </c>
      <c r="AP869">
        <v>44107</v>
      </c>
      <c r="AQ869">
        <v>38.5</v>
      </c>
      <c r="AR869">
        <v>865.03</v>
      </c>
      <c r="AS869" t="s">
        <v>2396</v>
      </c>
      <c r="AT869" t="s">
        <v>2396</v>
      </c>
      <c r="AU869">
        <v>2</v>
      </c>
      <c r="AV869" t="s">
        <v>2398</v>
      </c>
      <c r="AW869" t="str" cm="1">
        <f t="array" ref="AW869">IF(Bank_Final_Fact[[#This Row],[Disbursement Date]]=MIN(_xlfn._xlws.FILTER(Bank_Final_Fact[Disbursement Date],Bank_Final_Fact[Client id]=Bank_Final_Fact[[#This Row],[Client id]])),"New","Old")</f>
        <v>Old</v>
      </c>
      <c r="AX869">
        <f t="shared" si="13"/>
        <v>2</v>
      </c>
    </row>
    <row r="870" spans="1:50">
      <c r="A870" t="s">
        <v>1255</v>
      </c>
      <c r="B870">
        <v>327</v>
      </c>
      <c r="C870" t="s">
        <v>25</v>
      </c>
      <c r="D870" t="s">
        <v>343</v>
      </c>
      <c r="E870">
        <v>7464</v>
      </c>
      <c r="F870">
        <v>11041</v>
      </c>
      <c r="G870">
        <v>33031</v>
      </c>
      <c r="H870" s="1">
        <v>44123</v>
      </c>
      <c r="I870" t="s">
        <v>385</v>
      </c>
      <c r="J870" t="s">
        <v>389</v>
      </c>
      <c r="K870">
        <v>10068</v>
      </c>
      <c r="L870" t="s">
        <v>74</v>
      </c>
      <c r="M870" t="s">
        <v>224</v>
      </c>
      <c r="N870" t="s">
        <v>225</v>
      </c>
      <c r="O870" t="s">
        <v>226</v>
      </c>
      <c r="P870">
        <v>37</v>
      </c>
      <c r="Q870" s="1">
        <v>30317</v>
      </c>
      <c r="R870" t="s">
        <v>239</v>
      </c>
      <c r="S870" t="s">
        <v>303</v>
      </c>
      <c r="T870" t="s">
        <v>229</v>
      </c>
      <c r="U870" t="s">
        <v>230</v>
      </c>
      <c r="V870" t="s">
        <v>246</v>
      </c>
      <c r="W870">
        <v>373</v>
      </c>
      <c r="X870" t="s">
        <v>344</v>
      </c>
      <c r="Y870" t="s">
        <v>345</v>
      </c>
      <c r="Z870" t="s">
        <v>346</v>
      </c>
      <c r="AA870">
        <v>0.1065</v>
      </c>
      <c r="AB870" t="s">
        <v>347</v>
      </c>
      <c r="AC870" t="s">
        <v>348</v>
      </c>
      <c r="AD870" t="s">
        <v>25</v>
      </c>
      <c r="AE870" t="s">
        <v>24</v>
      </c>
      <c r="AF870" t="s">
        <v>25</v>
      </c>
      <c r="AG870" t="s">
        <v>26</v>
      </c>
      <c r="AH870" t="s">
        <v>26</v>
      </c>
      <c r="AI870" t="s">
        <v>27</v>
      </c>
      <c r="AJ870" t="s">
        <v>72</v>
      </c>
      <c r="AK870">
        <v>10068</v>
      </c>
      <c r="AL870" t="s">
        <v>73</v>
      </c>
      <c r="AM870" t="s">
        <v>16</v>
      </c>
      <c r="AN870">
        <v>7944</v>
      </c>
      <c r="AO870">
        <v>10713</v>
      </c>
      <c r="AP870">
        <v>7111</v>
      </c>
      <c r="AQ870">
        <v>19.43</v>
      </c>
      <c r="AR870">
        <v>3479.09</v>
      </c>
      <c r="AS870" t="s">
        <v>2396</v>
      </c>
      <c r="AT870" t="s">
        <v>2396</v>
      </c>
      <c r="AU870">
        <v>2</v>
      </c>
      <c r="AV870" t="s">
        <v>2398</v>
      </c>
      <c r="AW870" t="str" cm="1">
        <f t="array" ref="AW870">IF(Bank_Final_Fact[[#This Row],[Disbursement Date]]=MIN(_xlfn._xlws.FILTER(Bank_Final_Fact[Disbursement Date],Bank_Final_Fact[Client id]=Bank_Final_Fact[[#This Row],[Client id]])),"New","Old")</f>
        <v>New</v>
      </c>
      <c r="AX870">
        <f t="shared" si="13"/>
        <v>2</v>
      </c>
    </row>
    <row r="871" spans="1:50">
      <c r="A871" t="s">
        <v>1256</v>
      </c>
      <c r="B871">
        <v>317</v>
      </c>
      <c r="C871" t="s">
        <v>66</v>
      </c>
      <c r="D871" t="s">
        <v>373</v>
      </c>
      <c r="E871">
        <v>48675</v>
      </c>
      <c r="F871">
        <v>41923</v>
      </c>
      <c r="G871">
        <v>42200</v>
      </c>
      <c r="H871" s="1">
        <v>45004</v>
      </c>
      <c r="I871" t="s">
        <v>382</v>
      </c>
      <c r="J871" t="s">
        <v>383</v>
      </c>
      <c r="K871">
        <v>60004</v>
      </c>
      <c r="L871" t="s">
        <v>68</v>
      </c>
      <c r="M871" t="s">
        <v>302</v>
      </c>
      <c r="N871" t="s">
        <v>225</v>
      </c>
      <c r="O871" t="s">
        <v>251</v>
      </c>
      <c r="P871">
        <v>33</v>
      </c>
      <c r="Q871" s="1">
        <v>31578</v>
      </c>
      <c r="R871" t="s">
        <v>235</v>
      </c>
      <c r="S871" t="s">
        <v>303</v>
      </c>
      <c r="T871" t="s">
        <v>259</v>
      </c>
      <c r="U871" t="s">
        <v>230</v>
      </c>
      <c r="V871" t="s">
        <v>231</v>
      </c>
      <c r="W871">
        <v>847</v>
      </c>
      <c r="X871" t="s">
        <v>344</v>
      </c>
      <c r="Y871" t="s">
        <v>350</v>
      </c>
      <c r="Z871" t="s">
        <v>346</v>
      </c>
      <c r="AA871">
        <v>6.6199999999999995E-2</v>
      </c>
      <c r="AB871" t="s">
        <v>351</v>
      </c>
      <c r="AC871" t="s">
        <v>358</v>
      </c>
      <c r="AD871" t="s">
        <v>66</v>
      </c>
      <c r="AE871" t="s">
        <v>51</v>
      </c>
      <c r="AF871" t="s">
        <v>52</v>
      </c>
      <c r="AG871" t="s">
        <v>53</v>
      </c>
      <c r="AH871" t="s">
        <v>53</v>
      </c>
      <c r="AI871" t="s">
        <v>54</v>
      </c>
      <c r="AJ871" t="s">
        <v>66</v>
      </c>
      <c r="AK871">
        <v>60004</v>
      </c>
      <c r="AL871" t="s">
        <v>67</v>
      </c>
      <c r="AM871" t="s">
        <v>14</v>
      </c>
      <c r="AN871">
        <v>48905</v>
      </c>
      <c r="AO871">
        <v>41605</v>
      </c>
      <c r="AP871">
        <v>48622</v>
      </c>
      <c r="AQ871">
        <v>3.94</v>
      </c>
      <c r="AR871">
        <v>2440.11</v>
      </c>
      <c r="AS871" t="s">
        <v>2396</v>
      </c>
      <c r="AT871" t="s">
        <v>2396</v>
      </c>
      <c r="AU871">
        <v>0</v>
      </c>
      <c r="AV871" t="s">
        <v>2398</v>
      </c>
      <c r="AW871" t="str" cm="1">
        <f t="array" ref="AW871">IF(Bank_Final_Fact[[#This Row],[Disbursement Date]]=MIN(_xlfn._xlws.FILTER(Bank_Final_Fact[Disbursement Date],Bank_Final_Fact[Client id]=Bank_Final_Fact[[#This Row],[Client id]])),"New","Old")</f>
        <v>Old</v>
      </c>
      <c r="AX871">
        <f t="shared" si="13"/>
        <v>2</v>
      </c>
    </row>
    <row r="872" spans="1:50">
      <c r="A872" t="s">
        <v>1257</v>
      </c>
      <c r="B872">
        <v>187</v>
      </c>
      <c r="C872" t="s">
        <v>39</v>
      </c>
      <c r="D872" t="s">
        <v>356</v>
      </c>
      <c r="E872">
        <v>33869</v>
      </c>
      <c r="F872">
        <v>23762</v>
      </c>
      <c r="G872">
        <v>16597</v>
      </c>
      <c r="H872" s="1">
        <v>44146</v>
      </c>
      <c r="I872" t="s">
        <v>382</v>
      </c>
      <c r="J872" t="s">
        <v>383</v>
      </c>
      <c r="K872">
        <v>30179</v>
      </c>
      <c r="L872" t="s">
        <v>46</v>
      </c>
      <c r="M872" t="s">
        <v>314</v>
      </c>
      <c r="N872" t="s">
        <v>225</v>
      </c>
      <c r="O872" t="s">
        <v>328</v>
      </c>
      <c r="P872">
        <v>56</v>
      </c>
      <c r="Q872" s="1">
        <v>22647</v>
      </c>
      <c r="R872" t="s">
        <v>281</v>
      </c>
      <c r="S872" t="s">
        <v>282</v>
      </c>
      <c r="T872" t="s">
        <v>259</v>
      </c>
      <c r="U872" t="s">
        <v>230</v>
      </c>
      <c r="V872" t="s">
        <v>240</v>
      </c>
      <c r="W872">
        <v>532</v>
      </c>
      <c r="X872" t="s">
        <v>344</v>
      </c>
      <c r="Y872" t="s">
        <v>357</v>
      </c>
      <c r="Z872" t="s">
        <v>346</v>
      </c>
      <c r="AA872">
        <v>6.6199999999999995E-2</v>
      </c>
      <c r="AB872" t="s">
        <v>351</v>
      </c>
      <c r="AC872" t="s">
        <v>358</v>
      </c>
      <c r="AD872" t="s">
        <v>39</v>
      </c>
      <c r="AE872" t="s">
        <v>40</v>
      </c>
      <c r="AF872" t="s">
        <v>41</v>
      </c>
      <c r="AG872" t="s">
        <v>42</v>
      </c>
      <c r="AH872" t="s">
        <v>42</v>
      </c>
      <c r="AI872" t="s">
        <v>43</v>
      </c>
      <c r="AJ872" t="s">
        <v>44</v>
      </c>
      <c r="AK872">
        <v>30179</v>
      </c>
      <c r="AL872" t="s">
        <v>45</v>
      </c>
      <c r="AM872" t="s">
        <v>30</v>
      </c>
      <c r="AN872">
        <v>34087</v>
      </c>
      <c r="AO872">
        <v>24653</v>
      </c>
      <c r="AP872">
        <v>33575</v>
      </c>
      <c r="AQ872">
        <v>31.57</v>
      </c>
      <c r="AR872">
        <v>4605</v>
      </c>
      <c r="AS872" t="s">
        <v>2396</v>
      </c>
      <c r="AT872" t="s">
        <v>2396</v>
      </c>
      <c r="AU872">
        <v>1</v>
      </c>
      <c r="AV872" t="s">
        <v>2398</v>
      </c>
      <c r="AW872" t="str" cm="1">
        <f t="array" ref="AW872">IF(Bank_Final_Fact[[#This Row],[Disbursement Date]]=MIN(_xlfn._xlws.FILTER(Bank_Final_Fact[Disbursement Date],Bank_Final_Fact[Client id]=Bank_Final_Fact[[#This Row],[Client id]])),"New","Old")</f>
        <v>Old</v>
      </c>
      <c r="AX872">
        <f t="shared" si="13"/>
        <v>3</v>
      </c>
    </row>
    <row r="873" spans="1:50">
      <c r="A873" t="s">
        <v>1258</v>
      </c>
      <c r="B873">
        <v>624</v>
      </c>
      <c r="C873" t="s">
        <v>20</v>
      </c>
      <c r="D873" t="s">
        <v>343</v>
      </c>
      <c r="E873">
        <v>35363</v>
      </c>
      <c r="F873">
        <v>13687</v>
      </c>
      <c r="G873">
        <v>27351</v>
      </c>
      <c r="H873" s="1">
        <v>42157</v>
      </c>
      <c r="I873" t="s">
        <v>385</v>
      </c>
      <c r="J873" t="s">
        <v>383</v>
      </c>
      <c r="K873">
        <v>110159</v>
      </c>
      <c r="L873" t="s">
        <v>22</v>
      </c>
      <c r="M873" t="s">
        <v>253</v>
      </c>
      <c r="N873" t="s">
        <v>225</v>
      </c>
      <c r="O873" t="s">
        <v>251</v>
      </c>
      <c r="P873">
        <v>29</v>
      </c>
      <c r="Q873" s="1">
        <v>32874</v>
      </c>
      <c r="R873" t="s">
        <v>227</v>
      </c>
      <c r="S873" t="s">
        <v>243</v>
      </c>
      <c r="T873" t="s">
        <v>229</v>
      </c>
      <c r="U873" t="s">
        <v>230</v>
      </c>
      <c r="V873" t="s">
        <v>240</v>
      </c>
      <c r="W873">
        <v>311</v>
      </c>
      <c r="X873" t="s">
        <v>344</v>
      </c>
      <c r="Y873" t="s">
        <v>345</v>
      </c>
      <c r="Z873" t="s">
        <v>346</v>
      </c>
      <c r="AA873">
        <v>0.1065</v>
      </c>
      <c r="AB873" t="s">
        <v>347</v>
      </c>
      <c r="AC873" t="s">
        <v>348</v>
      </c>
      <c r="AD873" t="s">
        <v>20</v>
      </c>
      <c r="AE873" t="s">
        <v>9</v>
      </c>
      <c r="AF873" t="s">
        <v>10</v>
      </c>
      <c r="AG873" t="s">
        <v>11</v>
      </c>
      <c r="AH873" t="s">
        <v>11</v>
      </c>
      <c r="AI873" t="s">
        <v>12</v>
      </c>
      <c r="AJ873" t="s">
        <v>20</v>
      </c>
      <c r="AK873">
        <v>110159</v>
      </c>
      <c r="AL873" t="s">
        <v>21</v>
      </c>
      <c r="AM873" t="s">
        <v>30</v>
      </c>
      <c r="AN873">
        <v>35515</v>
      </c>
      <c r="AO873">
        <v>14220</v>
      </c>
      <c r="AP873">
        <v>35284</v>
      </c>
      <c r="AQ873">
        <v>32.32</v>
      </c>
      <c r="AR873">
        <v>4310.99</v>
      </c>
      <c r="AS873" t="s">
        <v>2396</v>
      </c>
      <c r="AT873" t="s">
        <v>2397</v>
      </c>
      <c r="AU873">
        <v>0</v>
      </c>
      <c r="AV873" t="s">
        <v>2398</v>
      </c>
      <c r="AW873" t="str" cm="1">
        <f t="array" ref="AW873">IF(Bank_Final_Fact[[#This Row],[Disbursement Date]]=MIN(_xlfn._xlws.FILTER(Bank_Final_Fact[Disbursement Date],Bank_Final_Fact[Client id]=Bank_Final_Fact[[#This Row],[Client id]])),"New","Old")</f>
        <v>New</v>
      </c>
      <c r="AX873">
        <f t="shared" si="13"/>
        <v>3</v>
      </c>
    </row>
    <row r="874" spans="1:50">
      <c r="A874" t="s">
        <v>1259</v>
      </c>
      <c r="B874">
        <v>110</v>
      </c>
      <c r="C874" t="s">
        <v>94</v>
      </c>
      <c r="D874" t="s">
        <v>362</v>
      </c>
      <c r="E874">
        <v>24429</v>
      </c>
      <c r="F874">
        <v>32217</v>
      </c>
      <c r="G874">
        <v>29481</v>
      </c>
      <c r="H874" s="1">
        <v>44495</v>
      </c>
      <c r="I874" t="s">
        <v>382</v>
      </c>
      <c r="J874" t="s">
        <v>383</v>
      </c>
      <c r="K874">
        <v>70364</v>
      </c>
      <c r="L874" t="s">
        <v>96</v>
      </c>
      <c r="M874" t="s">
        <v>257</v>
      </c>
      <c r="N874" t="s">
        <v>225</v>
      </c>
      <c r="O874" t="s">
        <v>226</v>
      </c>
      <c r="P874">
        <v>38</v>
      </c>
      <c r="Q874" s="1">
        <v>29587</v>
      </c>
      <c r="R874" t="s">
        <v>239</v>
      </c>
      <c r="S874" t="s">
        <v>303</v>
      </c>
      <c r="T874" t="s">
        <v>229</v>
      </c>
      <c r="U874" t="s">
        <v>236</v>
      </c>
      <c r="V874" t="s">
        <v>246</v>
      </c>
      <c r="W874">
        <v>450</v>
      </c>
      <c r="X874" t="s">
        <v>344</v>
      </c>
      <c r="Y874" t="s">
        <v>357</v>
      </c>
      <c r="Z874" t="s">
        <v>363</v>
      </c>
      <c r="AA874">
        <v>0.1991</v>
      </c>
      <c r="AB874" t="s">
        <v>364</v>
      </c>
      <c r="AC874" t="s">
        <v>365</v>
      </c>
      <c r="AD874" t="s">
        <v>94</v>
      </c>
      <c r="AE874" t="s">
        <v>51</v>
      </c>
      <c r="AF874" t="s">
        <v>52</v>
      </c>
      <c r="AG874" t="s">
        <v>53</v>
      </c>
      <c r="AH874" t="s">
        <v>53</v>
      </c>
      <c r="AI874" t="s">
        <v>54</v>
      </c>
      <c r="AJ874" t="s">
        <v>94</v>
      </c>
      <c r="AK874">
        <v>70364</v>
      </c>
      <c r="AL874" t="s">
        <v>95</v>
      </c>
      <c r="AM874" t="s">
        <v>14</v>
      </c>
      <c r="AN874">
        <v>24820</v>
      </c>
      <c r="AO874">
        <v>33119</v>
      </c>
      <c r="AP874">
        <v>23974</v>
      </c>
      <c r="AQ874">
        <v>42.16</v>
      </c>
      <c r="AR874">
        <v>622.54</v>
      </c>
      <c r="AS874" t="s">
        <v>2396</v>
      </c>
      <c r="AT874" t="s">
        <v>2396</v>
      </c>
      <c r="AU874">
        <v>1</v>
      </c>
      <c r="AV874" t="s">
        <v>2399</v>
      </c>
      <c r="AW874" t="str" cm="1">
        <f t="array" ref="AW874">IF(Bank_Final_Fact[[#This Row],[Disbursement Date]]=MIN(_xlfn._xlws.FILTER(Bank_Final_Fact[Disbursement Date],Bank_Final_Fact[Client id]=Bank_Final_Fact[[#This Row],[Client id]])),"New","Old")</f>
        <v>Old</v>
      </c>
      <c r="AX874">
        <f t="shared" si="13"/>
        <v>4</v>
      </c>
    </row>
    <row r="875" spans="1:50">
      <c r="A875" t="s">
        <v>1260</v>
      </c>
      <c r="B875">
        <v>360</v>
      </c>
      <c r="C875" t="s">
        <v>142</v>
      </c>
      <c r="D875" t="s">
        <v>343</v>
      </c>
      <c r="E875">
        <v>13528</v>
      </c>
      <c r="F875">
        <v>16070</v>
      </c>
      <c r="G875">
        <v>28405</v>
      </c>
      <c r="H875" s="1">
        <v>42999</v>
      </c>
      <c r="I875" t="s">
        <v>385</v>
      </c>
      <c r="J875" t="s">
        <v>383</v>
      </c>
      <c r="K875">
        <v>570241</v>
      </c>
      <c r="L875" t="s">
        <v>148</v>
      </c>
      <c r="M875" t="s">
        <v>260</v>
      </c>
      <c r="N875" t="s">
        <v>225</v>
      </c>
      <c r="O875" t="s">
        <v>238</v>
      </c>
      <c r="P875">
        <v>49</v>
      </c>
      <c r="Q875" s="1">
        <v>25204</v>
      </c>
      <c r="R875" t="s">
        <v>239</v>
      </c>
      <c r="S875" t="s">
        <v>303</v>
      </c>
      <c r="T875" t="s">
        <v>249</v>
      </c>
      <c r="U875" t="s">
        <v>236</v>
      </c>
      <c r="V875" t="s">
        <v>246</v>
      </c>
      <c r="W875">
        <v>408</v>
      </c>
      <c r="X875" t="s">
        <v>344</v>
      </c>
      <c r="Y875" t="s">
        <v>345</v>
      </c>
      <c r="Z875" t="s">
        <v>346</v>
      </c>
      <c r="AA875">
        <v>0.1065</v>
      </c>
      <c r="AB875" t="s">
        <v>347</v>
      </c>
      <c r="AC875" t="s">
        <v>348</v>
      </c>
      <c r="AD875" t="s">
        <v>142</v>
      </c>
      <c r="AE875" t="s">
        <v>143</v>
      </c>
      <c r="AF875" t="s">
        <v>144</v>
      </c>
      <c r="AG875" t="s">
        <v>145</v>
      </c>
      <c r="AH875" t="s">
        <v>145</v>
      </c>
      <c r="AI875" t="s">
        <v>146</v>
      </c>
      <c r="AJ875" t="s">
        <v>142</v>
      </c>
      <c r="AK875">
        <v>570241</v>
      </c>
      <c r="AL875" t="s">
        <v>147</v>
      </c>
      <c r="AM875" t="s">
        <v>30</v>
      </c>
      <c r="AN875">
        <v>13860</v>
      </c>
      <c r="AO875">
        <v>17992</v>
      </c>
      <c r="AP875">
        <v>13060</v>
      </c>
      <c r="AQ875">
        <v>11.52</v>
      </c>
      <c r="AR875">
        <v>4442.8100000000004</v>
      </c>
      <c r="AS875" t="s">
        <v>2396</v>
      </c>
      <c r="AT875" t="s">
        <v>2396</v>
      </c>
      <c r="AU875">
        <v>2</v>
      </c>
      <c r="AV875" t="s">
        <v>2399</v>
      </c>
      <c r="AW875" t="str" cm="1">
        <f t="array" ref="AW875">IF(Bank_Final_Fact[[#This Row],[Disbursement Date]]=MIN(_xlfn._xlws.FILTER(Bank_Final_Fact[Disbursement Date],Bank_Final_Fact[Client id]=Bank_Final_Fact[[#This Row],[Client id]])),"New","Old")</f>
        <v>New</v>
      </c>
      <c r="AX875">
        <f t="shared" si="13"/>
        <v>1</v>
      </c>
    </row>
    <row r="876" spans="1:50">
      <c r="A876" t="s">
        <v>1261</v>
      </c>
      <c r="B876">
        <v>571</v>
      </c>
      <c r="C876" t="s">
        <v>39</v>
      </c>
      <c r="D876" t="s">
        <v>356</v>
      </c>
      <c r="E876">
        <v>14993</v>
      </c>
      <c r="F876">
        <v>36271</v>
      </c>
      <c r="G876">
        <v>28779</v>
      </c>
      <c r="H876" s="1">
        <v>43486</v>
      </c>
      <c r="I876" t="s">
        <v>382</v>
      </c>
      <c r="J876" t="s">
        <v>389</v>
      </c>
      <c r="K876">
        <v>30179</v>
      </c>
      <c r="L876" t="s">
        <v>46</v>
      </c>
      <c r="M876" t="s">
        <v>296</v>
      </c>
      <c r="N876" t="s">
        <v>225</v>
      </c>
      <c r="O876" t="s">
        <v>226</v>
      </c>
      <c r="P876">
        <v>36</v>
      </c>
      <c r="Q876" s="1">
        <v>30317</v>
      </c>
      <c r="R876" t="s">
        <v>235</v>
      </c>
      <c r="S876" t="s">
        <v>243</v>
      </c>
      <c r="T876" t="s">
        <v>259</v>
      </c>
      <c r="U876" t="s">
        <v>233</v>
      </c>
      <c r="V876" t="s">
        <v>231</v>
      </c>
      <c r="W876">
        <v>489</v>
      </c>
      <c r="X876" t="s">
        <v>344</v>
      </c>
      <c r="Y876" t="s">
        <v>357</v>
      </c>
      <c r="Z876" t="s">
        <v>346</v>
      </c>
      <c r="AA876">
        <v>6.6199999999999995E-2</v>
      </c>
      <c r="AB876" t="s">
        <v>351</v>
      </c>
      <c r="AC876" t="s">
        <v>358</v>
      </c>
      <c r="AD876" t="s">
        <v>39</v>
      </c>
      <c r="AE876" t="s">
        <v>40</v>
      </c>
      <c r="AF876" t="s">
        <v>41</v>
      </c>
      <c r="AG876" t="s">
        <v>42</v>
      </c>
      <c r="AH876" t="s">
        <v>42</v>
      </c>
      <c r="AI876" t="s">
        <v>43</v>
      </c>
      <c r="AJ876" t="s">
        <v>44</v>
      </c>
      <c r="AK876">
        <v>30179</v>
      </c>
      <c r="AL876" t="s">
        <v>45</v>
      </c>
      <c r="AM876" t="s">
        <v>30</v>
      </c>
      <c r="AN876">
        <v>14795</v>
      </c>
      <c r="AO876">
        <v>35885</v>
      </c>
      <c r="AP876">
        <v>14590</v>
      </c>
      <c r="AQ876">
        <v>11.86</v>
      </c>
      <c r="AR876">
        <v>3139.47</v>
      </c>
      <c r="AS876" t="s">
        <v>2397</v>
      </c>
      <c r="AT876" t="s">
        <v>2396</v>
      </c>
      <c r="AU876">
        <v>2</v>
      </c>
      <c r="AV876" t="s">
        <v>2399</v>
      </c>
      <c r="AW876" t="str" cm="1">
        <f t="array" ref="AW876">IF(Bank_Final_Fact[[#This Row],[Disbursement Date]]=MIN(_xlfn._xlws.FILTER(Bank_Final_Fact[Disbursement Date],Bank_Final_Fact[Client id]=Bank_Final_Fact[[#This Row],[Client id]])),"New","Old")</f>
        <v>New</v>
      </c>
      <c r="AX876">
        <f t="shared" si="13"/>
        <v>1</v>
      </c>
    </row>
    <row r="877" spans="1:50">
      <c r="A877" t="s">
        <v>1262</v>
      </c>
      <c r="B877">
        <v>214</v>
      </c>
      <c r="C877" t="s">
        <v>124</v>
      </c>
      <c r="D877" t="s">
        <v>343</v>
      </c>
      <c r="E877">
        <v>41203</v>
      </c>
      <c r="F877">
        <v>3377</v>
      </c>
      <c r="G877">
        <v>8305</v>
      </c>
      <c r="H877" s="1">
        <v>45032</v>
      </c>
      <c r="I877" t="s">
        <v>387</v>
      </c>
      <c r="J877" t="s">
        <v>383</v>
      </c>
      <c r="K877">
        <v>1030063</v>
      </c>
      <c r="L877" t="s">
        <v>126</v>
      </c>
      <c r="M877" t="s">
        <v>317</v>
      </c>
      <c r="N877" t="s">
        <v>225</v>
      </c>
      <c r="O877" t="s">
        <v>251</v>
      </c>
      <c r="P877">
        <v>31</v>
      </c>
      <c r="Q877" s="1">
        <v>32143</v>
      </c>
      <c r="R877" t="s">
        <v>239</v>
      </c>
      <c r="S877" t="s">
        <v>303</v>
      </c>
      <c r="T877" t="s">
        <v>259</v>
      </c>
      <c r="U877" t="s">
        <v>236</v>
      </c>
      <c r="V877" t="s">
        <v>240</v>
      </c>
      <c r="W877">
        <v>462</v>
      </c>
      <c r="X877" t="s">
        <v>344</v>
      </c>
      <c r="Y877" t="s">
        <v>345</v>
      </c>
      <c r="Z877" t="s">
        <v>346</v>
      </c>
      <c r="AA877">
        <v>0.1065</v>
      </c>
      <c r="AB877" t="s">
        <v>347</v>
      </c>
      <c r="AC877" t="s">
        <v>348</v>
      </c>
      <c r="AD877" t="s">
        <v>124</v>
      </c>
      <c r="AE877" t="s">
        <v>9</v>
      </c>
      <c r="AF877" t="s">
        <v>10</v>
      </c>
      <c r="AG877" t="s">
        <v>11</v>
      </c>
      <c r="AH877" t="s">
        <v>11</v>
      </c>
      <c r="AI877" t="s">
        <v>12</v>
      </c>
      <c r="AJ877" t="s">
        <v>20</v>
      </c>
      <c r="AK877">
        <v>1030063</v>
      </c>
      <c r="AL877" t="s">
        <v>125</v>
      </c>
      <c r="AM877" t="s">
        <v>30</v>
      </c>
      <c r="AN877">
        <v>41985</v>
      </c>
      <c r="AO877">
        <v>4392</v>
      </c>
      <c r="AP877">
        <v>40989</v>
      </c>
      <c r="AQ877">
        <v>44.86</v>
      </c>
      <c r="AR877">
        <v>3746.1</v>
      </c>
      <c r="AS877" t="s">
        <v>2396</v>
      </c>
      <c r="AT877" t="s">
        <v>2396</v>
      </c>
      <c r="AU877">
        <v>2</v>
      </c>
      <c r="AV877" t="s">
        <v>2398</v>
      </c>
      <c r="AW877" t="str" cm="1">
        <f t="array" ref="AW877">IF(Bank_Final_Fact[[#This Row],[Disbursement Date]]=MIN(_xlfn._xlws.FILTER(Bank_Final_Fact[Disbursement Date],Bank_Final_Fact[Client id]=Bank_Final_Fact[[#This Row],[Client id]])),"New","Old")</f>
        <v>Old</v>
      </c>
      <c r="AX877">
        <f t="shared" si="13"/>
        <v>3</v>
      </c>
    </row>
    <row r="878" spans="1:50">
      <c r="A878" t="s">
        <v>1263</v>
      </c>
      <c r="B878">
        <v>750</v>
      </c>
      <c r="C878" t="s">
        <v>20</v>
      </c>
      <c r="D878" t="s">
        <v>343</v>
      </c>
      <c r="E878">
        <v>48015</v>
      </c>
      <c r="F878">
        <v>44683</v>
      </c>
      <c r="G878">
        <v>5135</v>
      </c>
      <c r="H878" s="1">
        <v>44925</v>
      </c>
      <c r="I878" t="s">
        <v>387</v>
      </c>
      <c r="J878" t="s">
        <v>383</v>
      </c>
      <c r="K878">
        <v>110159</v>
      </c>
      <c r="L878" t="s">
        <v>22</v>
      </c>
      <c r="M878" t="s">
        <v>331</v>
      </c>
      <c r="N878" t="s">
        <v>225</v>
      </c>
      <c r="O878" t="s">
        <v>226</v>
      </c>
      <c r="P878">
        <v>39</v>
      </c>
      <c r="Q878" s="1">
        <v>29221</v>
      </c>
      <c r="R878" t="s">
        <v>281</v>
      </c>
      <c r="S878" t="s">
        <v>282</v>
      </c>
      <c r="T878" t="s">
        <v>229</v>
      </c>
      <c r="U878" t="s">
        <v>230</v>
      </c>
      <c r="V878" t="s">
        <v>231</v>
      </c>
      <c r="W878">
        <v>472</v>
      </c>
      <c r="X878" t="s">
        <v>344</v>
      </c>
      <c r="Y878" t="s">
        <v>345</v>
      </c>
      <c r="Z878" t="s">
        <v>346</v>
      </c>
      <c r="AA878">
        <v>0.1065</v>
      </c>
      <c r="AB878" t="s">
        <v>347</v>
      </c>
      <c r="AC878" t="s">
        <v>348</v>
      </c>
      <c r="AD878" t="s">
        <v>20</v>
      </c>
      <c r="AE878" t="s">
        <v>9</v>
      </c>
      <c r="AF878" t="s">
        <v>10</v>
      </c>
      <c r="AG878" t="s">
        <v>11</v>
      </c>
      <c r="AH878" t="s">
        <v>11</v>
      </c>
      <c r="AI878" t="s">
        <v>12</v>
      </c>
      <c r="AJ878" t="s">
        <v>20</v>
      </c>
      <c r="AK878">
        <v>110159</v>
      </c>
      <c r="AL878" t="s">
        <v>21</v>
      </c>
      <c r="AM878" t="s">
        <v>30</v>
      </c>
      <c r="AN878">
        <v>49941</v>
      </c>
      <c r="AO878">
        <v>46079</v>
      </c>
      <c r="AP878">
        <v>47989</v>
      </c>
      <c r="AQ878">
        <v>4.97</v>
      </c>
      <c r="AR878">
        <v>603.94000000000005</v>
      </c>
      <c r="AS878" t="s">
        <v>2396</v>
      </c>
      <c r="AT878" t="s">
        <v>2396</v>
      </c>
      <c r="AU878">
        <v>1</v>
      </c>
      <c r="AV878" t="s">
        <v>2398</v>
      </c>
      <c r="AW878" t="str" cm="1">
        <f t="array" ref="AW878">IF(Bank_Final_Fact[[#This Row],[Disbursement Date]]=MIN(_xlfn._xlws.FILTER(Bank_Final_Fact[Disbursement Date],Bank_Final_Fact[Client id]=Bank_Final_Fact[[#This Row],[Client id]])),"New","Old")</f>
        <v>Old</v>
      </c>
      <c r="AX878">
        <f t="shared" si="13"/>
        <v>2</v>
      </c>
    </row>
    <row r="879" spans="1:50">
      <c r="A879" t="s">
        <v>1264</v>
      </c>
      <c r="B879">
        <v>673</v>
      </c>
      <c r="C879" t="s">
        <v>186</v>
      </c>
      <c r="D879" t="s">
        <v>359</v>
      </c>
      <c r="E879">
        <v>5433</v>
      </c>
      <c r="F879">
        <v>10633</v>
      </c>
      <c r="G879">
        <v>39467</v>
      </c>
      <c r="H879" s="1">
        <v>44413</v>
      </c>
      <c r="I879" t="s">
        <v>394</v>
      </c>
      <c r="J879" t="s">
        <v>389</v>
      </c>
      <c r="K879">
        <v>800018</v>
      </c>
      <c r="L879" t="s">
        <v>189</v>
      </c>
      <c r="M879" t="s">
        <v>288</v>
      </c>
      <c r="N879" t="s">
        <v>225</v>
      </c>
      <c r="O879" t="s">
        <v>226</v>
      </c>
      <c r="P879">
        <v>36</v>
      </c>
      <c r="Q879" s="1">
        <v>30317</v>
      </c>
      <c r="R879" t="s">
        <v>239</v>
      </c>
      <c r="S879" t="s">
        <v>303</v>
      </c>
      <c r="T879" t="s">
        <v>229</v>
      </c>
      <c r="U879" t="s">
        <v>261</v>
      </c>
      <c r="V879" t="s">
        <v>246</v>
      </c>
      <c r="W879">
        <v>514</v>
      </c>
      <c r="X879" t="s">
        <v>344</v>
      </c>
      <c r="Y879" t="s">
        <v>360</v>
      </c>
      <c r="Z879" t="s">
        <v>346</v>
      </c>
      <c r="AA879">
        <v>9.9099999999999994E-2</v>
      </c>
      <c r="AB879" t="s">
        <v>347</v>
      </c>
      <c r="AC879" t="s">
        <v>361</v>
      </c>
      <c r="AD879" t="s">
        <v>186</v>
      </c>
      <c r="AE879" t="s">
        <v>24</v>
      </c>
      <c r="AF879" t="s">
        <v>25</v>
      </c>
      <c r="AG879" t="s">
        <v>26</v>
      </c>
      <c r="AH879" t="s">
        <v>26</v>
      </c>
      <c r="AI879" t="s">
        <v>27</v>
      </c>
      <c r="AJ879" t="s">
        <v>187</v>
      </c>
      <c r="AK879">
        <v>800018</v>
      </c>
      <c r="AL879" t="s">
        <v>188</v>
      </c>
      <c r="AM879" t="s">
        <v>14</v>
      </c>
      <c r="AN879">
        <v>5481</v>
      </c>
      <c r="AO879">
        <v>11002</v>
      </c>
      <c r="AP879">
        <v>5082</v>
      </c>
      <c r="AQ879">
        <v>10.78</v>
      </c>
      <c r="AR879">
        <v>1764.6</v>
      </c>
      <c r="AS879" t="s">
        <v>2396</v>
      </c>
      <c r="AT879" t="s">
        <v>2396</v>
      </c>
      <c r="AU879">
        <v>1</v>
      </c>
      <c r="AV879" t="s">
        <v>2398</v>
      </c>
      <c r="AW879" t="str" cm="1">
        <f t="array" ref="AW879">IF(Bank_Final_Fact[[#This Row],[Disbursement Date]]=MIN(_xlfn._xlws.FILTER(Bank_Final_Fact[Disbursement Date],Bank_Final_Fact[Client id]=Bank_Final_Fact[[#This Row],[Client id]])),"New","Old")</f>
        <v>Old</v>
      </c>
      <c r="AX879">
        <f t="shared" si="13"/>
        <v>3</v>
      </c>
    </row>
    <row r="880" spans="1:50">
      <c r="A880" t="s">
        <v>1265</v>
      </c>
      <c r="B880">
        <v>448</v>
      </c>
      <c r="C880" t="s">
        <v>124</v>
      </c>
      <c r="D880" t="s">
        <v>343</v>
      </c>
      <c r="E880">
        <v>42533</v>
      </c>
      <c r="F880">
        <v>4878</v>
      </c>
      <c r="G880">
        <v>24337</v>
      </c>
      <c r="H880" s="1">
        <v>44319</v>
      </c>
      <c r="I880" t="s">
        <v>394</v>
      </c>
      <c r="J880" t="s">
        <v>383</v>
      </c>
      <c r="K880">
        <v>1030063</v>
      </c>
      <c r="L880" t="s">
        <v>126</v>
      </c>
      <c r="M880" t="s">
        <v>276</v>
      </c>
      <c r="N880" t="s">
        <v>225</v>
      </c>
      <c r="O880" t="s">
        <v>226</v>
      </c>
      <c r="P880">
        <v>39</v>
      </c>
      <c r="Q880" s="1">
        <v>29221</v>
      </c>
      <c r="R880" t="s">
        <v>239</v>
      </c>
      <c r="S880" t="s">
        <v>303</v>
      </c>
      <c r="T880" t="s">
        <v>229</v>
      </c>
      <c r="U880" t="s">
        <v>233</v>
      </c>
      <c r="V880" t="s">
        <v>240</v>
      </c>
      <c r="W880">
        <v>791</v>
      </c>
      <c r="X880" t="s">
        <v>344</v>
      </c>
      <c r="Y880" t="s">
        <v>345</v>
      </c>
      <c r="Z880" t="s">
        <v>346</v>
      </c>
      <c r="AA880">
        <v>0.1065</v>
      </c>
      <c r="AB880" t="s">
        <v>347</v>
      </c>
      <c r="AC880" t="s">
        <v>348</v>
      </c>
      <c r="AD880" t="s">
        <v>124</v>
      </c>
      <c r="AE880" t="s">
        <v>9</v>
      </c>
      <c r="AF880" t="s">
        <v>10</v>
      </c>
      <c r="AG880" t="s">
        <v>11</v>
      </c>
      <c r="AH880" t="s">
        <v>11</v>
      </c>
      <c r="AI880" t="s">
        <v>12</v>
      </c>
      <c r="AJ880" t="s">
        <v>20</v>
      </c>
      <c r="AK880">
        <v>1030063</v>
      </c>
      <c r="AL880" t="s">
        <v>125</v>
      </c>
      <c r="AM880" t="s">
        <v>30</v>
      </c>
      <c r="AN880">
        <v>42480</v>
      </c>
      <c r="AO880">
        <v>6187</v>
      </c>
      <c r="AP880">
        <v>42528</v>
      </c>
      <c r="AQ880">
        <v>37.049999999999997</v>
      </c>
      <c r="AR880">
        <v>3259.77</v>
      </c>
      <c r="AS880" t="s">
        <v>2396</v>
      </c>
      <c r="AT880" t="s">
        <v>2396</v>
      </c>
      <c r="AU880">
        <v>1</v>
      </c>
      <c r="AV880" t="s">
        <v>2398</v>
      </c>
      <c r="AW880" t="str" cm="1">
        <f t="array" ref="AW880">IF(Bank_Final_Fact[[#This Row],[Disbursement Date]]=MIN(_xlfn._xlws.FILTER(Bank_Final_Fact[Disbursement Date],Bank_Final_Fact[Client id]=Bank_Final_Fact[[#This Row],[Client id]])),"New","Old")</f>
        <v>Old</v>
      </c>
      <c r="AX880">
        <f t="shared" si="13"/>
        <v>3</v>
      </c>
    </row>
    <row r="881" spans="1:50">
      <c r="A881" t="s">
        <v>1266</v>
      </c>
      <c r="B881">
        <v>602</v>
      </c>
      <c r="C881" t="s">
        <v>39</v>
      </c>
      <c r="D881" t="s">
        <v>343</v>
      </c>
      <c r="E881">
        <v>31551</v>
      </c>
      <c r="F881">
        <v>30930</v>
      </c>
      <c r="G881">
        <v>16918</v>
      </c>
      <c r="H881" s="1">
        <v>44261</v>
      </c>
      <c r="I881" t="s">
        <v>394</v>
      </c>
      <c r="J881" t="s">
        <v>383</v>
      </c>
      <c r="K881">
        <v>30179</v>
      </c>
      <c r="L881" t="s">
        <v>46</v>
      </c>
      <c r="M881" t="s">
        <v>271</v>
      </c>
      <c r="N881" t="s">
        <v>225</v>
      </c>
      <c r="O881" t="s">
        <v>238</v>
      </c>
      <c r="P881">
        <v>50</v>
      </c>
      <c r="Q881" s="1">
        <v>24838</v>
      </c>
      <c r="R881" t="s">
        <v>239</v>
      </c>
      <c r="S881" t="s">
        <v>303</v>
      </c>
      <c r="T881" t="s">
        <v>229</v>
      </c>
      <c r="U881" t="s">
        <v>236</v>
      </c>
      <c r="V881" t="s">
        <v>231</v>
      </c>
      <c r="W881">
        <v>768</v>
      </c>
      <c r="X881" t="s">
        <v>344</v>
      </c>
      <c r="Y881" t="s">
        <v>345</v>
      </c>
      <c r="Z881" t="s">
        <v>346</v>
      </c>
      <c r="AA881">
        <v>0.1065</v>
      </c>
      <c r="AB881" t="s">
        <v>347</v>
      </c>
      <c r="AC881" t="s">
        <v>348</v>
      </c>
      <c r="AD881" t="s">
        <v>39</v>
      </c>
      <c r="AE881" t="s">
        <v>40</v>
      </c>
      <c r="AF881" t="s">
        <v>41</v>
      </c>
      <c r="AG881" t="s">
        <v>42</v>
      </c>
      <c r="AH881" t="s">
        <v>42</v>
      </c>
      <c r="AI881" t="s">
        <v>43</v>
      </c>
      <c r="AJ881" t="s">
        <v>44</v>
      </c>
      <c r="AK881">
        <v>30179</v>
      </c>
      <c r="AL881" t="s">
        <v>45</v>
      </c>
      <c r="AM881" t="s">
        <v>30</v>
      </c>
      <c r="AN881">
        <v>31132</v>
      </c>
      <c r="AO881">
        <v>32856</v>
      </c>
      <c r="AP881">
        <v>31358</v>
      </c>
      <c r="AQ881">
        <v>40.130000000000003</v>
      </c>
      <c r="AR881">
        <v>3238.97</v>
      </c>
      <c r="AS881" t="s">
        <v>2396</v>
      </c>
      <c r="AT881" t="s">
        <v>2396</v>
      </c>
      <c r="AU881">
        <v>2</v>
      </c>
      <c r="AV881" t="s">
        <v>2398</v>
      </c>
      <c r="AW881" t="str" cm="1">
        <f t="array" ref="AW881">IF(Bank_Final_Fact[[#This Row],[Disbursement Date]]=MIN(_xlfn._xlws.FILTER(Bank_Final_Fact[Disbursement Date],Bank_Final_Fact[Client id]=Bank_Final_Fact[[#This Row],[Client id]])),"New","Old")</f>
        <v>Old</v>
      </c>
      <c r="AX881">
        <f t="shared" si="13"/>
        <v>3</v>
      </c>
    </row>
    <row r="882" spans="1:50">
      <c r="A882" t="s">
        <v>1267</v>
      </c>
      <c r="B882">
        <v>336</v>
      </c>
      <c r="C882" t="s">
        <v>92</v>
      </c>
      <c r="D882" t="s">
        <v>343</v>
      </c>
      <c r="E882">
        <v>21971</v>
      </c>
      <c r="F882">
        <v>43693</v>
      </c>
      <c r="G882">
        <v>31152</v>
      </c>
      <c r="H882" s="1">
        <v>42508</v>
      </c>
      <c r="I882" t="s">
        <v>382</v>
      </c>
      <c r="J882" t="s">
        <v>383</v>
      </c>
      <c r="K882">
        <v>700013</v>
      </c>
      <c r="L882" t="s">
        <v>93</v>
      </c>
      <c r="M882" t="s">
        <v>307</v>
      </c>
      <c r="N882" t="s">
        <v>225</v>
      </c>
      <c r="O882" t="s">
        <v>226</v>
      </c>
      <c r="P882">
        <v>44</v>
      </c>
      <c r="Q882" s="1">
        <v>27395</v>
      </c>
      <c r="R882" t="s">
        <v>266</v>
      </c>
      <c r="S882" t="s">
        <v>282</v>
      </c>
      <c r="T882" t="s">
        <v>259</v>
      </c>
      <c r="U882" t="s">
        <v>261</v>
      </c>
      <c r="V882" t="s">
        <v>240</v>
      </c>
      <c r="W882">
        <v>686</v>
      </c>
      <c r="X882" t="s">
        <v>344</v>
      </c>
      <c r="Y882" t="s">
        <v>345</v>
      </c>
      <c r="Z882" t="s">
        <v>346</v>
      </c>
      <c r="AA882">
        <v>0.1065</v>
      </c>
      <c r="AB882" t="s">
        <v>347</v>
      </c>
      <c r="AC882" t="s">
        <v>348</v>
      </c>
      <c r="AD882" t="s">
        <v>92</v>
      </c>
      <c r="AE882" t="s">
        <v>82</v>
      </c>
      <c r="AF882" t="s">
        <v>83</v>
      </c>
      <c r="AG882" t="s">
        <v>84</v>
      </c>
      <c r="AH882" t="s">
        <v>84</v>
      </c>
      <c r="AI882" t="s">
        <v>85</v>
      </c>
      <c r="AJ882" t="s">
        <v>86</v>
      </c>
      <c r="AK882">
        <v>700013</v>
      </c>
      <c r="AL882" t="s">
        <v>21</v>
      </c>
      <c r="AM882" t="s">
        <v>30</v>
      </c>
      <c r="AN882">
        <v>22960</v>
      </c>
      <c r="AO882">
        <v>44389</v>
      </c>
      <c r="AP882">
        <v>21743</v>
      </c>
      <c r="AQ882">
        <v>40.11</v>
      </c>
      <c r="AR882">
        <v>2252.5700000000002</v>
      </c>
      <c r="AS882" t="s">
        <v>2396</v>
      </c>
      <c r="AT882" t="s">
        <v>2396</v>
      </c>
      <c r="AU882">
        <v>0</v>
      </c>
      <c r="AV882" t="s">
        <v>2398</v>
      </c>
      <c r="AW882" t="str" cm="1">
        <f t="array" ref="AW882">IF(Bank_Final_Fact[[#This Row],[Disbursement Date]]=MIN(_xlfn._xlws.FILTER(Bank_Final_Fact[Disbursement Date],Bank_Final_Fact[Client id]=Bank_Final_Fact[[#This Row],[Client id]])),"New","Old")</f>
        <v>New</v>
      </c>
      <c r="AX882">
        <f t="shared" si="13"/>
        <v>4</v>
      </c>
    </row>
    <row r="883" spans="1:50">
      <c r="A883" t="s">
        <v>1268</v>
      </c>
      <c r="B883">
        <v>936</v>
      </c>
      <c r="C883" t="s">
        <v>139</v>
      </c>
      <c r="D883" t="s">
        <v>359</v>
      </c>
      <c r="E883">
        <v>7696</v>
      </c>
      <c r="F883">
        <v>22503</v>
      </c>
      <c r="G883">
        <v>1617</v>
      </c>
      <c r="H883" s="1">
        <v>43579</v>
      </c>
      <c r="I883" t="s">
        <v>382</v>
      </c>
      <c r="J883" t="s">
        <v>383</v>
      </c>
      <c r="K883">
        <v>630081</v>
      </c>
      <c r="L883" t="s">
        <v>141</v>
      </c>
      <c r="M883" t="s">
        <v>334</v>
      </c>
      <c r="N883" t="s">
        <v>225</v>
      </c>
      <c r="O883" t="s">
        <v>226</v>
      </c>
      <c r="P883">
        <v>43</v>
      </c>
      <c r="Q883" s="1">
        <v>27454</v>
      </c>
      <c r="R883" t="s">
        <v>281</v>
      </c>
      <c r="S883" t="s">
        <v>282</v>
      </c>
      <c r="T883" t="s">
        <v>229</v>
      </c>
      <c r="U883" t="s">
        <v>230</v>
      </c>
      <c r="V883" t="s">
        <v>246</v>
      </c>
      <c r="W883">
        <v>558</v>
      </c>
      <c r="X883" t="s">
        <v>344</v>
      </c>
      <c r="Y883" t="s">
        <v>360</v>
      </c>
      <c r="Z883" t="s">
        <v>346</v>
      </c>
      <c r="AA883">
        <v>9.9099999999999994E-2</v>
      </c>
      <c r="AB883" t="s">
        <v>347</v>
      </c>
      <c r="AC883" t="s">
        <v>361</v>
      </c>
      <c r="AD883" t="s">
        <v>139</v>
      </c>
      <c r="AE883" t="s">
        <v>133</v>
      </c>
      <c r="AF883" t="s">
        <v>134</v>
      </c>
      <c r="AG883" t="s">
        <v>135</v>
      </c>
      <c r="AH883" t="s">
        <v>135</v>
      </c>
      <c r="AI883" t="s">
        <v>136</v>
      </c>
      <c r="AJ883" t="s">
        <v>139</v>
      </c>
      <c r="AK883">
        <v>630081</v>
      </c>
      <c r="AL883" t="s">
        <v>140</v>
      </c>
      <c r="AM883" t="s">
        <v>16</v>
      </c>
      <c r="AN883">
        <v>8311</v>
      </c>
      <c r="AO883">
        <v>23633</v>
      </c>
      <c r="AP883">
        <v>7274</v>
      </c>
      <c r="AQ883">
        <v>20.8</v>
      </c>
      <c r="AR883">
        <v>1992.55</v>
      </c>
      <c r="AS883" t="s">
        <v>2396</v>
      </c>
      <c r="AT883" t="s">
        <v>2396</v>
      </c>
      <c r="AU883">
        <v>2</v>
      </c>
      <c r="AV883" t="s">
        <v>2398</v>
      </c>
      <c r="AW883" t="str" cm="1">
        <f t="array" ref="AW883">IF(Bank_Final_Fact[[#This Row],[Disbursement Date]]=MIN(_xlfn._xlws.FILTER(Bank_Final_Fact[Disbursement Date],Bank_Final_Fact[Client id]=Bank_Final_Fact[[#This Row],[Client id]])),"New","Old")</f>
        <v>Old</v>
      </c>
      <c r="AX883">
        <f t="shared" si="13"/>
        <v>7</v>
      </c>
    </row>
    <row r="884" spans="1:50">
      <c r="A884" t="s">
        <v>1269</v>
      </c>
      <c r="B884">
        <v>478</v>
      </c>
      <c r="C884" t="s">
        <v>75</v>
      </c>
      <c r="D884" t="s">
        <v>343</v>
      </c>
      <c r="E884">
        <v>23397</v>
      </c>
      <c r="F884">
        <v>33307</v>
      </c>
      <c r="G884">
        <v>6040</v>
      </c>
      <c r="H884" s="1">
        <v>43076</v>
      </c>
      <c r="I884" t="s">
        <v>385</v>
      </c>
      <c r="J884" t="s">
        <v>383</v>
      </c>
      <c r="K884">
        <v>710002</v>
      </c>
      <c r="L884" t="s">
        <v>80</v>
      </c>
      <c r="M884" t="s">
        <v>289</v>
      </c>
      <c r="N884" t="s">
        <v>225</v>
      </c>
      <c r="O884" t="s">
        <v>226</v>
      </c>
      <c r="P884">
        <v>36</v>
      </c>
      <c r="Q884" s="1">
        <v>30567</v>
      </c>
      <c r="R884" t="s">
        <v>266</v>
      </c>
      <c r="S884" t="s">
        <v>282</v>
      </c>
      <c r="T884" t="s">
        <v>249</v>
      </c>
      <c r="U884" t="s">
        <v>261</v>
      </c>
      <c r="V884" t="s">
        <v>240</v>
      </c>
      <c r="W884">
        <v>807</v>
      </c>
      <c r="X884" t="s">
        <v>344</v>
      </c>
      <c r="Y884" t="s">
        <v>345</v>
      </c>
      <c r="Z884" t="s">
        <v>346</v>
      </c>
      <c r="AA884">
        <v>0.1065</v>
      </c>
      <c r="AB884" t="s">
        <v>347</v>
      </c>
      <c r="AC884" t="s">
        <v>348</v>
      </c>
      <c r="AD884" t="s">
        <v>75</v>
      </c>
      <c r="AE884" t="s">
        <v>76</v>
      </c>
      <c r="AF884" t="s">
        <v>77</v>
      </c>
      <c r="AG884" t="s">
        <v>78</v>
      </c>
      <c r="AH884" t="s">
        <v>78</v>
      </c>
      <c r="AI884" t="s">
        <v>79</v>
      </c>
      <c r="AJ884" t="s">
        <v>75</v>
      </c>
      <c r="AK884">
        <v>710002</v>
      </c>
      <c r="AL884" t="s">
        <v>45</v>
      </c>
      <c r="AM884" t="s">
        <v>14</v>
      </c>
      <c r="AN884">
        <v>24549</v>
      </c>
      <c r="AO884">
        <v>34805</v>
      </c>
      <c r="AP884">
        <v>23303</v>
      </c>
      <c r="AQ884">
        <v>6.17</v>
      </c>
      <c r="AR884">
        <v>1033.18</v>
      </c>
      <c r="AS884" t="s">
        <v>2396</v>
      </c>
      <c r="AT884" t="s">
        <v>2396</v>
      </c>
      <c r="AU884">
        <v>1</v>
      </c>
      <c r="AV884" t="s">
        <v>2399</v>
      </c>
      <c r="AW884" t="str" cm="1">
        <f t="array" ref="AW884">IF(Bank_Final_Fact[[#This Row],[Disbursement Date]]=MIN(_xlfn._xlws.FILTER(Bank_Final_Fact[Disbursement Date],Bank_Final_Fact[Client id]=Bank_Final_Fact[[#This Row],[Client id]])),"New","Old")</f>
        <v>New</v>
      </c>
      <c r="AX884">
        <f t="shared" si="13"/>
        <v>1</v>
      </c>
    </row>
    <row r="885" spans="1:50">
      <c r="A885" t="s">
        <v>1270</v>
      </c>
      <c r="B885">
        <v>438</v>
      </c>
      <c r="C885" t="s">
        <v>89</v>
      </c>
      <c r="D885" t="s">
        <v>343</v>
      </c>
      <c r="E885">
        <v>14112</v>
      </c>
      <c r="F885">
        <v>47357</v>
      </c>
      <c r="G885">
        <v>35569</v>
      </c>
      <c r="H885" s="1">
        <v>45195</v>
      </c>
      <c r="I885" t="s">
        <v>394</v>
      </c>
      <c r="J885" t="s">
        <v>383</v>
      </c>
      <c r="K885">
        <v>910020</v>
      </c>
      <c r="L885" t="s">
        <v>91</v>
      </c>
      <c r="M885" t="s">
        <v>307</v>
      </c>
      <c r="N885" t="s">
        <v>225</v>
      </c>
      <c r="O885" t="s">
        <v>226</v>
      </c>
      <c r="P885">
        <v>44</v>
      </c>
      <c r="Q885" s="1">
        <v>27603</v>
      </c>
      <c r="R885" t="s">
        <v>266</v>
      </c>
      <c r="S885" t="s">
        <v>282</v>
      </c>
      <c r="T885" t="s">
        <v>229</v>
      </c>
      <c r="U885" t="s">
        <v>236</v>
      </c>
      <c r="V885" t="s">
        <v>246</v>
      </c>
      <c r="W885">
        <v>425</v>
      </c>
      <c r="X885" t="s">
        <v>344</v>
      </c>
      <c r="Y885" t="s">
        <v>345</v>
      </c>
      <c r="Z885" t="s">
        <v>346</v>
      </c>
      <c r="AA885">
        <v>0.1065</v>
      </c>
      <c r="AB885" t="s">
        <v>347</v>
      </c>
      <c r="AC885" t="s">
        <v>348</v>
      </c>
      <c r="AD885" t="s">
        <v>89</v>
      </c>
      <c r="AE885" t="s">
        <v>24</v>
      </c>
      <c r="AF885" t="s">
        <v>25</v>
      </c>
      <c r="AG885" t="s">
        <v>26</v>
      </c>
      <c r="AH885" t="s">
        <v>26</v>
      </c>
      <c r="AI885" t="s">
        <v>27</v>
      </c>
      <c r="AJ885" t="s">
        <v>28</v>
      </c>
      <c r="AK885">
        <v>910020</v>
      </c>
      <c r="AL885" t="s">
        <v>90</v>
      </c>
      <c r="AM885" t="s">
        <v>16</v>
      </c>
      <c r="AN885">
        <v>15580</v>
      </c>
      <c r="AO885">
        <v>47150</v>
      </c>
      <c r="AP885">
        <v>13645</v>
      </c>
      <c r="AQ885">
        <v>35.75</v>
      </c>
      <c r="AR885">
        <v>3719.11</v>
      </c>
      <c r="AS885" t="s">
        <v>2396</v>
      </c>
      <c r="AT885" t="s">
        <v>2396</v>
      </c>
      <c r="AU885">
        <v>1</v>
      </c>
      <c r="AV885" t="s">
        <v>2398</v>
      </c>
      <c r="AW885" t="str" cm="1">
        <f t="array" ref="AW885">IF(Bank_Final_Fact[[#This Row],[Disbursement Date]]=MIN(_xlfn._xlws.FILTER(Bank_Final_Fact[Disbursement Date],Bank_Final_Fact[Client id]=Bank_Final_Fact[[#This Row],[Client id]])),"New","Old")</f>
        <v>Old</v>
      </c>
      <c r="AX885">
        <f t="shared" si="13"/>
        <v>7</v>
      </c>
    </row>
    <row r="886" spans="1:50">
      <c r="A886" t="s">
        <v>1271</v>
      </c>
      <c r="B886">
        <v>709</v>
      </c>
      <c r="C886" t="s">
        <v>142</v>
      </c>
      <c r="D886" t="s">
        <v>356</v>
      </c>
      <c r="E886">
        <v>22153</v>
      </c>
      <c r="F886">
        <v>38029</v>
      </c>
      <c r="G886">
        <v>34726</v>
      </c>
      <c r="H886" s="1">
        <v>42298</v>
      </c>
      <c r="I886" t="s">
        <v>394</v>
      </c>
      <c r="J886" t="s">
        <v>389</v>
      </c>
      <c r="K886">
        <v>570241</v>
      </c>
      <c r="L886" t="s">
        <v>148</v>
      </c>
      <c r="M886" t="s">
        <v>279</v>
      </c>
      <c r="N886" t="s">
        <v>225</v>
      </c>
      <c r="O886" t="s">
        <v>226</v>
      </c>
      <c r="P886">
        <v>42</v>
      </c>
      <c r="Q886" s="1">
        <v>28126</v>
      </c>
      <c r="R886" t="s">
        <v>235</v>
      </c>
      <c r="S886" t="s">
        <v>243</v>
      </c>
      <c r="T886" t="s">
        <v>229</v>
      </c>
      <c r="U886" t="s">
        <v>233</v>
      </c>
      <c r="V886" t="s">
        <v>231</v>
      </c>
      <c r="W886">
        <v>668</v>
      </c>
      <c r="X886" t="s">
        <v>344</v>
      </c>
      <c r="Y886" t="s">
        <v>357</v>
      </c>
      <c r="Z886" t="s">
        <v>346</v>
      </c>
      <c r="AA886">
        <v>6.6199999999999995E-2</v>
      </c>
      <c r="AB886" t="s">
        <v>351</v>
      </c>
      <c r="AC886" t="s">
        <v>358</v>
      </c>
      <c r="AD886" t="s">
        <v>142</v>
      </c>
      <c r="AE886" t="s">
        <v>143</v>
      </c>
      <c r="AF886" t="s">
        <v>144</v>
      </c>
      <c r="AG886" t="s">
        <v>145</v>
      </c>
      <c r="AH886" t="s">
        <v>145</v>
      </c>
      <c r="AI886" t="s">
        <v>146</v>
      </c>
      <c r="AJ886" t="s">
        <v>142</v>
      </c>
      <c r="AK886">
        <v>570241</v>
      </c>
      <c r="AL886" t="s">
        <v>147</v>
      </c>
      <c r="AM886" t="s">
        <v>30</v>
      </c>
      <c r="AN886">
        <v>24136</v>
      </c>
      <c r="AO886">
        <v>39051</v>
      </c>
      <c r="AP886">
        <v>22024</v>
      </c>
      <c r="AQ886">
        <v>46.19</v>
      </c>
      <c r="AR886">
        <v>1260.3800000000001</v>
      </c>
      <c r="AS886" t="s">
        <v>2396</v>
      </c>
      <c r="AT886" t="s">
        <v>2396</v>
      </c>
      <c r="AU886">
        <v>0</v>
      </c>
      <c r="AV886" t="s">
        <v>2398</v>
      </c>
      <c r="AW886" t="str" cm="1">
        <f t="array" ref="AW886">IF(Bank_Final_Fact[[#This Row],[Disbursement Date]]=MIN(_xlfn._xlws.FILTER(Bank_Final_Fact[Disbursement Date],Bank_Final_Fact[Client id]=Bank_Final_Fact[[#This Row],[Client id]])),"New","Old")</f>
        <v>New</v>
      </c>
      <c r="AX886">
        <f t="shared" si="13"/>
        <v>4</v>
      </c>
    </row>
    <row r="887" spans="1:50">
      <c r="A887" t="s">
        <v>1272</v>
      </c>
      <c r="B887">
        <v>410</v>
      </c>
      <c r="C887" t="s">
        <v>23</v>
      </c>
      <c r="D887" t="s">
        <v>343</v>
      </c>
      <c r="E887">
        <v>31192</v>
      </c>
      <c r="F887">
        <v>46139</v>
      </c>
      <c r="G887">
        <v>15918</v>
      </c>
      <c r="H887" s="1">
        <v>43155</v>
      </c>
      <c r="I887" t="s">
        <v>382</v>
      </c>
      <c r="J887" t="s">
        <v>383</v>
      </c>
      <c r="K887">
        <v>910182</v>
      </c>
      <c r="L887" t="s">
        <v>31</v>
      </c>
      <c r="M887" t="s">
        <v>293</v>
      </c>
      <c r="N887" t="s">
        <v>225</v>
      </c>
      <c r="O887" t="s">
        <v>226</v>
      </c>
      <c r="P887">
        <v>41</v>
      </c>
      <c r="Q887" s="1">
        <v>28126</v>
      </c>
      <c r="R887" t="s">
        <v>239</v>
      </c>
      <c r="S887" t="s">
        <v>303</v>
      </c>
      <c r="T887" t="s">
        <v>259</v>
      </c>
      <c r="U887" t="s">
        <v>261</v>
      </c>
      <c r="V887" t="s">
        <v>246</v>
      </c>
      <c r="W887">
        <v>338</v>
      </c>
      <c r="X887" t="s">
        <v>344</v>
      </c>
      <c r="Y887" t="s">
        <v>345</v>
      </c>
      <c r="Z887" t="s">
        <v>346</v>
      </c>
      <c r="AA887">
        <v>0.1065</v>
      </c>
      <c r="AB887" t="s">
        <v>347</v>
      </c>
      <c r="AC887" t="s">
        <v>348</v>
      </c>
      <c r="AD887" t="s">
        <v>23</v>
      </c>
      <c r="AE887" t="s">
        <v>24</v>
      </c>
      <c r="AF887" t="s">
        <v>25</v>
      </c>
      <c r="AG887" t="s">
        <v>26</v>
      </c>
      <c r="AH887" t="s">
        <v>26</v>
      </c>
      <c r="AI887" t="s">
        <v>27</v>
      </c>
      <c r="AJ887" t="s">
        <v>28</v>
      </c>
      <c r="AK887">
        <v>910182</v>
      </c>
      <c r="AL887" t="s">
        <v>29</v>
      </c>
      <c r="AM887" t="s">
        <v>16</v>
      </c>
      <c r="AN887">
        <v>31506</v>
      </c>
      <c r="AO887">
        <v>47959</v>
      </c>
      <c r="AP887">
        <v>30767</v>
      </c>
      <c r="AQ887">
        <v>23.95</v>
      </c>
      <c r="AR887">
        <v>4892.66</v>
      </c>
      <c r="AS887" t="s">
        <v>2396</v>
      </c>
      <c r="AT887" t="s">
        <v>2396</v>
      </c>
      <c r="AU887">
        <v>2</v>
      </c>
      <c r="AV887" t="s">
        <v>2399</v>
      </c>
      <c r="AW887" t="str" cm="1">
        <f t="array" ref="AW887">IF(Bank_Final_Fact[[#This Row],[Disbursement Date]]=MIN(_xlfn._xlws.FILTER(Bank_Final_Fact[Disbursement Date],Bank_Final_Fact[Client id]=Bank_Final_Fact[[#This Row],[Client id]])),"New","Old")</f>
        <v>Old</v>
      </c>
      <c r="AX887">
        <f t="shared" si="13"/>
        <v>2</v>
      </c>
    </row>
    <row r="888" spans="1:50">
      <c r="A888" t="s">
        <v>1273</v>
      </c>
      <c r="B888">
        <v>872</v>
      </c>
      <c r="C888" t="s">
        <v>20</v>
      </c>
      <c r="D888" t="s">
        <v>359</v>
      </c>
      <c r="E888">
        <v>48789</v>
      </c>
      <c r="F888">
        <v>20488</v>
      </c>
      <c r="G888">
        <v>10211</v>
      </c>
      <c r="H888" s="1">
        <v>43016</v>
      </c>
      <c r="I888" t="s">
        <v>382</v>
      </c>
      <c r="J888" t="s">
        <v>383</v>
      </c>
      <c r="K888">
        <v>110159</v>
      </c>
      <c r="L888" t="s">
        <v>22</v>
      </c>
      <c r="M888" t="s">
        <v>267</v>
      </c>
      <c r="N888" t="s">
        <v>225</v>
      </c>
      <c r="O888" t="s">
        <v>251</v>
      </c>
      <c r="P888">
        <v>30</v>
      </c>
      <c r="Q888" s="1">
        <v>31826</v>
      </c>
      <c r="R888" t="s">
        <v>235</v>
      </c>
      <c r="S888" t="s">
        <v>243</v>
      </c>
      <c r="T888" t="s">
        <v>229</v>
      </c>
      <c r="U888" t="s">
        <v>261</v>
      </c>
      <c r="V888" t="s">
        <v>240</v>
      </c>
      <c r="W888">
        <v>368</v>
      </c>
      <c r="X888" t="s">
        <v>344</v>
      </c>
      <c r="Y888" t="s">
        <v>360</v>
      </c>
      <c r="Z888" t="s">
        <v>346</v>
      </c>
      <c r="AA888">
        <v>9.9099999999999994E-2</v>
      </c>
      <c r="AB888" t="s">
        <v>347</v>
      </c>
      <c r="AC888" t="s">
        <v>361</v>
      </c>
      <c r="AD888" t="s">
        <v>20</v>
      </c>
      <c r="AE888" t="s">
        <v>9</v>
      </c>
      <c r="AF888" t="s">
        <v>10</v>
      </c>
      <c r="AG888" t="s">
        <v>11</v>
      </c>
      <c r="AH888" t="s">
        <v>11</v>
      </c>
      <c r="AI888" t="s">
        <v>12</v>
      </c>
      <c r="AJ888" t="s">
        <v>20</v>
      </c>
      <c r="AK888">
        <v>110159</v>
      </c>
      <c r="AL888" t="s">
        <v>21</v>
      </c>
      <c r="AM888" t="s">
        <v>30</v>
      </c>
      <c r="AN888">
        <v>48442</v>
      </c>
      <c r="AO888">
        <v>20341</v>
      </c>
      <c r="AP888">
        <v>48776</v>
      </c>
      <c r="AQ888">
        <v>46.87</v>
      </c>
      <c r="AR888">
        <v>622.91999999999996</v>
      </c>
      <c r="AS888" t="s">
        <v>2396</v>
      </c>
      <c r="AT888" t="s">
        <v>2396</v>
      </c>
      <c r="AU888">
        <v>2</v>
      </c>
      <c r="AV888" t="s">
        <v>2400</v>
      </c>
      <c r="AW888" t="str" cm="1">
        <f t="array" ref="AW888">IF(Bank_Final_Fact[[#This Row],[Disbursement Date]]=MIN(_xlfn._xlws.FILTER(Bank_Final_Fact[Disbursement Date],Bank_Final_Fact[Client id]=Bank_Final_Fact[[#This Row],[Client id]])),"New","Old")</f>
        <v>Old</v>
      </c>
      <c r="AX888">
        <f t="shared" si="13"/>
        <v>4</v>
      </c>
    </row>
    <row r="889" spans="1:50">
      <c r="A889" t="s">
        <v>1274</v>
      </c>
      <c r="B889">
        <v>765</v>
      </c>
      <c r="C889" t="s">
        <v>20</v>
      </c>
      <c r="D889" t="s">
        <v>343</v>
      </c>
      <c r="E889">
        <v>45139</v>
      </c>
      <c r="F889">
        <v>3864</v>
      </c>
      <c r="G889">
        <v>18585</v>
      </c>
      <c r="H889" s="1">
        <v>44423</v>
      </c>
      <c r="I889" t="s">
        <v>394</v>
      </c>
      <c r="J889" t="s">
        <v>383</v>
      </c>
      <c r="K889">
        <v>110159</v>
      </c>
      <c r="L889" t="s">
        <v>22</v>
      </c>
      <c r="M889" t="s">
        <v>252</v>
      </c>
      <c r="N889" t="s">
        <v>225</v>
      </c>
      <c r="O889" t="s">
        <v>226</v>
      </c>
      <c r="P889">
        <v>45</v>
      </c>
      <c r="Q889" s="1">
        <v>26299</v>
      </c>
      <c r="R889" t="s">
        <v>227</v>
      </c>
      <c r="S889" t="s">
        <v>243</v>
      </c>
      <c r="T889" t="s">
        <v>249</v>
      </c>
      <c r="U889" t="s">
        <v>230</v>
      </c>
      <c r="V889" t="s">
        <v>240</v>
      </c>
      <c r="W889">
        <v>417</v>
      </c>
      <c r="X889" t="s">
        <v>344</v>
      </c>
      <c r="Y889" t="s">
        <v>345</v>
      </c>
      <c r="Z889" t="s">
        <v>346</v>
      </c>
      <c r="AA889">
        <v>0.1065</v>
      </c>
      <c r="AB889" t="s">
        <v>347</v>
      </c>
      <c r="AC889" t="s">
        <v>348</v>
      </c>
      <c r="AD889" t="s">
        <v>20</v>
      </c>
      <c r="AE889" t="s">
        <v>9</v>
      </c>
      <c r="AF889" t="s">
        <v>10</v>
      </c>
      <c r="AG889" t="s">
        <v>11</v>
      </c>
      <c r="AH889" t="s">
        <v>11</v>
      </c>
      <c r="AI889" t="s">
        <v>12</v>
      </c>
      <c r="AJ889" t="s">
        <v>20</v>
      </c>
      <c r="AK889">
        <v>110159</v>
      </c>
      <c r="AL889" t="s">
        <v>21</v>
      </c>
      <c r="AM889" t="s">
        <v>30</v>
      </c>
      <c r="AN889">
        <v>45949</v>
      </c>
      <c r="AO889">
        <v>4450</v>
      </c>
      <c r="AP889">
        <v>44652</v>
      </c>
      <c r="AQ889">
        <v>13.73</v>
      </c>
      <c r="AR889">
        <v>866.54</v>
      </c>
      <c r="AS889" t="s">
        <v>2396</v>
      </c>
      <c r="AT889" t="s">
        <v>2396</v>
      </c>
      <c r="AU889">
        <v>1</v>
      </c>
      <c r="AV889" t="s">
        <v>2398</v>
      </c>
      <c r="AW889" t="str" cm="1">
        <f t="array" ref="AW889">IF(Bank_Final_Fact[[#This Row],[Disbursement Date]]=MIN(_xlfn._xlws.FILTER(Bank_Final_Fact[Disbursement Date],Bank_Final_Fact[Client id]=Bank_Final_Fact[[#This Row],[Client id]])),"New","Old")</f>
        <v>Old</v>
      </c>
      <c r="AX889">
        <f t="shared" si="13"/>
        <v>3</v>
      </c>
    </row>
    <row r="890" spans="1:50">
      <c r="A890" t="s">
        <v>1275</v>
      </c>
      <c r="B890">
        <v>652</v>
      </c>
      <c r="C890" t="s">
        <v>92</v>
      </c>
      <c r="D890" t="s">
        <v>343</v>
      </c>
      <c r="E890">
        <v>43547</v>
      </c>
      <c r="F890">
        <v>8177</v>
      </c>
      <c r="G890">
        <v>40547</v>
      </c>
      <c r="H890" s="1">
        <v>44919</v>
      </c>
      <c r="I890" t="s">
        <v>385</v>
      </c>
      <c r="J890" t="s">
        <v>383</v>
      </c>
      <c r="K890">
        <v>700013</v>
      </c>
      <c r="L890" t="s">
        <v>93</v>
      </c>
      <c r="M890" t="s">
        <v>271</v>
      </c>
      <c r="N890" t="s">
        <v>225</v>
      </c>
      <c r="O890" t="s">
        <v>238</v>
      </c>
      <c r="P890">
        <v>46</v>
      </c>
      <c r="Q890" s="1">
        <v>26665</v>
      </c>
      <c r="R890" t="s">
        <v>239</v>
      </c>
      <c r="S890" t="s">
        <v>303</v>
      </c>
      <c r="T890" t="s">
        <v>249</v>
      </c>
      <c r="U890" t="s">
        <v>230</v>
      </c>
      <c r="V890" t="s">
        <v>240</v>
      </c>
      <c r="W890">
        <v>481</v>
      </c>
      <c r="X890" t="s">
        <v>344</v>
      </c>
      <c r="Y890" t="s">
        <v>345</v>
      </c>
      <c r="Z890" t="s">
        <v>346</v>
      </c>
      <c r="AA890">
        <v>0.1065</v>
      </c>
      <c r="AB890" t="s">
        <v>347</v>
      </c>
      <c r="AC890" t="s">
        <v>348</v>
      </c>
      <c r="AD890" t="s">
        <v>92</v>
      </c>
      <c r="AE890" t="s">
        <v>82</v>
      </c>
      <c r="AF890" t="s">
        <v>83</v>
      </c>
      <c r="AG890" t="s">
        <v>84</v>
      </c>
      <c r="AH890" t="s">
        <v>84</v>
      </c>
      <c r="AI890" t="s">
        <v>85</v>
      </c>
      <c r="AJ890" t="s">
        <v>86</v>
      </c>
      <c r="AK890">
        <v>700013</v>
      </c>
      <c r="AL890" t="s">
        <v>21</v>
      </c>
      <c r="AM890" t="s">
        <v>30</v>
      </c>
      <c r="AN890">
        <v>44485</v>
      </c>
      <c r="AO890">
        <v>8850</v>
      </c>
      <c r="AP890">
        <v>43387</v>
      </c>
      <c r="AQ890">
        <v>10.68</v>
      </c>
      <c r="AR890">
        <v>2091.23</v>
      </c>
      <c r="AS890" t="s">
        <v>2397</v>
      </c>
      <c r="AT890" t="s">
        <v>2396</v>
      </c>
      <c r="AU890">
        <v>1</v>
      </c>
      <c r="AV890" t="s">
        <v>2398</v>
      </c>
      <c r="AW890" t="str" cm="1">
        <f t="array" ref="AW890">IF(Bank_Final_Fact[[#This Row],[Disbursement Date]]=MIN(_xlfn._xlws.FILTER(Bank_Final_Fact[Disbursement Date],Bank_Final_Fact[Client id]=Bank_Final_Fact[[#This Row],[Client id]])),"New","Old")</f>
        <v>Old</v>
      </c>
      <c r="AX890">
        <f t="shared" si="13"/>
        <v>3</v>
      </c>
    </row>
    <row r="891" spans="1:50">
      <c r="A891" t="s">
        <v>1276</v>
      </c>
      <c r="B891">
        <v>60</v>
      </c>
      <c r="C891" t="s">
        <v>39</v>
      </c>
      <c r="D891" t="s">
        <v>359</v>
      </c>
      <c r="E891">
        <v>12683</v>
      </c>
      <c r="F891">
        <v>32648</v>
      </c>
      <c r="G891">
        <v>31206</v>
      </c>
      <c r="H891" s="1">
        <v>43209</v>
      </c>
      <c r="I891" t="s">
        <v>382</v>
      </c>
      <c r="J891" t="s">
        <v>383</v>
      </c>
      <c r="K891">
        <v>30179</v>
      </c>
      <c r="L891" t="s">
        <v>46</v>
      </c>
      <c r="M891" t="s">
        <v>291</v>
      </c>
      <c r="N891" t="s">
        <v>225</v>
      </c>
      <c r="O891" t="s">
        <v>226</v>
      </c>
      <c r="P891">
        <v>45</v>
      </c>
      <c r="Q891" s="1">
        <v>27030</v>
      </c>
      <c r="R891" t="s">
        <v>235</v>
      </c>
      <c r="S891" t="s">
        <v>243</v>
      </c>
      <c r="T891" t="s">
        <v>229</v>
      </c>
      <c r="U891" t="s">
        <v>230</v>
      </c>
      <c r="V891" t="s">
        <v>246</v>
      </c>
      <c r="W891">
        <v>311</v>
      </c>
      <c r="X891" t="s">
        <v>344</v>
      </c>
      <c r="Y891" t="s">
        <v>360</v>
      </c>
      <c r="Z891" t="s">
        <v>346</v>
      </c>
      <c r="AA891">
        <v>9.9099999999999994E-2</v>
      </c>
      <c r="AB891" t="s">
        <v>347</v>
      </c>
      <c r="AC891" t="s">
        <v>361</v>
      </c>
      <c r="AD891" t="s">
        <v>39</v>
      </c>
      <c r="AE891" t="s">
        <v>40</v>
      </c>
      <c r="AF891" t="s">
        <v>41</v>
      </c>
      <c r="AG891" t="s">
        <v>42</v>
      </c>
      <c r="AH891" t="s">
        <v>42</v>
      </c>
      <c r="AI891" t="s">
        <v>43</v>
      </c>
      <c r="AJ891" t="s">
        <v>44</v>
      </c>
      <c r="AK891">
        <v>30179</v>
      </c>
      <c r="AL891" t="s">
        <v>45</v>
      </c>
      <c r="AM891" t="s">
        <v>30</v>
      </c>
      <c r="AN891">
        <v>13443</v>
      </c>
      <c r="AO891">
        <v>32825</v>
      </c>
      <c r="AP891">
        <v>12472</v>
      </c>
      <c r="AQ891">
        <v>28.41</v>
      </c>
      <c r="AR891">
        <v>319.77999999999997</v>
      </c>
      <c r="AS891" t="s">
        <v>2396</v>
      </c>
      <c r="AT891" t="s">
        <v>2396</v>
      </c>
      <c r="AU891">
        <v>0</v>
      </c>
      <c r="AV891" t="s">
        <v>2398</v>
      </c>
      <c r="AW891" t="str" cm="1">
        <f t="array" ref="AW891">IF(Bank_Final_Fact[[#This Row],[Disbursement Date]]=MIN(_xlfn._xlws.FILTER(Bank_Final_Fact[Disbursement Date],Bank_Final_Fact[Client id]=Bank_Final_Fact[[#This Row],[Client id]])),"New","Old")</f>
        <v>New</v>
      </c>
      <c r="AX891">
        <f t="shared" si="13"/>
        <v>2</v>
      </c>
    </row>
    <row r="892" spans="1:50">
      <c r="A892" t="s">
        <v>1277</v>
      </c>
      <c r="B892">
        <v>650</v>
      </c>
      <c r="C892" t="s">
        <v>92</v>
      </c>
      <c r="D892" t="s">
        <v>343</v>
      </c>
      <c r="E892">
        <v>17916</v>
      </c>
      <c r="F892">
        <v>45428</v>
      </c>
      <c r="G892">
        <v>22679</v>
      </c>
      <c r="H892" s="1">
        <v>43312</v>
      </c>
      <c r="I892" t="s">
        <v>385</v>
      </c>
      <c r="J892" t="s">
        <v>383</v>
      </c>
      <c r="K892">
        <v>700013</v>
      </c>
      <c r="L892" t="s">
        <v>93</v>
      </c>
      <c r="M892" t="s">
        <v>292</v>
      </c>
      <c r="N892" t="s">
        <v>225</v>
      </c>
      <c r="O892" t="s">
        <v>226</v>
      </c>
      <c r="P892">
        <v>44</v>
      </c>
      <c r="Q892" s="1">
        <v>27645</v>
      </c>
      <c r="R892" t="s">
        <v>266</v>
      </c>
      <c r="S892" t="s">
        <v>243</v>
      </c>
      <c r="T892" t="s">
        <v>259</v>
      </c>
      <c r="U892" t="s">
        <v>245</v>
      </c>
      <c r="V892" t="s">
        <v>246</v>
      </c>
      <c r="W892">
        <v>601</v>
      </c>
      <c r="X892" t="s">
        <v>344</v>
      </c>
      <c r="Y892" t="s">
        <v>345</v>
      </c>
      <c r="Z892" t="s">
        <v>346</v>
      </c>
      <c r="AA892">
        <v>0.1065</v>
      </c>
      <c r="AB892" t="s">
        <v>347</v>
      </c>
      <c r="AC892" t="s">
        <v>348</v>
      </c>
      <c r="AD892" t="s">
        <v>92</v>
      </c>
      <c r="AE892" t="s">
        <v>82</v>
      </c>
      <c r="AF892" t="s">
        <v>83</v>
      </c>
      <c r="AG892" t="s">
        <v>84</v>
      </c>
      <c r="AH892" t="s">
        <v>84</v>
      </c>
      <c r="AI892" t="s">
        <v>85</v>
      </c>
      <c r="AJ892" t="s">
        <v>86</v>
      </c>
      <c r="AK892">
        <v>700013</v>
      </c>
      <c r="AL892" t="s">
        <v>21</v>
      </c>
      <c r="AM892" t="s">
        <v>30</v>
      </c>
      <c r="AN892">
        <v>18795</v>
      </c>
      <c r="AO892">
        <v>46737</v>
      </c>
      <c r="AP892">
        <v>17683</v>
      </c>
      <c r="AQ892">
        <v>46.73</v>
      </c>
      <c r="AR892">
        <v>4562.5600000000004</v>
      </c>
      <c r="AS892" t="s">
        <v>2396</v>
      </c>
      <c r="AT892" t="s">
        <v>2396</v>
      </c>
      <c r="AU892">
        <v>0</v>
      </c>
      <c r="AV892" t="s">
        <v>2400</v>
      </c>
      <c r="AW892" t="str" cm="1">
        <f t="array" ref="AW892">IF(Bank_Final_Fact[[#This Row],[Disbursement Date]]=MIN(_xlfn._xlws.FILTER(Bank_Final_Fact[Disbursement Date],Bank_Final_Fact[Client id]=Bank_Final_Fact[[#This Row],[Client id]])),"New","Old")</f>
        <v>Old</v>
      </c>
      <c r="AX892">
        <f t="shared" si="13"/>
        <v>4</v>
      </c>
    </row>
    <row r="893" spans="1:50">
      <c r="A893" t="s">
        <v>1278</v>
      </c>
      <c r="B893">
        <v>936</v>
      </c>
      <c r="C893" t="s">
        <v>165</v>
      </c>
      <c r="D893" t="s">
        <v>343</v>
      </c>
      <c r="E893">
        <v>30478</v>
      </c>
      <c r="F893">
        <v>26288</v>
      </c>
      <c r="G893">
        <v>11166</v>
      </c>
      <c r="H893" s="1">
        <v>43545</v>
      </c>
      <c r="I893" t="s">
        <v>382</v>
      </c>
      <c r="J893" t="s">
        <v>389</v>
      </c>
      <c r="K893">
        <v>650051</v>
      </c>
      <c r="L893" t="s">
        <v>167</v>
      </c>
      <c r="M893" t="s">
        <v>334</v>
      </c>
      <c r="N893" t="s">
        <v>225</v>
      </c>
      <c r="O893" t="s">
        <v>226</v>
      </c>
      <c r="P893">
        <v>43</v>
      </c>
      <c r="Q893" s="1">
        <v>27454</v>
      </c>
      <c r="R893" t="s">
        <v>281</v>
      </c>
      <c r="S893" t="s">
        <v>282</v>
      </c>
      <c r="T893" t="s">
        <v>229</v>
      </c>
      <c r="U893" t="s">
        <v>230</v>
      </c>
      <c r="V893" t="s">
        <v>246</v>
      </c>
      <c r="W893">
        <v>558</v>
      </c>
      <c r="X893" t="s">
        <v>344</v>
      </c>
      <c r="Y893" t="s">
        <v>345</v>
      </c>
      <c r="Z893" t="s">
        <v>346</v>
      </c>
      <c r="AA893">
        <v>0.1065</v>
      </c>
      <c r="AB893" t="s">
        <v>347</v>
      </c>
      <c r="AC893" t="s">
        <v>348</v>
      </c>
      <c r="AD893" t="s">
        <v>165</v>
      </c>
      <c r="AE893" t="s">
        <v>82</v>
      </c>
      <c r="AF893" t="s">
        <v>83</v>
      </c>
      <c r="AG893" t="s">
        <v>84</v>
      </c>
      <c r="AH893" t="s">
        <v>84</v>
      </c>
      <c r="AI893" t="s">
        <v>85</v>
      </c>
      <c r="AJ893" t="s">
        <v>165</v>
      </c>
      <c r="AK893">
        <v>650051</v>
      </c>
      <c r="AL893" t="s">
        <v>166</v>
      </c>
      <c r="AM893" t="s">
        <v>30</v>
      </c>
      <c r="AN893">
        <v>30088</v>
      </c>
      <c r="AO893">
        <v>27744</v>
      </c>
      <c r="AP893">
        <v>30136</v>
      </c>
      <c r="AQ893">
        <v>19.57</v>
      </c>
      <c r="AR893">
        <v>1353.62</v>
      </c>
      <c r="AS893" t="s">
        <v>2396</v>
      </c>
      <c r="AT893" t="s">
        <v>2396</v>
      </c>
      <c r="AU893">
        <v>0</v>
      </c>
      <c r="AV893" t="s">
        <v>2398</v>
      </c>
      <c r="AW893" t="str" cm="1">
        <f t="array" ref="AW893">IF(Bank_Final_Fact[[#This Row],[Disbursement Date]]=MIN(_xlfn._xlws.FILTER(Bank_Final_Fact[Disbursement Date],Bank_Final_Fact[Client id]=Bank_Final_Fact[[#This Row],[Client id]])),"New","Old")</f>
        <v>Old</v>
      </c>
      <c r="AX893">
        <f t="shared" si="13"/>
        <v>7</v>
      </c>
    </row>
    <row r="894" spans="1:50">
      <c r="A894" t="s">
        <v>1279</v>
      </c>
      <c r="B894">
        <v>831</v>
      </c>
      <c r="C894" t="s">
        <v>94</v>
      </c>
      <c r="D894" t="s">
        <v>359</v>
      </c>
      <c r="E894">
        <v>47245</v>
      </c>
      <c r="F894">
        <v>21361</v>
      </c>
      <c r="G894">
        <v>38424</v>
      </c>
      <c r="H894" s="1">
        <v>42757</v>
      </c>
      <c r="I894" t="s">
        <v>394</v>
      </c>
      <c r="J894" t="s">
        <v>383</v>
      </c>
      <c r="K894">
        <v>70364</v>
      </c>
      <c r="L894" t="s">
        <v>96</v>
      </c>
      <c r="M894" t="s">
        <v>248</v>
      </c>
      <c r="N894" t="s">
        <v>225</v>
      </c>
      <c r="O894" t="s">
        <v>238</v>
      </c>
      <c r="P894">
        <v>54</v>
      </c>
      <c r="Q894" s="1">
        <v>23012</v>
      </c>
      <c r="R894" t="s">
        <v>227</v>
      </c>
      <c r="S894" t="s">
        <v>243</v>
      </c>
      <c r="T894" t="s">
        <v>229</v>
      </c>
      <c r="U894" t="s">
        <v>236</v>
      </c>
      <c r="V894" t="s">
        <v>240</v>
      </c>
      <c r="W894">
        <v>357</v>
      </c>
      <c r="X894" t="s">
        <v>344</v>
      </c>
      <c r="Y894" t="s">
        <v>360</v>
      </c>
      <c r="Z894" t="s">
        <v>346</v>
      </c>
      <c r="AA894">
        <v>9.9099999999999994E-2</v>
      </c>
      <c r="AB894" t="s">
        <v>347</v>
      </c>
      <c r="AC894" t="s">
        <v>361</v>
      </c>
      <c r="AD894" t="s">
        <v>94</v>
      </c>
      <c r="AE894" t="s">
        <v>51</v>
      </c>
      <c r="AF894" t="s">
        <v>52</v>
      </c>
      <c r="AG894" t="s">
        <v>53</v>
      </c>
      <c r="AH894" t="s">
        <v>53</v>
      </c>
      <c r="AI894" t="s">
        <v>54</v>
      </c>
      <c r="AJ894" t="s">
        <v>94</v>
      </c>
      <c r="AK894">
        <v>70364</v>
      </c>
      <c r="AL894" t="s">
        <v>95</v>
      </c>
      <c r="AM894" t="s">
        <v>14</v>
      </c>
      <c r="AN894">
        <v>47664</v>
      </c>
      <c r="AO894">
        <v>22458</v>
      </c>
      <c r="AP894">
        <v>46804</v>
      </c>
      <c r="AQ894">
        <v>34</v>
      </c>
      <c r="AR894">
        <v>4032.14</v>
      </c>
      <c r="AS894" t="s">
        <v>2396</v>
      </c>
      <c r="AT894" t="s">
        <v>2396</v>
      </c>
      <c r="AU894">
        <v>2</v>
      </c>
      <c r="AV894" t="s">
        <v>2398</v>
      </c>
      <c r="AW894" t="str" cm="1">
        <f t="array" ref="AW894">IF(Bank_Final_Fact[[#This Row],[Disbursement Date]]=MIN(_xlfn._xlws.FILTER(Bank_Final_Fact[Disbursement Date],Bank_Final_Fact[Client id]=Bank_Final_Fact[[#This Row],[Client id]])),"New","Old")</f>
        <v>New</v>
      </c>
      <c r="AX894">
        <f t="shared" si="13"/>
        <v>4</v>
      </c>
    </row>
    <row r="895" spans="1:50">
      <c r="A895" t="s">
        <v>1280</v>
      </c>
      <c r="B895">
        <v>311</v>
      </c>
      <c r="C895" t="s">
        <v>127</v>
      </c>
      <c r="D895" t="s">
        <v>343</v>
      </c>
      <c r="E895">
        <v>49823</v>
      </c>
      <c r="F895">
        <v>14008</v>
      </c>
      <c r="G895">
        <v>38937</v>
      </c>
      <c r="H895" s="1">
        <v>43377</v>
      </c>
      <c r="I895" t="s">
        <v>387</v>
      </c>
      <c r="J895" t="s">
        <v>383</v>
      </c>
      <c r="K895">
        <v>120676</v>
      </c>
      <c r="L895" t="s">
        <v>128</v>
      </c>
      <c r="M895" t="s">
        <v>283</v>
      </c>
      <c r="N895" t="s">
        <v>225</v>
      </c>
      <c r="O895" t="s">
        <v>226</v>
      </c>
      <c r="P895">
        <v>40</v>
      </c>
      <c r="Q895" s="1">
        <v>29217</v>
      </c>
      <c r="R895" t="s">
        <v>239</v>
      </c>
      <c r="S895" t="s">
        <v>303</v>
      </c>
      <c r="T895" t="s">
        <v>229</v>
      </c>
      <c r="U895" t="s">
        <v>261</v>
      </c>
      <c r="V895" t="s">
        <v>231</v>
      </c>
      <c r="W895">
        <v>810</v>
      </c>
      <c r="X895" t="s">
        <v>344</v>
      </c>
      <c r="Y895" t="s">
        <v>345</v>
      </c>
      <c r="Z895" t="s">
        <v>346</v>
      </c>
      <c r="AA895">
        <v>0.1065</v>
      </c>
      <c r="AB895" t="s">
        <v>347</v>
      </c>
      <c r="AC895" t="s">
        <v>348</v>
      </c>
      <c r="AD895" t="s">
        <v>127</v>
      </c>
      <c r="AE895" t="s">
        <v>9</v>
      </c>
      <c r="AF895" t="s">
        <v>10</v>
      </c>
      <c r="AG895" t="s">
        <v>11</v>
      </c>
      <c r="AH895" t="s">
        <v>11</v>
      </c>
      <c r="AI895" t="s">
        <v>12</v>
      </c>
      <c r="AJ895" t="s">
        <v>127</v>
      </c>
      <c r="AK895">
        <v>120676</v>
      </c>
      <c r="AL895" t="s">
        <v>21</v>
      </c>
      <c r="AM895" t="s">
        <v>14</v>
      </c>
      <c r="AN895">
        <v>49951</v>
      </c>
      <c r="AO895">
        <v>15710</v>
      </c>
      <c r="AP895">
        <v>49569</v>
      </c>
      <c r="AQ895">
        <v>32.96</v>
      </c>
      <c r="AR895">
        <v>4783.41</v>
      </c>
      <c r="AS895" t="s">
        <v>2396</v>
      </c>
      <c r="AT895" t="s">
        <v>2396</v>
      </c>
      <c r="AU895">
        <v>2</v>
      </c>
      <c r="AV895" t="s">
        <v>2398</v>
      </c>
      <c r="AW895" t="str" cm="1">
        <f t="array" ref="AW895">IF(Bank_Final_Fact[[#This Row],[Disbursement Date]]=MIN(_xlfn._xlws.FILTER(Bank_Final_Fact[Disbursement Date],Bank_Final_Fact[Client id]=Bank_Final_Fact[[#This Row],[Client id]])),"New","Old")</f>
        <v>New</v>
      </c>
      <c r="AX895">
        <f t="shared" si="13"/>
        <v>1</v>
      </c>
    </row>
    <row r="896" spans="1:50">
      <c r="A896" t="s">
        <v>1281</v>
      </c>
      <c r="B896">
        <v>629</v>
      </c>
      <c r="C896" t="s">
        <v>127</v>
      </c>
      <c r="D896" t="s">
        <v>343</v>
      </c>
      <c r="E896">
        <v>10909</v>
      </c>
      <c r="F896">
        <v>29891</v>
      </c>
      <c r="G896">
        <v>19253</v>
      </c>
      <c r="H896" s="1">
        <v>44519</v>
      </c>
      <c r="I896" t="s">
        <v>385</v>
      </c>
      <c r="J896" t="s">
        <v>389</v>
      </c>
      <c r="K896">
        <v>120676</v>
      </c>
      <c r="L896" t="s">
        <v>128</v>
      </c>
      <c r="M896" t="s">
        <v>274</v>
      </c>
      <c r="N896" t="s">
        <v>225</v>
      </c>
      <c r="O896" t="s">
        <v>238</v>
      </c>
      <c r="P896">
        <v>49</v>
      </c>
      <c r="Q896" s="1">
        <v>25882</v>
      </c>
      <c r="R896" t="s">
        <v>235</v>
      </c>
      <c r="S896" t="s">
        <v>243</v>
      </c>
      <c r="T896" t="s">
        <v>229</v>
      </c>
      <c r="U896" t="s">
        <v>230</v>
      </c>
      <c r="V896" t="s">
        <v>240</v>
      </c>
      <c r="W896">
        <v>641</v>
      </c>
      <c r="X896" t="s">
        <v>344</v>
      </c>
      <c r="Y896" t="s">
        <v>345</v>
      </c>
      <c r="Z896" t="s">
        <v>346</v>
      </c>
      <c r="AA896">
        <v>0.1065</v>
      </c>
      <c r="AB896" t="s">
        <v>347</v>
      </c>
      <c r="AC896" t="s">
        <v>348</v>
      </c>
      <c r="AD896" t="s">
        <v>127</v>
      </c>
      <c r="AE896" t="s">
        <v>9</v>
      </c>
      <c r="AF896" t="s">
        <v>10</v>
      </c>
      <c r="AG896" t="s">
        <v>11</v>
      </c>
      <c r="AH896" t="s">
        <v>11</v>
      </c>
      <c r="AI896" t="s">
        <v>12</v>
      </c>
      <c r="AJ896" t="s">
        <v>127</v>
      </c>
      <c r="AK896">
        <v>120676</v>
      </c>
      <c r="AL896" t="s">
        <v>21</v>
      </c>
      <c r="AM896" t="s">
        <v>14</v>
      </c>
      <c r="AN896">
        <v>10922</v>
      </c>
      <c r="AO896">
        <v>29487</v>
      </c>
      <c r="AP896">
        <v>10689</v>
      </c>
      <c r="AQ896">
        <v>36.36</v>
      </c>
      <c r="AR896">
        <v>1422.74</v>
      </c>
      <c r="AS896" t="s">
        <v>2396</v>
      </c>
      <c r="AT896" t="s">
        <v>2396</v>
      </c>
      <c r="AU896">
        <v>2</v>
      </c>
      <c r="AV896" t="s">
        <v>2398</v>
      </c>
      <c r="AW896" t="str" cm="1">
        <f t="array" ref="AW896">IF(Bank_Final_Fact[[#This Row],[Disbursement Date]]=MIN(_xlfn._xlws.FILTER(Bank_Final_Fact[Disbursement Date],Bank_Final_Fact[Client id]=Bank_Final_Fact[[#This Row],[Client id]])),"New","Old")</f>
        <v>Old</v>
      </c>
      <c r="AX896">
        <f t="shared" si="13"/>
        <v>4</v>
      </c>
    </row>
    <row r="897" spans="1:50">
      <c r="A897" t="s">
        <v>1282</v>
      </c>
      <c r="B897">
        <v>506</v>
      </c>
      <c r="C897" t="s">
        <v>92</v>
      </c>
      <c r="D897" t="s">
        <v>343</v>
      </c>
      <c r="E897">
        <v>41810</v>
      </c>
      <c r="F897">
        <v>41416</v>
      </c>
      <c r="G897">
        <v>25960</v>
      </c>
      <c r="H897" s="1">
        <v>42653</v>
      </c>
      <c r="I897" t="s">
        <v>387</v>
      </c>
      <c r="J897" t="s">
        <v>383</v>
      </c>
      <c r="K897">
        <v>700013</v>
      </c>
      <c r="L897" t="s">
        <v>93</v>
      </c>
      <c r="M897" t="s">
        <v>333</v>
      </c>
      <c r="N897" t="s">
        <v>225</v>
      </c>
      <c r="O897" t="s">
        <v>238</v>
      </c>
      <c r="P897">
        <v>53</v>
      </c>
      <c r="Q897" s="1">
        <v>24108</v>
      </c>
      <c r="R897" t="s">
        <v>281</v>
      </c>
      <c r="S897" t="s">
        <v>282</v>
      </c>
      <c r="T897" t="s">
        <v>229</v>
      </c>
      <c r="U897" t="s">
        <v>245</v>
      </c>
      <c r="V897" t="s">
        <v>240</v>
      </c>
      <c r="W897">
        <v>812</v>
      </c>
      <c r="X897" t="s">
        <v>344</v>
      </c>
      <c r="Y897" t="s">
        <v>345</v>
      </c>
      <c r="Z897" t="s">
        <v>346</v>
      </c>
      <c r="AA897">
        <v>0.1065</v>
      </c>
      <c r="AB897" t="s">
        <v>347</v>
      </c>
      <c r="AC897" t="s">
        <v>348</v>
      </c>
      <c r="AD897" t="s">
        <v>92</v>
      </c>
      <c r="AE897" t="s">
        <v>82</v>
      </c>
      <c r="AF897" t="s">
        <v>83</v>
      </c>
      <c r="AG897" t="s">
        <v>84</v>
      </c>
      <c r="AH897" t="s">
        <v>84</v>
      </c>
      <c r="AI897" t="s">
        <v>85</v>
      </c>
      <c r="AJ897" t="s">
        <v>86</v>
      </c>
      <c r="AK897">
        <v>700013</v>
      </c>
      <c r="AL897" t="s">
        <v>21</v>
      </c>
      <c r="AM897" t="s">
        <v>30</v>
      </c>
      <c r="AN897">
        <v>43037</v>
      </c>
      <c r="AO897">
        <v>43100</v>
      </c>
      <c r="AP897">
        <v>41339</v>
      </c>
      <c r="AQ897">
        <v>29.37</v>
      </c>
      <c r="AR897">
        <v>551.27</v>
      </c>
      <c r="AS897" t="s">
        <v>2397</v>
      </c>
      <c r="AT897" t="s">
        <v>2396</v>
      </c>
      <c r="AU897">
        <v>1</v>
      </c>
      <c r="AV897" t="s">
        <v>2398</v>
      </c>
      <c r="AW897" t="str" cm="1">
        <f t="array" ref="AW897">IF(Bank_Final_Fact[[#This Row],[Disbursement Date]]=MIN(_xlfn._xlws.FILTER(Bank_Final_Fact[Disbursement Date],Bank_Final_Fact[Client id]=Bank_Final_Fact[[#This Row],[Client id]])),"New","Old")</f>
        <v>New</v>
      </c>
      <c r="AX897">
        <f t="shared" si="13"/>
        <v>4</v>
      </c>
    </row>
    <row r="898" spans="1:50">
      <c r="A898" t="s">
        <v>1283</v>
      </c>
      <c r="B898">
        <v>768</v>
      </c>
      <c r="C898" t="s">
        <v>47</v>
      </c>
      <c r="D898" t="s">
        <v>356</v>
      </c>
      <c r="E898">
        <v>4535</v>
      </c>
      <c r="F898">
        <v>47859</v>
      </c>
      <c r="G898">
        <v>10167</v>
      </c>
      <c r="H898" s="1">
        <v>44500</v>
      </c>
      <c r="I898" t="s">
        <v>382</v>
      </c>
      <c r="J898" t="s">
        <v>389</v>
      </c>
      <c r="K898">
        <v>80001</v>
      </c>
      <c r="L898" t="s">
        <v>49</v>
      </c>
      <c r="M898" t="s">
        <v>307</v>
      </c>
      <c r="N898" t="s">
        <v>225</v>
      </c>
      <c r="O898" t="s">
        <v>226</v>
      </c>
      <c r="P898">
        <v>40</v>
      </c>
      <c r="Q898" s="1">
        <v>28856</v>
      </c>
      <c r="R898" t="s">
        <v>239</v>
      </c>
      <c r="S898" t="s">
        <v>303</v>
      </c>
      <c r="T898" t="s">
        <v>229</v>
      </c>
      <c r="U898" t="s">
        <v>236</v>
      </c>
      <c r="V898" t="s">
        <v>231</v>
      </c>
      <c r="W898">
        <v>318</v>
      </c>
      <c r="X898" t="s">
        <v>344</v>
      </c>
      <c r="Y898" t="s">
        <v>357</v>
      </c>
      <c r="Z898" t="s">
        <v>346</v>
      </c>
      <c r="AA898">
        <v>6.6199999999999995E-2</v>
      </c>
      <c r="AB898" t="s">
        <v>351</v>
      </c>
      <c r="AC898" t="s">
        <v>358</v>
      </c>
      <c r="AD898" t="s">
        <v>47</v>
      </c>
      <c r="AE898" t="s">
        <v>40</v>
      </c>
      <c r="AF898" t="s">
        <v>41</v>
      </c>
      <c r="AG898" t="s">
        <v>42</v>
      </c>
      <c r="AH898" t="s">
        <v>42</v>
      </c>
      <c r="AI898" t="s">
        <v>43</v>
      </c>
      <c r="AJ898" t="s">
        <v>47</v>
      </c>
      <c r="AK898">
        <v>80001</v>
      </c>
      <c r="AL898" t="s">
        <v>48</v>
      </c>
      <c r="AM898" t="s">
        <v>16</v>
      </c>
      <c r="AN898">
        <v>4864</v>
      </c>
      <c r="AO898">
        <v>48529</v>
      </c>
      <c r="AP898">
        <v>4244</v>
      </c>
      <c r="AQ898">
        <v>5.44</v>
      </c>
      <c r="AR898">
        <v>3267.05</v>
      </c>
      <c r="AS898" t="s">
        <v>2396</v>
      </c>
      <c r="AT898" t="s">
        <v>2396</v>
      </c>
      <c r="AU898">
        <v>1</v>
      </c>
      <c r="AV898" t="s">
        <v>2398</v>
      </c>
      <c r="AW898" t="str" cm="1">
        <f t="array" ref="AW898">IF(Bank_Final_Fact[[#This Row],[Disbursement Date]]=MIN(_xlfn._xlws.FILTER(Bank_Final_Fact[Disbursement Date],Bank_Final_Fact[Client id]=Bank_Final_Fact[[#This Row],[Client id]])),"New","Old")</f>
        <v>Old</v>
      </c>
      <c r="AX898">
        <f t="shared" ref="AX898:AX961" si="14">COUNTIF($B:$B,B898)</f>
        <v>2</v>
      </c>
    </row>
    <row r="899" spans="1:50">
      <c r="A899" t="s">
        <v>1284</v>
      </c>
      <c r="B899">
        <v>294</v>
      </c>
      <c r="C899" t="s">
        <v>102</v>
      </c>
      <c r="D899" t="s">
        <v>359</v>
      </c>
      <c r="E899">
        <v>5510</v>
      </c>
      <c r="F899">
        <v>33199</v>
      </c>
      <c r="G899">
        <v>33572</v>
      </c>
      <c r="H899" s="1">
        <v>44399</v>
      </c>
      <c r="I899" t="s">
        <v>394</v>
      </c>
      <c r="J899" t="s">
        <v>389</v>
      </c>
      <c r="K899">
        <v>1510002</v>
      </c>
      <c r="L899" t="s">
        <v>108</v>
      </c>
      <c r="M899" t="s">
        <v>273</v>
      </c>
      <c r="N899" t="s">
        <v>225</v>
      </c>
      <c r="O899" t="s">
        <v>242</v>
      </c>
      <c r="P899">
        <v>23</v>
      </c>
      <c r="Q899" s="1">
        <v>34335</v>
      </c>
      <c r="R899" t="s">
        <v>266</v>
      </c>
      <c r="S899" t="s">
        <v>243</v>
      </c>
      <c r="T899" t="s">
        <v>229</v>
      </c>
      <c r="U899" t="s">
        <v>230</v>
      </c>
      <c r="V899" t="s">
        <v>240</v>
      </c>
      <c r="W899">
        <v>588</v>
      </c>
      <c r="X899" t="s">
        <v>344</v>
      </c>
      <c r="Y899" t="s">
        <v>360</v>
      </c>
      <c r="Z899" t="s">
        <v>346</v>
      </c>
      <c r="AA899">
        <v>9.9099999999999994E-2</v>
      </c>
      <c r="AB899" t="s">
        <v>347</v>
      </c>
      <c r="AC899" t="s">
        <v>361</v>
      </c>
      <c r="AD899" t="s">
        <v>102</v>
      </c>
      <c r="AE899" t="s">
        <v>103</v>
      </c>
      <c r="AF899" t="s">
        <v>104</v>
      </c>
      <c r="AG899" t="s">
        <v>105</v>
      </c>
      <c r="AH899" t="s">
        <v>105</v>
      </c>
      <c r="AI899" t="s">
        <v>106</v>
      </c>
      <c r="AJ899" t="s">
        <v>102</v>
      </c>
      <c r="AK899">
        <v>1510002</v>
      </c>
      <c r="AL899" t="s">
        <v>107</v>
      </c>
      <c r="AM899" t="s">
        <v>16</v>
      </c>
      <c r="AN899">
        <v>6698</v>
      </c>
      <c r="AO899">
        <v>33826</v>
      </c>
      <c r="AP899">
        <v>5367</v>
      </c>
      <c r="AQ899">
        <v>46.74</v>
      </c>
      <c r="AR899">
        <v>3914.18</v>
      </c>
      <c r="AS899" t="s">
        <v>2396</v>
      </c>
      <c r="AT899" t="s">
        <v>2396</v>
      </c>
      <c r="AU899">
        <v>0</v>
      </c>
      <c r="AV899" t="s">
        <v>2398</v>
      </c>
      <c r="AW899" t="str" cm="1">
        <f t="array" ref="AW899">IF(Bank_Final_Fact[[#This Row],[Disbursement Date]]=MIN(_xlfn._xlws.FILTER(Bank_Final_Fact[Disbursement Date],Bank_Final_Fact[Client id]=Bank_Final_Fact[[#This Row],[Client id]])),"New","Old")</f>
        <v>Old</v>
      </c>
      <c r="AX899">
        <f t="shared" si="14"/>
        <v>4</v>
      </c>
    </row>
    <row r="900" spans="1:50">
      <c r="A900" t="s">
        <v>1285</v>
      </c>
      <c r="B900">
        <v>470</v>
      </c>
      <c r="C900" t="s">
        <v>109</v>
      </c>
      <c r="D900" t="s">
        <v>343</v>
      </c>
      <c r="E900">
        <v>36794</v>
      </c>
      <c r="F900">
        <v>41941</v>
      </c>
      <c r="G900">
        <v>25063</v>
      </c>
      <c r="H900" s="1">
        <v>44754</v>
      </c>
      <c r="I900" t="s">
        <v>385</v>
      </c>
      <c r="J900" t="s">
        <v>389</v>
      </c>
      <c r="K900">
        <v>1110166</v>
      </c>
      <c r="L900" t="s">
        <v>112</v>
      </c>
      <c r="M900" t="s">
        <v>323</v>
      </c>
      <c r="N900" t="s">
        <v>225</v>
      </c>
      <c r="O900" t="s">
        <v>251</v>
      </c>
      <c r="P900">
        <v>28</v>
      </c>
      <c r="Q900" s="1">
        <v>33550</v>
      </c>
      <c r="R900" t="s">
        <v>239</v>
      </c>
      <c r="S900" t="s">
        <v>303</v>
      </c>
      <c r="T900" t="s">
        <v>259</v>
      </c>
      <c r="U900" t="s">
        <v>245</v>
      </c>
      <c r="V900" t="s">
        <v>231</v>
      </c>
      <c r="W900">
        <v>641</v>
      </c>
      <c r="X900" t="s">
        <v>344</v>
      </c>
      <c r="Y900" t="s">
        <v>345</v>
      </c>
      <c r="Z900" t="s">
        <v>346</v>
      </c>
      <c r="AA900">
        <v>0.1065</v>
      </c>
      <c r="AB900" t="s">
        <v>347</v>
      </c>
      <c r="AC900" t="s">
        <v>348</v>
      </c>
      <c r="AD900" t="s">
        <v>109</v>
      </c>
      <c r="AE900" t="s">
        <v>9</v>
      </c>
      <c r="AF900" t="s">
        <v>10</v>
      </c>
      <c r="AG900" t="s">
        <v>11</v>
      </c>
      <c r="AH900" t="s">
        <v>11</v>
      </c>
      <c r="AI900" t="s">
        <v>12</v>
      </c>
      <c r="AJ900" t="s">
        <v>110</v>
      </c>
      <c r="AK900">
        <v>1110166</v>
      </c>
      <c r="AL900" t="s">
        <v>111</v>
      </c>
      <c r="AM900" t="s">
        <v>14</v>
      </c>
      <c r="AN900">
        <v>37621</v>
      </c>
      <c r="AO900">
        <v>41613</v>
      </c>
      <c r="AP900">
        <v>36764</v>
      </c>
      <c r="AQ900">
        <v>37.47</v>
      </c>
      <c r="AR900">
        <v>2980.04</v>
      </c>
      <c r="AS900" t="s">
        <v>2396</v>
      </c>
      <c r="AT900" t="s">
        <v>2396</v>
      </c>
      <c r="AU900">
        <v>1</v>
      </c>
      <c r="AV900" t="s">
        <v>2398</v>
      </c>
      <c r="AW900" t="str" cm="1">
        <f t="array" ref="AW900">IF(Bank_Final_Fact[[#This Row],[Disbursement Date]]=MIN(_xlfn._xlws.FILTER(Bank_Final_Fact[Disbursement Date],Bank_Final_Fact[Client id]=Bank_Final_Fact[[#This Row],[Client id]])),"New","Old")</f>
        <v>Old</v>
      </c>
      <c r="AX900">
        <f t="shared" si="14"/>
        <v>3</v>
      </c>
    </row>
    <row r="901" spans="1:50">
      <c r="A901" t="s">
        <v>1286</v>
      </c>
      <c r="B901">
        <v>13</v>
      </c>
      <c r="C901" t="s">
        <v>151</v>
      </c>
      <c r="D901" t="s">
        <v>343</v>
      </c>
      <c r="E901">
        <v>44273</v>
      </c>
      <c r="F901">
        <v>25348</v>
      </c>
      <c r="G901">
        <v>34231</v>
      </c>
      <c r="H901" s="1">
        <v>43070</v>
      </c>
      <c r="I901" t="s">
        <v>382</v>
      </c>
      <c r="J901" t="s">
        <v>389</v>
      </c>
      <c r="K901">
        <v>880038</v>
      </c>
      <c r="L901" t="s">
        <v>153</v>
      </c>
      <c r="M901" t="s">
        <v>253</v>
      </c>
      <c r="N901" t="s">
        <v>225</v>
      </c>
      <c r="O901" t="s">
        <v>226</v>
      </c>
      <c r="P901">
        <v>36</v>
      </c>
      <c r="Q901" s="1">
        <v>29747</v>
      </c>
      <c r="R901" t="s">
        <v>227</v>
      </c>
      <c r="S901" t="s">
        <v>243</v>
      </c>
      <c r="T901" t="s">
        <v>249</v>
      </c>
      <c r="U901" t="s">
        <v>236</v>
      </c>
      <c r="V901" t="s">
        <v>240</v>
      </c>
      <c r="W901">
        <v>787</v>
      </c>
      <c r="X901" t="s">
        <v>344</v>
      </c>
      <c r="Y901" t="s">
        <v>345</v>
      </c>
      <c r="Z901" t="s">
        <v>346</v>
      </c>
      <c r="AA901">
        <v>0.1065</v>
      </c>
      <c r="AB901" t="s">
        <v>347</v>
      </c>
      <c r="AC901" t="s">
        <v>348</v>
      </c>
      <c r="AD901" t="s">
        <v>151</v>
      </c>
      <c r="AE901" t="s">
        <v>143</v>
      </c>
      <c r="AF901" t="s">
        <v>144</v>
      </c>
      <c r="AG901" t="s">
        <v>145</v>
      </c>
      <c r="AH901" t="s">
        <v>145</v>
      </c>
      <c r="AI901" t="s">
        <v>146</v>
      </c>
      <c r="AJ901" t="s">
        <v>151</v>
      </c>
      <c r="AK901">
        <v>880038</v>
      </c>
      <c r="AL901" t="s">
        <v>152</v>
      </c>
      <c r="AM901" t="s">
        <v>16</v>
      </c>
      <c r="AN901">
        <v>45989</v>
      </c>
      <c r="AO901">
        <v>26696</v>
      </c>
      <c r="AP901">
        <v>44213</v>
      </c>
      <c r="AQ901">
        <v>27.78</v>
      </c>
      <c r="AR901">
        <v>2107.02</v>
      </c>
      <c r="AS901" t="s">
        <v>2396</v>
      </c>
      <c r="AT901" t="s">
        <v>2396</v>
      </c>
      <c r="AU901">
        <v>2</v>
      </c>
      <c r="AV901" t="s">
        <v>2399</v>
      </c>
      <c r="AW901" t="str" cm="1">
        <f t="array" ref="AW901">IF(Bank_Final_Fact[[#This Row],[Disbursement Date]]=MIN(_xlfn._xlws.FILTER(Bank_Final_Fact[Disbursement Date],Bank_Final_Fact[Client id]=Bank_Final_Fact[[#This Row],[Client id]])),"New","Old")</f>
        <v>New</v>
      </c>
      <c r="AX901">
        <f t="shared" si="14"/>
        <v>2</v>
      </c>
    </row>
    <row r="902" spans="1:50">
      <c r="A902" t="s">
        <v>1287</v>
      </c>
      <c r="B902">
        <v>5</v>
      </c>
      <c r="C902" t="s">
        <v>23</v>
      </c>
      <c r="D902" t="s">
        <v>359</v>
      </c>
      <c r="E902">
        <v>8725</v>
      </c>
      <c r="F902">
        <v>45545</v>
      </c>
      <c r="G902">
        <v>4603</v>
      </c>
      <c r="H902" s="1">
        <v>42580</v>
      </c>
      <c r="I902" t="s">
        <v>382</v>
      </c>
      <c r="J902" t="s">
        <v>389</v>
      </c>
      <c r="K902">
        <v>910182</v>
      </c>
      <c r="L902" t="s">
        <v>31</v>
      </c>
      <c r="M902" t="s">
        <v>237</v>
      </c>
      <c r="N902" t="s">
        <v>225</v>
      </c>
      <c r="O902" t="s">
        <v>238</v>
      </c>
      <c r="P902">
        <v>55</v>
      </c>
      <c r="Q902" s="1">
        <v>22647</v>
      </c>
      <c r="R902" t="s">
        <v>239</v>
      </c>
      <c r="S902" t="s">
        <v>228</v>
      </c>
      <c r="T902" t="s">
        <v>229</v>
      </c>
      <c r="U902" t="s">
        <v>233</v>
      </c>
      <c r="V902" t="s">
        <v>240</v>
      </c>
      <c r="W902">
        <v>773</v>
      </c>
      <c r="X902" t="s">
        <v>344</v>
      </c>
      <c r="Y902" t="s">
        <v>360</v>
      </c>
      <c r="Z902" t="s">
        <v>346</v>
      </c>
      <c r="AA902">
        <v>9.9099999999999994E-2</v>
      </c>
      <c r="AB902" t="s">
        <v>347</v>
      </c>
      <c r="AC902" t="s">
        <v>361</v>
      </c>
      <c r="AD902" t="s">
        <v>23</v>
      </c>
      <c r="AE902" t="s">
        <v>24</v>
      </c>
      <c r="AF902" t="s">
        <v>25</v>
      </c>
      <c r="AG902" t="s">
        <v>26</v>
      </c>
      <c r="AH902" t="s">
        <v>26</v>
      </c>
      <c r="AI902" t="s">
        <v>27</v>
      </c>
      <c r="AJ902" t="s">
        <v>28</v>
      </c>
      <c r="AK902">
        <v>910182</v>
      </c>
      <c r="AL902" t="s">
        <v>29</v>
      </c>
      <c r="AM902" t="s">
        <v>16</v>
      </c>
      <c r="AN902">
        <v>9560</v>
      </c>
      <c r="AO902">
        <v>47473</v>
      </c>
      <c r="AP902">
        <v>8298</v>
      </c>
      <c r="AQ902">
        <v>14.51</v>
      </c>
      <c r="AR902">
        <v>2576.9499999999998</v>
      </c>
      <c r="AS902" t="s">
        <v>2396</v>
      </c>
      <c r="AT902" t="s">
        <v>2396</v>
      </c>
      <c r="AU902">
        <v>0</v>
      </c>
      <c r="AV902" t="s">
        <v>2398</v>
      </c>
      <c r="AW902" t="str" cm="1">
        <f t="array" ref="AW902">IF(Bank_Final_Fact[[#This Row],[Disbursement Date]]=MIN(_xlfn._xlws.FILTER(Bank_Final_Fact[Disbursement Date],Bank_Final_Fact[Client id]=Bank_Final_Fact[[#This Row],[Client id]])),"New","Old")</f>
        <v>Old</v>
      </c>
      <c r="AX902">
        <f t="shared" si="14"/>
        <v>3</v>
      </c>
    </row>
    <row r="903" spans="1:50">
      <c r="A903" t="s">
        <v>1288</v>
      </c>
      <c r="B903">
        <v>776</v>
      </c>
      <c r="C903" t="s">
        <v>23</v>
      </c>
      <c r="D903" t="s">
        <v>359</v>
      </c>
      <c r="E903">
        <v>32279</v>
      </c>
      <c r="F903">
        <v>9216</v>
      </c>
      <c r="G903">
        <v>17552</v>
      </c>
      <c r="H903" s="1">
        <v>43563</v>
      </c>
      <c r="I903" t="s">
        <v>385</v>
      </c>
      <c r="J903" t="s">
        <v>383</v>
      </c>
      <c r="K903">
        <v>910182</v>
      </c>
      <c r="L903" t="s">
        <v>31</v>
      </c>
      <c r="M903" t="s">
        <v>260</v>
      </c>
      <c r="N903" t="s">
        <v>225</v>
      </c>
      <c r="O903" t="s">
        <v>226</v>
      </c>
      <c r="P903">
        <v>43</v>
      </c>
      <c r="Q903" s="1">
        <v>27030</v>
      </c>
      <c r="R903" t="s">
        <v>235</v>
      </c>
      <c r="S903" t="s">
        <v>243</v>
      </c>
      <c r="T903" t="s">
        <v>259</v>
      </c>
      <c r="U903" t="s">
        <v>261</v>
      </c>
      <c r="V903" t="s">
        <v>246</v>
      </c>
      <c r="W903">
        <v>453</v>
      </c>
      <c r="X903" t="s">
        <v>344</v>
      </c>
      <c r="Y903" t="s">
        <v>360</v>
      </c>
      <c r="Z903" t="s">
        <v>346</v>
      </c>
      <c r="AA903">
        <v>9.9099999999999994E-2</v>
      </c>
      <c r="AB903" t="s">
        <v>347</v>
      </c>
      <c r="AC903" t="s">
        <v>361</v>
      </c>
      <c r="AD903" t="s">
        <v>23</v>
      </c>
      <c r="AE903" t="s">
        <v>24</v>
      </c>
      <c r="AF903" t="s">
        <v>25</v>
      </c>
      <c r="AG903" t="s">
        <v>26</v>
      </c>
      <c r="AH903" t="s">
        <v>26</v>
      </c>
      <c r="AI903" t="s">
        <v>27</v>
      </c>
      <c r="AJ903" t="s">
        <v>28</v>
      </c>
      <c r="AK903">
        <v>910182</v>
      </c>
      <c r="AL903" t="s">
        <v>29</v>
      </c>
      <c r="AM903" t="s">
        <v>16</v>
      </c>
      <c r="AN903">
        <v>33894</v>
      </c>
      <c r="AO903">
        <v>11057</v>
      </c>
      <c r="AP903">
        <v>31981</v>
      </c>
      <c r="AQ903">
        <v>43.24</v>
      </c>
      <c r="AR903">
        <v>1924.47</v>
      </c>
      <c r="AS903" t="s">
        <v>2396</v>
      </c>
      <c r="AT903" t="s">
        <v>2396</v>
      </c>
      <c r="AU903">
        <v>2</v>
      </c>
      <c r="AV903" t="s">
        <v>2398</v>
      </c>
      <c r="AW903" t="str" cm="1">
        <f t="array" ref="AW903">IF(Bank_Final_Fact[[#This Row],[Disbursement Date]]=MIN(_xlfn._xlws.FILTER(Bank_Final_Fact[Disbursement Date],Bank_Final_Fact[Client id]=Bank_Final_Fact[[#This Row],[Client id]])),"New","Old")</f>
        <v>New</v>
      </c>
      <c r="AX903">
        <f t="shared" si="14"/>
        <v>1</v>
      </c>
    </row>
    <row r="904" spans="1:50">
      <c r="A904" t="s">
        <v>1289</v>
      </c>
      <c r="B904">
        <v>96</v>
      </c>
      <c r="C904" t="s">
        <v>89</v>
      </c>
      <c r="D904" t="s">
        <v>343</v>
      </c>
      <c r="E904">
        <v>22600</v>
      </c>
      <c r="F904">
        <v>42141</v>
      </c>
      <c r="G904">
        <v>23073</v>
      </c>
      <c r="H904" s="1">
        <v>43984</v>
      </c>
      <c r="I904" t="s">
        <v>394</v>
      </c>
      <c r="J904" t="s">
        <v>389</v>
      </c>
      <c r="K904">
        <v>910020</v>
      </c>
      <c r="L904" t="s">
        <v>91</v>
      </c>
      <c r="M904" t="s">
        <v>309</v>
      </c>
      <c r="N904" t="s">
        <v>225</v>
      </c>
      <c r="O904" t="s">
        <v>251</v>
      </c>
      <c r="P904">
        <v>31</v>
      </c>
      <c r="Q904" s="1">
        <v>32287</v>
      </c>
      <c r="R904" t="s">
        <v>239</v>
      </c>
      <c r="S904" t="s">
        <v>303</v>
      </c>
      <c r="T904" t="s">
        <v>249</v>
      </c>
      <c r="U904" t="s">
        <v>261</v>
      </c>
      <c r="V904" t="s">
        <v>240</v>
      </c>
      <c r="W904">
        <v>532</v>
      </c>
      <c r="X904" t="s">
        <v>344</v>
      </c>
      <c r="Y904" t="s">
        <v>345</v>
      </c>
      <c r="Z904" t="s">
        <v>346</v>
      </c>
      <c r="AA904">
        <v>0.1065</v>
      </c>
      <c r="AB904" t="s">
        <v>347</v>
      </c>
      <c r="AC904" t="s">
        <v>348</v>
      </c>
      <c r="AD904" t="s">
        <v>89</v>
      </c>
      <c r="AE904" t="s">
        <v>24</v>
      </c>
      <c r="AF904" t="s">
        <v>25</v>
      </c>
      <c r="AG904" t="s">
        <v>26</v>
      </c>
      <c r="AH904" t="s">
        <v>26</v>
      </c>
      <c r="AI904" t="s">
        <v>27</v>
      </c>
      <c r="AJ904" t="s">
        <v>28</v>
      </c>
      <c r="AK904">
        <v>910020</v>
      </c>
      <c r="AL904" t="s">
        <v>90</v>
      </c>
      <c r="AM904" t="s">
        <v>16</v>
      </c>
      <c r="AN904">
        <v>22743</v>
      </c>
      <c r="AO904">
        <v>43229</v>
      </c>
      <c r="AP904">
        <v>22158</v>
      </c>
      <c r="AQ904">
        <v>35.83</v>
      </c>
      <c r="AR904">
        <v>1527.67</v>
      </c>
      <c r="AS904" t="s">
        <v>2396</v>
      </c>
      <c r="AT904" t="s">
        <v>2396</v>
      </c>
      <c r="AU904">
        <v>0</v>
      </c>
      <c r="AV904" t="s">
        <v>2400</v>
      </c>
      <c r="AW904" t="str" cm="1">
        <f t="array" ref="AW904">IF(Bank_Final_Fact[[#This Row],[Disbursement Date]]=MIN(_xlfn._xlws.FILTER(Bank_Final_Fact[Disbursement Date],Bank_Final_Fact[Client id]=Bank_Final_Fact[[#This Row],[Client id]])),"New","Old")</f>
        <v>Old</v>
      </c>
      <c r="AX904">
        <f t="shared" si="14"/>
        <v>4</v>
      </c>
    </row>
    <row r="905" spans="1:50">
      <c r="A905" t="s">
        <v>1290</v>
      </c>
      <c r="B905">
        <v>926</v>
      </c>
      <c r="C905" t="s">
        <v>124</v>
      </c>
      <c r="D905" t="s">
        <v>359</v>
      </c>
      <c r="E905">
        <v>38939</v>
      </c>
      <c r="F905">
        <v>47020</v>
      </c>
      <c r="G905">
        <v>41440</v>
      </c>
      <c r="H905" s="1">
        <v>44155</v>
      </c>
      <c r="I905" t="s">
        <v>385</v>
      </c>
      <c r="J905" t="s">
        <v>389</v>
      </c>
      <c r="K905">
        <v>1030063</v>
      </c>
      <c r="L905" t="s">
        <v>126</v>
      </c>
      <c r="M905" t="s">
        <v>324</v>
      </c>
      <c r="N905" t="s">
        <v>225</v>
      </c>
      <c r="O905" t="s">
        <v>251</v>
      </c>
      <c r="P905">
        <v>27</v>
      </c>
      <c r="Q905" s="1">
        <v>33705</v>
      </c>
      <c r="R905" t="s">
        <v>239</v>
      </c>
      <c r="S905" t="s">
        <v>303</v>
      </c>
      <c r="T905" t="s">
        <v>259</v>
      </c>
      <c r="U905" t="s">
        <v>230</v>
      </c>
      <c r="V905" t="s">
        <v>246</v>
      </c>
      <c r="W905">
        <v>600</v>
      </c>
      <c r="X905" t="s">
        <v>344</v>
      </c>
      <c r="Y905" t="s">
        <v>360</v>
      </c>
      <c r="Z905" t="s">
        <v>346</v>
      </c>
      <c r="AA905">
        <v>9.9099999999999994E-2</v>
      </c>
      <c r="AB905" t="s">
        <v>347</v>
      </c>
      <c r="AC905" t="s">
        <v>361</v>
      </c>
      <c r="AD905" t="s">
        <v>124</v>
      </c>
      <c r="AE905" t="s">
        <v>9</v>
      </c>
      <c r="AF905" t="s">
        <v>10</v>
      </c>
      <c r="AG905" t="s">
        <v>11</v>
      </c>
      <c r="AH905" t="s">
        <v>11</v>
      </c>
      <c r="AI905" t="s">
        <v>12</v>
      </c>
      <c r="AJ905" t="s">
        <v>20</v>
      </c>
      <c r="AK905">
        <v>1030063</v>
      </c>
      <c r="AL905" t="s">
        <v>125</v>
      </c>
      <c r="AM905" t="s">
        <v>30</v>
      </c>
      <c r="AN905">
        <v>39826</v>
      </c>
      <c r="AO905">
        <v>46521</v>
      </c>
      <c r="AP905">
        <v>38732</v>
      </c>
      <c r="AQ905">
        <v>15.77</v>
      </c>
      <c r="AR905">
        <v>4834.76</v>
      </c>
      <c r="AS905" t="s">
        <v>2396</v>
      </c>
      <c r="AT905" t="s">
        <v>2396</v>
      </c>
      <c r="AU905">
        <v>2</v>
      </c>
      <c r="AV905" t="s">
        <v>2398</v>
      </c>
      <c r="AW905" t="str" cm="1">
        <f t="array" ref="AW905">IF(Bank_Final_Fact[[#This Row],[Disbursement Date]]=MIN(_xlfn._xlws.FILTER(Bank_Final_Fact[Disbursement Date],Bank_Final_Fact[Client id]=Bank_Final_Fact[[#This Row],[Client id]])),"New","Old")</f>
        <v>Old</v>
      </c>
      <c r="AX905">
        <f t="shared" si="14"/>
        <v>2</v>
      </c>
    </row>
    <row r="906" spans="1:50">
      <c r="A906" t="s">
        <v>1291</v>
      </c>
      <c r="B906">
        <v>961</v>
      </c>
      <c r="C906" t="s">
        <v>69</v>
      </c>
      <c r="D906" t="s">
        <v>343</v>
      </c>
      <c r="E906">
        <v>12120</v>
      </c>
      <c r="F906">
        <v>3876</v>
      </c>
      <c r="G906">
        <v>12571</v>
      </c>
      <c r="H906" s="1">
        <v>42887</v>
      </c>
      <c r="I906" t="s">
        <v>382</v>
      </c>
      <c r="J906" t="s">
        <v>383</v>
      </c>
      <c r="K906">
        <v>140056</v>
      </c>
      <c r="L906" t="s">
        <v>71</v>
      </c>
      <c r="M906" t="s">
        <v>255</v>
      </c>
      <c r="N906" t="s">
        <v>225</v>
      </c>
      <c r="O906" t="s">
        <v>251</v>
      </c>
      <c r="P906">
        <v>29</v>
      </c>
      <c r="Q906" s="1">
        <v>32509</v>
      </c>
      <c r="R906" t="s">
        <v>239</v>
      </c>
      <c r="S906" t="s">
        <v>303</v>
      </c>
      <c r="T906" t="s">
        <v>229</v>
      </c>
      <c r="U906" t="s">
        <v>233</v>
      </c>
      <c r="V906" t="s">
        <v>246</v>
      </c>
      <c r="W906">
        <v>324</v>
      </c>
      <c r="X906" t="s">
        <v>344</v>
      </c>
      <c r="Y906" t="s">
        <v>345</v>
      </c>
      <c r="Z906" t="s">
        <v>346</v>
      </c>
      <c r="AA906">
        <v>0.1065</v>
      </c>
      <c r="AB906" t="s">
        <v>347</v>
      </c>
      <c r="AC906" t="s">
        <v>348</v>
      </c>
      <c r="AD906" t="s">
        <v>69</v>
      </c>
      <c r="AE906" t="s">
        <v>24</v>
      </c>
      <c r="AF906" t="s">
        <v>25</v>
      </c>
      <c r="AG906" t="s">
        <v>26</v>
      </c>
      <c r="AH906" t="s">
        <v>26</v>
      </c>
      <c r="AI906" t="s">
        <v>27</v>
      </c>
      <c r="AJ906" t="s">
        <v>69</v>
      </c>
      <c r="AK906">
        <v>140056</v>
      </c>
      <c r="AL906" t="s">
        <v>70</v>
      </c>
      <c r="AM906" t="s">
        <v>14</v>
      </c>
      <c r="AN906">
        <v>13852</v>
      </c>
      <c r="AO906">
        <v>3741</v>
      </c>
      <c r="AP906">
        <v>11660</v>
      </c>
      <c r="AQ906">
        <v>14.05</v>
      </c>
      <c r="AR906">
        <v>1664.75</v>
      </c>
      <c r="AS906" t="s">
        <v>2396</v>
      </c>
      <c r="AT906" t="s">
        <v>2396</v>
      </c>
      <c r="AU906">
        <v>1</v>
      </c>
      <c r="AV906" t="s">
        <v>2399</v>
      </c>
      <c r="AW906" t="str" cm="1">
        <f t="array" ref="AW906">IF(Bank_Final_Fact[[#This Row],[Disbursement Date]]=MIN(_xlfn._xlws.FILTER(Bank_Final_Fact[Disbursement Date],Bank_Final_Fact[Client id]=Bank_Final_Fact[[#This Row],[Client id]])),"New","Old")</f>
        <v>Old</v>
      </c>
      <c r="AX906">
        <f t="shared" si="14"/>
        <v>3</v>
      </c>
    </row>
    <row r="907" spans="1:50">
      <c r="A907" t="s">
        <v>1292</v>
      </c>
      <c r="B907">
        <v>979</v>
      </c>
      <c r="C907" t="s">
        <v>200</v>
      </c>
      <c r="D907" t="s">
        <v>343</v>
      </c>
      <c r="E907">
        <v>24936</v>
      </c>
      <c r="F907">
        <v>18701</v>
      </c>
      <c r="G907">
        <v>28764</v>
      </c>
      <c r="H907" s="1">
        <v>42666</v>
      </c>
      <c r="I907" t="s">
        <v>385</v>
      </c>
      <c r="J907" t="s">
        <v>383</v>
      </c>
      <c r="K907">
        <v>850152</v>
      </c>
      <c r="L907" t="s">
        <v>201</v>
      </c>
      <c r="M907" t="s">
        <v>278</v>
      </c>
      <c r="N907" t="s">
        <v>225</v>
      </c>
      <c r="O907" t="s">
        <v>226</v>
      </c>
      <c r="P907">
        <v>44</v>
      </c>
      <c r="Q907" s="1">
        <v>27395</v>
      </c>
      <c r="R907" t="s">
        <v>235</v>
      </c>
      <c r="S907" t="s">
        <v>243</v>
      </c>
      <c r="T907" t="s">
        <v>259</v>
      </c>
      <c r="U907" t="s">
        <v>261</v>
      </c>
      <c r="V907" t="s">
        <v>231</v>
      </c>
      <c r="W907">
        <v>361</v>
      </c>
      <c r="X907" t="s">
        <v>344</v>
      </c>
      <c r="Y907" t="s">
        <v>345</v>
      </c>
      <c r="Z907" t="s">
        <v>346</v>
      </c>
      <c r="AA907">
        <v>0.1065</v>
      </c>
      <c r="AB907" t="s">
        <v>347</v>
      </c>
      <c r="AC907" t="s">
        <v>348</v>
      </c>
      <c r="AD907" t="s">
        <v>200</v>
      </c>
      <c r="AE907" t="s">
        <v>143</v>
      </c>
      <c r="AF907" t="s">
        <v>144</v>
      </c>
      <c r="AG907" t="s">
        <v>145</v>
      </c>
      <c r="AH907" t="s">
        <v>145</v>
      </c>
      <c r="AI907" t="s">
        <v>146</v>
      </c>
      <c r="AJ907" t="s">
        <v>200</v>
      </c>
      <c r="AK907">
        <v>850152</v>
      </c>
      <c r="AL907" t="s">
        <v>147</v>
      </c>
      <c r="AM907" t="s">
        <v>16</v>
      </c>
      <c r="AN907">
        <v>25743</v>
      </c>
      <c r="AO907">
        <v>18871</v>
      </c>
      <c r="AP907">
        <v>24718</v>
      </c>
      <c r="AQ907">
        <v>36.08</v>
      </c>
      <c r="AR907">
        <v>286.89999999999998</v>
      </c>
      <c r="AS907" t="s">
        <v>2396</v>
      </c>
      <c r="AT907" t="s">
        <v>2396</v>
      </c>
      <c r="AU907">
        <v>2</v>
      </c>
      <c r="AV907" t="s">
        <v>2398</v>
      </c>
      <c r="AW907" t="str" cm="1">
        <f t="array" ref="AW907">IF(Bank_Final_Fact[[#This Row],[Disbursement Date]]=MIN(_xlfn._xlws.FILTER(Bank_Final_Fact[Disbursement Date],Bank_Final_Fact[Client id]=Bank_Final_Fact[[#This Row],[Client id]])),"New","Old")</f>
        <v>New</v>
      </c>
      <c r="AX907">
        <f t="shared" si="14"/>
        <v>3</v>
      </c>
    </row>
    <row r="908" spans="1:50">
      <c r="A908" t="s">
        <v>1293</v>
      </c>
      <c r="B908">
        <v>349</v>
      </c>
      <c r="C908" t="s">
        <v>171</v>
      </c>
      <c r="D908" t="s">
        <v>359</v>
      </c>
      <c r="E908">
        <v>6729</v>
      </c>
      <c r="F908">
        <v>45618</v>
      </c>
      <c r="G908">
        <v>14359</v>
      </c>
      <c r="H908" s="1">
        <v>42137</v>
      </c>
      <c r="I908" t="s">
        <v>387</v>
      </c>
      <c r="J908" t="s">
        <v>383</v>
      </c>
      <c r="K908">
        <v>380112</v>
      </c>
      <c r="L908" t="s">
        <v>173</v>
      </c>
      <c r="M908" t="s">
        <v>270</v>
      </c>
      <c r="N908" t="s">
        <v>225</v>
      </c>
      <c r="O908" t="s">
        <v>242</v>
      </c>
      <c r="P908">
        <v>23</v>
      </c>
      <c r="Q908" s="1">
        <v>34367</v>
      </c>
      <c r="R908" t="s">
        <v>266</v>
      </c>
      <c r="S908" t="s">
        <v>243</v>
      </c>
      <c r="T908" t="s">
        <v>229</v>
      </c>
      <c r="U908" t="s">
        <v>245</v>
      </c>
      <c r="V908" t="s">
        <v>240</v>
      </c>
      <c r="W908">
        <v>503</v>
      </c>
      <c r="X908" t="s">
        <v>344</v>
      </c>
      <c r="Y908" t="s">
        <v>360</v>
      </c>
      <c r="Z908" t="s">
        <v>346</v>
      </c>
      <c r="AA908">
        <v>9.9099999999999994E-2</v>
      </c>
      <c r="AB908" t="s">
        <v>347</v>
      </c>
      <c r="AC908" t="s">
        <v>361</v>
      </c>
      <c r="AD908" t="s">
        <v>171</v>
      </c>
      <c r="AE908" t="s">
        <v>76</v>
      </c>
      <c r="AF908" t="s">
        <v>77</v>
      </c>
      <c r="AG908" t="s">
        <v>78</v>
      </c>
      <c r="AH908" t="s">
        <v>78</v>
      </c>
      <c r="AI908" t="s">
        <v>79</v>
      </c>
      <c r="AJ908" t="s">
        <v>171</v>
      </c>
      <c r="AK908">
        <v>380112</v>
      </c>
      <c r="AL908" t="s">
        <v>172</v>
      </c>
      <c r="AM908" t="s">
        <v>16</v>
      </c>
      <c r="AN908">
        <v>8441</v>
      </c>
      <c r="AO908">
        <v>47021</v>
      </c>
      <c r="AP908">
        <v>6424</v>
      </c>
      <c r="AQ908">
        <v>34.840000000000003</v>
      </c>
      <c r="AR908">
        <v>3066.33</v>
      </c>
      <c r="AS908" t="s">
        <v>2396</v>
      </c>
      <c r="AT908" t="s">
        <v>2396</v>
      </c>
      <c r="AU908">
        <v>0</v>
      </c>
      <c r="AV908" t="s">
        <v>2398</v>
      </c>
      <c r="AW908" t="str" cm="1">
        <f t="array" ref="AW908">IF(Bank_Final_Fact[[#This Row],[Disbursement Date]]=MIN(_xlfn._xlws.FILTER(Bank_Final_Fact[Disbursement Date],Bank_Final_Fact[Client id]=Bank_Final_Fact[[#This Row],[Client id]])),"New","Old")</f>
        <v>Old</v>
      </c>
      <c r="AX908">
        <f t="shared" si="14"/>
        <v>4</v>
      </c>
    </row>
    <row r="909" spans="1:50">
      <c r="A909" t="s">
        <v>1294</v>
      </c>
      <c r="B909">
        <v>451</v>
      </c>
      <c r="C909" t="s">
        <v>39</v>
      </c>
      <c r="D909" t="s">
        <v>343</v>
      </c>
      <c r="E909">
        <v>30884</v>
      </c>
      <c r="F909">
        <v>31510</v>
      </c>
      <c r="G909">
        <v>9592</v>
      </c>
      <c r="H909" s="1">
        <v>43797</v>
      </c>
      <c r="I909" t="s">
        <v>385</v>
      </c>
      <c r="J909" t="s">
        <v>383</v>
      </c>
      <c r="K909">
        <v>30179</v>
      </c>
      <c r="L909" t="s">
        <v>46</v>
      </c>
      <c r="M909" t="s">
        <v>297</v>
      </c>
      <c r="N909" t="s">
        <v>225</v>
      </c>
      <c r="O909" t="s">
        <v>226</v>
      </c>
      <c r="P909">
        <v>45</v>
      </c>
      <c r="Q909" s="1">
        <v>26737</v>
      </c>
      <c r="R909" t="s">
        <v>266</v>
      </c>
      <c r="S909" t="s">
        <v>282</v>
      </c>
      <c r="T909" t="s">
        <v>249</v>
      </c>
      <c r="U909" t="s">
        <v>236</v>
      </c>
      <c r="V909" t="s">
        <v>240</v>
      </c>
      <c r="W909">
        <v>490</v>
      </c>
      <c r="X909" t="s">
        <v>344</v>
      </c>
      <c r="Y909" t="s">
        <v>345</v>
      </c>
      <c r="Z909" t="s">
        <v>346</v>
      </c>
      <c r="AA909">
        <v>0.1065</v>
      </c>
      <c r="AB909" t="s">
        <v>347</v>
      </c>
      <c r="AC909" t="s">
        <v>348</v>
      </c>
      <c r="AD909" t="s">
        <v>39</v>
      </c>
      <c r="AE909" t="s">
        <v>40</v>
      </c>
      <c r="AF909" t="s">
        <v>41</v>
      </c>
      <c r="AG909" t="s">
        <v>42</v>
      </c>
      <c r="AH909" t="s">
        <v>42</v>
      </c>
      <c r="AI909" t="s">
        <v>43</v>
      </c>
      <c r="AJ909" t="s">
        <v>44</v>
      </c>
      <c r="AK909">
        <v>30179</v>
      </c>
      <c r="AL909" t="s">
        <v>45</v>
      </c>
      <c r="AM909" t="s">
        <v>30</v>
      </c>
      <c r="AN909">
        <v>31419</v>
      </c>
      <c r="AO909">
        <v>31471</v>
      </c>
      <c r="AP909">
        <v>30397</v>
      </c>
      <c r="AQ909">
        <v>38.33</v>
      </c>
      <c r="AR909">
        <v>3601.97</v>
      </c>
      <c r="AS909" t="s">
        <v>2396</v>
      </c>
      <c r="AT909" t="s">
        <v>2396</v>
      </c>
      <c r="AU909">
        <v>2</v>
      </c>
      <c r="AV909" t="s">
        <v>2398</v>
      </c>
      <c r="AW909" t="str" cm="1">
        <f t="array" ref="AW909">IF(Bank_Final_Fact[[#This Row],[Disbursement Date]]=MIN(_xlfn._xlws.FILTER(Bank_Final_Fact[Disbursement Date],Bank_Final_Fact[Client id]=Bank_Final_Fact[[#This Row],[Client id]])),"New","Old")</f>
        <v>Old</v>
      </c>
      <c r="AX909">
        <f t="shared" si="14"/>
        <v>3</v>
      </c>
    </row>
    <row r="910" spans="1:50">
      <c r="A910" t="s">
        <v>1295</v>
      </c>
      <c r="B910">
        <v>645</v>
      </c>
      <c r="C910" t="s">
        <v>102</v>
      </c>
      <c r="D910" t="s">
        <v>353</v>
      </c>
      <c r="E910">
        <v>18353</v>
      </c>
      <c r="F910">
        <v>19859</v>
      </c>
      <c r="G910">
        <v>34137</v>
      </c>
      <c r="H910" s="1">
        <v>42903</v>
      </c>
      <c r="I910" t="s">
        <v>382</v>
      </c>
      <c r="J910" t="s">
        <v>389</v>
      </c>
      <c r="K910">
        <v>1510002</v>
      </c>
      <c r="L910" t="s">
        <v>108</v>
      </c>
      <c r="M910" t="s">
        <v>314</v>
      </c>
      <c r="N910" t="s">
        <v>225</v>
      </c>
      <c r="O910" t="s">
        <v>251</v>
      </c>
      <c r="P910">
        <v>29</v>
      </c>
      <c r="Q910" s="1">
        <v>32509</v>
      </c>
      <c r="R910" t="s">
        <v>239</v>
      </c>
      <c r="S910" t="s">
        <v>303</v>
      </c>
      <c r="T910" t="s">
        <v>259</v>
      </c>
      <c r="U910" t="s">
        <v>261</v>
      </c>
      <c r="V910" t="s">
        <v>231</v>
      </c>
      <c r="W910">
        <v>695</v>
      </c>
      <c r="X910" t="s">
        <v>344</v>
      </c>
      <c r="Y910" t="s">
        <v>357</v>
      </c>
      <c r="Z910" t="s">
        <v>346</v>
      </c>
      <c r="AA910">
        <v>0.1825</v>
      </c>
      <c r="AB910" t="s">
        <v>354</v>
      </c>
      <c r="AC910" t="s">
        <v>355</v>
      </c>
      <c r="AD910" t="s">
        <v>102</v>
      </c>
      <c r="AE910" t="s">
        <v>103</v>
      </c>
      <c r="AF910" t="s">
        <v>104</v>
      </c>
      <c r="AG910" t="s">
        <v>105</v>
      </c>
      <c r="AH910" t="s">
        <v>105</v>
      </c>
      <c r="AI910" t="s">
        <v>106</v>
      </c>
      <c r="AJ910" t="s">
        <v>102</v>
      </c>
      <c r="AK910">
        <v>1510002</v>
      </c>
      <c r="AL910" t="s">
        <v>107</v>
      </c>
      <c r="AM910" t="s">
        <v>16</v>
      </c>
      <c r="AN910">
        <v>19279</v>
      </c>
      <c r="AO910">
        <v>20656</v>
      </c>
      <c r="AP910">
        <v>18243</v>
      </c>
      <c r="AQ910">
        <v>38.99</v>
      </c>
      <c r="AR910">
        <v>3635.3</v>
      </c>
      <c r="AS910" t="s">
        <v>2396</v>
      </c>
      <c r="AT910" t="s">
        <v>2396</v>
      </c>
      <c r="AU910">
        <v>1</v>
      </c>
      <c r="AV910" t="s">
        <v>2398</v>
      </c>
      <c r="AW910" t="str" cm="1">
        <f t="array" ref="AW910">IF(Bank_Final_Fact[[#This Row],[Disbursement Date]]=MIN(_xlfn._xlws.FILTER(Bank_Final_Fact[Disbursement Date],Bank_Final_Fact[Client id]=Bank_Final_Fact[[#This Row],[Client id]])),"New","Old")</f>
        <v>New</v>
      </c>
      <c r="AX910">
        <f t="shared" si="14"/>
        <v>1</v>
      </c>
    </row>
    <row r="911" spans="1:50">
      <c r="A911" t="s">
        <v>1296</v>
      </c>
      <c r="B911">
        <v>130</v>
      </c>
      <c r="C911" t="s">
        <v>20</v>
      </c>
      <c r="D911" t="s">
        <v>359</v>
      </c>
      <c r="E911">
        <v>41333</v>
      </c>
      <c r="F911">
        <v>46938</v>
      </c>
      <c r="G911">
        <v>38677</v>
      </c>
      <c r="H911" s="1">
        <v>45088</v>
      </c>
      <c r="I911" t="s">
        <v>382</v>
      </c>
      <c r="J911" t="s">
        <v>389</v>
      </c>
      <c r="K911">
        <v>110159</v>
      </c>
      <c r="L911" t="s">
        <v>22</v>
      </c>
      <c r="M911" t="s">
        <v>319</v>
      </c>
      <c r="N911" t="s">
        <v>225</v>
      </c>
      <c r="O911" t="s">
        <v>251</v>
      </c>
      <c r="P911">
        <v>34</v>
      </c>
      <c r="Q911" s="1">
        <v>31319</v>
      </c>
      <c r="R911" t="s">
        <v>239</v>
      </c>
      <c r="S911" t="s">
        <v>303</v>
      </c>
      <c r="T911" t="s">
        <v>259</v>
      </c>
      <c r="U911" t="s">
        <v>233</v>
      </c>
      <c r="V911" t="s">
        <v>231</v>
      </c>
      <c r="W911">
        <v>469</v>
      </c>
      <c r="X911" t="s">
        <v>344</v>
      </c>
      <c r="Y911" t="s">
        <v>360</v>
      </c>
      <c r="Z911" t="s">
        <v>346</v>
      </c>
      <c r="AA911">
        <v>9.9099999999999994E-2</v>
      </c>
      <c r="AB911" t="s">
        <v>347</v>
      </c>
      <c r="AC911" t="s">
        <v>361</v>
      </c>
      <c r="AD911" t="s">
        <v>20</v>
      </c>
      <c r="AE911" t="s">
        <v>9</v>
      </c>
      <c r="AF911" t="s">
        <v>10</v>
      </c>
      <c r="AG911" t="s">
        <v>11</v>
      </c>
      <c r="AH911" t="s">
        <v>11</v>
      </c>
      <c r="AI911" t="s">
        <v>12</v>
      </c>
      <c r="AJ911" t="s">
        <v>20</v>
      </c>
      <c r="AK911">
        <v>110159</v>
      </c>
      <c r="AL911" t="s">
        <v>21</v>
      </c>
      <c r="AM911" t="s">
        <v>30</v>
      </c>
      <c r="AN911">
        <v>42031</v>
      </c>
      <c r="AO911">
        <v>47151</v>
      </c>
      <c r="AP911">
        <v>41075</v>
      </c>
      <c r="AQ911">
        <v>12.09</v>
      </c>
      <c r="AR911">
        <v>3274.53</v>
      </c>
      <c r="AS911" t="s">
        <v>2396</v>
      </c>
      <c r="AT911" t="s">
        <v>2396</v>
      </c>
      <c r="AU911">
        <v>2</v>
      </c>
      <c r="AV911" t="s">
        <v>2398</v>
      </c>
      <c r="AW911" t="str" cm="1">
        <f t="array" ref="AW911">IF(Bank_Final_Fact[[#This Row],[Disbursement Date]]=MIN(_xlfn._xlws.FILTER(Bank_Final_Fact[Disbursement Date],Bank_Final_Fact[Client id]=Bank_Final_Fact[[#This Row],[Client id]])),"New","Old")</f>
        <v>Old</v>
      </c>
      <c r="AX911">
        <f t="shared" si="14"/>
        <v>4</v>
      </c>
    </row>
    <row r="912" spans="1:50">
      <c r="A912" t="s">
        <v>1297</v>
      </c>
      <c r="B912">
        <v>693</v>
      </c>
      <c r="C912" t="s">
        <v>196</v>
      </c>
      <c r="D912" t="s">
        <v>356</v>
      </c>
      <c r="E912">
        <v>45685</v>
      </c>
      <c r="F912">
        <v>9231</v>
      </c>
      <c r="G912">
        <v>16429</v>
      </c>
      <c r="H912" s="1">
        <v>43902</v>
      </c>
      <c r="I912" t="s">
        <v>385</v>
      </c>
      <c r="J912" t="s">
        <v>383</v>
      </c>
      <c r="K912">
        <v>560090</v>
      </c>
      <c r="L912" t="s">
        <v>199</v>
      </c>
      <c r="M912" t="s">
        <v>247</v>
      </c>
      <c r="N912" t="s">
        <v>225</v>
      </c>
      <c r="O912" t="s">
        <v>226</v>
      </c>
      <c r="P912">
        <v>45</v>
      </c>
      <c r="Q912" s="1">
        <v>26299</v>
      </c>
      <c r="R912" t="s">
        <v>266</v>
      </c>
      <c r="S912" t="s">
        <v>243</v>
      </c>
      <c r="T912" t="s">
        <v>229</v>
      </c>
      <c r="U912" t="s">
        <v>230</v>
      </c>
      <c r="V912" t="s">
        <v>231</v>
      </c>
      <c r="W912">
        <v>773</v>
      </c>
      <c r="X912" t="s">
        <v>344</v>
      </c>
      <c r="Y912" t="s">
        <v>357</v>
      </c>
      <c r="Z912" t="s">
        <v>346</v>
      </c>
      <c r="AA912">
        <v>6.6199999999999995E-2</v>
      </c>
      <c r="AB912" t="s">
        <v>351</v>
      </c>
      <c r="AC912" t="s">
        <v>358</v>
      </c>
      <c r="AD912" t="s">
        <v>196</v>
      </c>
      <c r="AE912" t="s">
        <v>143</v>
      </c>
      <c r="AF912" t="s">
        <v>144</v>
      </c>
      <c r="AG912" t="s">
        <v>145</v>
      </c>
      <c r="AH912" t="s">
        <v>145</v>
      </c>
      <c r="AI912" t="s">
        <v>146</v>
      </c>
      <c r="AJ912" t="s">
        <v>197</v>
      </c>
      <c r="AK912">
        <v>560090</v>
      </c>
      <c r="AL912" t="s">
        <v>198</v>
      </c>
      <c r="AM912" t="s">
        <v>14</v>
      </c>
      <c r="AN912">
        <v>46878</v>
      </c>
      <c r="AO912">
        <v>10442</v>
      </c>
      <c r="AP912">
        <v>45528</v>
      </c>
      <c r="AQ912">
        <v>48.7</v>
      </c>
      <c r="AR912">
        <v>2018.86</v>
      </c>
      <c r="AS912" t="s">
        <v>2396</v>
      </c>
      <c r="AT912" t="s">
        <v>2396</v>
      </c>
      <c r="AU912">
        <v>2</v>
      </c>
      <c r="AV912" t="s">
        <v>2398</v>
      </c>
      <c r="AW912" t="str" cm="1">
        <f t="array" ref="AW912">IF(Bank_Final_Fact[[#This Row],[Disbursement Date]]=MIN(_xlfn._xlws.FILTER(Bank_Final_Fact[Disbursement Date],Bank_Final_Fact[Client id]=Bank_Final_Fact[[#This Row],[Client id]])),"New","Old")</f>
        <v>Old</v>
      </c>
      <c r="AX912">
        <f t="shared" si="14"/>
        <v>4</v>
      </c>
    </row>
    <row r="913" spans="1:50">
      <c r="A913" t="s">
        <v>1298</v>
      </c>
      <c r="B913">
        <v>230</v>
      </c>
      <c r="C913" t="s">
        <v>20</v>
      </c>
      <c r="D913" t="s">
        <v>359</v>
      </c>
      <c r="E913">
        <v>3495</v>
      </c>
      <c r="F913">
        <v>22144</v>
      </c>
      <c r="G913">
        <v>19250</v>
      </c>
      <c r="H913" s="1">
        <v>42319</v>
      </c>
      <c r="I913" t="s">
        <v>385</v>
      </c>
      <c r="J913" t="s">
        <v>389</v>
      </c>
      <c r="K913">
        <v>110159</v>
      </c>
      <c r="L913" t="s">
        <v>22</v>
      </c>
      <c r="M913" t="s">
        <v>224</v>
      </c>
      <c r="N913" t="s">
        <v>225</v>
      </c>
      <c r="O913" t="s">
        <v>238</v>
      </c>
      <c r="P913">
        <v>53</v>
      </c>
      <c r="Q913" s="1">
        <v>24293</v>
      </c>
      <c r="R913" t="s">
        <v>239</v>
      </c>
      <c r="S913" t="s">
        <v>303</v>
      </c>
      <c r="T913" t="s">
        <v>229</v>
      </c>
      <c r="U913" t="s">
        <v>230</v>
      </c>
      <c r="V913" t="s">
        <v>240</v>
      </c>
      <c r="W913">
        <v>551</v>
      </c>
      <c r="X913" t="s">
        <v>344</v>
      </c>
      <c r="Y913" t="s">
        <v>360</v>
      </c>
      <c r="Z913" t="s">
        <v>346</v>
      </c>
      <c r="AA913">
        <v>9.9099999999999994E-2</v>
      </c>
      <c r="AB913" t="s">
        <v>347</v>
      </c>
      <c r="AC913" t="s">
        <v>361</v>
      </c>
      <c r="AD913" t="s">
        <v>20</v>
      </c>
      <c r="AE913" t="s">
        <v>9</v>
      </c>
      <c r="AF913" t="s">
        <v>10</v>
      </c>
      <c r="AG913" t="s">
        <v>11</v>
      </c>
      <c r="AH913" t="s">
        <v>11</v>
      </c>
      <c r="AI913" t="s">
        <v>12</v>
      </c>
      <c r="AJ913" t="s">
        <v>20</v>
      </c>
      <c r="AK913">
        <v>110159</v>
      </c>
      <c r="AL913" t="s">
        <v>21</v>
      </c>
      <c r="AM913" t="s">
        <v>30</v>
      </c>
      <c r="AN913">
        <v>5019</v>
      </c>
      <c r="AO913">
        <v>22525</v>
      </c>
      <c r="AP913">
        <v>3184</v>
      </c>
      <c r="AQ913">
        <v>27.67</v>
      </c>
      <c r="AR913">
        <v>1665.88</v>
      </c>
      <c r="AS913" t="s">
        <v>2396</v>
      </c>
      <c r="AT913" t="s">
        <v>2396</v>
      </c>
      <c r="AU913">
        <v>1</v>
      </c>
      <c r="AV913" t="s">
        <v>2398</v>
      </c>
      <c r="AW913" t="str" cm="1">
        <f t="array" ref="AW913">IF(Bank_Final_Fact[[#This Row],[Disbursement Date]]=MIN(_xlfn._xlws.FILTER(Bank_Final_Fact[Disbursement Date],Bank_Final_Fact[Client id]=Bank_Final_Fact[[#This Row],[Client id]])),"New","Old")</f>
        <v>New</v>
      </c>
      <c r="AX913">
        <f t="shared" si="14"/>
        <v>2</v>
      </c>
    </row>
    <row r="914" spans="1:50">
      <c r="A914" t="s">
        <v>1299</v>
      </c>
      <c r="B914">
        <v>740</v>
      </c>
      <c r="C914" t="s">
        <v>186</v>
      </c>
      <c r="D914" t="s">
        <v>343</v>
      </c>
      <c r="E914">
        <v>8014</v>
      </c>
      <c r="F914">
        <v>34926</v>
      </c>
      <c r="G914">
        <v>2549</v>
      </c>
      <c r="H914" s="1">
        <v>44903</v>
      </c>
      <c r="I914" t="s">
        <v>387</v>
      </c>
      <c r="J914" t="s">
        <v>383</v>
      </c>
      <c r="K914">
        <v>800018</v>
      </c>
      <c r="L914" t="s">
        <v>189</v>
      </c>
      <c r="M914" t="s">
        <v>272</v>
      </c>
      <c r="N914" t="s">
        <v>225</v>
      </c>
      <c r="O914" t="s">
        <v>251</v>
      </c>
      <c r="P914">
        <v>35</v>
      </c>
      <c r="Q914" s="1">
        <v>30682</v>
      </c>
      <c r="R914" t="s">
        <v>239</v>
      </c>
      <c r="S914" t="s">
        <v>303</v>
      </c>
      <c r="T914" t="s">
        <v>229</v>
      </c>
      <c r="U914" t="s">
        <v>261</v>
      </c>
      <c r="V914" t="s">
        <v>240</v>
      </c>
      <c r="W914">
        <v>697</v>
      </c>
      <c r="X914" t="s">
        <v>344</v>
      </c>
      <c r="Y914" t="s">
        <v>345</v>
      </c>
      <c r="Z914" t="s">
        <v>346</v>
      </c>
      <c r="AA914">
        <v>0.1065</v>
      </c>
      <c r="AB914" t="s">
        <v>347</v>
      </c>
      <c r="AC914" t="s">
        <v>348</v>
      </c>
      <c r="AD914" t="s">
        <v>186</v>
      </c>
      <c r="AE914" t="s">
        <v>24</v>
      </c>
      <c r="AF914" t="s">
        <v>25</v>
      </c>
      <c r="AG914" t="s">
        <v>26</v>
      </c>
      <c r="AH914" t="s">
        <v>26</v>
      </c>
      <c r="AI914" t="s">
        <v>27</v>
      </c>
      <c r="AJ914" t="s">
        <v>187</v>
      </c>
      <c r="AK914">
        <v>800018</v>
      </c>
      <c r="AL914" t="s">
        <v>188</v>
      </c>
      <c r="AM914" t="s">
        <v>14</v>
      </c>
      <c r="AN914">
        <v>7661</v>
      </c>
      <c r="AO914">
        <v>35727</v>
      </c>
      <c r="AP914">
        <v>7561</v>
      </c>
      <c r="AQ914">
        <v>4.21</v>
      </c>
      <c r="AR914">
        <v>1304.6199999999999</v>
      </c>
      <c r="AS914" t="s">
        <v>2396</v>
      </c>
      <c r="AT914" t="s">
        <v>2396</v>
      </c>
      <c r="AU914">
        <v>0</v>
      </c>
      <c r="AV914" t="s">
        <v>2398</v>
      </c>
      <c r="AW914" t="str" cm="1">
        <f t="array" ref="AW914">IF(Bank_Final_Fact[[#This Row],[Disbursement Date]]=MIN(_xlfn._xlws.FILTER(Bank_Final_Fact[Disbursement Date],Bank_Final_Fact[Client id]=Bank_Final_Fact[[#This Row],[Client id]])),"New","Old")</f>
        <v>New</v>
      </c>
      <c r="AX914">
        <f t="shared" si="14"/>
        <v>1</v>
      </c>
    </row>
    <row r="915" spans="1:50">
      <c r="A915" t="s">
        <v>1300</v>
      </c>
      <c r="B915">
        <v>505</v>
      </c>
      <c r="C915" t="s">
        <v>92</v>
      </c>
      <c r="D915" t="s">
        <v>343</v>
      </c>
      <c r="E915">
        <v>30519</v>
      </c>
      <c r="F915">
        <v>41366</v>
      </c>
      <c r="G915">
        <v>42964</v>
      </c>
      <c r="H915" s="1">
        <v>43330</v>
      </c>
      <c r="I915" t="s">
        <v>394</v>
      </c>
      <c r="J915" t="s">
        <v>389</v>
      </c>
      <c r="K915">
        <v>700013</v>
      </c>
      <c r="L915" t="s">
        <v>93</v>
      </c>
      <c r="M915" t="s">
        <v>270</v>
      </c>
      <c r="N915" t="s">
        <v>225</v>
      </c>
      <c r="O915" t="s">
        <v>238</v>
      </c>
      <c r="P915">
        <v>49</v>
      </c>
      <c r="Q915" s="1">
        <v>25727</v>
      </c>
      <c r="R915" t="s">
        <v>281</v>
      </c>
      <c r="S915" t="s">
        <v>282</v>
      </c>
      <c r="T915" t="s">
        <v>229</v>
      </c>
      <c r="U915" t="s">
        <v>261</v>
      </c>
      <c r="V915" t="s">
        <v>246</v>
      </c>
      <c r="W915">
        <v>442</v>
      </c>
      <c r="X915" t="s">
        <v>344</v>
      </c>
      <c r="Y915" t="s">
        <v>345</v>
      </c>
      <c r="Z915" t="s">
        <v>346</v>
      </c>
      <c r="AA915">
        <v>0.1065</v>
      </c>
      <c r="AB915" t="s">
        <v>347</v>
      </c>
      <c r="AC915" t="s">
        <v>348</v>
      </c>
      <c r="AD915" t="s">
        <v>92</v>
      </c>
      <c r="AE915" t="s">
        <v>82</v>
      </c>
      <c r="AF915" t="s">
        <v>83</v>
      </c>
      <c r="AG915" t="s">
        <v>84</v>
      </c>
      <c r="AH915" t="s">
        <v>84</v>
      </c>
      <c r="AI915" t="s">
        <v>85</v>
      </c>
      <c r="AJ915" t="s">
        <v>86</v>
      </c>
      <c r="AK915">
        <v>700013</v>
      </c>
      <c r="AL915" t="s">
        <v>21</v>
      </c>
      <c r="AM915" t="s">
        <v>30</v>
      </c>
      <c r="AN915">
        <v>32278</v>
      </c>
      <c r="AO915">
        <v>42279</v>
      </c>
      <c r="AP915">
        <v>30248</v>
      </c>
      <c r="AQ915">
        <v>14.83</v>
      </c>
      <c r="AR915">
        <v>220.15</v>
      </c>
      <c r="AS915" t="s">
        <v>2396</v>
      </c>
      <c r="AT915" t="s">
        <v>2396</v>
      </c>
      <c r="AU915">
        <v>0</v>
      </c>
      <c r="AV915" t="s">
        <v>2398</v>
      </c>
      <c r="AW915" t="str" cm="1">
        <f t="array" ref="AW915">IF(Bank_Final_Fact[[#This Row],[Disbursement Date]]=MIN(_xlfn._xlws.FILTER(Bank_Final_Fact[Disbursement Date],Bank_Final_Fact[Client id]=Bank_Final_Fact[[#This Row],[Client id]])),"New","Old")</f>
        <v>Old</v>
      </c>
      <c r="AX915">
        <f t="shared" si="14"/>
        <v>4</v>
      </c>
    </row>
    <row r="916" spans="1:50">
      <c r="A916" t="s">
        <v>1301</v>
      </c>
      <c r="B916">
        <v>259</v>
      </c>
      <c r="C916" t="s">
        <v>186</v>
      </c>
      <c r="D916" t="s">
        <v>343</v>
      </c>
      <c r="E916">
        <v>48283</v>
      </c>
      <c r="F916">
        <v>26030</v>
      </c>
      <c r="G916">
        <v>19834</v>
      </c>
      <c r="H916" s="1">
        <v>44990</v>
      </c>
      <c r="I916" t="s">
        <v>382</v>
      </c>
      <c r="J916" t="s">
        <v>389</v>
      </c>
      <c r="K916">
        <v>800018</v>
      </c>
      <c r="L916" t="s">
        <v>189</v>
      </c>
      <c r="M916" t="s">
        <v>234</v>
      </c>
      <c r="N916" t="s">
        <v>225</v>
      </c>
      <c r="O916" t="s">
        <v>251</v>
      </c>
      <c r="P916">
        <v>34</v>
      </c>
      <c r="Q916" s="1">
        <v>30682</v>
      </c>
      <c r="R916" t="s">
        <v>227</v>
      </c>
      <c r="S916" t="s">
        <v>243</v>
      </c>
      <c r="T916" t="s">
        <v>229</v>
      </c>
      <c r="U916" t="s">
        <v>245</v>
      </c>
      <c r="V916" t="s">
        <v>246</v>
      </c>
      <c r="W916">
        <v>756</v>
      </c>
      <c r="X916" t="s">
        <v>344</v>
      </c>
      <c r="Y916" t="s">
        <v>345</v>
      </c>
      <c r="Z916" t="s">
        <v>346</v>
      </c>
      <c r="AA916">
        <v>0.1065</v>
      </c>
      <c r="AB916" t="s">
        <v>347</v>
      </c>
      <c r="AC916" t="s">
        <v>348</v>
      </c>
      <c r="AD916" t="s">
        <v>186</v>
      </c>
      <c r="AE916" t="s">
        <v>24</v>
      </c>
      <c r="AF916" t="s">
        <v>25</v>
      </c>
      <c r="AG916" t="s">
        <v>26</v>
      </c>
      <c r="AH916" t="s">
        <v>26</v>
      </c>
      <c r="AI916" t="s">
        <v>27</v>
      </c>
      <c r="AJ916" t="s">
        <v>187</v>
      </c>
      <c r="AK916">
        <v>800018</v>
      </c>
      <c r="AL916" t="s">
        <v>188</v>
      </c>
      <c r="AM916" t="s">
        <v>14</v>
      </c>
      <c r="AN916">
        <v>50196</v>
      </c>
      <c r="AO916">
        <v>27974</v>
      </c>
      <c r="AP916">
        <v>48223</v>
      </c>
      <c r="AQ916">
        <v>20.81</v>
      </c>
      <c r="AR916">
        <v>4499.83</v>
      </c>
      <c r="AS916" t="s">
        <v>2396</v>
      </c>
      <c r="AT916" t="s">
        <v>2396</v>
      </c>
      <c r="AU916">
        <v>2</v>
      </c>
      <c r="AV916" t="s">
        <v>2398</v>
      </c>
      <c r="AW916" t="str" cm="1">
        <f t="array" ref="AW916">IF(Bank_Final_Fact[[#This Row],[Disbursement Date]]=MIN(_xlfn._xlws.FILTER(Bank_Final_Fact[Disbursement Date],Bank_Final_Fact[Client id]=Bank_Final_Fact[[#This Row],[Client id]])),"New","Old")</f>
        <v>Old</v>
      </c>
      <c r="AX916">
        <f t="shared" si="14"/>
        <v>3</v>
      </c>
    </row>
    <row r="917" spans="1:50">
      <c r="A917" t="s">
        <v>1302</v>
      </c>
      <c r="B917">
        <v>781</v>
      </c>
      <c r="C917" t="s">
        <v>23</v>
      </c>
      <c r="D917" t="s">
        <v>356</v>
      </c>
      <c r="E917">
        <v>19595</v>
      </c>
      <c r="F917">
        <v>5595</v>
      </c>
      <c r="G917">
        <v>14521</v>
      </c>
      <c r="H917" s="1">
        <v>44318</v>
      </c>
      <c r="I917" t="s">
        <v>385</v>
      </c>
      <c r="J917" t="s">
        <v>383</v>
      </c>
      <c r="K917">
        <v>910182</v>
      </c>
      <c r="L917" t="s">
        <v>31</v>
      </c>
      <c r="M917" t="s">
        <v>264</v>
      </c>
      <c r="N917" t="s">
        <v>225</v>
      </c>
      <c r="O917" t="s">
        <v>251</v>
      </c>
      <c r="P917">
        <v>32</v>
      </c>
      <c r="Q917" s="1">
        <v>31048</v>
      </c>
      <c r="R917" t="s">
        <v>227</v>
      </c>
      <c r="S917" t="s">
        <v>243</v>
      </c>
      <c r="T917" t="s">
        <v>229</v>
      </c>
      <c r="U917" t="s">
        <v>233</v>
      </c>
      <c r="V917" t="s">
        <v>231</v>
      </c>
      <c r="W917">
        <v>584</v>
      </c>
      <c r="X917" t="s">
        <v>344</v>
      </c>
      <c r="Y917" t="s">
        <v>357</v>
      </c>
      <c r="Z917" t="s">
        <v>346</v>
      </c>
      <c r="AA917">
        <v>6.6199999999999995E-2</v>
      </c>
      <c r="AB917" t="s">
        <v>351</v>
      </c>
      <c r="AC917" t="s">
        <v>358</v>
      </c>
      <c r="AD917" t="s">
        <v>23</v>
      </c>
      <c r="AE917" t="s">
        <v>24</v>
      </c>
      <c r="AF917" t="s">
        <v>25</v>
      </c>
      <c r="AG917" t="s">
        <v>26</v>
      </c>
      <c r="AH917" t="s">
        <v>26</v>
      </c>
      <c r="AI917" t="s">
        <v>27</v>
      </c>
      <c r="AJ917" t="s">
        <v>28</v>
      </c>
      <c r="AK917">
        <v>910182</v>
      </c>
      <c r="AL917" t="s">
        <v>29</v>
      </c>
      <c r="AM917" t="s">
        <v>16</v>
      </c>
      <c r="AN917">
        <v>19953</v>
      </c>
      <c r="AO917">
        <v>6184</v>
      </c>
      <c r="AP917">
        <v>19289</v>
      </c>
      <c r="AQ917">
        <v>41.47</v>
      </c>
      <c r="AR917">
        <v>1523.51</v>
      </c>
      <c r="AS917" t="s">
        <v>2396</v>
      </c>
      <c r="AT917" t="s">
        <v>2396</v>
      </c>
      <c r="AU917">
        <v>2</v>
      </c>
      <c r="AV917" t="s">
        <v>2398</v>
      </c>
      <c r="AW917" t="str" cm="1">
        <f t="array" ref="AW917">IF(Bank_Final_Fact[[#This Row],[Disbursement Date]]=MIN(_xlfn._xlws.FILTER(Bank_Final_Fact[Disbursement Date],Bank_Final_Fact[Client id]=Bank_Final_Fact[[#This Row],[Client id]])),"New","Old")</f>
        <v>Old</v>
      </c>
      <c r="AX917">
        <f t="shared" si="14"/>
        <v>4</v>
      </c>
    </row>
    <row r="918" spans="1:50">
      <c r="A918" t="s">
        <v>1303</v>
      </c>
      <c r="B918">
        <v>714</v>
      </c>
      <c r="C918" t="s">
        <v>200</v>
      </c>
      <c r="D918" t="s">
        <v>343</v>
      </c>
      <c r="E918">
        <v>29425</v>
      </c>
      <c r="F918">
        <v>15440</v>
      </c>
      <c r="G918">
        <v>6600</v>
      </c>
      <c r="H918" s="1">
        <v>43931</v>
      </c>
      <c r="I918" t="s">
        <v>385</v>
      </c>
      <c r="J918" t="s">
        <v>389</v>
      </c>
      <c r="K918">
        <v>850152</v>
      </c>
      <c r="L918" t="s">
        <v>201</v>
      </c>
      <c r="M918" t="s">
        <v>302</v>
      </c>
      <c r="N918" t="s">
        <v>225</v>
      </c>
      <c r="O918" t="s">
        <v>251</v>
      </c>
      <c r="P918">
        <v>33</v>
      </c>
      <c r="Q918" s="1">
        <v>31578</v>
      </c>
      <c r="R918" t="s">
        <v>235</v>
      </c>
      <c r="S918" t="s">
        <v>303</v>
      </c>
      <c r="T918" t="s">
        <v>259</v>
      </c>
      <c r="U918" t="s">
        <v>230</v>
      </c>
      <c r="V918" t="s">
        <v>231</v>
      </c>
      <c r="W918">
        <v>847</v>
      </c>
      <c r="X918" t="s">
        <v>344</v>
      </c>
      <c r="Y918" t="s">
        <v>345</v>
      </c>
      <c r="Z918" t="s">
        <v>346</v>
      </c>
      <c r="AA918">
        <v>0.1065</v>
      </c>
      <c r="AB918" t="s">
        <v>347</v>
      </c>
      <c r="AC918" t="s">
        <v>348</v>
      </c>
      <c r="AD918" t="s">
        <v>200</v>
      </c>
      <c r="AE918" t="s">
        <v>143</v>
      </c>
      <c r="AF918" t="s">
        <v>144</v>
      </c>
      <c r="AG918" t="s">
        <v>145</v>
      </c>
      <c r="AH918" t="s">
        <v>145</v>
      </c>
      <c r="AI918" t="s">
        <v>146</v>
      </c>
      <c r="AJ918" t="s">
        <v>200</v>
      </c>
      <c r="AK918">
        <v>850152</v>
      </c>
      <c r="AL918" t="s">
        <v>147</v>
      </c>
      <c r="AM918" t="s">
        <v>16</v>
      </c>
      <c r="AN918">
        <v>29558</v>
      </c>
      <c r="AO918">
        <v>16561</v>
      </c>
      <c r="AP918">
        <v>29191</v>
      </c>
      <c r="AQ918">
        <v>43.43</v>
      </c>
      <c r="AR918">
        <v>1866.82</v>
      </c>
      <c r="AS918" t="s">
        <v>2396</v>
      </c>
      <c r="AT918" t="s">
        <v>2396</v>
      </c>
      <c r="AU918">
        <v>0</v>
      </c>
      <c r="AV918" t="s">
        <v>2399</v>
      </c>
      <c r="AW918" t="str" cm="1">
        <f t="array" ref="AW918">IF(Bank_Final_Fact[[#This Row],[Disbursement Date]]=MIN(_xlfn._xlws.FILTER(Bank_Final_Fact[Disbursement Date],Bank_Final_Fact[Client id]=Bank_Final_Fact[[#This Row],[Client id]])),"New","Old")</f>
        <v>New</v>
      </c>
      <c r="AX918">
        <f t="shared" si="14"/>
        <v>2</v>
      </c>
    </row>
    <row r="919" spans="1:50">
      <c r="A919" t="s">
        <v>1304</v>
      </c>
      <c r="B919">
        <v>955</v>
      </c>
      <c r="C919" t="s">
        <v>142</v>
      </c>
      <c r="D919" t="s">
        <v>353</v>
      </c>
      <c r="E919">
        <v>3506</v>
      </c>
      <c r="F919">
        <v>26931</v>
      </c>
      <c r="G919">
        <v>27657</v>
      </c>
      <c r="H919" s="1">
        <v>44083</v>
      </c>
      <c r="I919" t="s">
        <v>382</v>
      </c>
      <c r="J919" t="s">
        <v>383</v>
      </c>
      <c r="K919">
        <v>570241</v>
      </c>
      <c r="L919" t="s">
        <v>148</v>
      </c>
      <c r="M919" t="s">
        <v>253</v>
      </c>
      <c r="N919" t="s">
        <v>225</v>
      </c>
      <c r="O919" t="s">
        <v>226</v>
      </c>
      <c r="P919">
        <v>36</v>
      </c>
      <c r="Q919" s="1">
        <v>29747</v>
      </c>
      <c r="R919" t="s">
        <v>227</v>
      </c>
      <c r="S919" t="s">
        <v>243</v>
      </c>
      <c r="T919" t="s">
        <v>249</v>
      </c>
      <c r="U919" t="s">
        <v>236</v>
      </c>
      <c r="V919" t="s">
        <v>240</v>
      </c>
      <c r="W919">
        <v>787</v>
      </c>
      <c r="X919" t="s">
        <v>344</v>
      </c>
      <c r="Y919" t="s">
        <v>357</v>
      </c>
      <c r="Z919" t="s">
        <v>346</v>
      </c>
      <c r="AA919">
        <v>0.1825</v>
      </c>
      <c r="AB919" t="s">
        <v>354</v>
      </c>
      <c r="AC919" t="s">
        <v>355</v>
      </c>
      <c r="AD919" t="s">
        <v>142</v>
      </c>
      <c r="AE919" t="s">
        <v>143</v>
      </c>
      <c r="AF919" t="s">
        <v>144</v>
      </c>
      <c r="AG919" t="s">
        <v>145</v>
      </c>
      <c r="AH919" t="s">
        <v>145</v>
      </c>
      <c r="AI919" t="s">
        <v>146</v>
      </c>
      <c r="AJ919" t="s">
        <v>142</v>
      </c>
      <c r="AK919">
        <v>570241</v>
      </c>
      <c r="AL919" t="s">
        <v>147</v>
      </c>
      <c r="AM919" t="s">
        <v>30</v>
      </c>
      <c r="AN919">
        <v>3851</v>
      </c>
      <c r="AO919">
        <v>28148</v>
      </c>
      <c r="AP919">
        <v>3227</v>
      </c>
      <c r="AQ919">
        <v>17.850000000000001</v>
      </c>
      <c r="AR919">
        <v>3327.55</v>
      </c>
      <c r="AS919" t="s">
        <v>2396</v>
      </c>
      <c r="AT919" t="s">
        <v>2396</v>
      </c>
      <c r="AU919">
        <v>0</v>
      </c>
      <c r="AV919" t="s">
        <v>2398</v>
      </c>
      <c r="AW919" t="str" cm="1">
        <f t="array" ref="AW919">IF(Bank_Final_Fact[[#This Row],[Disbursement Date]]=MIN(_xlfn._xlws.FILTER(Bank_Final_Fact[Disbursement Date],Bank_Final_Fact[Client id]=Bank_Final_Fact[[#This Row],[Client id]])),"New","Old")</f>
        <v>Old</v>
      </c>
      <c r="AX919">
        <f t="shared" si="14"/>
        <v>4</v>
      </c>
    </row>
    <row r="920" spans="1:50">
      <c r="A920" t="s">
        <v>1305</v>
      </c>
      <c r="B920">
        <v>931</v>
      </c>
      <c r="C920" t="s">
        <v>34</v>
      </c>
      <c r="D920" t="s">
        <v>343</v>
      </c>
      <c r="E920">
        <v>19011</v>
      </c>
      <c r="F920">
        <v>45157</v>
      </c>
      <c r="G920">
        <v>2303</v>
      </c>
      <c r="H920" s="1">
        <v>43347</v>
      </c>
      <c r="I920" t="s">
        <v>382</v>
      </c>
      <c r="J920" t="s">
        <v>389</v>
      </c>
      <c r="K920">
        <v>230415</v>
      </c>
      <c r="L920" t="s">
        <v>179</v>
      </c>
      <c r="M920" t="s">
        <v>308</v>
      </c>
      <c r="N920" t="s">
        <v>225</v>
      </c>
      <c r="O920" t="s">
        <v>226</v>
      </c>
      <c r="P920">
        <v>40</v>
      </c>
      <c r="Q920" s="1">
        <v>28884</v>
      </c>
      <c r="R920" t="s">
        <v>281</v>
      </c>
      <c r="S920" t="s">
        <v>282</v>
      </c>
      <c r="T920" t="s">
        <v>229</v>
      </c>
      <c r="U920" t="s">
        <v>236</v>
      </c>
      <c r="V920" t="s">
        <v>246</v>
      </c>
      <c r="W920">
        <v>714</v>
      </c>
      <c r="X920" t="s">
        <v>344</v>
      </c>
      <c r="Y920" t="s">
        <v>345</v>
      </c>
      <c r="Z920" t="s">
        <v>346</v>
      </c>
      <c r="AA920">
        <v>0.1065</v>
      </c>
      <c r="AB920" t="s">
        <v>347</v>
      </c>
      <c r="AC920" t="s">
        <v>348</v>
      </c>
      <c r="AD920" t="s">
        <v>34</v>
      </c>
      <c r="AE920" t="s">
        <v>33</v>
      </c>
      <c r="AF920" t="s">
        <v>34</v>
      </c>
      <c r="AG920" t="s">
        <v>35</v>
      </c>
      <c r="AH920" t="s">
        <v>35</v>
      </c>
      <c r="AI920" t="s">
        <v>36</v>
      </c>
      <c r="AJ920" t="s">
        <v>34</v>
      </c>
      <c r="AK920">
        <v>230415</v>
      </c>
      <c r="AL920" t="s">
        <v>178</v>
      </c>
      <c r="AM920" t="s">
        <v>16</v>
      </c>
      <c r="AN920">
        <v>19184</v>
      </c>
      <c r="AO920">
        <v>46585</v>
      </c>
      <c r="AP920">
        <v>18815</v>
      </c>
      <c r="AQ920">
        <v>26.64</v>
      </c>
      <c r="AR920">
        <v>3809.21</v>
      </c>
      <c r="AS920" t="s">
        <v>2396</v>
      </c>
      <c r="AT920" t="s">
        <v>2396</v>
      </c>
      <c r="AU920">
        <v>1</v>
      </c>
      <c r="AV920" t="s">
        <v>2399</v>
      </c>
      <c r="AW920" t="str" cm="1">
        <f t="array" ref="AW920">IF(Bank_Final_Fact[[#This Row],[Disbursement Date]]=MIN(_xlfn._xlws.FILTER(Bank_Final_Fact[Disbursement Date],Bank_Final_Fact[Client id]=Bank_Final_Fact[[#This Row],[Client id]])),"New","Old")</f>
        <v>Old</v>
      </c>
      <c r="AX920">
        <f t="shared" si="14"/>
        <v>2</v>
      </c>
    </row>
    <row r="921" spans="1:50">
      <c r="A921" t="s">
        <v>1306</v>
      </c>
      <c r="B921">
        <v>606</v>
      </c>
      <c r="C921" t="s">
        <v>23</v>
      </c>
      <c r="D921" t="s">
        <v>343</v>
      </c>
      <c r="E921">
        <v>42374</v>
      </c>
      <c r="F921">
        <v>29522</v>
      </c>
      <c r="G921">
        <v>29015</v>
      </c>
      <c r="H921" s="1">
        <v>42361</v>
      </c>
      <c r="I921" t="s">
        <v>385</v>
      </c>
      <c r="J921" t="s">
        <v>383</v>
      </c>
      <c r="K921">
        <v>910182</v>
      </c>
      <c r="L921" t="s">
        <v>31</v>
      </c>
      <c r="M921" t="s">
        <v>283</v>
      </c>
      <c r="N921" t="s">
        <v>225</v>
      </c>
      <c r="O921" t="s">
        <v>226</v>
      </c>
      <c r="P921">
        <v>40</v>
      </c>
      <c r="Q921" s="1">
        <v>29217</v>
      </c>
      <c r="R921" t="s">
        <v>239</v>
      </c>
      <c r="S921" t="s">
        <v>303</v>
      </c>
      <c r="T921" t="s">
        <v>229</v>
      </c>
      <c r="U921" t="s">
        <v>261</v>
      </c>
      <c r="V921" t="s">
        <v>231</v>
      </c>
      <c r="W921">
        <v>810</v>
      </c>
      <c r="X921" t="s">
        <v>344</v>
      </c>
      <c r="Y921" t="s">
        <v>345</v>
      </c>
      <c r="Z921" t="s">
        <v>346</v>
      </c>
      <c r="AA921">
        <v>0.1065</v>
      </c>
      <c r="AB921" t="s">
        <v>347</v>
      </c>
      <c r="AC921" t="s">
        <v>348</v>
      </c>
      <c r="AD921" t="s">
        <v>23</v>
      </c>
      <c r="AE921" t="s">
        <v>24</v>
      </c>
      <c r="AF921" t="s">
        <v>25</v>
      </c>
      <c r="AG921" t="s">
        <v>26</v>
      </c>
      <c r="AH921" t="s">
        <v>26</v>
      </c>
      <c r="AI921" t="s">
        <v>27</v>
      </c>
      <c r="AJ921" t="s">
        <v>28</v>
      </c>
      <c r="AK921">
        <v>910182</v>
      </c>
      <c r="AL921" t="s">
        <v>29</v>
      </c>
      <c r="AM921" t="s">
        <v>16</v>
      </c>
      <c r="AN921">
        <v>42411</v>
      </c>
      <c r="AO921">
        <v>30563</v>
      </c>
      <c r="AP921">
        <v>41896</v>
      </c>
      <c r="AQ921">
        <v>33.49</v>
      </c>
      <c r="AR921">
        <v>2830.03</v>
      </c>
      <c r="AS921" t="s">
        <v>2396</v>
      </c>
      <c r="AT921" t="s">
        <v>2396</v>
      </c>
      <c r="AU921">
        <v>1</v>
      </c>
      <c r="AV921" t="s">
        <v>2398</v>
      </c>
      <c r="AW921" t="str" cm="1">
        <f t="array" ref="AW921">IF(Bank_Final_Fact[[#This Row],[Disbursement Date]]=MIN(_xlfn._xlws.FILTER(Bank_Final_Fact[Disbursement Date],Bank_Final_Fact[Client id]=Bank_Final_Fact[[#This Row],[Client id]])),"New","Old")</f>
        <v>New</v>
      </c>
      <c r="AX921">
        <f t="shared" si="14"/>
        <v>3</v>
      </c>
    </row>
    <row r="922" spans="1:50">
      <c r="A922" t="s">
        <v>1307</v>
      </c>
      <c r="B922">
        <v>62</v>
      </c>
      <c r="C922" t="s">
        <v>113</v>
      </c>
      <c r="D922" t="s">
        <v>368</v>
      </c>
      <c r="E922">
        <v>35732</v>
      </c>
      <c r="F922">
        <v>26021</v>
      </c>
      <c r="G922">
        <v>38625</v>
      </c>
      <c r="H922" s="1">
        <v>45183</v>
      </c>
      <c r="I922" t="s">
        <v>385</v>
      </c>
      <c r="J922" t="s">
        <v>389</v>
      </c>
      <c r="K922">
        <v>730084</v>
      </c>
      <c r="L922" t="s">
        <v>115</v>
      </c>
      <c r="M922" t="s">
        <v>293</v>
      </c>
      <c r="N922" t="s">
        <v>225</v>
      </c>
      <c r="O922" t="s">
        <v>226</v>
      </c>
      <c r="P922">
        <v>36</v>
      </c>
      <c r="Q922" s="1">
        <v>30401</v>
      </c>
      <c r="R922" t="s">
        <v>227</v>
      </c>
      <c r="S922" t="s">
        <v>243</v>
      </c>
      <c r="T922" t="s">
        <v>259</v>
      </c>
      <c r="U922" t="s">
        <v>245</v>
      </c>
      <c r="V922" t="s">
        <v>231</v>
      </c>
      <c r="W922">
        <v>552</v>
      </c>
      <c r="X922" t="s">
        <v>344</v>
      </c>
      <c r="Y922" t="s">
        <v>357</v>
      </c>
      <c r="Z922" t="s">
        <v>363</v>
      </c>
      <c r="AA922">
        <v>0.14649999999999999</v>
      </c>
      <c r="AB922" t="s">
        <v>369</v>
      </c>
      <c r="AC922" t="s">
        <v>370</v>
      </c>
      <c r="AD922" t="s">
        <v>113</v>
      </c>
      <c r="AE922" t="s">
        <v>51</v>
      </c>
      <c r="AF922" t="s">
        <v>52</v>
      </c>
      <c r="AG922" t="s">
        <v>53</v>
      </c>
      <c r="AH922" t="s">
        <v>53</v>
      </c>
      <c r="AI922" t="s">
        <v>54</v>
      </c>
      <c r="AJ922" t="s">
        <v>113</v>
      </c>
      <c r="AK922">
        <v>730084</v>
      </c>
      <c r="AL922" t="s">
        <v>114</v>
      </c>
      <c r="AM922" t="s">
        <v>14</v>
      </c>
      <c r="AN922">
        <v>37422</v>
      </c>
      <c r="AO922">
        <v>25530</v>
      </c>
      <c r="AP922">
        <v>35461</v>
      </c>
      <c r="AQ922">
        <v>8.6300000000000008</v>
      </c>
      <c r="AR922">
        <v>1593.64</v>
      </c>
      <c r="AS922" t="s">
        <v>2396</v>
      </c>
      <c r="AT922" t="s">
        <v>2396</v>
      </c>
      <c r="AU922">
        <v>1</v>
      </c>
      <c r="AV922" t="s">
        <v>2398</v>
      </c>
      <c r="AW922" t="str" cm="1">
        <f t="array" ref="AW922">IF(Bank_Final_Fact[[#This Row],[Disbursement Date]]=MIN(_xlfn._xlws.FILTER(Bank_Final_Fact[Disbursement Date],Bank_Final_Fact[Client id]=Bank_Final_Fact[[#This Row],[Client id]])),"New","Old")</f>
        <v>Old</v>
      </c>
      <c r="AX922">
        <f t="shared" si="14"/>
        <v>3</v>
      </c>
    </row>
    <row r="923" spans="1:50">
      <c r="A923" t="s">
        <v>1308</v>
      </c>
      <c r="B923">
        <v>835</v>
      </c>
      <c r="C923" t="s">
        <v>20</v>
      </c>
      <c r="D923" t="s">
        <v>353</v>
      </c>
      <c r="E923">
        <v>34487</v>
      </c>
      <c r="F923">
        <v>22844</v>
      </c>
      <c r="G923">
        <v>43212</v>
      </c>
      <c r="H923" s="1">
        <v>42854</v>
      </c>
      <c r="I923" t="s">
        <v>382</v>
      </c>
      <c r="J923" t="s">
        <v>389</v>
      </c>
      <c r="K923">
        <v>110159</v>
      </c>
      <c r="L923" t="s">
        <v>22</v>
      </c>
      <c r="M923" t="s">
        <v>271</v>
      </c>
      <c r="N923" t="s">
        <v>225</v>
      </c>
      <c r="O923" t="s">
        <v>238</v>
      </c>
      <c r="P923">
        <v>46</v>
      </c>
      <c r="Q923" s="1">
        <v>26665</v>
      </c>
      <c r="R923" t="s">
        <v>239</v>
      </c>
      <c r="S923" t="s">
        <v>303</v>
      </c>
      <c r="T923" t="s">
        <v>249</v>
      </c>
      <c r="U923" t="s">
        <v>230</v>
      </c>
      <c r="V923" t="s">
        <v>240</v>
      </c>
      <c r="W923">
        <v>481</v>
      </c>
      <c r="X923" t="s">
        <v>344</v>
      </c>
      <c r="Y923" t="s">
        <v>357</v>
      </c>
      <c r="Z923" t="s">
        <v>346</v>
      </c>
      <c r="AA923">
        <v>0.1825</v>
      </c>
      <c r="AB923" t="s">
        <v>354</v>
      </c>
      <c r="AC923" t="s">
        <v>355</v>
      </c>
      <c r="AD923" t="s">
        <v>20</v>
      </c>
      <c r="AE923" t="s">
        <v>9</v>
      </c>
      <c r="AF923" t="s">
        <v>10</v>
      </c>
      <c r="AG923" t="s">
        <v>11</v>
      </c>
      <c r="AH923" t="s">
        <v>11</v>
      </c>
      <c r="AI923" t="s">
        <v>12</v>
      </c>
      <c r="AJ923" t="s">
        <v>20</v>
      </c>
      <c r="AK923">
        <v>110159</v>
      </c>
      <c r="AL923" t="s">
        <v>21</v>
      </c>
      <c r="AM923" t="s">
        <v>30</v>
      </c>
      <c r="AN923">
        <v>34369</v>
      </c>
      <c r="AO923">
        <v>22692</v>
      </c>
      <c r="AP923">
        <v>34339</v>
      </c>
      <c r="AQ923">
        <v>27</v>
      </c>
      <c r="AR923">
        <v>3028.42</v>
      </c>
      <c r="AS923" t="s">
        <v>2396</v>
      </c>
      <c r="AT923" t="s">
        <v>2396</v>
      </c>
      <c r="AU923">
        <v>2</v>
      </c>
      <c r="AV923" t="s">
        <v>2398</v>
      </c>
      <c r="AW923" t="str" cm="1">
        <f t="array" ref="AW923">IF(Bank_Final_Fact[[#This Row],[Disbursement Date]]=MIN(_xlfn._xlws.FILTER(Bank_Final_Fact[Disbursement Date],Bank_Final_Fact[Client id]=Bank_Final_Fact[[#This Row],[Client id]])),"New","Old")</f>
        <v>Old</v>
      </c>
      <c r="AX923">
        <f t="shared" si="14"/>
        <v>2</v>
      </c>
    </row>
    <row r="924" spans="1:50">
      <c r="A924" t="s">
        <v>1309</v>
      </c>
      <c r="B924">
        <v>277</v>
      </c>
      <c r="C924" t="s">
        <v>202</v>
      </c>
      <c r="D924" t="s">
        <v>359</v>
      </c>
      <c r="E924">
        <v>26158</v>
      </c>
      <c r="F924">
        <v>32758</v>
      </c>
      <c r="G924">
        <v>22378</v>
      </c>
      <c r="H924" s="1">
        <v>43408</v>
      </c>
      <c r="I924" t="s">
        <v>382</v>
      </c>
      <c r="J924" t="s">
        <v>383</v>
      </c>
      <c r="K924">
        <v>680026</v>
      </c>
      <c r="L924" t="s">
        <v>205</v>
      </c>
      <c r="M924" t="s">
        <v>309</v>
      </c>
      <c r="N924" t="s">
        <v>225</v>
      </c>
      <c r="O924" t="s">
        <v>226</v>
      </c>
      <c r="P924">
        <v>42</v>
      </c>
      <c r="Q924" s="1">
        <v>28126</v>
      </c>
      <c r="R924" t="s">
        <v>239</v>
      </c>
      <c r="S924" t="s">
        <v>303</v>
      </c>
      <c r="T924" t="s">
        <v>229</v>
      </c>
      <c r="U924" t="s">
        <v>245</v>
      </c>
      <c r="V924" t="s">
        <v>246</v>
      </c>
      <c r="W924">
        <v>534</v>
      </c>
      <c r="X924" t="s">
        <v>344</v>
      </c>
      <c r="Y924" t="s">
        <v>360</v>
      </c>
      <c r="Z924" t="s">
        <v>346</v>
      </c>
      <c r="AA924">
        <v>9.9099999999999994E-2</v>
      </c>
      <c r="AB924" t="s">
        <v>347</v>
      </c>
      <c r="AC924" t="s">
        <v>361</v>
      </c>
      <c r="AD924" t="s">
        <v>202</v>
      </c>
      <c r="AE924" t="s">
        <v>143</v>
      </c>
      <c r="AF924" t="s">
        <v>144</v>
      </c>
      <c r="AG924" t="s">
        <v>145</v>
      </c>
      <c r="AH924" t="s">
        <v>145</v>
      </c>
      <c r="AI924" t="s">
        <v>146</v>
      </c>
      <c r="AJ924" t="s">
        <v>203</v>
      </c>
      <c r="AK924">
        <v>680026</v>
      </c>
      <c r="AL924" t="s">
        <v>204</v>
      </c>
      <c r="AM924" t="s">
        <v>14</v>
      </c>
      <c r="AN924">
        <v>28104</v>
      </c>
      <c r="AO924">
        <v>33894</v>
      </c>
      <c r="AP924">
        <v>26040</v>
      </c>
      <c r="AQ924">
        <v>17.059999999999999</v>
      </c>
      <c r="AR924">
        <v>4877.1000000000004</v>
      </c>
      <c r="AS924" t="s">
        <v>2396</v>
      </c>
      <c r="AT924" t="s">
        <v>2396</v>
      </c>
      <c r="AU924">
        <v>0</v>
      </c>
      <c r="AV924" t="s">
        <v>2398</v>
      </c>
      <c r="AW924" t="str" cm="1">
        <f t="array" ref="AW924">IF(Bank_Final_Fact[[#This Row],[Disbursement Date]]=MIN(_xlfn._xlws.FILTER(Bank_Final_Fact[Disbursement Date],Bank_Final_Fact[Client id]=Bank_Final_Fact[[#This Row],[Client id]])),"New","Old")</f>
        <v>New</v>
      </c>
      <c r="AX924">
        <f t="shared" si="14"/>
        <v>2</v>
      </c>
    </row>
    <row r="925" spans="1:50">
      <c r="A925" t="s">
        <v>1310</v>
      </c>
      <c r="B925">
        <v>468</v>
      </c>
      <c r="C925" t="s">
        <v>109</v>
      </c>
      <c r="D925" t="s">
        <v>359</v>
      </c>
      <c r="E925">
        <v>27722</v>
      </c>
      <c r="F925">
        <v>5254</v>
      </c>
      <c r="G925">
        <v>16832</v>
      </c>
      <c r="H925" s="1">
        <v>44168</v>
      </c>
      <c r="I925" t="s">
        <v>385</v>
      </c>
      <c r="J925" t="s">
        <v>383</v>
      </c>
      <c r="K925">
        <v>1110166</v>
      </c>
      <c r="L925" t="s">
        <v>112</v>
      </c>
      <c r="M925" t="s">
        <v>307</v>
      </c>
      <c r="N925" t="s">
        <v>225</v>
      </c>
      <c r="O925" t="s">
        <v>226</v>
      </c>
      <c r="P925">
        <v>44</v>
      </c>
      <c r="Q925" s="1">
        <v>27603</v>
      </c>
      <c r="R925" t="s">
        <v>266</v>
      </c>
      <c r="S925" t="s">
        <v>282</v>
      </c>
      <c r="T925" t="s">
        <v>229</v>
      </c>
      <c r="U925" t="s">
        <v>236</v>
      </c>
      <c r="V925" t="s">
        <v>246</v>
      </c>
      <c r="W925">
        <v>425</v>
      </c>
      <c r="X925" t="s">
        <v>344</v>
      </c>
      <c r="Y925" t="s">
        <v>360</v>
      </c>
      <c r="Z925" t="s">
        <v>346</v>
      </c>
      <c r="AA925">
        <v>9.9099999999999994E-2</v>
      </c>
      <c r="AB925" t="s">
        <v>347</v>
      </c>
      <c r="AC925" t="s">
        <v>361</v>
      </c>
      <c r="AD925" t="s">
        <v>109</v>
      </c>
      <c r="AE925" t="s">
        <v>9</v>
      </c>
      <c r="AF925" t="s">
        <v>10</v>
      </c>
      <c r="AG925" t="s">
        <v>11</v>
      </c>
      <c r="AH925" t="s">
        <v>11</v>
      </c>
      <c r="AI925" t="s">
        <v>12</v>
      </c>
      <c r="AJ925" t="s">
        <v>110</v>
      </c>
      <c r="AK925">
        <v>1110166</v>
      </c>
      <c r="AL925" t="s">
        <v>111</v>
      </c>
      <c r="AM925" t="s">
        <v>14</v>
      </c>
      <c r="AN925">
        <v>28826</v>
      </c>
      <c r="AO925">
        <v>5423</v>
      </c>
      <c r="AP925">
        <v>27382</v>
      </c>
      <c r="AQ925">
        <v>34.979999999999997</v>
      </c>
      <c r="AR925">
        <v>2467.54</v>
      </c>
      <c r="AS925" t="s">
        <v>2396</v>
      </c>
      <c r="AT925" t="s">
        <v>2396</v>
      </c>
      <c r="AU925">
        <v>2</v>
      </c>
      <c r="AV925" t="s">
        <v>2398</v>
      </c>
      <c r="AW925" t="str" cm="1">
        <f t="array" ref="AW925">IF(Bank_Final_Fact[[#This Row],[Disbursement Date]]=MIN(_xlfn._xlws.FILTER(Bank_Final_Fact[Disbursement Date],Bank_Final_Fact[Client id]=Bank_Final_Fact[[#This Row],[Client id]])),"New","Old")</f>
        <v>Old</v>
      </c>
      <c r="AX925">
        <f t="shared" si="14"/>
        <v>4</v>
      </c>
    </row>
    <row r="926" spans="1:50">
      <c r="A926" t="s">
        <v>1311</v>
      </c>
      <c r="B926">
        <v>203</v>
      </c>
      <c r="C926" t="s">
        <v>206</v>
      </c>
      <c r="D926" t="s">
        <v>343</v>
      </c>
      <c r="E926">
        <v>23040</v>
      </c>
      <c r="F926">
        <v>38130</v>
      </c>
      <c r="G926">
        <v>18292</v>
      </c>
      <c r="H926" s="1">
        <v>42673</v>
      </c>
      <c r="I926" t="s">
        <v>382</v>
      </c>
      <c r="J926" t="s">
        <v>383</v>
      </c>
      <c r="K926">
        <v>670106</v>
      </c>
      <c r="L926" t="s">
        <v>208</v>
      </c>
      <c r="M926" t="s">
        <v>333</v>
      </c>
      <c r="N926" t="s">
        <v>225</v>
      </c>
      <c r="O926" t="s">
        <v>238</v>
      </c>
      <c r="P926">
        <v>53</v>
      </c>
      <c r="Q926" s="1">
        <v>24108</v>
      </c>
      <c r="R926" t="s">
        <v>281</v>
      </c>
      <c r="S926" t="s">
        <v>282</v>
      </c>
      <c r="T926" t="s">
        <v>229</v>
      </c>
      <c r="U926" t="s">
        <v>245</v>
      </c>
      <c r="V926" t="s">
        <v>240</v>
      </c>
      <c r="W926">
        <v>812</v>
      </c>
      <c r="X926" t="s">
        <v>344</v>
      </c>
      <c r="Y926" t="s">
        <v>345</v>
      </c>
      <c r="Z926" t="s">
        <v>346</v>
      </c>
      <c r="AA926">
        <v>0.1065</v>
      </c>
      <c r="AB926" t="s">
        <v>347</v>
      </c>
      <c r="AC926" t="s">
        <v>348</v>
      </c>
      <c r="AD926" t="s">
        <v>206</v>
      </c>
      <c r="AE926" t="s">
        <v>51</v>
      </c>
      <c r="AF926" t="s">
        <v>52</v>
      </c>
      <c r="AG926" t="s">
        <v>53</v>
      </c>
      <c r="AH926" t="s">
        <v>53</v>
      </c>
      <c r="AI926" t="s">
        <v>54</v>
      </c>
      <c r="AJ926" t="s">
        <v>206</v>
      </c>
      <c r="AK926">
        <v>670106</v>
      </c>
      <c r="AL926" t="s">
        <v>207</v>
      </c>
      <c r="AM926" t="s">
        <v>14</v>
      </c>
      <c r="AN926">
        <v>22655</v>
      </c>
      <c r="AO926">
        <v>38953</v>
      </c>
      <c r="AP926">
        <v>22972</v>
      </c>
      <c r="AQ926">
        <v>0.32</v>
      </c>
      <c r="AR926">
        <v>3716.47</v>
      </c>
      <c r="AS926" t="s">
        <v>2396</v>
      </c>
      <c r="AT926" t="s">
        <v>2396</v>
      </c>
      <c r="AU926">
        <v>1</v>
      </c>
      <c r="AV926" t="s">
        <v>2399</v>
      </c>
      <c r="AW926" t="str" cm="1">
        <f t="array" ref="AW926">IF(Bank_Final_Fact[[#This Row],[Disbursement Date]]=MIN(_xlfn._xlws.FILTER(Bank_Final_Fact[Disbursement Date],Bank_Final_Fact[Client id]=Bank_Final_Fact[[#This Row],[Client id]])),"New","Old")</f>
        <v>New</v>
      </c>
      <c r="AX926">
        <f t="shared" si="14"/>
        <v>1</v>
      </c>
    </row>
    <row r="927" spans="1:50">
      <c r="A927" t="s">
        <v>1312</v>
      </c>
      <c r="B927">
        <v>39</v>
      </c>
      <c r="C927" t="s">
        <v>39</v>
      </c>
      <c r="D927" t="s">
        <v>359</v>
      </c>
      <c r="E927">
        <v>40398</v>
      </c>
      <c r="F927">
        <v>24855</v>
      </c>
      <c r="G927">
        <v>34479</v>
      </c>
      <c r="H927" s="1">
        <v>44596</v>
      </c>
      <c r="I927" t="s">
        <v>387</v>
      </c>
      <c r="J927" t="s">
        <v>389</v>
      </c>
      <c r="K927">
        <v>30179</v>
      </c>
      <c r="L927" t="s">
        <v>46</v>
      </c>
      <c r="M927" t="s">
        <v>262</v>
      </c>
      <c r="N927" t="s">
        <v>225</v>
      </c>
      <c r="O927" t="s">
        <v>226</v>
      </c>
      <c r="P927">
        <v>41</v>
      </c>
      <c r="Q927" s="1">
        <v>27760</v>
      </c>
      <c r="R927" t="s">
        <v>266</v>
      </c>
      <c r="S927" t="s">
        <v>243</v>
      </c>
      <c r="T927" t="s">
        <v>229</v>
      </c>
      <c r="U927" t="s">
        <v>233</v>
      </c>
      <c r="V927" t="s">
        <v>246</v>
      </c>
      <c r="W927">
        <v>399</v>
      </c>
      <c r="X927" t="s">
        <v>344</v>
      </c>
      <c r="Y927" t="s">
        <v>360</v>
      </c>
      <c r="Z927" t="s">
        <v>346</v>
      </c>
      <c r="AA927">
        <v>9.9099999999999994E-2</v>
      </c>
      <c r="AB927" t="s">
        <v>347</v>
      </c>
      <c r="AC927" t="s">
        <v>361</v>
      </c>
      <c r="AD927" t="s">
        <v>39</v>
      </c>
      <c r="AE927" t="s">
        <v>40</v>
      </c>
      <c r="AF927" t="s">
        <v>41</v>
      </c>
      <c r="AG927" t="s">
        <v>42</v>
      </c>
      <c r="AH927" t="s">
        <v>42</v>
      </c>
      <c r="AI927" t="s">
        <v>43</v>
      </c>
      <c r="AJ927" t="s">
        <v>44</v>
      </c>
      <c r="AK927">
        <v>30179</v>
      </c>
      <c r="AL927" t="s">
        <v>45</v>
      </c>
      <c r="AM927" t="s">
        <v>30</v>
      </c>
      <c r="AN927">
        <v>40129</v>
      </c>
      <c r="AO927">
        <v>25315</v>
      </c>
      <c r="AP927">
        <v>40015</v>
      </c>
      <c r="AQ927">
        <v>22.43</v>
      </c>
      <c r="AR927">
        <v>1252.68</v>
      </c>
      <c r="AS927" t="s">
        <v>2396</v>
      </c>
      <c r="AT927" t="s">
        <v>2396</v>
      </c>
      <c r="AU927">
        <v>2</v>
      </c>
      <c r="AV927" t="s">
        <v>2398</v>
      </c>
      <c r="AW927" t="str" cm="1">
        <f t="array" ref="AW927">IF(Bank_Final_Fact[[#This Row],[Disbursement Date]]=MIN(_xlfn._xlws.FILTER(Bank_Final_Fact[Disbursement Date],Bank_Final_Fact[Client id]=Bank_Final_Fact[[#This Row],[Client id]])),"New","Old")</f>
        <v>Old</v>
      </c>
      <c r="AX927">
        <f t="shared" si="14"/>
        <v>4</v>
      </c>
    </row>
    <row r="928" spans="1:50">
      <c r="A928" t="s">
        <v>1313</v>
      </c>
      <c r="B928">
        <v>813</v>
      </c>
      <c r="C928" t="s">
        <v>20</v>
      </c>
      <c r="D928" t="s">
        <v>353</v>
      </c>
      <c r="E928">
        <v>23932</v>
      </c>
      <c r="F928">
        <v>2946</v>
      </c>
      <c r="G928">
        <v>28245</v>
      </c>
      <c r="H928" s="1">
        <v>44763</v>
      </c>
      <c r="I928" t="s">
        <v>385</v>
      </c>
      <c r="J928" t="s">
        <v>383</v>
      </c>
      <c r="K928">
        <v>110159</v>
      </c>
      <c r="L928" t="s">
        <v>22</v>
      </c>
      <c r="M928" t="s">
        <v>276</v>
      </c>
      <c r="N928" t="s">
        <v>225</v>
      </c>
      <c r="O928" t="s">
        <v>226</v>
      </c>
      <c r="P928">
        <v>39</v>
      </c>
      <c r="Q928" s="1">
        <v>29221</v>
      </c>
      <c r="R928" t="s">
        <v>239</v>
      </c>
      <c r="S928" t="s">
        <v>303</v>
      </c>
      <c r="T928" t="s">
        <v>229</v>
      </c>
      <c r="U928" t="s">
        <v>233</v>
      </c>
      <c r="V928" t="s">
        <v>240</v>
      </c>
      <c r="W928">
        <v>791</v>
      </c>
      <c r="X928" t="s">
        <v>344</v>
      </c>
      <c r="Y928" t="s">
        <v>357</v>
      </c>
      <c r="Z928" t="s">
        <v>346</v>
      </c>
      <c r="AA928">
        <v>0.1825</v>
      </c>
      <c r="AB928" t="s">
        <v>354</v>
      </c>
      <c r="AC928" t="s">
        <v>355</v>
      </c>
      <c r="AD928" t="s">
        <v>20</v>
      </c>
      <c r="AE928" t="s">
        <v>9</v>
      </c>
      <c r="AF928" t="s">
        <v>10</v>
      </c>
      <c r="AG928" t="s">
        <v>11</v>
      </c>
      <c r="AH928" t="s">
        <v>11</v>
      </c>
      <c r="AI928" t="s">
        <v>12</v>
      </c>
      <c r="AJ928" t="s">
        <v>20</v>
      </c>
      <c r="AK928">
        <v>110159</v>
      </c>
      <c r="AL928" t="s">
        <v>21</v>
      </c>
      <c r="AM928" t="s">
        <v>30</v>
      </c>
      <c r="AN928">
        <v>25431</v>
      </c>
      <c r="AO928">
        <v>3372</v>
      </c>
      <c r="AP928">
        <v>23717</v>
      </c>
      <c r="AQ928">
        <v>48.6</v>
      </c>
      <c r="AR928">
        <v>637.61</v>
      </c>
      <c r="AS928" t="s">
        <v>2396</v>
      </c>
      <c r="AT928" t="s">
        <v>2396</v>
      </c>
      <c r="AU928">
        <v>1</v>
      </c>
      <c r="AV928" t="s">
        <v>2398</v>
      </c>
      <c r="AW928" t="str" cm="1">
        <f t="array" ref="AW928">IF(Bank_Final_Fact[[#This Row],[Disbursement Date]]=MIN(_xlfn._xlws.FILTER(Bank_Final_Fact[Disbursement Date],Bank_Final_Fact[Client id]=Bank_Final_Fact[[#This Row],[Client id]])),"New","Old")</f>
        <v>New</v>
      </c>
      <c r="AX928">
        <f t="shared" si="14"/>
        <v>2</v>
      </c>
    </row>
    <row r="929" spans="1:50">
      <c r="A929" t="s">
        <v>1314</v>
      </c>
      <c r="B929">
        <v>836</v>
      </c>
      <c r="C929" t="s">
        <v>109</v>
      </c>
      <c r="D929" t="s">
        <v>359</v>
      </c>
      <c r="E929">
        <v>35786</v>
      </c>
      <c r="F929">
        <v>49194</v>
      </c>
      <c r="G929">
        <v>9486</v>
      </c>
      <c r="H929" s="1">
        <v>43779</v>
      </c>
      <c r="I929" t="s">
        <v>394</v>
      </c>
      <c r="J929" t="s">
        <v>383</v>
      </c>
      <c r="K929">
        <v>1110166</v>
      </c>
      <c r="L929" t="s">
        <v>112</v>
      </c>
      <c r="M929" t="s">
        <v>254</v>
      </c>
      <c r="N929" t="s">
        <v>225</v>
      </c>
      <c r="O929" t="s">
        <v>251</v>
      </c>
      <c r="P929">
        <v>28</v>
      </c>
      <c r="Q929" s="1">
        <v>32509</v>
      </c>
      <c r="R929" t="s">
        <v>235</v>
      </c>
      <c r="S929" t="s">
        <v>243</v>
      </c>
      <c r="T929" t="s">
        <v>229</v>
      </c>
      <c r="U929" t="s">
        <v>233</v>
      </c>
      <c r="V929" t="s">
        <v>240</v>
      </c>
      <c r="W929">
        <v>536</v>
      </c>
      <c r="X929" t="s">
        <v>344</v>
      </c>
      <c r="Y929" t="s">
        <v>360</v>
      </c>
      <c r="Z929" t="s">
        <v>346</v>
      </c>
      <c r="AA929">
        <v>9.9099999999999994E-2</v>
      </c>
      <c r="AB929" t="s">
        <v>347</v>
      </c>
      <c r="AC929" t="s">
        <v>361</v>
      </c>
      <c r="AD929" t="s">
        <v>109</v>
      </c>
      <c r="AE929" t="s">
        <v>9</v>
      </c>
      <c r="AF929" t="s">
        <v>10</v>
      </c>
      <c r="AG929" t="s">
        <v>11</v>
      </c>
      <c r="AH929" t="s">
        <v>11</v>
      </c>
      <c r="AI929" t="s">
        <v>12</v>
      </c>
      <c r="AJ929" t="s">
        <v>110</v>
      </c>
      <c r="AK929">
        <v>1110166</v>
      </c>
      <c r="AL929" t="s">
        <v>111</v>
      </c>
      <c r="AM929" t="s">
        <v>14</v>
      </c>
      <c r="AN929">
        <v>37171</v>
      </c>
      <c r="AO929">
        <v>49191</v>
      </c>
      <c r="AP929">
        <v>35636</v>
      </c>
      <c r="AQ929">
        <v>13.43</v>
      </c>
      <c r="AR929">
        <v>257.32</v>
      </c>
      <c r="AS929" t="s">
        <v>2396</v>
      </c>
      <c r="AT929" t="s">
        <v>2396</v>
      </c>
      <c r="AU929">
        <v>1</v>
      </c>
      <c r="AV929" t="s">
        <v>2398</v>
      </c>
      <c r="AW929" t="str" cm="1">
        <f t="array" ref="AW929">IF(Bank_Final_Fact[[#This Row],[Disbursement Date]]=MIN(_xlfn._xlws.FILTER(Bank_Final_Fact[Disbursement Date],Bank_Final_Fact[Client id]=Bank_Final_Fact[[#This Row],[Client id]])),"New","Old")</f>
        <v>New</v>
      </c>
      <c r="AX929">
        <f t="shared" si="14"/>
        <v>1</v>
      </c>
    </row>
    <row r="930" spans="1:50">
      <c r="A930" t="s">
        <v>1315</v>
      </c>
      <c r="B930">
        <v>378</v>
      </c>
      <c r="C930" t="s">
        <v>124</v>
      </c>
      <c r="D930" t="s">
        <v>359</v>
      </c>
      <c r="E930">
        <v>45695</v>
      </c>
      <c r="F930">
        <v>41166</v>
      </c>
      <c r="G930">
        <v>16161</v>
      </c>
      <c r="H930" s="1">
        <v>44929</v>
      </c>
      <c r="I930" t="s">
        <v>394</v>
      </c>
      <c r="J930" t="s">
        <v>383</v>
      </c>
      <c r="K930">
        <v>1030063</v>
      </c>
      <c r="L930" t="s">
        <v>126</v>
      </c>
      <c r="M930" t="s">
        <v>260</v>
      </c>
      <c r="N930" t="s">
        <v>225</v>
      </c>
      <c r="O930" t="s">
        <v>226</v>
      </c>
      <c r="P930">
        <v>38</v>
      </c>
      <c r="Q930" s="1">
        <v>29221</v>
      </c>
      <c r="R930" t="s">
        <v>239</v>
      </c>
      <c r="S930" t="s">
        <v>303</v>
      </c>
      <c r="T930" t="s">
        <v>249</v>
      </c>
      <c r="U930" t="s">
        <v>230</v>
      </c>
      <c r="V930" t="s">
        <v>231</v>
      </c>
      <c r="W930">
        <v>368</v>
      </c>
      <c r="X930" t="s">
        <v>344</v>
      </c>
      <c r="Y930" t="s">
        <v>360</v>
      </c>
      <c r="Z930" t="s">
        <v>346</v>
      </c>
      <c r="AA930">
        <v>9.9099999999999994E-2</v>
      </c>
      <c r="AB930" t="s">
        <v>347</v>
      </c>
      <c r="AC930" t="s">
        <v>361</v>
      </c>
      <c r="AD930" t="s">
        <v>124</v>
      </c>
      <c r="AE930" t="s">
        <v>9</v>
      </c>
      <c r="AF930" t="s">
        <v>10</v>
      </c>
      <c r="AG930" t="s">
        <v>11</v>
      </c>
      <c r="AH930" t="s">
        <v>11</v>
      </c>
      <c r="AI930" t="s">
        <v>12</v>
      </c>
      <c r="AJ930" t="s">
        <v>20</v>
      </c>
      <c r="AK930">
        <v>1030063</v>
      </c>
      <c r="AL930" t="s">
        <v>125</v>
      </c>
      <c r="AM930" t="s">
        <v>30</v>
      </c>
      <c r="AN930">
        <v>47212</v>
      </c>
      <c r="AO930">
        <v>41104</v>
      </c>
      <c r="AP930">
        <v>45233</v>
      </c>
      <c r="AQ930">
        <v>10.94</v>
      </c>
      <c r="AR930">
        <v>3365.06</v>
      </c>
      <c r="AS930" t="s">
        <v>2396</v>
      </c>
      <c r="AT930" t="s">
        <v>2396</v>
      </c>
      <c r="AU930">
        <v>0</v>
      </c>
      <c r="AV930" t="s">
        <v>2398</v>
      </c>
      <c r="AW930" t="str" cm="1">
        <f t="array" ref="AW930">IF(Bank_Final_Fact[[#This Row],[Disbursement Date]]=MIN(_xlfn._xlws.FILTER(Bank_Final_Fact[Disbursement Date],Bank_Final_Fact[Client id]=Bank_Final_Fact[[#This Row],[Client id]])),"New","Old")</f>
        <v>New</v>
      </c>
      <c r="AX930">
        <f t="shared" si="14"/>
        <v>1</v>
      </c>
    </row>
    <row r="931" spans="1:50">
      <c r="A931" t="s">
        <v>1316</v>
      </c>
      <c r="B931">
        <v>957</v>
      </c>
      <c r="C931" t="s">
        <v>57</v>
      </c>
      <c r="D931" t="s">
        <v>359</v>
      </c>
      <c r="E931">
        <v>23564</v>
      </c>
      <c r="F931">
        <v>30646</v>
      </c>
      <c r="G931">
        <v>32846</v>
      </c>
      <c r="H931" s="1">
        <v>42057</v>
      </c>
      <c r="I931" t="s">
        <v>394</v>
      </c>
      <c r="J931" t="s">
        <v>389</v>
      </c>
      <c r="K931">
        <v>240005</v>
      </c>
      <c r="L931" t="s">
        <v>59</v>
      </c>
      <c r="M931" t="s">
        <v>287</v>
      </c>
      <c r="N931" t="s">
        <v>225</v>
      </c>
      <c r="O931" t="s">
        <v>251</v>
      </c>
      <c r="P931">
        <v>35</v>
      </c>
      <c r="Q931" s="1">
        <v>30761</v>
      </c>
      <c r="R931" t="s">
        <v>235</v>
      </c>
      <c r="S931" t="s">
        <v>243</v>
      </c>
      <c r="T931" t="s">
        <v>229</v>
      </c>
      <c r="U931" t="s">
        <v>230</v>
      </c>
      <c r="V931" t="s">
        <v>231</v>
      </c>
      <c r="W931">
        <v>567</v>
      </c>
      <c r="X931" t="s">
        <v>344</v>
      </c>
      <c r="Y931" t="s">
        <v>360</v>
      </c>
      <c r="Z931" t="s">
        <v>346</v>
      </c>
      <c r="AA931">
        <v>9.9099999999999994E-2</v>
      </c>
      <c r="AB931" t="s">
        <v>347</v>
      </c>
      <c r="AC931" t="s">
        <v>361</v>
      </c>
      <c r="AD931" t="s">
        <v>57</v>
      </c>
      <c r="AE931" t="s">
        <v>33</v>
      </c>
      <c r="AF931" t="s">
        <v>34</v>
      </c>
      <c r="AG931" t="s">
        <v>35</v>
      </c>
      <c r="AH931" t="s">
        <v>35</v>
      </c>
      <c r="AI931" t="s">
        <v>36</v>
      </c>
      <c r="AJ931" t="s">
        <v>57</v>
      </c>
      <c r="AK931">
        <v>240005</v>
      </c>
      <c r="AL931" t="s">
        <v>58</v>
      </c>
      <c r="AM931" t="s">
        <v>30</v>
      </c>
      <c r="AN931">
        <v>25486</v>
      </c>
      <c r="AO931">
        <v>31931</v>
      </c>
      <c r="AP931">
        <v>23160</v>
      </c>
      <c r="AQ931">
        <v>47.1</v>
      </c>
      <c r="AR931">
        <v>1078.71</v>
      </c>
      <c r="AS931" t="s">
        <v>2396</v>
      </c>
      <c r="AT931" t="s">
        <v>2396</v>
      </c>
      <c r="AU931">
        <v>1</v>
      </c>
      <c r="AV931" t="s">
        <v>2398</v>
      </c>
      <c r="AW931" t="str" cm="1">
        <f t="array" ref="AW931">IF(Bank_Final_Fact[[#This Row],[Disbursement Date]]=MIN(_xlfn._xlws.FILTER(Bank_Final_Fact[Disbursement Date],Bank_Final_Fact[Client id]=Bank_Final_Fact[[#This Row],[Client id]])),"New","Old")</f>
        <v>New</v>
      </c>
      <c r="AX931">
        <f t="shared" si="14"/>
        <v>4</v>
      </c>
    </row>
    <row r="932" spans="1:50">
      <c r="A932" t="s">
        <v>1317</v>
      </c>
      <c r="B932">
        <v>442</v>
      </c>
      <c r="C932" t="s">
        <v>92</v>
      </c>
      <c r="D932" t="s">
        <v>349</v>
      </c>
      <c r="E932">
        <v>4098</v>
      </c>
      <c r="F932">
        <v>10377</v>
      </c>
      <c r="G932">
        <v>1826</v>
      </c>
      <c r="H932" s="1">
        <v>44759</v>
      </c>
      <c r="I932" t="s">
        <v>387</v>
      </c>
      <c r="J932" t="s">
        <v>383</v>
      </c>
      <c r="K932">
        <v>700013</v>
      </c>
      <c r="L932" t="s">
        <v>93</v>
      </c>
      <c r="M932" t="s">
        <v>308</v>
      </c>
      <c r="N932" t="s">
        <v>225</v>
      </c>
      <c r="O932" t="s">
        <v>226</v>
      </c>
      <c r="P932">
        <v>40</v>
      </c>
      <c r="Q932" s="1">
        <v>28884</v>
      </c>
      <c r="R932" t="s">
        <v>281</v>
      </c>
      <c r="S932" t="s">
        <v>282</v>
      </c>
      <c r="T932" t="s">
        <v>229</v>
      </c>
      <c r="U932" t="s">
        <v>236</v>
      </c>
      <c r="V932" t="s">
        <v>246</v>
      </c>
      <c r="W932">
        <v>714</v>
      </c>
      <c r="X932" t="s">
        <v>344</v>
      </c>
      <c r="Y932" t="s">
        <v>350</v>
      </c>
      <c r="Z932" t="s">
        <v>346</v>
      </c>
      <c r="AA932">
        <v>7.51E-2</v>
      </c>
      <c r="AB932" t="s">
        <v>351</v>
      </c>
      <c r="AC932" t="s">
        <v>352</v>
      </c>
      <c r="AD932" t="s">
        <v>92</v>
      </c>
      <c r="AE932" t="s">
        <v>82</v>
      </c>
      <c r="AF932" t="s">
        <v>83</v>
      </c>
      <c r="AG932" t="s">
        <v>84</v>
      </c>
      <c r="AH932" t="s">
        <v>84</v>
      </c>
      <c r="AI932" t="s">
        <v>85</v>
      </c>
      <c r="AJ932" t="s">
        <v>86</v>
      </c>
      <c r="AK932">
        <v>700013</v>
      </c>
      <c r="AL932" t="s">
        <v>21</v>
      </c>
      <c r="AM932" t="s">
        <v>30</v>
      </c>
      <c r="AN932">
        <v>5005</v>
      </c>
      <c r="AO932">
        <v>9975</v>
      </c>
      <c r="AP932">
        <v>3962</v>
      </c>
      <c r="AQ932">
        <v>14.65</v>
      </c>
      <c r="AR932">
        <v>174.72</v>
      </c>
      <c r="AS932" t="s">
        <v>2396</v>
      </c>
      <c r="AT932" t="s">
        <v>2396</v>
      </c>
      <c r="AU932">
        <v>1</v>
      </c>
      <c r="AV932" t="s">
        <v>2398</v>
      </c>
      <c r="AW932" t="str" cm="1">
        <f t="array" ref="AW932">IF(Bank_Final_Fact[[#This Row],[Disbursement Date]]=MIN(_xlfn._xlws.FILTER(Bank_Final_Fact[Disbursement Date],Bank_Final_Fact[Client id]=Bank_Final_Fact[[#This Row],[Client id]])),"New","Old")</f>
        <v>New</v>
      </c>
      <c r="AX932">
        <f t="shared" si="14"/>
        <v>2</v>
      </c>
    </row>
    <row r="933" spans="1:50">
      <c r="A933" t="s">
        <v>1318</v>
      </c>
      <c r="B933">
        <v>919</v>
      </c>
      <c r="C933" t="s">
        <v>124</v>
      </c>
      <c r="D933" t="s">
        <v>359</v>
      </c>
      <c r="E933">
        <v>29307</v>
      </c>
      <c r="F933">
        <v>28816</v>
      </c>
      <c r="G933">
        <v>34839</v>
      </c>
      <c r="H933" s="1">
        <v>44650</v>
      </c>
      <c r="I933" t="s">
        <v>382</v>
      </c>
      <c r="J933" t="s">
        <v>389</v>
      </c>
      <c r="K933">
        <v>1030063</v>
      </c>
      <c r="L933" t="s">
        <v>126</v>
      </c>
      <c r="M933" t="s">
        <v>271</v>
      </c>
      <c r="N933" t="s">
        <v>225</v>
      </c>
      <c r="O933" t="s">
        <v>238</v>
      </c>
      <c r="P933">
        <v>46</v>
      </c>
      <c r="Q933" s="1">
        <v>26665</v>
      </c>
      <c r="R933" t="s">
        <v>239</v>
      </c>
      <c r="S933" t="s">
        <v>303</v>
      </c>
      <c r="T933" t="s">
        <v>249</v>
      </c>
      <c r="U933" t="s">
        <v>230</v>
      </c>
      <c r="V933" t="s">
        <v>240</v>
      </c>
      <c r="W933">
        <v>481</v>
      </c>
      <c r="X933" t="s">
        <v>344</v>
      </c>
      <c r="Y933" t="s">
        <v>360</v>
      </c>
      <c r="Z933" t="s">
        <v>346</v>
      </c>
      <c r="AA933">
        <v>9.9099999999999994E-2</v>
      </c>
      <c r="AB933" t="s">
        <v>347</v>
      </c>
      <c r="AC933" t="s">
        <v>361</v>
      </c>
      <c r="AD933" t="s">
        <v>124</v>
      </c>
      <c r="AE933" t="s">
        <v>9</v>
      </c>
      <c r="AF933" t="s">
        <v>10</v>
      </c>
      <c r="AG933" t="s">
        <v>11</v>
      </c>
      <c r="AH933" t="s">
        <v>11</v>
      </c>
      <c r="AI933" t="s">
        <v>12</v>
      </c>
      <c r="AJ933" t="s">
        <v>20</v>
      </c>
      <c r="AK933">
        <v>1030063</v>
      </c>
      <c r="AL933" t="s">
        <v>125</v>
      </c>
      <c r="AM933" t="s">
        <v>30</v>
      </c>
      <c r="AN933">
        <v>29655</v>
      </c>
      <c r="AO933">
        <v>29574</v>
      </c>
      <c r="AP933">
        <v>29168</v>
      </c>
      <c r="AQ933">
        <v>47.84</v>
      </c>
      <c r="AR933">
        <v>1958</v>
      </c>
      <c r="AS933" t="s">
        <v>2396</v>
      </c>
      <c r="AT933" t="s">
        <v>2397</v>
      </c>
      <c r="AU933">
        <v>0</v>
      </c>
      <c r="AV933" t="s">
        <v>2399</v>
      </c>
      <c r="AW933" t="str" cm="1">
        <f t="array" ref="AW933">IF(Bank_Final_Fact[[#This Row],[Disbursement Date]]=MIN(_xlfn._xlws.FILTER(Bank_Final_Fact[Disbursement Date],Bank_Final_Fact[Client id]=Bank_Final_Fact[[#This Row],[Client id]])),"New","Old")</f>
        <v>New</v>
      </c>
      <c r="AX933">
        <f t="shared" si="14"/>
        <v>1</v>
      </c>
    </row>
    <row r="934" spans="1:50">
      <c r="A934" t="s">
        <v>1319</v>
      </c>
      <c r="B934">
        <v>684</v>
      </c>
      <c r="C934" t="s">
        <v>109</v>
      </c>
      <c r="D934" t="s">
        <v>343</v>
      </c>
      <c r="E934">
        <v>18818</v>
      </c>
      <c r="F934">
        <v>6291</v>
      </c>
      <c r="G934">
        <v>18406</v>
      </c>
      <c r="H934" s="1">
        <v>45243</v>
      </c>
      <c r="I934" t="s">
        <v>385</v>
      </c>
      <c r="J934" t="s">
        <v>383</v>
      </c>
      <c r="K934">
        <v>1110166</v>
      </c>
      <c r="L934" t="s">
        <v>112</v>
      </c>
      <c r="M934" t="s">
        <v>260</v>
      </c>
      <c r="N934" t="s">
        <v>225</v>
      </c>
      <c r="O934" t="s">
        <v>226</v>
      </c>
      <c r="P934">
        <v>38</v>
      </c>
      <c r="Q934" s="1">
        <v>29221</v>
      </c>
      <c r="R934" t="s">
        <v>239</v>
      </c>
      <c r="S934" t="s">
        <v>303</v>
      </c>
      <c r="T934" t="s">
        <v>249</v>
      </c>
      <c r="U934" t="s">
        <v>230</v>
      </c>
      <c r="V934" t="s">
        <v>231</v>
      </c>
      <c r="W934">
        <v>368</v>
      </c>
      <c r="X934" t="s">
        <v>344</v>
      </c>
      <c r="Y934" t="s">
        <v>345</v>
      </c>
      <c r="Z934" t="s">
        <v>346</v>
      </c>
      <c r="AA934">
        <v>0.1065</v>
      </c>
      <c r="AB934" t="s">
        <v>347</v>
      </c>
      <c r="AC934" t="s">
        <v>348</v>
      </c>
      <c r="AD934" t="s">
        <v>109</v>
      </c>
      <c r="AE934" t="s">
        <v>9</v>
      </c>
      <c r="AF934" t="s">
        <v>10</v>
      </c>
      <c r="AG934" t="s">
        <v>11</v>
      </c>
      <c r="AH934" t="s">
        <v>11</v>
      </c>
      <c r="AI934" t="s">
        <v>12</v>
      </c>
      <c r="AJ934" t="s">
        <v>110</v>
      </c>
      <c r="AK934">
        <v>1110166</v>
      </c>
      <c r="AL934" t="s">
        <v>111</v>
      </c>
      <c r="AM934" t="s">
        <v>14</v>
      </c>
      <c r="AN934">
        <v>20613</v>
      </c>
      <c r="AO934">
        <v>6089</v>
      </c>
      <c r="AP934">
        <v>18794</v>
      </c>
      <c r="AQ934">
        <v>38.69</v>
      </c>
      <c r="AR934">
        <v>4867.55</v>
      </c>
      <c r="AS934" t="s">
        <v>2396</v>
      </c>
      <c r="AT934" t="s">
        <v>2396</v>
      </c>
      <c r="AU934">
        <v>1</v>
      </c>
      <c r="AV934" t="s">
        <v>2398</v>
      </c>
      <c r="AW934" t="str" cm="1">
        <f t="array" ref="AW934">IF(Bank_Final_Fact[[#This Row],[Disbursement Date]]=MIN(_xlfn._xlws.FILTER(Bank_Final_Fact[Disbursement Date],Bank_Final_Fact[Client id]=Bank_Final_Fact[[#This Row],[Client id]])),"New","Old")</f>
        <v>Old</v>
      </c>
      <c r="AX934">
        <f t="shared" si="14"/>
        <v>3</v>
      </c>
    </row>
    <row r="935" spans="1:50">
      <c r="A935" t="s">
        <v>1320</v>
      </c>
      <c r="B935">
        <v>143</v>
      </c>
      <c r="C935" t="s">
        <v>20</v>
      </c>
      <c r="D935" t="s">
        <v>343</v>
      </c>
      <c r="E935">
        <v>8253</v>
      </c>
      <c r="F935">
        <v>10469</v>
      </c>
      <c r="G935">
        <v>31346</v>
      </c>
      <c r="H935" s="1">
        <v>43612</v>
      </c>
      <c r="I935" t="s">
        <v>394</v>
      </c>
      <c r="J935" t="s">
        <v>383</v>
      </c>
      <c r="K935">
        <v>110159</v>
      </c>
      <c r="L935" t="s">
        <v>22</v>
      </c>
      <c r="M935" t="s">
        <v>319</v>
      </c>
      <c r="N935" t="s">
        <v>225</v>
      </c>
      <c r="O935" t="s">
        <v>238</v>
      </c>
      <c r="P935">
        <v>52</v>
      </c>
      <c r="Q935" s="1">
        <v>24473</v>
      </c>
      <c r="R935" t="s">
        <v>239</v>
      </c>
      <c r="S935" t="s">
        <v>303</v>
      </c>
      <c r="T935" t="s">
        <v>229</v>
      </c>
      <c r="U935" t="s">
        <v>233</v>
      </c>
      <c r="V935" t="s">
        <v>246</v>
      </c>
      <c r="W935">
        <v>626</v>
      </c>
      <c r="X935" t="s">
        <v>344</v>
      </c>
      <c r="Y935" t="s">
        <v>345</v>
      </c>
      <c r="Z935" t="s">
        <v>346</v>
      </c>
      <c r="AA935">
        <v>0.1065</v>
      </c>
      <c r="AB935" t="s">
        <v>347</v>
      </c>
      <c r="AC935" t="s">
        <v>348</v>
      </c>
      <c r="AD935" t="s">
        <v>20</v>
      </c>
      <c r="AE935" t="s">
        <v>9</v>
      </c>
      <c r="AF935" t="s">
        <v>10</v>
      </c>
      <c r="AG935" t="s">
        <v>11</v>
      </c>
      <c r="AH935" t="s">
        <v>11</v>
      </c>
      <c r="AI935" t="s">
        <v>12</v>
      </c>
      <c r="AJ935" t="s">
        <v>20</v>
      </c>
      <c r="AK935">
        <v>110159</v>
      </c>
      <c r="AL935" t="s">
        <v>21</v>
      </c>
      <c r="AM935" t="s">
        <v>30</v>
      </c>
      <c r="AN935">
        <v>9520</v>
      </c>
      <c r="AO935">
        <v>11016</v>
      </c>
      <c r="AP935">
        <v>7764</v>
      </c>
      <c r="AQ935">
        <v>12.99</v>
      </c>
      <c r="AR935">
        <v>3087.08</v>
      </c>
      <c r="AS935" t="s">
        <v>2396</v>
      </c>
      <c r="AT935" t="s">
        <v>2396</v>
      </c>
      <c r="AU935">
        <v>2</v>
      </c>
      <c r="AV935" t="s">
        <v>2398</v>
      </c>
      <c r="AW935" t="str" cm="1">
        <f t="array" ref="AW935">IF(Bank_Final_Fact[[#This Row],[Disbursement Date]]=MIN(_xlfn._xlws.FILTER(Bank_Final_Fact[Disbursement Date],Bank_Final_Fact[Client id]=Bank_Final_Fact[[#This Row],[Client id]])),"New","Old")</f>
        <v>Old</v>
      </c>
      <c r="AX935">
        <f t="shared" si="14"/>
        <v>3</v>
      </c>
    </row>
    <row r="936" spans="1:50">
      <c r="A936" t="s">
        <v>1321</v>
      </c>
      <c r="B936">
        <v>672</v>
      </c>
      <c r="C936" t="s">
        <v>39</v>
      </c>
      <c r="D936" t="s">
        <v>359</v>
      </c>
      <c r="E936">
        <v>4103</v>
      </c>
      <c r="F936">
        <v>15341</v>
      </c>
      <c r="G936">
        <v>14989</v>
      </c>
      <c r="H936" s="1">
        <v>45152</v>
      </c>
      <c r="I936" t="s">
        <v>382</v>
      </c>
      <c r="J936" t="s">
        <v>389</v>
      </c>
      <c r="K936">
        <v>30179</v>
      </c>
      <c r="L936" t="s">
        <v>46</v>
      </c>
      <c r="M936" t="s">
        <v>307</v>
      </c>
      <c r="N936" t="s">
        <v>225</v>
      </c>
      <c r="O936" t="s">
        <v>226</v>
      </c>
      <c r="P936">
        <v>40</v>
      </c>
      <c r="Q936" s="1">
        <v>28856</v>
      </c>
      <c r="R936" t="s">
        <v>239</v>
      </c>
      <c r="S936" t="s">
        <v>303</v>
      </c>
      <c r="T936" t="s">
        <v>229</v>
      </c>
      <c r="U936" t="s">
        <v>236</v>
      </c>
      <c r="V936" t="s">
        <v>231</v>
      </c>
      <c r="W936">
        <v>318</v>
      </c>
      <c r="X936" t="s">
        <v>344</v>
      </c>
      <c r="Y936" t="s">
        <v>360</v>
      </c>
      <c r="Z936" t="s">
        <v>346</v>
      </c>
      <c r="AA936">
        <v>9.9099999999999994E-2</v>
      </c>
      <c r="AB936" t="s">
        <v>347</v>
      </c>
      <c r="AC936" t="s">
        <v>361</v>
      </c>
      <c r="AD936" t="s">
        <v>39</v>
      </c>
      <c r="AE936" t="s">
        <v>40</v>
      </c>
      <c r="AF936" t="s">
        <v>41</v>
      </c>
      <c r="AG936" t="s">
        <v>42</v>
      </c>
      <c r="AH936" t="s">
        <v>42</v>
      </c>
      <c r="AI936" t="s">
        <v>43</v>
      </c>
      <c r="AJ936" t="s">
        <v>44</v>
      </c>
      <c r="AK936">
        <v>30179</v>
      </c>
      <c r="AL936" t="s">
        <v>45</v>
      </c>
      <c r="AM936" t="s">
        <v>30</v>
      </c>
      <c r="AN936">
        <v>5354</v>
      </c>
      <c r="AO936">
        <v>16362</v>
      </c>
      <c r="AP936">
        <v>3919</v>
      </c>
      <c r="AQ936">
        <v>9.65</v>
      </c>
      <c r="AR936">
        <v>3188.15</v>
      </c>
      <c r="AS936" t="s">
        <v>2397</v>
      </c>
      <c r="AT936" t="s">
        <v>2396</v>
      </c>
      <c r="AU936">
        <v>0</v>
      </c>
      <c r="AV936" t="s">
        <v>2398</v>
      </c>
      <c r="AW936" t="str" cm="1">
        <f t="array" ref="AW936">IF(Bank_Final_Fact[[#This Row],[Disbursement Date]]=MIN(_xlfn._xlws.FILTER(Bank_Final_Fact[Disbursement Date],Bank_Final_Fact[Client id]=Bank_Final_Fact[[#This Row],[Client id]])),"New","Old")</f>
        <v>Old</v>
      </c>
      <c r="AX936">
        <f t="shared" si="14"/>
        <v>3</v>
      </c>
    </row>
    <row r="937" spans="1:50">
      <c r="A937" t="s">
        <v>1322</v>
      </c>
      <c r="B937">
        <v>5</v>
      </c>
      <c r="C937" t="s">
        <v>127</v>
      </c>
      <c r="D937" t="s">
        <v>359</v>
      </c>
      <c r="E937">
        <v>25979</v>
      </c>
      <c r="F937">
        <v>15651</v>
      </c>
      <c r="G937">
        <v>11581</v>
      </c>
      <c r="H937" s="1">
        <v>42159</v>
      </c>
      <c r="I937" t="s">
        <v>385</v>
      </c>
      <c r="J937" t="s">
        <v>383</v>
      </c>
      <c r="K937">
        <v>120676</v>
      </c>
      <c r="L937" t="s">
        <v>128</v>
      </c>
      <c r="M937" t="s">
        <v>237</v>
      </c>
      <c r="N937" t="s">
        <v>225</v>
      </c>
      <c r="O937" t="s">
        <v>238</v>
      </c>
      <c r="P937">
        <v>55</v>
      </c>
      <c r="Q937" s="1">
        <v>22647</v>
      </c>
      <c r="R937" t="s">
        <v>239</v>
      </c>
      <c r="S937" t="s">
        <v>228</v>
      </c>
      <c r="T937" t="s">
        <v>229</v>
      </c>
      <c r="U937" t="s">
        <v>233</v>
      </c>
      <c r="V937" t="s">
        <v>240</v>
      </c>
      <c r="W937">
        <v>773</v>
      </c>
      <c r="X937" t="s">
        <v>344</v>
      </c>
      <c r="Y937" t="s">
        <v>360</v>
      </c>
      <c r="Z937" t="s">
        <v>346</v>
      </c>
      <c r="AA937">
        <v>9.9099999999999994E-2</v>
      </c>
      <c r="AB937" t="s">
        <v>347</v>
      </c>
      <c r="AC937" t="s">
        <v>361</v>
      </c>
      <c r="AD937" t="s">
        <v>127</v>
      </c>
      <c r="AE937" t="s">
        <v>9</v>
      </c>
      <c r="AF937" t="s">
        <v>10</v>
      </c>
      <c r="AG937" t="s">
        <v>11</v>
      </c>
      <c r="AH937" t="s">
        <v>11</v>
      </c>
      <c r="AI937" t="s">
        <v>12</v>
      </c>
      <c r="AJ937" t="s">
        <v>127</v>
      </c>
      <c r="AK937">
        <v>120676</v>
      </c>
      <c r="AL937" t="s">
        <v>21</v>
      </c>
      <c r="AM937" t="s">
        <v>14</v>
      </c>
      <c r="AN937">
        <v>26653</v>
      </c>
      <c r="AO937">
        <v>16630</v>
      </c>
      <c r="AP937">
        <v>25896</v>
      </c>
      <c r="AQ937">
        <v>12.86</v>
      </c>
      <c r="AR937">
        <v>3732.4</v>
      </c>
      <c r="AS937" t="s">
        <v>2396</v>
      </c>
      <c r="AT937" t="s">
        <v>2396</v>
      </c>
      <c r="AU937">
        <v>1</v>
      </c>
      <c r="AV937" t="s">
        <v>2398</v>
      </c>
      <c r="AW937" t="str" cm="1">
        <f t="array" ref="AW937">IF(Bank_Final_Fact[[#This Row],[Disbursement Date]]=MIN(_xlfn._xlws.FILTER(Bank_Final_Fact[Disbursement Date],Bank_Final_Fact[Client id]=Bank_Final_Fact[[#This Row],[Client id]])),"New","Old")</f>
        <v>New</v>
      </c>
      <c r="AX937">
        <f t="shared" si="14"/>
        <v>3</v>
      </c>
    </row>
    <row r="938" spans="1:50">
      <c r="A938" t="s">
        <v>1323</v>
      </c>
      <c r="B938">
        <v>523</v>
      </c>
      <c r="C938" t="s">
        <v>81</v>
      </c>
      <c r="D938" t="s">
        <v>359</v>
      </c>
      <c r="E938">
        <v>41207</v>
      </c>
      <c r="F938">
        <v>14522</v>
      </c>
      <c r="G938">
        <v>16783</v>
      </c>
      <c r="H938" s="1">
        <v>44536</v>
      </c>
      <c r="I938" t="s">
        <v>394</v>
      </c>
      <c r="J938" t="s">
        <v>389</v>
      </c>
      <c r="K938">
        <v>690076</v>
      </c>
      <c r="L938" t="s">
        <v>88</v>
      </c>
      <c r="M938" t="s">
        <v>263</v>
      </c>
      <c r="N938" t="s">
        <v>225</v>
      </c>
      <c r="O938" t="s">
        <v>251</v>
      </c>
      <c r="P938">
        <v>28</v>
      </c>
      <c r="Q938" s="1">
        <v>33326</v>
      </c>
      <c r="R938" t="s">
        <v>239</v>
      </c>
      <c r="S938" t="s">
        <v>303</v>
      </c>
      <c r="T938" t="s">
        <v>229</v>
      </c>
      <c r="U938" t="s">
        <v>245</v>
      </c>
      <c r="V938" t="s">
        <v>246</v>
      </c>
      <c r="W938">
        <v>432</v>
      </c>
      <c r="X938" t="s">
        <v>344</v>
      </c>
      <c r="Y938" t="s">
        <v>360</v>
      </c>
      <c r="Z938" t="s">
        <v>346</v>
      </c>
      <c r="AA938">
        <v>9.9099999999999994E-2</v>
      </c>
      <c r="AB938" t="s">
        <v>347</v>
      </c>
      <c r="AC938" t="s">
        <v>361</v>
      </c>
      <c r="AD938" t="s">
        <v>81</v>
      </c>
      <c r="AE938" t="s">
        <v>82</v>
      </c>
      <c r="AF938" t="s">
        <v>83</v>
      </c>
      <c r="AG938" t="s">
        <v>84</v>
      </c>
      <c r="AH938" t="s">
        <v>84</v>
      </c>
      <c r="AI938" t="s">
        <v>85</v>
      </c>
      <c r="AJ938" t="s">
        <v>86</v>
      </c>
      <c r="AK938">
        <v>690076</v>
      </c>
      <c r="AL938" t="s">
        <v>87</v>
      </c>
      <c r="AM938" t="s">
        <v>14</v>
      </c>
      <c r="AN938">
        <v>41331</v>
      </c>
      <c r="AO938">
        <v>15997</v>
      </c>
      <c r="AP938">
        <v>40751</v>
      </c>
      <c r="AQ938">
        <v>48</v>
      </c>
      <c r="AR938">
        <v>363.06</v>
      </c>
      <c r="AS938" t="s">
        <v>2396</v>
      </c>
      <c r="AT938" t="s">
        <v>2396</v>
      </c>
      <c r="AU938">
        <v>0</v>
      </c>
      <c r="AV938" t="s">
        <v>2398</v>
      </c>
      <c r="AW938" t="str" cm="1">
        <f t="array" ref="AW938">IF(Bank_Final_Fact[[#This Row],[Disbursement Date]]=MIN(_xlfn._xlws.FILTER(Bank_Final_Fact[Disbursement Date],Bank_Final_Fact[Client id]=Bank_Final_Fact[[#This Row],[Client id]])),"New","Old")</f>
        <v>New</v>
      </c>
      <c r="AX938">
        <f t="shared" si="14"/>
        <v>2</v>
      </c>
    </row>
    <row r="939" spans="1:50">
      <c r="A939" t="s">
        <v>1324</v>
      </c>
      <c r="B939">
        <v>373</v>
      </c>
      <c r="C939" t="s">
        <v>8</v>
      </c>
      <c r="D939" t="s">
        <v>343</v>
      </c>
      <c r="E939">
        <v>41225</v>
      </c>
      <c r="F939">
        <v>7782</v>
      </c>
      <c r="G939">
        <v>25923</v>
      </c>
      <c r="H939" s="1">
        <v>44209</v>
      </c>
      <c r="I939" t="s">
        <v>387</v>
      </c>
      <c r="J939" t="s">
        <v>383</v>
      </c>
      <c r="K939">
        <v>100186</v>
      </c>
      <c r="L939" t="s">
        <v>15</v>
      </c>
      <c r="M939" t="s">
        <v>237</v>
      </c>
      <c r="N939" t="s">
        <v>225</v>
      </c>
      <c r="O939" t="s">
        <v>251</v>
      </c>
      <c r="P939">
        <v>29</v>
      </c>
      <c r="Q939" s="1">
        <v>32509</v>
      </c>
      <c r="R939" t="s">
        <v>239</v>
      </c>
      <c r="S939" t="s">
        <v>303</v>
      </c>
      <c r="T939" t="s">
        <v>229</v>
      </c>
      <c r="U939" t="s">
        <v>230</v>
      </c>
      <c r="V939" t="s">
        <v>231</v>
      </c>
      <c r="W939">
        <v>369</v>
      </c>
      <c r="X939" t="s">
        <v>344</v>
      </c>
      <c r="Y939" t="s">
        <v>345</v>
      </c>
      <c r="Z939" t="s">
        <v>346</v>
      </c>
      <c r="AA939">
        <v>0.1065</v>
      </c>
      <c r="AB939" t="s">
        <v>347</v>
      </c>
      <c r="AC939" t="s">
        <v>348</v>
      </c>
      <c r="AD939" t="s">
        <v>8</v>
      </c>
      <c r="AE939" t="s">
        <v>9</v>
      </c>
      <c r="AF939" t="s">
        <v>10</v>
      </c>
      <c r="AG939" t="s">
        <v>11</v>
      </c>
      <c r="AH939" t="s">
        <v>11</v>
      </c>
      <c r="AI939" t="s">
        <v>12</v>
      </c>
      <c r="AJ939" t="s">
        <v>8</v>
      </c>
      <c r="AK939">
        <v>100186</v>
      </c>
      <c r="AL939" t="s">
        <v>13</v>
      </c>
      <c r="AM939" t="s">
        <v>14</v>
      </c>
      <c r="AN939">
        <v>40800</v>
      </c>
      <c r="AO939">
        <v>9609</v>
      </c>
      <c r="AP939">
        <v>40857</v>
      </c>
      <c r="AQ939">
        <v>11.44</v>
      </c>
      <c r="AR939">
        <v>1403.29</v>
      </c>
      <c r="AS939" t="s">
        <v>2396</v>
      </c>
      <c r="AT939" t="s">
        <v>2396</v>
      </c>
      <c r="AU939">
        <v>1</v>
      </c>
      <c r="AV939" t="s">
        <v>2399</v>
      </c>
      <c r="AW939" t="str" cm="1">
        <f t="array" ref="AW939">IF(Bank_Final_Fact[[#This Row],[Disbursement Date]]=MIN(_xlfn._xlws.FILTER(Bank_Final_Fact[Disbursement Date],Bank_Final_Fact[Client id]=Bank_Final_Fact[[#This Row],[Client id]])),"New","Old")</f>
        <v>Old</v>
      </c>
      <c r="AX939">
        <f t="shared" si="14"/>
        <v>6</v>
      </c>
    </row>
    <row r="940" spans="1:50">
      <c r="A940" t="s">
        <v>1325</v>
      </c>
      <c r="B940">
        <v>828</v>
      </c>
      <c r="C940" t="s">
        <v>202</v>
      </c>
      <c r="D940" t="s">
        <v>359</v>
      </c>
      <c r="E940">
        <v>7517</v>
      </c>
      <c r="F940">
        <v>10278</v>
      </c>
      <c r="G940">
        <v>35478</v>
      </c>
      <c r="H940" s="1">
        <v>43965</v>
      </c>
      <c r="I940" t="s">
        <v>382</v>
      </c>
      <c r="J940" t="s">
        <v>383</v>
      </c>
      <c r="K940">
        <v>680026</v>
      </c>
      <c r="L940" t="s">
        <v>205</v>
      </c>
      <c r="M940" t="s">
        <v>297</v>
      </c>
      <c r="N940" t="s">
        <v>225</v>
      </c>
      <c r="O940" t="s">
        <v>238</v>
      </c>
      <c r="P940">
        <v>52</v>
      </c>
      <c r="Q940" s="1">
        <v>24473</v>
      </c>
      <c r="R940" t="s">
        <v>266</v>
      </c>
      <c r="S940" t="s">
        <v>282</v>
      </c>
      <c r="T940" t="s">
        <v>229</v>
      </c>
      <c r="U940" t="s">
        <v>261</v>
      </c>
      <c r="V940" t="s">
        <v>240</v>
      </c>
      <c r="W940">
        <v>390</v>
      </c>
      <c r="X940" t="s">
        <v>344</v>
      </c>
      <c r="Y940" t="s">
        <v>360</v>
      </c>
      <c r="Z940" t="s">
        <v>346</v>
      </c>
      <c r="AA940">
        <v>9.9099999999999994E-2</v>
      </c>
      <c r="AB940" t="s">
        <v>347</v>
      </c>
      <c r="AC940" t="s">
        <v>361</v>
      </c>
      <c r="AD940" t="s">
        <v>202</v>
      </c>
      <c r="AE940" t="s">
        <v>143</v>
      </c>
      <c r="AF940" t="s">
        <v>144</v>
      </c>
      <c r="AG940" t="s">
        <v>145</v>
      </c>
      <c r="AH940" t="s">
        <v>145</v>
      </c>
      <c r="AI940" t="s">
        <v>146</v>
      </c>
      <c r="AJ940" t="s">
        <v>203</v>
      </c>
      <c r="AK940">
        <v>680026</v>
      </c>
      <c r="AL940" t="s">
        <v>204</v>
      </c>
      <c r="AM940" t="s">
        <v>14</v>
      </c>
      <c r="AN940">
        <v>9470</v>
      </c>
      <c r="AO940">
        <v>11487</v>
      </c>
      <c r="AP940">
        <v>7147</v>
      </c>
      <c r="AQ940">
        <v>38.619999999999997</v>
      </c>
      <c r="AR940">
        <v>2696.14</v>
      </c>
      <c r="AS940" t="s">
        <v>2396</v>
      </c>
      <c r="AT940" t="s">
        <v>2396</v>
      </c>
      <c r="AU940">
        <v>1</v>
      </c>
      <c r="AV940" t="s">
        <v>2398</v>
      </c>
      <c r="AW940" t="str" cm="1">
        <f t="array" ref="AW940">IF(Bank_Final_Fact[[#This Row],[Disbursement Date]]=MIN(_xlfn._xlws.FILTER(Bank_Final_Fact[Disbursement Date],Bank_Final_Fact[Client id]=Bank_Final_Fact[[#This Row],[Client id]])),"New","Old")</f>
        <v>Old</v>
      </c>
      <c r="AX940">
        <f t="shared" si="14"/>
        <v>4</v>
      </c>
    </row>
    <row r="941" spans="1:50">
      <c r="A941" t="s">
        <v>1326</v>
      </c>
      <c r="B941">
        <v>242</v>
      </c>
      <c r="C941" t="s">
        <v>142</v>
      </c>
      <c r="D941" t="s">
        <v>343</v>
      </c>
      <c r="E941">
        <v>8966</v>
      </c>
      <c r="F941">
        <v>17105</v>
      </c>
      <c r="G941">
        <v>19128</v>
      </c>
      <c r="H941" s="1">
        <v>42292</v>
      </c>
      <c r="I941" t="s">
        <v>382</v>
      </c>
      <c r="J941" t="s">
        <v>389</v>
      </c>
      <c r="K941">
        <v>570241</v>
      </c>
      <c r="L941" t="s">
        <v>148</v>
      </c>
      <c r="M941" t="s">
        <v>276</v>
      </c>
      <c r="N941" t="s">
        <v>225</v>
      </c>
      <c r="O941" t="s">
        <v>226</v>
      </c>
      <c r="P941">
        <v>37</v>
      </c>
      <c r="Q941" s="1">
        <v>29221</v>
      </c>
      <c r="R941" t="s">
        <v>266</v>
      </c>
      <c r="S941" t="s">
        <v>243</v>
      </c>
      <c r="T941" t="s">
        <v>229</v>
      </c>
      <c r="U941" t="s">
        <v>261</v>
      </c>
      <c r="V941" t="s">
        <v>231</v>
      </c>
      <c r="W941">
        <v>479</v>
      </c>
      <c r="X941" t="s">
        <v>344</v>
      </c>
      <c r="Y941" t="s">
        <v>345</v>
      </c>
      <c r="Z941" t="s">
        <v>346</v>
      </c>
      <c r="AA941">
        <v>0.1065</v>
      </c>
      <c r="AB941" t="s">
        <v>347</v>
      </c>
      <c r="AC941" t="s">
        <v>348</v>
      </c>
      <c r="AD941" t="s">
        <v>142</v>
      </c>
      <c r="AE941" t="s">
        <v>143</v>
      </c>
      <c r="AF941" t="s">
        <v>144</v>
      </c>
      <c r="AG941" t="s">
        <v>145</v>
      </c>
      <c r="AH941" t="s">
        <v>145</v>
      </c>
      <c r="AI941" t="s">
        <v>146</v>
      </c>
      <c r="AJ941" t="s">
        <v>142</v>
      </c>
      <c r="AK941">
        <v>570241</v>
      </c>
      <c r="AL941" t="s">
        <v>147</v>
      </c>
      <c r="AM941" t="s">
        <v>30</v>
      </c>
      <c r="AN941">
        <v>9778</v>
      </c>
      <c r="AO941">
        <v>18896</v>
      </c>
      <c r="AP941">
        <v>8631</v>
      </c>
      <c r="AQ941">
        <v>10.6</v>
      </c>
      <c r="AR941">
        <v>2083.06</v>
      </c>
      <c r="AS941" t="s">
        <v>2396</v>
      </c>
      <c r="AT941" t="s">
        <v>2396</v>
      </c>
      <c r="AU941">
        <v>2</v>
      </c>
      <c r="AV941" t="s">
        <v>2398</v>
      </c>
      <c r="AW941" t="str" cm="1">
        <f t="array" ref="AW941">IF(Bank_Final_Fact[[#This Row],[Disbursement Date]]=MIN(_xlfn._xlws.FILTER(Bank_Final_Fact[Disbursement Date],Bank_Final_Fact[Client id]=Bank_Final_Fact[[#This Row],[Client id]])),"New","Old")</f>
        <v>New</v>
      </c>
      <c r="AX941">
        <f t="shared" si="14"/>
        <v>5</v>
      </c>
    </row>
    <row r="942" spans="1:50">
      <c r="A942" t="s">
        <v>1327</v>
      </c>
      <c r="B942">
        <v>742</v>
      </c>
      <c r="C942" t="s">
        <v>25</v>
      </c>
      <c r="D942" t="s">
        <v>366</v>
      </c>
      <c r="E942">
        <v>11154</v>
      </c>
      <c r="F942">
        <v>37288</v>
      </c>
      <c r="G942">
        <v>5285</v>
      </c>
      <c r="H942" s="1">
        <v>42659</v>
      </c>
      <c r="I942" t="s">
        <v>382</v>
      </c>
      <c r="J942" t="s">
        <v>389</v>
      </c>
      <c r="K942">
        <v>10068</v>
      </c>
      <c r="L942" t="s">
        <v>74</v>
      </c>
      <c r="M942" t="s">
        <v>264</v>
      </c>
      <c r="N942" t="s">
        <v>225</v>
      </c>
      <c r="O942" t="s">
        <v>251</v>
      </c>
      <c r="P942">
        <v>29</v>
      </c>
      <c r="Q942" s="1">
        <v>33187</v>
      </c>
      <c r="R942" t="s">
        <v>266</v>
      </c>
      <c r="S942" t="s">
        <v>243</v>
      </c>
      <c r="T942" t="s">
        <v>259</v>
      </c>
      <c r="U942" t="s">
        <v>261</v>
      </c>
      <c r="V942" t="s">
        <v>231</v>
      </c>
      <c r="W942">
        <v>712</v>
      </c>
      <c r="X942" t="s">
        <v>344</v>
      </c>
      <c r="Y942" t="s">
        <v>360</v>
      </c>
      <c r="Z942" t="s">
        <v>363</v>
      </c>
      <c r="AA942">
        <v>0.17269999999999999</v>
      </c>
      <c r="AB942" t="s">
        <v>354</v>
      </c>
      <c r="AC942" t="s">
        <v>367</v>
      </c>
      <c r="AD942" t="s">
        <v>25</v>
      </c>
      <c r="AE942" t="s">
        <v>24</v>
      </c>
      <c r="AF942" t="s">
        <v>25</v>
      </c>
      <c r="AG942" t="s">
        <v>26</v>
      </c>
      <c r="AH942" t="s">
        <v>26</v>
      </c>
      <c r="AI942" t="s">
        <v>27</v>
      </c>
      <c r="AJ942" t="s">
        <v>72</v>
      </c>
      <c r="AK942">
        <v>10068</v>
      </c>
      <c r="AL942" t="s">
        <v>73</v>
      </c>
      <c r="AM942" t="s">
        <v>16</v>
      </c>
      <c r="AN942">
        <v>12899</v>
      </c>
      <c r="AO942">
        <v>37984</v>
      </c>
      <c r="AP942">
        <v>10985</v>
      </c>
      <c r="AQ942">
        <v>5.08</v>
      </c>
      <c r="AR942">
        <v>3818.38</v>
      </c>
      <c r="AS942" t="s">
        <v>2396</v>
      </c>
      <c r="AT942" t="s">
        <v>2396</v>
      </c>
      <c r="AU942">
        <v>0</v>
      </c>
      <c r="AV942" t="s">
        <v>2398</v>
      </c>
      <c r="AW942" t="str" cm="1">
        <f t="array" ref="AW942">IF(Bank_Final_Fact[[#This Row],[Disbursement Date]]=MIN(_xlfn._xlws.FILTER(Bank_Final_Fact[Disbursement Date],Bank_Final_Fact[Client id]=Bank_Final_Fact[[#This Row],[Client id]])),"New","Old")</f>
        <v>New</v>
      </c>
      <c r="AX942">
        <f t="shared" si="14"/>
        <v>1</v>
      </c>
    </row>
    <row r="943" spans="1:50">
      <c r="A943" t="s">
        <v>1328</v>
      </c>
      <c r="B943">
        <v>946</v>
      </c>
      <c r="C943" t="s">
        <v>39</v>
      </c>
      <c r="D943" t="s">
        <v>343</v>
      </c>
      <c r="E943">
        <v>38507</v>
      </c>
      <c r="F943">
        <v>41132</v>
      </c>
      <c r="G943">
        <v>23920</v>
      </c>
      <c r="H943" s="1">
        <v>42937</v>
      </c>
      <c r="I943" t="s">
        <v>394</v>
      </c>
      <c r="J943" t="s">
        <v>383</v>
      </c>
      <c r="K943">
        <v>30179</v>
      </c>
      <c r="L943" t="s">
        <v>46</v>
      </c>
      <c r="M943" t="s">
        <v>309</v>
      </c>
      <c r="N943" t="s">
        <v>225</v>
      </c>
      <c r="O943" t="s">
        <v>226</v>
      </c>
      <c r="P943">
        <v>42</v>
      </c>
      <c r="Q943" s="1">
        <v>28126</v>
      </c>
      <c r="R943" t="s">
        <v>239</v>
      </c>
      <c r="S943" t="s">
        <v>303</v>
      </c>
      <c r="T943" t="s">
        <v>229</v>
      </c>
      <c r="U943" t="s">
        <v>245</v>
      </c>
      <c r="V943" t="s">
        <v>246</v>
      </c>
      <c r="W943">
        <v>534</v>
      </c>
      <c r="X943" t="s">
        <v>344</v>
      </c>
      <c r="Y943" t="s">
        <v>345</v>
      </c>
      <c r="Z943" t="s">
        <v>346</v>
      </c>
      <c r="AA943">
        <v>0.1065</v>
      </c>
      <c r="AB943" t="s">
        <v>347</v>
      </c>
      <c r="AC943" t="s">
        <v>348</v>
      </c>
      <c r="AD943" t="s">
        <v>39</v>
      </c>
      <c r="AE943" t="s">
        <v>40</v>
      </c>
      <c r="AF943" t="s">
        <v>41</v>
      </c>
      <c r="AG943" t="s">
        <v>42</v>
      </c>
      <c r="AH943" t="s">
        <v>42</v>
      </c>
      <c r="AI943" t="s">
        <v>43</v>
      </c>
      <c r="AJ943" t="s">
        <v>44</v>
      </c>
      <c r="AK943">
        <v>30179</v>
      </c>
      <c r="AL943" t="s">
        <v>45</v>
      </c>
      <c r="AM943" t="s">
        <v>30</v>
      </c>
      <c r="AN943">
        <v>39216</v>
      </c>
      <c r="AO943">
        <v>42297</v>
      </c>
      <c r="AP943">
        <v>38146</v>
      </c>
      <c r="AQ943">
        <v>30.34</v>
      </c>
      <c r="AR943">
        <v>2288.2800000000002</v>
      </c>
      <c r="AS943" t="s">
        <v>2397</v>
      </c>
      <c r="AT943" t="s">
        <v>2396</v>
      </c>
      <c r="AU943">
        <v>2</v>
      </c>
      <c r="AV943" t="s">
        <v>2398</v>
      </c>
      <c r="AW943" t="str" cm="1">
        <f t="array" ref="AW943">IF(Bank_Final_Fact[[#This Row],[Disbursement Date]]=MIN(_xlfn._xlws.FILTER(Bank_Final_Fact[Disbursement Date],Bank_Final_Fact[Client id]=Bank_Final_Fact[[#This Row],[Client id]])),"New","Old")</f>
        <v>New</v>
      </c>
      <c r="AX943">
        <f t="shared" si="14"/>
        <v>3</v>
      </c>
    </row>
    <row r="944" spans="1:50">
      <c r="A944" t="s">
        <v>1329</v>
      </c>
      <c r="B944">
        <v>647</v>
      </c>
      <c r="C944" t="s">
        <v>124</v>
      </c>
      <c r="D944" t="s">
        <v>353</v>
      </c>
      <c r="E944">
        <v>47018</v>
      </c>
      <c r="F944">
        <v>13245</v>
      </c>
      <c r="G944">
        <v>31815</v>
      </c>
      <c r="H944" s="1">
        <v>42447</v>
      </c>
      <c r="I944" t="s">
        <v>385</v>
      </c>
      <c r="J944" t="s">
        <v>389</v>
      </c>
      <c r="K944">
        <v>1030063</v>
      </c>
      <c r="L944" t="s">
        <v>126</v>
      </c>
      <c r="M944" t="s">
        <v>255</v>
      </c>
      <c r="N944" t="s">
        <v>225</v>
      </c>
      <c r="O944" t="s">
        <v>242</v>
      </c>
      <c r="Q944" s="1"/>
      <c r="R944" t="s">
        <v>266</v>
      </c>
      <c r="S944" t="s">
        <v>282</v>
      </c>
      <c r="T944" t="s">
        <v>259</v>
      </c>
      <c r="U944" t="s">
        <v>261</v>
      </c>
      <c r="V944" t="s">
        <v>231</v>
      </c>
      <c r="W944">
        <v>660</v>
      </c>
      <c r="X944" t="s">
        <v>344</v>
      </c>
      <c r="Y944" t="s">
        <v>357</v>
      </c>
      <c r="Z944" t="s">
        <v>346</v>
      </c>
      <c r="AA944">
        <v>0.1825</v>
      </c>
      <c r="AB944" t="s">
        <v>354</v>
      </c>
      <c r="AC944" t="s">
        <v>355</v>
      </c>
      <c r="AD944" t="s">
        <v>124</v>
      </c>
      <c r="AE944" t="s">
        <v>9</v>
      </c>
      <c r="AF944" t="s">
        <v>10</v>
      </c>
      <c r="AG944" t="s">
        <v>11</v>
      </c>
      <c r="AH944" t="s">
        <v>11</v>
      </c>
      <c r="AI944" t="s">
        <v>12</v>
      </c>
      <c r="AJ944" t="s">
        <v>20</v>
      </c>
      <c r="AK944">
        <v>1030063</v>
      </c>
      <c r="AL944" t="s">
        <v>125</v>
      </c>
      <c r="AM944" t="s">
        <v>30</v>
      </c>
      <c r="AN944">
        <v>47310</v>
      </c>
      <c r="AO944">
        <v>14611</v>
      </c>
      <c r="AP944">
        <v>46895</v>
      </c>
      <c r="AQ944">
        <v>14.33</v>
      </c>
      <c r="AR944">
        <v>2084.75</v>
      </c>
      <c r="AS944" t="s">
        <v>2396</v>
      </c>
      <c r="AT944" t="s">
        <v>2396</v>
      </c>
      <c r="AU944">
        <v>1</v>
      </c>
      <c r="AV944" t="s">
        <v>2398</v>
      </c>
      <c r="AW944" t="str" cm="1">
        <f t="array" ref="AW944">IF(Bank_Final_Fact[[#This Row],[Disbursement Date]]=MIN(_xlfn._xlws.FILTER(Bank_Final_Fact[Disbursement Date],Bank_Final_Fact[Client id]=Bank_Final_Fact[[#This Row],[Client id]])),"New","Old")</f>
        <v>New</v>
      </c>
      <c r="AX944">
        <f t="shared" si="14"/>
        <v>1</v>
      </c>
    </row>
    <row r="945" spans="1:50">
      <c r="A945" t="s">
        <v>1330</v>
      </c>
      <c r="B945">
        <v>769</v>
      </c>
      <c r="C945" t="s">
        <v>63</v>
      </c>
      <c r="D945" t="s">
        <v>343</v>
      </c>
      <c r="E945">
        <v>26023</v>
      </c>
      <c r="F945">
        <v>3669</v>
      </c>
      <c r="G945">
        <v>43797</v>
      </c>
      <c r="H945" s="1">
        <v>42959</v>
      </c>
      <c r="I945" t="s">
        <v>382</v>
      </c>
      <c r="J945" t="s">
        <v>383</v>
      </c>
      <c r="K945">
        <v>1280108</v>
      </c>
      <c r="L945" t="s">
        <v>65</v>
      </c>
      <c r="M945" t="s">
        <v>224</v>
      </c>
      <c r="N945" t="s">
        <v>225</v>
      </c>
      <c r="O945" t="s">
        <v>238</v>
      </c>
      <c r="P945">
        <v>53</v>
      </c>
      <c r="Q945" s="1">
        <v>24293</v>
      </c>
      <c r="R945" t="s">
        <v>239</v>
      </c>
      <c r="S945" t="s">
        <v>303</v>
      </c>
      <c r="T945" t="s">
        <v>229</v>
      </c>
      <c r="U945" t="s">
        <v>230</v>
      </c>
      <c r="V945" t="s">
        <v>240</v>
      </c>
      <c r="W945">
        <v>551</v>
      </c>
      <c r="X945" t="s">
        <v>344</v>
      </c>
      <c r="Y945" t="s">
        <v>345</v>
      </c>
      <c r="Z945" t="s">
        <v>346</v>
      </c>
      <c r="AA945">
        <v>0.1065</v>
      </c>
      <c r="AB945" t="s">
        <v>347</v>
      </c>
      <c r="AC945" t="s">
        <v>348</v>
      </c>
      <c r="AD945" t="s">
        <v>63</v>
      </c>
      <c r="AE945" t="s">
        <v>24</v>
      </c>
      <c r="AF945" t="s">
        <v>63</v>
      </c>
      <c r="AG945" t="s">
        <v>26</v>
      </c>
      <c r="AH945" t="s">
        <v>26</v>
      </c>
      <c r="AI945" t="s">
        <v>27</v>
      </c>
      <c r="AJ945" t="s">
        <v>63</v>
      </c>
      <c r="AK945">
        <v>1280108</v>
      </c>
      <c r="AL945" t="s">
        <v>64</v>
      </c>
      <c r="AM945" t="s">
        <v>14</v>
      </c>
      <c r="AN945">
        <v>28017</v>
      </c>
      <c r="AO945">
        <v>3746</v>
      </c>
      <c r="AP945">
        <v>25650</v>
      </c>
      <c r="AQ945">
        <v>48.14</v>
      </c>
      <c r="AR945">
        <v>4655.1400000000003</v>
      </c>
      <c r="AS945" t="s">
        <v>2396</v>
      </c>
      <c r="AT945" t="s">
        <v>2396</v>
      </c>
      <c r="AU945">
        <v>0</v>
      </c>
      <c r="AV945" t="s">
        <v>2398</v>
      </c>
      <c r="AW945" t="str" cm="1">
        <f t="array" ref="AW945">IF(Bank_Final_Fact[[#This Row],[Disbursement Date]]=MIN(_xlfn._xlws.FILTER(Bank_Final_Fact[Disbursement Date],Bank_Final_Fact[Client id]=Bank_Final_Fact[[#This Row],[Client id]])),"New","Old")</f>
        <v>Old</v>
      </c>
      <c r="AX945">
        <f t="shared" si="14"/>
        <v>3</v>
      </c>
    </row>
    <row r="946" spans="1:50">
      <c r="A946" t="s">
        <v>1331</v>
      </c>
      <c r="B946">
        <v>729</v>
      </c>
      <c r="C946" t="s">
        <v>75</v>
      </c>
      <c r="D946" t="s">
        <v>343</v>
      </c>
      <c r="E946">
        <v>21350</v>
      </c>
      <c r="F946">
        <v>7421</v>
      </c>
      <c r="G946">
        <v>3528</v>
      </c>
      <c r="H946" s="1">
        <v>45064</v>
      </c>
      <c r="I946" t="s">
        <v>394</v>
      </c>
      <c r="J946" t="s">
        <v>389</v>
      </c>
      <c r="K946">
        <v>710002</v>
      </c>
      <c r="L946" t="s">
        <v>80</v>
      </c>
      <c r="M946" t="s">
        <v>297</v>
      </c>
      <c r="N946" t="s">
        <v>225</v>
      </c>
      <c r="O946" t="s">
        <v>226</v>
      </c>
      <c r="P946">
        <v>45</v>
      </c>
      <c r="Q946" s="1">
        <v>26737</v>
      </c>
      <c r="R946" t="s">
        <v>266</v>
      </c>
      <c r="S946" t="s">
        <v>282</v>
      </c>
      <c r="T946" t="s">
        <v>249</v>
      </c>
      <c r="U946" t="s">
        <v>236</v>
      </c>
      <c r="V946" t="s">
        <v>240</v>
      </c>
      <c r="W946">
        <v>490</v>
      </c>
      <c r="X946" t="s">
        <v>344</v>
      </c>
      <c r="Y946" t="s">
        <v>345</v>
      </c>
      <c r="Z946" t="s">
        <v>346</v>
      </c>
      <c r="AA946">
        <v>0.1065</v>
      </c>
      <c r="AB946" t="s">
        <v>347</v>
      </c>
      <c r="AC946" t="s">
        <v>348</v>
      </c>
      <c r="AD946" t="s">
        <v>75</v>
      </c>
      <c r="AE946" t="s">
        <v>76</v>
      </c>
      <c r="AF946" t="s">
        <v>77</v>
      </c>
      <c r="AG946" t="s">
        <v>78</v>
      </c>
      <c r="AH946" t="s">
        <v>78</v>
      </c>
      <c r="AI946" t="s">
        <v>79</v>
      </c>
      <c r="AJ946" t="s">
        <v>75</v>
      </c>
      <c r="AK946">
        <v>710002</v>
      </c>
      <c r="AL946" t="s">
        <v>45</v>
      </c>
      <c r="AM946" t="s">
        <v>14</v>
      </c>
      <c r="AN946">
        <v>21299</v>
      </c>
      <c r="AO946">
        <v>9208</v>
      </c>
      <c r="AP946">
        <v>20858</v>
      </c>
      <c r="AQ946">
        <v>47.88</v>
      </c>
      <c r="AR946">
        <v>341.4</v>
      </c>
      <c r="AS946" t="s">
        <v>2396</v>
      </c>
      <c r="AT946" t="s">
        <v>2396</v>
      </c>
      <c r="AU946">
        <v>1</v>
      </c>
      <c r="AV946" t="s">
        <v>2398</v>
      </c>
      <c r="AW946" t="str" cm="1">
        <f t="array" ref="AW946">IF(Bank_Final_Fact[[#This Row],[Disbursement Date]]=MIN(_xlfn._xlws.FILTER(Bank_Final_Fact[Disbursement Date],Bank_Final_Fact[Client id]=Bank_Final_Fact[[#This Row],[Client id]])),"New","Old")</f>
        <v>Old</v>
      </c>
      <c r="AX946">
        <f t="shared" si="14"/>
        <v>5</v>
      </c>
    </row>
    <row r="947" spans="1:50">
      <c r="A947" t="s">
        <v>1332</v>
      </c>
      <c r="B947">
        <v>506</v>
      </c>
      <c r="C947" t="s">
        <v>81</v>
      </c>
      <c r="D947" t="s">
        <v>359</v>
      </c>
      <c r="E947">
        <v>34690</v>
      </c>
      <c r="F947">
        <v>28798</v>
      </c>
      <c r="G947">
        <v>34434</v>
      </c>
      <c r="H947" s="1">
        <v>44940</v>
      </c>
      <c r="I947" t="s">
        <v>382</v>
      </c>
      <c r="J947" t="s">
        <v>383</v>
      </c>
      <c r="K947">
        <v>690076</v>
      </c>
      <c r="L947" t="s">
        <v>88</v>
      </c>
      <c r="M947" t="s">
        <v>333</v>
      </c>
      <c r="N947" t="s">
        <v>225</v>
      </c>
      <c r="O947" t="s">
        <v>238</v>
      </c>
      <c r="P947">
        <v>53</v>
      </c>
      <c r="Q947" s="1">
        <v>24108</v>
      </c>
      <c r="R947" t="s">
        <v>281</v>
      </c>
      <c r="S947" t="s">
        <v>282</v>
      </c>
      <c r="T947" t="s">
        <v>229</v>
      </c>
      <c r="U947" t="s">
        <v>245</v>
      </c>
      <c r="V947" t="s">
        <v>240</v>
      </c>
      <c r="W947">
        <v>812</v>
      </c>
      <c r="X947" t="s">
        <v>344</v>
      </c>
      <c r="Y947" t="s">
        <v>360</v>
      </c>
      <c r="Z947" t="s">
        <v>346</v>
      </c>
      <c r="AA947">
        <v>9.9099999999999994E-2</v>
      </c>
      <c r="AB947" t="s">
        <v>347</v>
      </c>
      <c r="AC947" t="s">
        <v>361</v>
      </c>
      <c r="AD947" t="s">
        <v>81</v>
      </c>
      <c r="AE947" t="s">
        <v>82</v>
      </c>
      <c r="AF947" t="s">
        <v>83</v>
      </c>
      <c r="AG947" t="s">
        <v>84</v>
      </c>
      <c r="AH947" t="s">
        <v>84</v>
      </c>
      <c r="AI947" t="s">
        <v>85</v>
      </c>
      <c r="AJ947" t="s">
        <v>86</v>
      </c>
      <c r="AK947">
        <v>690076</v>
      </c>
      <c r="AL947" t="s">
        <v>87</v>
      </c>
      <c r="AM947" t="s">
        <v>14</v>
      </c>
      <c r="AN947">
        <v>35586</v>
      </c>
      <c r="AO947">
        <v>28625</v>
      </c>
      <c r="AP947">
        <v>34528</v>
      </c>
      <c r="AQ947">
        <v>32.53</v>
      </c>
      <c r="AR947">
        <v>265.95</v>
      </c>
      <c r="AS947" t="s">
        <v>2396</v>
      </c>
      <c r="AT947" t="s">
        <v>2396</v>
      </c>
      <c r="AU947">
        <v>1</v>
      </c>
      <c r="AV947" t="s">
        <v>2398</v>
      </c>
      <c r="AW947" t="str" cm="1">
        <f t="array" ref="AW947">IF(Bank_Final_Fact[[#This Row],[Disbursement Date]]=MIN(_xlfn._xlws.FILTER(Bank_Final_Fact[Disbursement Date],Bank_Final_Fact[Client id]=Bank_Final_Fact[[#This Row],[Client id]])),"New","Old")</f>
        <v>Old</v>
      </c>
      <c r="AX947">
        <f t="shared" si="14"/>
        <v>4</v>
      </c>
    </row>
    <row r="948" spans="1:50">
      <c r="A948" t="s">
        <v>1333</v>
      </c>
      <c r="B948">
        <v>831</v>
      </c>
      <c r="C948" t="s">
        <v>124</v>
      </c>
      <c r="D948" t="s">
        <v>356</v>
      </c>
      <c r="E948">
        <v>34398</v>
      </c>
      <c r="F948">
        <v>30233</v>
      </c>
      <c r="G948">
        <v>8843</v>
      </c>
      <c r="H948" s="1">
        <v>43692</v>
      </c>
      <c r="I948" t="s">
        <v>394</v>
      </c>
      <c r="J948" t="s">
        <v>389</v>
      </c>
      <c r="K948">
        <v>1030063</v>
      </c>
      <c r="L948" t="s">
        <v>126</v>
      </c>
      <c r="M948" t="s">
        <v>248</v>
      </c>
      <c r="N948" t="s">
        <v>225</v>
      </c>
      <c r="O948" t="s">
        <v>238</v>
      </c>
      <c r="P948">
        <v>54</v>
      </c>
      <c r="Q948" s="1">
        <v>23012</v>
      </c>
      <c r="R948" t="s">
        <v>227</v>
      </c>
      <c r="S948" t="s">
        <v>243</v>
      </c>
      <c r="T948" t="s">
        <v>229</v>
      </c>
      <c r="U948" t="s">
        <v>236</v>
      </c>
      <c r="V948" t="s">
        <v>240</v>
      </c>
      <c r="W948">
        <v>357</v>
      </c>
      <c r="X948" t="s">
        <v>344</v>
      </c>
      <c r="Y948" t="s">
        <v>357</v>
      </c>
      <c r="Z948" t="s">
        <v>346</v>
      </c>
      <c r="AA948">
        <v>6.6199999999999995E-2</v>
      </c>
      <c r="AB948" t="s">
        <v>351</v>
      </c>
      <c r="AC948" t="s">
        <v>358</v>
      </c>
      <c r="AD948" t="s">
        <v>124</v>
      </c>
      <c r="AE948" t="s">
        <v>9</v>
      </c>
      <c r="AF948" t="s">
        <v>10</v>
      </c>
      <c r="AG948" t="s">
        <v>11</v>
      </c>
      <c r="AH948" t="s">
        <v>11</v>
      </c>
      <c r="AI948" t="s">
        <v>12</v>
      </c>
      <c r="AJ948" t="s">
        <v>20</v>
      </c>
      <c r="AK948">
        <v>1030063</v>
      </c>
      <c r="AL948" t="s">
        <v>125</v>
      </c>
      <c r="AM948" t="s">
        <v>30</v>
      </c>
      <c r="AN948">
        <v>36073</v>
      </c>
      <c r="AO948">
        <v>31149</v>
      </c>
      <c r="AP948">
        <v>34083</v>
      </c>
      <c r="AQ948">
        <v>28.64</v>
      </c>
      <c r="AR948">
        <v>1075.97</v>
      </c>
      <c r="AS948" t="s">
        <v>2396</v>
      </c>
      <c r="AT948" t="s">
        <v>2396</v>
      </c>
      <c r="AU948">
        <v>1</v>
      </c>
      <c r="AV948" t="s">
        <v>2398</v>
      </c>
      <c r="AW948" t="str" cm="1">
        <f t="array" ref="AW948">IF(Bank_Final_Fact[[#This Row],[Disbursement Date]]=MIN(_xlfn._xlws.FILTER(Bank_Final_Fact[Disbursement Date],Bank_Final_Fact[Client id]=Bank_Final_Fact[[#This Row],[Client id]])),"New","Old")</f>
        <v>Old</v>
      </c>
      <c r="AX948">
        <f t="shared" si="14"/>
        <v>4</v>
      </c>
    </row>
    <row r="949" spans="1:50">
      <c r="A949" t="s">
        <v>1334</v>
      </c>
      <c r="B949">
        <v>782</v>
      </c>
      <c r="C949" t="s">
        <v>39</v>
      </c>
      <c r="D949" t="s">
        <v>343</v>
      </c>
      <c r="E949">
        <v>44747</v>
      </c>
      <c r="F949">
        <v>24119</v>
      </c>
      <c r="G949">
        <v>24862</v>
      </c>
      <c r="H949" s="1">
        <v>44896</v>
      </c>
      <c r="I949" t="s">
        <v>394</v>
      </c>
      <c r="J949" t="s">
        <v>389</v>
      </c>
      <c r="K949">
        <v>30179</v>
      </c>
      <c r="L949" t="s">
        <v>46</v>
      </c>
      <c r="M949" t="s">
        <v>296</v>
      </c>
      <c r="N949" t="s">
        <v>225</v>
      </c>
      <c r="O949" t="s">
        <v>251</v>
      </c>
      <c r="P949">
        <v>29</v>
      </c>
      <c r="Q949" s="1">
        <v>33239</v>
      </c>
      <c r="R949" t="s">
        <v>239</v>
      </c>
      <c r="S949" t="s">
        <v>303</v>
      </c>
      <c r="T949" t="s">
        <v>259</v>
      </c>
      <c r="U949" t="s">
        <v>233</v>
      </c>
      <c r="V949" t="s">
        <v>231</v>
      </c>
      <c r="W949">
        <v>799</v>
      </c>
      <c r="X949" t="s">
        <v>344</v>
      </c>
      <c r="Y949" t="s">
        <v>345</v>
      </c>
      <c r="Z949" t="s">
        <v>346</v>
      </c>
      <c r="AA949">
        <v>0.1065</v>
      </c>
      <c r="AB949" t="s">
        <v>347</v>
      </c>
      <c r="AC949" t="s">
        <v>348</v>
      </c>
      <c r="AD949" t="s">
        <v>39</v>
      </c>
      <c r="AE949" t="s">
        <v>40</v>
      </c>
      <c r="AF949" t="s">
        <v>41</v>
      </c>
      <c r="AG949" t="s">
        <v>42</v>
      </c>
      <c r="AH949" t="s">
        <v>42</v>
      </c>
      <c r="AI949" t="s">
        <v>43</v>
      </c>
      <c r="AJ949" t="s">
        <v>44</v>
      </c>
      <c r="AK949">
        <v>30179</v>
      </c>
      <c r="AL949" t="s">
        <v>45</v>
      </c>
      <c r="AM949" t="s">
        <v>30</v>
      </c>
      <c r="AN949">
        <v>46005</v>
      </c>
      <c r="AO949">
        <v>25039</v>
      </c>
      <c r="AP949">
        <v>44740</v>
      </c>
      <c r="AQ949">
        <v>45.06</v>
      </c>
      <c r="AR949">
        <v>2805.41</v>
      </c>
      <c r="AS949" t="s">
        <v>2396</v>
      </c>
      <c r="AT949" t="s">
        <v>2397</v>
      </c>
      <c r="AU949">
        <v>0</v>
      </c>
      <c r="AV949" t="s">
        <v>2398</v>
      </c>
      <c r="AW949" t="str" cm="1">
        <f t="array" ref="AW949">IF(Bank_Final_Fact[[#This Row],[Disbursement Date]]=MIN(_xlfn._xlws.FILTER(Bank_Final_Fact[Disbursement Date],Bank_Final_Fact[Client id]=Bank_Final_Fact[[#This Row],[Client id]])),"New","Old")</f>
        <v>Old</v>
      </c>
      <c r="AX949">
        <f t="shared" si="14"/>
        <v>5</v>
      </c>
    </row>
    <row r="950" spans="1:50">
      <c r="A950" t="s">
        <v>1335</v>
      </c>
      <c r="B950">
        <v>18</v>
      </c>
      <c r="C950" t="s">
        <v>127</v>
      </c>
      <c r="D950" t="s">
        <v>359</v>
      </c>
      <c r="E950">
        <v>44272</v>
      </c>
      <c r="F950">
        <v>26041</v>
      </c>
      <c r="G950">
        <v>26494</v>
      </c>
      <c r="H950" s="1">
        <v>42746</v>
      </c>
      <c r="I950" t="s">
        <v>382</v>
      </c>
      <c r="J950" t="s">
        <v>383</v>
      </c>
      <c r="K950">
        <v>120676</v>
      </c>
      <c r="L950" t="s">
        <v>128</v>
      </c>
      <c r="M950" t="s">
        <v>258</v>
      </c>
      <c r="N950" t="s">
        <v>225</v>
      </c>
      <c r="O950" t="s">
        <v>238</v>
      </c>
      <c r="P950">
        <v>47</v>
      </c>
      <c r="Q950" s="1">
        <v>25569</v>
      </c>
      <c r="R950" t="s">
        <v>235</v>
      </c>
      <c r="S950" t="s">
        <v>243</v>
      </c>
      <c r="T950" t="s">
        <v>229</v>
      </c>
      <c r="U950" t="s">
        <v>230</v>
      </c>
      <c r="V950" t="s">
        <v>240</v>
      </c>
      <c r="W950">
        <v>546</v>
      </c>
      <c r="X950" t="s">
        <v>344</v>
      </c>
      <c r="Y950" t="s">
        <v>360</v>
      </c>
      <c r="Z950" t="s">
        <v>346</v>
      </c>
      <c r="AA950">
        <v>9.9099999999999994E-2</v>
      </c>
      <c r="AB950" t="s">
        <v>347</v>
      </c>
      <c r="AC950" t="s">
        <v>361</v>
      </c>
      <c r="AD950" t="s">
        <v>127</v>
      </c>
      <c r="AE950" t="s">
        <v>9</v>
      </c>
      <c r="AF950" t="s">
        <v>10</v>
      </c>
      <c r="AG950" t="s">
        <v>11</v>
      </c>
      <c r="AH950" t="s">
        <v>11</v>
      </c>
      <c r="AI950" t="s">
        <v>12</v>
      </c>
      <c r="AJ950" t="s">
        <v>127</v>
      </c>
      <c r="AK950">
        <v>120676</v>
      </c>
      <c r="AL950" t="s">
        <v>21</v>
      </c>
      <c r="AM950" t="s">
        <v>14</v>
      </c>
      <c r="AN950">
        <v>46031</v>
      </c>
      <c r="AO950">
        <v>26998</v>
      </c>
      <c r="AP950">
        <v>44232</v>
      </c>
      <c r="AQ950">
        <v>21.12</v>
      </c>
      <c r="AR950">
        <v>4206.7700000000004</v>
      </c>
      <c r="AS950" t="s">
        <v>2396</v>
      </c>
      <c r="AT950" t="s">
        <v>2396</v>
      </c>
      <c r="AU950">
        <v>2</v>
      </c>
      <c r="AV950" t="s">
        <v>2399</v>
      </c>
      <c r="AW950" t="str" cm="1">
        <f t="array" ref="AW950">IF(Bank_Final_Fact[[#This Row],[Disbursement Date]]=MIN(_xlfn._xlws.FILTER(Bank_Final_Fact[Disbursement Date],Bank_Final_Fact[Client id]=Bank_Final_Fact[[#This Row],[Client id]])),"New","Old")</f>
        <v>New</v>
      </c>
      <c r="AX950">
        <f t="shared" si="14"/>
        <v>1</v>
      </c>
    </row>
    <row r="951" spans="1:50">
      <c r="A951" t="s">
        <v>1336</v>
      </c>
      <c r="B951">
        <v>164</v>
      </c>
      <c r="C951" t="s">
        <v>81</v>
      </c>
      <c r="D951" t="s">
        <v>343</v>
      </c>
      <c r="E951">
        <v>42711</v>
      </c>
      <c r="F951">
        <v>37757</v>
      </c>
      <c r="G951">
        <v>36776</v>
      </c>
      <c r="H951" s="1">
        <v>43323</v>
      </c>
      <c r="I951" t="s">
        <v>387</v>
      </c>
      <c r="J951" t="s">
        <v>383</v>
      </c>
      <c r="K951">
        <v>690076</v>
      </c>
      <c r="L951" t="s">
        <v>88</v>
      </c>
      <c r="M951" t="s">
        <v>273</v>
      </c>
      <c r="N951" t="s">
        <v>225</v>
      </c>
      <c r="O951" t="s">
        <v>226</v>
      </c>
      <c r="P951">
        <v>43</v>
      </c>
      <c r="Q951" s="1">
        <v>27463</v>
      </c>
      <c r="R951" t="s">
        <v>266</v>
      </c>
      <c r="S951" t="s">
        <v>282</v>
      </c>
      <c r="T951" t="s">
        <v>249</v>
      </c>
      <c r="U951" t="s">
        <v>233</v>
      </c>
      <c r="V951" t="s">
        <v>240</v>
      </c>
      <c r="W951">
        <v>300</v>
      </c>
      <c r="X951" t="s">
        <v>344</v>
      </c>
      <c r="Y951" t="s">
        <v>345</v>
      </c>
      <c r="Z951" t="s">
        <v>346</v>
      </c>
      <c r="AA951">
        <v>0.1065</v>
      </c>
      <c r="AB951" t="s">
        <v>347</v>
      </c>
      <c r="AC951" t="s">
        <v>348</v>
      </c>
      <c r="AD951" t="s">
        <v>81</v>
      </c>
      <c r="AE951" t="s">
        <v>82</v>
      </c>
      <c r="AF951" t="s">
        <v>83</v>
      </c>
      <c r="AG951" t="s">
        <v>84</v>
      </c>
      <c r="AH951" t="s">
        <v>84</v>
      </c>
      <c r="AI951" t="s">
        <v>85</v>
      </c>
      <c r="AJ951" t="s">
        <v>86</v>
      </c>
      <c r="AK951">
        <v>690076</v>
      </c>
      <c r="AL951" t="s">
        <v>87</v>
      </c>
      <c r="AM951" t="s">
        <v>14</v>
      </c>
      <c r="AN951">
        <v>42808</v>
      </c>
      <c r="AO951">
        <v>39367</v>
      </c>
      <c r="AP951">
        <v>42440</v>
      </c>
      <c r="AQ951">
        <v>5.47</v>
      </c>
      <c r="AR951">
        <v>1246.21</v>
      </c>
      <c r="AS951" t="s">
        <v>2397</v>
      </c>
      <c r="AT951" t="s">
        <v>2396</v>
      </c>
      <c r="AU951">
        <v>1</v>
      </c>
      <c r="AV951" t="s">
        <v>2398</v>
      </c>
      <c r="AW951" t="str" cm="1">
        <f t="array" ref="AW951">IF(Bank_Final_Fact[[#This Row],[Disbursement Date]]=MIN(_xlfn._xlws.FILTER(Bank_Final_Fact[Disbursement Date],Bank_Final_Fact[Client id]=Bank_Final_Fact[[#This Row],[Client id]])),"New","Old")</f>
        <v>Old</v>
      </c>
      <c r="AX951">
        <f t="shared" si="14"/>
        <v>3</v>
      </c>
    </row>
    <row r="952" spans="1:50">
      <c r="A952" t="s">
        <v>1337</v>
      </c>
      <c r="B952">
        <v>320</v>
      </c>
      <c r="C952" t="s">
        <v>23</v>
      </c>
      <c r="D952" t="s">
        <v>343</v>
      </c>
      <c r="E952">
        <v>36478</v>
      </c>
      <c r="F952">
        <v>44577</v>
      </c>
      <c r="G952">
        <v>15150</v>
      </c>
      <c r="H952" s="1">
        <v>43321</v>
      </c>
      <c r="I952" t="s">
        <v>382</v>
      </c>
      <c r="J952" t="s">
        <v>383</v>
      </c>
      <c r="K952">
        <v>910182</v>
      </c>
      <c r="L952" t="s">
        <v>31</v>
      </c>
      <c r="M952" t="s">
        <v>288</v>
      </c>
      <c r="N952" t="s">
        <v>225</v>
      </c>
      <c r="O952" t="s">
        <v>251</v>
      </c>
      <c r="P952">
        <v>33</v>
      </c>
      <c r="Q952" s="1">
        <v>31197</v>
      </c>
      <c r="R952" t="s">
        <v>266</v>
      </c>
      <c r="S952" t="s">
        <v>243</v>
      </c>
      <c r="T952" t="s">
        <v>229</v>
      </c>
      <c r="U952" t="s">
        <v>233</v>
      </c>
      <c r="V952" t="s">
        <v>231</v>
      </c>
      <c r="W952">
        <v>716</v>
      </c>
      <c r="X952" t="s">
        <v>344</v>
      </c>
      <c r="Y952" t="s">
        <v>345</v>
      </c>
      <c r="Z952" t="s">
        <v>346</v>
      </c>
      <c r="AA952">
        <v>0.1065</v>
      </c>
      <c r="AB952" t="s">
        <v>347</v>
      </c>
      <c r="AC952" t="s">
        <v>348</v>
      </c>
      <c r="AD952" t="s">
        <v>23</v>
      </c>
      <c r="AE952" t="s">
        <v>24</v>
      </c>
      <c r="AF952" t="s">
        <v>25</v>
      </c>
      <c r="AG952" t="s">
        <v>26</v>
      </c>
      <c r="AH952" t="s">
        <v>26</v>
      </c>
      <c r="AI952" t="s">
        <v>27</v>
      </c>
      <c r="AJ952" t="s">
        <v>28</v>
      </c>
      <c r="AK952">
        <v>910182</v>
      </c>
      <c r="AL952" t="s">
        <v>29</v>
      </c>
      <c r="AM952" t="s">
        <v>16</v>
      </c>
      <c r="AN952">
        <v>38130</v>
      </c>
      <c r="AO952">
        <v>45602</v>
      </c>
      <c r="AP952">
        <v>36207</v>
      </c>
      <c r="AQ952">
        <v>35.799999999999997</v>
      </c>
      <c r="AR952">
        <v>4461.99</v>
      </c>
      <c r="AS952" t="s">
        <v>2396</v>
      </c>
      <c r="AT952" t="s">
        <v>2396</v>
      </c>
      <c r="AU952">
        <v>0</v>
      </c>
      <c r="AV952" t="s">
        <v>2399</v>
      </c>
      <c r="AW952" t="str" cm="1">
        <f t="array" ref="AW952">IF(Bank_Final_Fact[[#This Row],[Disbursement Date]]=MIN(_xlfn._xlws.FILTER(Bank_Final_Fact[Disbursement Date],Bank_Final_Fact[Client id]=Bank_Final_Fact[[#This Row],[Client id]])),"New","Old")</f>
        <v>Old</v>
      </c>
      <c r="AX952">
        <f t="shared" si="14"/>
        <v>2</v>
      </c>
    </row>
    <row r="953" spans="1:50">
      <c r="A953" t="s">
        <v>1338</v>
      </c>
      <c r="B953">
        <v>525</v>
      </c>
      <c r="C953" t="s">
        <v>149</v>
      </c>
      <c r="D953" t="s">
        <v>359</v>
      </c>
      <c r="E953">
        <v>11093</v>
      </c>
      <c r="F953">
        <v>11214</v>
      </c>
      <c r="G953">
        <v>16568</v>
      </c>
      <c r="H953" s="1">
        <v>43909</v>
      </c>
      <c r="I953" t="s">
        <v>382</v>
      </c>
      <c r="J953" t="s">
        <v>383</v>
      </c>
      <c r="K953">
        <v>1050013</v>
      </c>
      <c r="L953" t="s">
        <v>150</v>
      </c>
      <c r="M953" t="s">
        <v>247</v>
      </c>
      <c r="N953" t="s">
        <v>225</v>
      </c>
      <c r="O953" t="s">
        <v>251</v>
      </c>
      <c r="P953">
        <v>35</v>
      </c>
      <c r="Q953" s="1">
        <v>30682</v>
      </c>
      <c r="R953" t="s">
        <v>239</v>
      </c>
      <c r="S953" t="s">
        <v>303</v>
      </c>
      <c r="T953" t="s">
        <v>229</v>
      </c>
      <c r="U953" t="s">
        <v>236</v>
      </c>
      <c r="V953" t="s">
        <v>240</v>
      </c>
      <c r="W953">
        <v>721</v>
      </c>
      <c r="X953" t="s">
        <v>344</v>
      </c>
      <c r="Y953" t="s">
        <v>360</v>
      </c>
      <c r="Z953" t="s">
        <v>346</v>
      </c>
      <c r="AA953">
        <v>9.9099999999999994E-2</v>
      </c>
      <c r="AB953" t="s">
        <v>347</v>
      </c>
      <c r="AC953" t="s">
        <v>361</v>
      </c>
      <c r="AD953" t="s">
        <v>149</v>
      </c>
      <c r="AE953" t="s">
        <v>143</v>
      </c>
      <c r="AF953" t="s">
        <v>144</v>
      </c>
      <c r="AG953" t="s">
        <v>145</v>
      </c>
      <c r="AH953" t="s">
        <v>145</v>
      </c>
      <c r="AI953" t="s">
        <v>146</v>
      </c>
      <c r="AJ953" t="s">
        <v>149</v>
      </c>
      <c r="AK953">
        <v>1050013</v>
      </c>
      <c r="AL953" t="s">
        <v>147</v>
      </c>
      <c r="AM953" t="s">
        <v>30</v>
      </c>
      <c r="AN953">
        <v>11577</v>
      </c>
      <c r="AO953">
        <v>12411</v>
      </c>
      <c r="AP953">
        <v>11016</v>
      </c>
      <c r="AQ953">
        <v>17.8</v>
      </c>
      <c r="AR953">
        <v>2796.49</v>
      </c>
      <c r="AS953" t="s">
        <v>2396</v>
      </c>
      <c r="AT953" t="s">
        <v>2396</v>
      </c>
      <c r="AU953">
        <v>2</v>
      </c>
      <c r="AV953" t="s">
        <v>2399</v>
      </c>
      <c r="AW953" t="str" cm="1">
        <f t="array" ref="AW953">IF(Bank_Final_Fact[[#This Row],[Disbursement Date]]=MIN(_xlfn._xlws.FILTER(Bank_Final_Fact[Disbursement Date],Bank_Final_Fact[Client id]=Bank_Final_Fact[[#This Row],[Client id]])),"New","Old")</f>
        <v>Old</v>
      </c>
      <c r="AX953">
        <f t="shared" si="14"/>
        <v>3</v>
      </c>
    </row>
    <row r="954" spans="1:50">
      <c r="A954" t="s">
        <v>1339</v>
      </c>
      <c r="B954">
        <v>530</v>
      </c>
      <c r="C954" t="s">
        <v>20</v>
      </c>
      <c r="D954" t="s">
        <v>343</v>
      </c>
      <c r="E954">
        <v>41670</v>
      </c>
      <c r="F954">
        <v>6637</v>
      </c>
      <c r="G954">
        <v>25786</v>
      </c>
      <c r="H954" s="1">
        <v>43927</v>
      </c>
      <c r="I954" t="s">
        <v>385</v>
      </c>
      <c r="J954" t="s">
        <v>383</v>
      </c>
      <c r="K954">
        <v>110159</v>
      </c>
      <c r="L954" t="s">
        <v>22</v>
      </c>
      <c r="M954" t="s">
        <v>297</v>
      </c>
      <c r="N954" t="s">
        <v>225</v>
      </c>
      <c r="O954" t="s">
        <v>226</v>
      </c>
      <c r="P954">
        <v>45</v>
      </c>
      <c r="Q954" s="1">
        <v>26737</v>
      </c>
      <c r="R954" t="s">
        <v>266</v>
      </c>
      <c r="S954" t="s">
        <v>282</v>
      </c>
      <c r="T954" t="s">
        <v>249</v>
      </c>
      <c r="U954" t="s">
        <v>236</v>
      </c>
      <c r="V954" t="s">
        <v>240</v>
      </c>
      <c r="W954">
        <v>490</v>
      </c>
      <c r="X954" t="s">
        <v>344</v>
      </c>
      <c r="Y954" t="s">
        <v>345</v>
      </c>
      <c r="Z954" t="s">
        <v>346</v>
      </c>
      <c r="AA954">
        <v>0.1065</v>
      </c>
      <c r="AB954" t="s">
        <v>347</v>
      </c>
      <c r="AC954" t="s">
        <v>348</v>
      </c>
      <c r="AD954" t="s">
        <v>20</v>
      </c>
      <c r="AE954" t="s">
        <v>9</v>
      </c>
      <c r="AF954" t="s">
        <v>10</v>
      </c>
      <c r="AG954" t="s">
        <v>11</v>
      </c>
      <c r="AH954" t="s">
        <v>11</v>
      </c>
      <c r="AI954" t="s">
        <v>12</v>
      </c>
      <c r="AJ954" t="s">
        <v>20</v>
      </c>
      <c r="AK954">
        <v>110159</v>
      </c>
      <c r="AL954" t="s">
        <v>21</v>
      </c>
      <c r="AM954" t="s">
        <v>30</v>
      </c>
      <c r="AN954">
        <v>41472</v>
      </c>
      <c r="AO954">
        <v>7707</v>
      </c>
      <c r="AP954">
        <v>41232</v>
      </c>
      <c r="AQ954">
        <v>3.37</v>
      </c>
      <c r="AR954">
        <v>4954.8999999999996</v>
      </c>
      <c r="AS954" t="s">
        <v>2396</v>
      </c>
      <c r="AT954" t="s">
        <v>2396</v>
      </c>
      <c r="AU954">
        <v>2</v>
      </c>
      <c r="AV954" t="s">
        <v>2398</v>
      </c>
      <c r="AW954" t="str" cm="1">
        <f t="array" ref="AW954">IF(Bank_Final_Fact[[#This Row],[Disbursement Date]]=MIN(_xlfn._xlws.FILTER(Bank_Final_Fact[Disbursement Date],Bank_Final_Fact[Client id]=Bank_Final_Fact[[#This Row],[Client id]])),"New","Old")</f>
        <v>Old</v>
      </c>
      <c r="AX954">
        <f t="shared" si="14"/>
        <v>2</v>
      </c>
    </row>
    <row r="955" spans="1:50">
      <c r="A955" t="s">
        <v>1340</v>
      </c>
      <c r="B955">
        <v>775</v>
      </c>
      <c r="C955" t="s">
        <v>92</v>
      </c>
      <c r="D955" t="s">
        <v>343</v>
      </c>
      <c r="E955">
        <v>4517</v>
      </c>
      <c r="F955">
        <v>29362</v>
      </c>
      <c r="G955">
        <v>43219</v>
      </c>
      <c r="H955" s="1">
        <v>44333</v>
      </c>
      <c r="I955" t="s">
        <v>382</v>
      </c>
      <c r="J955" t="s">
        <v>389</v>
      </c>
      <c r="K955">
        <v>700013</v>
      </c>
      <c r="L955" t="s">
        <v>93</v>
      </c>
      <c r="M955" t="s">
        <v>237</v>
      </c>
      <c r="N955" t="s">
        <v>225</v>
      </c>
      <c r="O955" t="s">
        <v>238</v>
      </c>
      <c r="P955">
        <v>47</v>
      </c>
      <c r="Q955" s="1">
        <v>26451</v>
      </c>
      <c r="R955" t="s">
        <v>281</v>
      </c>
      <c r="S955" t="s">
        <v>282</v>
      </c>
      <c r="T955" t="s">
        <v>259</v>
      </c>
      <c r="U955" t="s">
        <v>245</v>
      </c>
      <c r="V955" t="s">
        <v>231</v>
      </c>
      <c r="W955">
        <v>346</v>
      </c>
      <c r="X955" t="s">
        <v>344</v>
      </c>
      <c r="Y955" t="s">
        <v>345</v>
      </c>
      <c r="Z955" t="s">
        <v>346</v>
      </c>
      <c r="AA955">
        <v>0.1065</v>
      </c>
      <c r="AB955" t="s">
        <v>347</v>
      </c>
      <c r="AC955" t="s">
        <v>348</v>
      </c>
      <c r="AD955" t="s">
        <v>92</v>
      </c>
      <c r="AE955" t="s">
        <v>82</v>
      </c>
      <c r="AF955" t="s">
        <v>83</v>
      </c>
      <c r="AG955" t="s">
        <v>84</v>
      </c>
      <c r="AH955" t="s">
        <v>84</v>
      </c>
      <c r="AI955" t="s">
        <v>85</v>
      </c>
      <c r="AJ955" t="s">
        <v>86</v>
      </c>
      <c r="AK955">
        <v>700013</v>
      </c>
      <c r="AL955" t="s">
        <v>21</v>
      </c>
      <c r="AM955" t="s">
        <v>30</v>
      </c>
      <c r="AN955">
        <v>4169</v>
      </c>
      <c r="AO955">
        <v>29425</v>
      </c>
      <c r="AP955">
        <v>4206</v>
      </c>
      <c r="AQ955">
        <v>25.55</v>
      </c>
      <c r="AR955">
        <v>1158.95</v>
      </c>
      <c r="AS955" t="s">
        <v>2396</v>
      </c>
      <c r="AT955" t="s">
        <v>2396</v>
      </c>
      <c r="AU955">
        <v>0</v>
      </c>
      <c r="AV955" t="s">
        <v>2398</v>
      </c>
      <c r="AW955" t="str" cm="1">
        <f t="array" ref="AW955">IF(Bank_Final_Fact[[#This Row],[Disbursement Date]]=MIN(_xlfn._xlws.FILTER(Bank_Final_Fact[Disbursement Date],Bank_Final_Fact[Client id]=Bank_Final_Fact[[#This Row],[Client id]])),"New","Old")</f>
        <v>New</v>
      </c>
      <c r="AX955">
        <f t="shared" si="14"/>
        <v>1</v>
      </c>
    </row>
    <row r="956" spans="1:50">
      <c r="A956" t="s">
        <v>1341</v>
      </c>
      <c r="B956">
        <v>755</v>
      </c>
      <c r="C956" t="s">
        <v>124</v>
      </c>
      <c r="D956" t="s">
        <v>359</v>
      </c>
      <c r="E956">
        <v>39245</v>
      </c>
      <c r="F956">
        <v>5862</v>
      </c>
      <c r="G956">
        <v>42497</v>
      </c>
      <c r="H956" s="1">
        <v>44511</v>
      </c>
      <c r="I956" t="s">
        <v>394</v>
      </c>
      <c r="J956" t="s">
        <v>389</v>
      </c>
      <c r="K956">
        <v>1030063</v>
      </c>
      <c r="L956" t="s">
        <v>126</v>
      </c>
      <c r="M956" t="s">
        <v>255</v>
      </c>
      <c r="N956" t="s">
        <v>225</v>
      </c>
      <c r="O956" t="s">
        <v>251</v>
      </c>
      <c r="P956">
        <v>29</v>
      </c>
      <c r="Q956" s="1">
        <v>32509</v>
      </c>
      <c r="R956" t="s">
        <v>239</v>
      </c>
      <c r="S956" t="s">
        <v>303</v>
      </c>
      <c r="T956" t="s">
        <v>229</v>
      </c>
      <c r="U956" t="s">
        <v>233</v>
      </c>
      <c r="V956" t="s">
        <v>246</v>
      </c>
      <c r="W956">
        <v>324</v>
      </c>
      <c r="X956" t="s">
        <v>344</v>
      </c>
      <c r="Y956" t="s">
        <v>360</v>
      </c>
      <c r="Z956" t="s">
        <v>346</v>
      </c>
      <c r="AA956">
        <v>9.9099999999999994E-2</v>
      </c>
      <c r="AB956" t="s">
        <v>347</v>
      </c>
      <c r="AC956" t="s">
        <v>361</v>
      </c>
      <c r="AD956" t="s">
        <v>124</v>
      </c>
      <c r="AE956" t="s">
        <v>9</v>
      </c>
      <c r="AF956" t="s">
        <v>10</v>
      </c>
      <c r="AG956" t="s">
        <v>11</v>
      </c>
      <c r="AH956" t="s">
        <v>11</v>
      </c>
      <c r="AI956" t="s">
        <v>12</v>
      </c>
      <c r="AJ956" t="s">
        <v>20</v>
      </c>
      <c r="AK956">
        <v>1030063</v>
      </c>
      <c r="AL956" t="s">
        <v>125</v>
      </c>
      <c r="AM956" t="s">
        <v>30</v>
      </c>
      <c r="AN956">
        <v>40447</v>
      </c>
      <c r="AO956">
        <v>7720</v>
      </c>
      <c r="AP956">
        <v>38968</v>
      </c>
      <c r="AQ956">
        <v>45.51</v>
      </c>
      <c r="AR956">
        <v>3380.82</v>
      </c>
      <c r="AS956" t="s">
        <v>2396</v>
      </c>
      <c r="AT956" t="s">
        <v>2396</v>
      </c>
      <c r="AU956">
        <v>0</v>
      </c>
      <c r="AV956" t="s">
        <v>2398</v>
      </c>
      <c r="AW956" t="str" cm="1">
        <f t="array" ref="AW956">IF(Bank_Final_Fact[[#This Row],[Disbursement Date]]=MIN(_xlfn._xlws.FILTER(Bank_Final_Fact[Disbursement Date],Bank_Final_Fact[Client id]=Bank_Final_Fact[[#This Row],[Client id]])),"New","Old")</f>
        <v>Old</v>
      </c>
      <c r="AX956">
        <f t="shared" si="14"/>
        <v>4</v>
      </c>
    </row>
    <row r="957" spans="1:50">
      <c r="A957" t="s">
        <v>1342</v>
      </c>
      <c r="B957">
        <v>373</v>
      </c>
      <c r="C957" t="s">
        <v>124</v>
      </c>
      <c r="D957" t="s">
        <v>343</v>
      </c>
      <c r="E957">
        <v>38589</v>
      </c>
      <c r="F957">
        <v>28834</v>
      </c>
      <c r="G957">
        <v>24311</v>
      </c>
      <c r="H957" s="1">
        <v>42571</v>
      </c>
      <c r="I957" t="s">
        <v>394</v>
      </c>
      <c r="J957" t="s">
        <v>389</v>
      </c>
      <c r="K957">
        <v>1030063</v>
      </c>
      <c r="L957" t="s">
        <v>126</v>
      </c>
      <c r="M957" t="s">
        <v>237</v>
      </c>
      <c r="N957" t="s">
        <v>225</v>
      </c>
      <c r="O957" t="s">
        <v>251</v>
      </c>
      <c r="P957">
        <v>29</v>
      </c>
      <c r="Q957" s="1">
        <v>32509</v>
      </c>
      <c r="R957" t="s">
        <v>239</v>
      </c>
      <c r="S957" t="s">
        <v>303</v>
      </c>
      <c r="T957" t="s">
        <v>229</v>
      </c>
      <c r="U957" t="s">
        <v>230</v>
      </c>
      <c r="V957" t="s">
        <v>231</v>
      </c>
      <c r="W957">
        <v>369</v>
      </c>
      <c r="X957" t="s">
        <v>344</v>
      </c>
      <c r="Y957" t="s">
        <v>345</v>
      </c>
      <c r="Z957" t="s">
        <v>346</v>
      </c>
      <c r="AA957">
        <v>0.1065</v>
      </c>
      <c r="AB957" t="s">
        <v>347</v>
      </c>
      <c r="AC957" t="s">
        <v>348</v>
      </c>
      <c r="AD957" t="s">
        <v>124</v>
      </c>
      <c r="AE957" t="s">
        <v>9</v>
      </c>
      <c r="AF957" t="s">
        <v>10</v>
      </c>
      <c r="AG957" t="s">
        <v>11</v>
      </c>
      <c r="AH957" t="s">
        <v>11</v>
      </c>
      <c r="AI957" t="s">
        <v>12</v>
      </c>
      <c r="AJ957" t="s">
        <v>20</v>
      </c>
      <c r="AK957">
        <v>1030063</v>
      </c>
      <c r="AL957" t="s">
        <v>125</v>
      </c>
      <c r="AM957" t="s">
        <v>30</v>
      </c>
      <c r="AN957">
        <v>40362</v>
      </c>
      <c r="AO957">
        <v>30008</v>
      </c>
      <c r="AP957">
        <v>38546</v>
      </c>
      <c r="AQ957">
        <v>35.31</v>
      </c>
      <c r="AR957">
        <v>2414.56</v>
      </c>
      <c r="AS957" t="s">
        <v>2396</v>
      </c>
      <c r="AT957" t="s">
        <v>2396</v>
      </c>
      <c r="AU957">
        <v>0</v>
      </c>
      <c r="AV957" t="s">
        <v>2398</v>
      </c>
      <c r="AW957" t="str" cm="1">
        <f t="array" ref="AW957">IF(Bank_Final_Fact[[#This Row],[Disbursement Date]]=MIN(_xlfn._xlws.FILTER(Bank_Final_Fact[Disbursement Date],Bank_Final_Fact[Client id]=Bank_Final_Fact[[#This Row],[Client id]])),"New","Old")</f>
        <v>Old</v>
      </c>
      <c r="AX957">
        <f t="shared" si="14"/>
        <v>6</v>
      </c>
    </row>
    <row r="958" spans="1:50">
      <c r="A958" t="s">
        <v>1343</v>
      </c>
      <c r="B958">
        <v>429</v>
      </c>
      <c r="C958" t="s">
        <v>200</v>
      </c>
      <c r="D958" t="s">
        <v>343</v>
      </c>
      <c r="E958">
        <v>34398</v>
      </c>
      <c r="F958">
        <v>31936</v>
      </c>
      <c r="G958">
        <v>15506</v>
      </c>
      <c r="H958" s="1">
        <v>44532</v>
      </c>
      <c r="I958" t="s">
        <v>385</v>
      </c>
      <c r="J958" t="s">
        <v>383</v>
      </c>
      <c r="K958">
        <v>850152</v>
      </c>
      <c r="L958" t="s">
        <v>201</v>
      </c>
      <c r="M958" t="s">
        <v>254</v>
      </c>
      <c r="N958" t="s">
        <v>225</v>
      </c>
      <c r="O958" t="s">
        <v>251</v>
      </c>
      <c r="P958">
        <v>28</v>
      </c>
      <c r="Q958" s="1">
        <v>32509</v>
      </c>
      <c r="R958" t="s">
        <v>235</v>
      </c>
      <c r="S958" t="s">
        <v>243</v>
      </c>
      <c r="T958" t="s">
        <v>229</v>
      </c>
      <c r="U958" t="s">
        <v>233</v>
      </c>
      <c r="V958" t="s">
        <v>240</v>
      </c>
      <c r="W958">
        <v>536</v>
      </c>
      <c r="X958" t="s">
        <v>344</v>
      </c>
      <c r="Y958" t="s">
        <v>345</v>
      </c>
      <c r="Z958" t="s">
        <v>346</v>
      </c>
      <c r="AA958">
        <v>0.1065</v>
      </c>
      <c r="AB958" t="s">
        <v>347</v>
      </c>
      <c r="AC958" t="s">
        <v>348</v>
      </c>
      <c r="AD958" t="s">
        <v>200</v>
      </c>
      <c r="AE958" t="s">
        <v>143</v>
      </c>
      <c r="AF958" t="s">
        <v>144</v>
      </c>
      <c r="AG958" t="s">
        <v>145</v>
      </c>
      <c r="AH958" t="s">
        <v>145</v>
      </c>
      <c r="AI958" t="s">
        <v>146</v>
      </c>
      <c r="AJ958" t="s">
        <v>200</v>
      </c>
      <c r="AK958">
        <v>850152</v>
      </c>
      <c r="AL958" t="s">
        <v>147</v>
      </c>
      <c r="AM958" t="s">
        <v>16</v>
      </c>
      <c r="AN958">
        <v>34110</v>
      </c>
      <c r="AO958">
        <v>32514</v>
      </c>
      <c r="AP958">
        <v>34398</v>
      </c>
      <c r="AQ958">
        <v>24.83</v>
      </c>
      <c r="AR958">
        <v>2667.78</v>
      </c>
      <c r="AS958" t="s">
        <v>2396</v>
      </c>
      <c r="AT958" t="s">
        <v>2396</v>
      </c>
      <c r="AU958">
        <v>0</v>
      </c>
      <c r="AV958" t="s">
        <v>2398</v>
      </c>
      <c r="AW958" t="str" cm="1">
        <f t="array" ref="AW958">IF(Bank_Final_Fact[[#This Row],[Disbursement Date]]=MIN(_xlfn._xlws.FILTER(Bank_Final_Fact[Disbursement Date],Bank_Final_Fact[Client id]=Bank_Final_Fact[[#This Row],[Client id]])),"New","Old")</f>
        <v>Old</v>
      </c>
      <c r="AX958">
        <f t="shared" si="14"/>
        <v>4</v>
      </c>
    </row>
    <row r="959" spans="1:50">
      <c r="A959" t="s">
        <v>1344</v>
      </c>
      <c r="B959">
        <v>394</v>
      </c>
      <c r="C959" t="s">
        <v>129</v>
      </c>
      <c r="D959" t="s">
        <v>359</v>
      </c>
      <c r="E959">
        <v>49409</v>
      </c>
      <c r="F959">
        <v>7814</v>
      </c>
      <c r="G959">
        <v>20690</v>
      </c>
      <c r="H959" s="1">
        <v>42595</v>
      </c>
      <c r="I959" t="s">
        <v>394</v>
      </c>
      <c r="J959" t="s">
        <v>383</v>
      </c>
      <c r="K959">
        <v>130067</v>
      </c>
      <c r="L959" t="s">
        <v>131</v>
      </c>
      <c r="M959" t="s">
        <v>324</v>
      </c>
      <c r="N959" t="s">
        <v>225</v>
      </c>
      <c r="O959" t="s">
        <v>251</v>
      </c>
      <c r="P959">
        <v>27</v>
      </c>
      <c r="Q959" s="1">
        <v>33705</v>
      </c>
      <c r="R959" t="s">
        <v>239</v>
      </c>
      <c r="S959" t="s">
        <v>303</v>
      </c>
      <c r="T959" t="s">
        <v>259</v>
      </c>
      <c r="U959" t="s">
        <v>230</v>
      </c>
      <c r="V959" t="s">
        <v>246</v>
      </c>
      <c r="W959">
        <v>600</v>
      </c>
      <c r="X959" t="s">
        <v>344</v>
      </c>
      <c r="Y959" t="s">
        <v>360</v>
      </c>
      <c r="Z959" t="s">
        <v>346</v>
      </c>
      <c r="AA959">
        <v>9.9099999999999994E-2</v>
      </c>
      <c r="AB959" t="s">
        <v>347</v>
      </c>
      <c r="AC959" t="s">
        <v>361</v>
      </c>
      <c r="AD959" t="s">
        <v>129</v>
      </c>
      <c r="AE959" t="s">
        <v>9</v>
      </c>
      <c r="AF959" t="s">
        <v>10</v>
      </c>
      <c r="AG959" t="s">
        <v>11</v>
      </c>
      <c r="AH959" t="s">
        <v>11</v>
      </c>
      <c r="AI959" t="s">
        <v>12</v>
      </c>
      <c r="AJ959" t="s">
        <v>129</v>
      </c>
      <c r="AK959">
        <v>130067</v>
      </c>
      <c r="AL959" t="s">
        <v>130</v>
      </c>
      <c r="AM959" t="s">
        <v>30</v>
      </c>
      <c r="AN959">
        <v>49542</v>
      </c>
      <c r="AO959">
        <v>8468</v>
      </c>
      <c r="AP959">
        <v>49390</v>
      </c>
      <c r="AQ959">
        <v>35.159999999999997</v>
      </c>
      <c r="AR959">
        <v>900.2</v>
      </c>
      <c r="AS959" t="s">
        <v>2396</v>
      </c>
      <c r="AT959" t="s">
        <v>2397</v>
      </c>
      <c r="AU959">
        <v>1</v>
      </c>
      <c r="AV959" t="s">
        <v>2398</v>
      </c>
      <c r="AW959" t="str" cm="1">
        <f t="array" ref="AW959">IF(Bank_Final_Fact[[#This Row],[Disbursement Date]]=MIN(_xlfn._xlws.FILTER(Bank_Final_Fact[Disbursement Date],Bank_Final_Fact[Client id]=Bank_Final_Fact[[#This Row],[Client id]])),"New","Old")</f>
        <v>New</v>
      </c>
      <c r="AX959">
        <f t="shared" si="14"/>
        <v>1</v>
      </c>
    </row>
    <row r="960" spans="1:50">
      <c r="A960" t="s">
        <v>1345</v>
      </c>
      <c r="B960">
        <v>377</v>
      </c>
      <c r="C960" t="s">
        <v>127</v>
      </c>
      <c r="D960" t="s">
        <v>343</v>
      </c>
      <c r="E960">
        <v>40199</v>
      </c>
      <c r="F960">
        <v>2520</v>
      </c>
      <c r="G960">
        <v>15552</v>
      </c>
      <c r="H960" s="1">
        <v>43445</v>
      </c>
      <c r="I960" t="s">
        <v>385</v>
      </c>
      <c r="J960" t="s">
        <v>383</v>
      </c>
      <c r="K960">
        <v>120676</v>
      </c>
      <c r="L960" t="s">
        <v>128</v>
      </c>
      <c r="M960" t="s">
        <v>322</v>
      </c>
      <c r="N960" t="s">
        <v>225</v>
      </c>
      <c r="O960" t="s">
        <v>226</v>
      </c>
      <c r="P960">
        <v>44</v>
      </c>
      <c r="Q960" s="1">
        <v>27395</v>
      </c>
      <c r="R960" t="s">
        <v>239</v>
      </c>
      <c r="S960" t="s">
        <v>303</v>
      </c>
      <c r="T960" t="s">
        <v>229</v>
      </c>
      <c r="U960" t="s">
        <v>236</v>
      </c>
      <c r="V960" t="s">
        <v>231</v>
      </c>
      <c r="W960">
        <v>638</v>
      </c>
      <c r="X960" t="s">
        <v>344</v>
      </c>
      <c r="Y960" t="s">
        <v>345</v>
      </c>
      <c r="Z960" t="s">
        <v>346</v>
      </c>
      <c r="AA960">
        <v>0.1065</v>
      </c>
      <c r="AB960" t="s">
        <v>347</v>
      </c>
      <c r="AC960" t="s">
        <v>348</v>
      </c>
      <c r="AD960" t="s">
        <v>127</v>
      </c>
      <c r="AE960" t="s">
        <v>9</v>
      </c>
      <c r="AF960" t="s">
        <v>10</v>
      </c>
      <c r="AG960" t="s">
        <v>11</v>
      </c>
      <c r="AH960" t="s">
        <v>11</v>
      </c>
      <c r="AI960" t="s">
        <v>12</v>
      </c>
      <c r="AJ960" t="s">
        <v>127</v>
      </c>
      <c r="AK960">
        <v>120676</v>
      </c>
      <c r="AL960" t="s">
        <v>21</v>
      </c>
      <c r="AM960" t="s">
        <v>14</v>
      </c>
      <c r="AN960">
        <v>40235</v>
      </c>
      <c r="AO960">
        <v>3716</v>
      </c>
      <c r="AP960">
        <v>40175</v>
      </c>
      <c r="AQ960">
        <v>48.74</v>
      </c>
      <c r="AR960">
        <v>1041.19</v>
      </c>
      <c r="AS960" t="s">
        <v>2396</v>
      </c>
      <c r="AT960" t="s">
        <v>2396</v>
      </c>
      <c r="AU960">
        <v>0</v>
      </c>
      <c r="AV960" t="s">
        <v>2398</v>
      </c>
      <c r="AW960" t="str" cm="1">
        <f t="array" ref="AW960">IF(Bank_Final_Fact[[#This Row],[Disbursement Date]]=MIN(_xlfn._xlws.FILTER(Bank_Final_Fact[Disbursement Date],Bank_Final_Fact[Client id]=Bank_Final_Fact[[#This Row],[Client id]])),"New","Old")</f>
        <v>New</v>
      </c>
      <c r="AX960">
        <f t="shared" si="14"/>
        <v>3</v>
      </c>
    </row>
    <row r="961" spans="1:50">
      <c r="A961" t="s">
        <v>1346</v>
      </c>
      <c r="B961">
        <v>713</v>
      </c>
      <c r="C961" t="s">
        <v>34</v>
      </c>
      <c r="D961" t="s">
        <v>343</v>
      </c>
      <c r="E961">
        <v>32618</v>
      </c>
      <c r="F961">
        <v>30423</v>
      </c>
      <c r="G961">
        <v>17338</v>
      </c>
      <c r="H961" s="1">
        <v>43475</v>
      </c>
      <c r="I961" t="s">
        <v>394</v>
      </c>
      <c r="J961" t="s">
        <v>389</v>
      </c>
      <c r="K961">
        <v>230415</v>
      </c>
      <c r="L961" t="s">
        <v>179</v>
      </c>
      <c r="M961" t="s">
        <v>287</v>
      </c>
      <c r="N961" t="s">
        <v>225</v>
      </c>
      <c r="O961" t="s">
        <v>251</v>
      </c>
      <c r="P961">
        <v>35</v>
      </c>
      <c r="Q961" s="1">
        <v>30761</v>
      </c>
      <c r="R961" t="s">
        <v>235</v>
      </c>
      <c r="S961" t="s">
        <v>243</v>
      </c>
      <c r="T961" t="s">
        <v>229</v>
      </c>
      <c r="U961" t="s">
        <v>230</v>
      </c>
      <c r="V961" t="s">
        <v>231</v>
      </c>
      <c r="W961">
        <v>567</v>
      </c>
      <c r="X961" t="s">
        <v>344</v>
      </c>
      <c r="Y961" t="s">
        <v>345</v>
      </c>
      <c r="Z961" t="s">
        <v>346</v>
      </c>
      <c r="AA961">
        <v>0.1065</v>
      </c>
      <c r="AB961" t="s">
        <v>347</v>
      </c>
      <c r="AC961" t="s">
        <v>348</v>
      </c>
      <c r="AD961" t="s">
        <v>34</v>
      </c>
      <c r="AE961" t="s">
        <v>33</v>
      </c>
      <c r="AF961" t="s">
        <v>34</v>
      </c>
      <c r="AG961" t="s">
        <v>35</v>
      </c>
      <c r="AH961" t="s">
        <v>35</v>
      </c>
      <c r="AI961" t="s">
        <v>36</v>
      </c>
      <c r="AJ961" t="s">
        <v>34</v>
      </c>
      <c r="AK961">
        <v>230415</v>
      </c>
      <c r="AL961" t="s">
        <v>178</v>
      </c>
      <c r="AM961" t="s">
        <v>16</v>
      </c>
      <c r="AN961">
        <v>33017</v>
      </c>
      <c r="AO961">
        <v>30175</v>
      </c>
      <c r="AP961">
        <v>32184</v>
      </c>
      <c r="AQ961">
        <v>10.45</v>
      </c>
      <c r="AR961">
        <v>3210.13</v>
      </c>
      <c r="AS961" t="s">
        <v>2396</v>
      </c>
      <c r="AT961" t="s">
        <v>2396</v>
      </c>
      <c r="AU961">
        <v>1</v>
      </c>
      <c r="AV961" t="s">
        <v>2398</v>
      </c>
      <c r="AW961" t="str" cm="1">
        <f t="array" ref="AW961">IF(Bank_Final_Fact[[#This Row],[Disbursement Date]]=MIN(_xlfn._xlws.FILTER(Bank_Final_Fact[Disbursement Date],Bank_Final_Fact[Client id]=Bank_Final_Fact[[#This Row],[Client id]])),"New","Old")</f>
        <v>New</v>
      </c>
      <c r="AX961">
        <f t="shared" si="14"/>
        <v>1</v>
      </c>
    </row>
    <row r="962" spans="1:50">
      <c r="A962" t="s">
        <v>1347</v>
      </c>
      <c r="B962">
        <v>711</v>
      </c>
      <c r="C962" t="s">
        <v>20</v>
      </c>
      <c r="D962" t="s">
        <v>359</v>
      </c>
      <c r="E962">
        <v>8028</v>
      </c>
      <c r="F962">
        <v>49788</v>
      </c>
      <c r="G962">
        <v>36355</v>
      </c>
      <c r="H962" s="1">
        <v>43165</v>
      </c>
      <c r="I962" t="s">
        <v>387</v>
      </c>
      <c r="J962" t="s">
        <v>383</v>
      </c>
      <c r="K962">
        <v>110159</v>
      </c>
      <c r="L962" t="s">
        <v>22</v>
      </c>
      <c r="M962" t="s">
        <v>308</v>
      </c>
      <c r="N962" t="s">
        <v>225</v>
      </c>
      <c r="O962" t="s">
        <v>226</v>
      </c>
      <c r="P962">
        <v>40</v>
      </c>
      <c r="Q962" s="1">
        <v>28884</v>
      </c>
      <c r="R962" t="s">
        <v>281</v>
      </c>
      <c r="S962" t="s">
        <v>282</v>
      </c>
      <c r="T962" t="s">
        <v>229</v>
      </c>
      <c r="U962" t="s">
        <v>236</v>
      </c>
      <c r="V962" t="s">
        <v>246</v>
      </c>
      <c r="W962">
        <v>714</v>
      </c>
      <c r="X962" t="s">
        <v>344</v>
      </c>
      <c r="Y962" t="s">
        <v>360</v>
      </c>
      <c r="Z962" t="s">
        <v>346</v>
      </c>
      <c r="AA962">
        <v>9.9099999999999994E-2</v>
      </c>
      <c r="AB962" t="s">
        <v>347</v>
      </c>
      <c r="AC962" t="s">
        <v>361</v>
      </c>
      <c r="AD962" t="s">
        <v>20</v>
      </c>
      <c r="AE962" t="s">
        <v>9</v>
      </c>
      <c r="AF962" t="s">
        <v>10</v>
      </c>
      <c r="AG962" t="s">
        <v>11</v>
      </c>
      <c r="AH962" t="s">
        <v>11</v>
      </c>
      <c r="AI962" t="s">
        <v>12</v>
      </c>
      <c r="AJ962" t="s">
        <v>20</v>
      </c>
      <c r="AK962">
        <v>110159</v>
      </c>
      <c r="AL962" t="s">
        <v>21</v>
      </c>
      <c r="AM962" t="s">
        <v>30</v>
      </c>
      <c r="AN962">
        <v>7705</v>
      </c>
      <c r="AO962">
        <v>51660</v>
      </c>
      <c r="AP962">
        <v>7900</v>
      </c>
      <c r="AQ962">
        <v>5.37</v>
      </c>
      <c r="AR962">
        <v>4888.72</v>
      </c>
      <c r="AS962" t="s">
        <v>2396</v>
      </c>
      <c r="AT962" t="s">
        <v>2396</v>
      </c>
      <c r="AU962">
        <v>0</v>
      </c>
      <c r="AV962" t="s">
        <v>2398</v>
      </c>
      <c r="AW962" t="str" cm="1">
        <f t="array" ref="AW962">IF(Bank_Final_Fact[[#This Row],[Disbursement Date]]=MIN(_xlfn._xlws.FILTER(Bank_Final_Fact[Disbursement Date],Bank_Final_Fact[Client id]=Bank_Final_Fact[[#This Row],[Client id]])),"New","Old")</f>
        <v>New</v>
      </c>
      <c r="AX962">
        <f t="shared" ref="AX962:AX1025" si="15">COUNTIF($B:$B,B962)</f>
        <v>4</v>
      </c>
    </row>
    <row r="963" spans="1:50">
      <c r="A963" t="s">
        <v>1348</v>
      </c>
      <c r="B963">
        <v>13</v>
      </c>
      <c r="C963" t="s">
        <v>92</v>
      </c>
      <c r="D963" t="s">
        <v>343</v>
      </c>
      <c r="E963">
        <v>48537</v>
      </c>
      <c r="F963">
        <v>38421</v>
      </c>
      <c r="G963">
        <v>13437</v>
      </c>
      <c r="H963" s="1">
        <v>43260</v>
      </c>
      <c r="I963" t="s">
        <v>382</v>
      </c>
      <c r="J963" t="s">
        <v>383</v>
      </c>
      <c r="K963">
        <v>700013</v>
      </c>
      <c r="L963" t="s">
        <v>93</v>
      </c>
      <c r="M963" t="s">
        <v>253</v>
      </c>
      <c r="N963" t="s">
        <v>225</v>
      </c>
      <c r="O963" t="s">
        <v>226</v>
      </c>
      <c r="P963">
        <v>36</v>
      </c>
      <c r="Q963" s="1">
        <v>29747</v>
      </c>
      <c r="R963" t="s">
        <v>227</v>
      </c>
      <c r="S963" t="s">
        <v>243</v>
      </c>
      <c r="T963" t="s">
        <v>249</v>
      </c>
      <c r="U963" t="s">
        <v>236</v>
      </c>
      <c r="V963" t="s">
        <v>240</v>
      </c>
      <c r="W963">
        <v>787</v>
      </c>
      <c r="X963" t="s">
        <v>344</v>
      </c>
      <c r="Y963" t="s">
        <v>345</v>
      </c>
      <c r="Z963" t="s">
        <v>346</v>
      </c>
      <c r="AA963">
        <v>0.1065</v>
      </c>
      <c r="AB963" t="s">
        <v>347</v>
      </c>
      <c r="AC963" t="s">
        <v>348</v>
      </c>
      <c r="AD963" t="s">
        <v>92</v>
      </c>
      <c r="AE963" t="s">
        <v>82</v>
      </c>
      <c r="AF963" t="s">
        <v>83</v>
      </c>
      <c r="AG963" t="s">
        <v>84</v>
      </c>
      <c r="AH963" t="s">
        <v>84</v>
      </c>
      <c r="AI963" t="s">
        <v>85</v>
      </c>
      <c r="AJ963" t="s">
        <v>86</v>
      </c>
      <c r="AK963">
        <v>700013</v>
      </c>
      <c r="AL963" t="s">
        <v>21</v>
      </c>
      <c r="AM963" t="s">
        <v>30</v>
      </c>
      <c r="AN963">
        <v>50524</v>
      </c>
      <c r="AO963">
        <v>40200</v>
      </c>
      <c r="AP963">
        <v>48255</v>
      </c>
      <c r="AQ963">
        <v>26.65</v>
      </c>
      <c r="AR963">
        <v>2158.42</v>
      </c>
      <c r="AS963" t="s">
        <v>2396</v>
      </c>
      <c r="AT963" t="s">
        <v>2396</v>
      </c>
      <c r="AU963">
        <v>2</v>
      </c>
      <c r="AV963" t="s">
        <v>2398</v>
      </c>
      <c r="AW963" t="str" cm="1">
        <f t="array" ref="AW963">IF(Bank_Final_Fact[[#This Row],[Disbursement Date]]=MIN(_xlfn._xlws.FILTER(Bank_Final_Fact[Disbursement Date],Bank_Final_Fact[Client id]=Bank_Final_Fact[[#This Row],[Client id]])),"New","Old")</f>
        <v>Old</v>
      </c>
      <c r="AX963">
        <f t="shared" si="15"/>
        <v>2</v>
      </c>
    </row>
    <row r="964" spans="1:50">
      <c r="A964" t="s">
        <v>1349</v>
      </c>
      <c r="B964">
        <v>703</v>
      </c>
      <c r="C964" t="s">
        <v>25</v>
      </c>
      <c r="D964" t="s">
        <v>359</v>
      </c>
      <c r="E964">
        <v>6232</v>
      </c>
      <c r="F964">
        <v>28509</v>
      </c>
      <c r="G964">
        <v>7344</v>
      </c>
      <c r="H964" s="1">
        <v>43282</v>
      </c>
      <c r="I964" t="s">
        <v>382</v>
      </c>
      <c r="J964" t="s">
        <v>383</v>
      </c>
      <c r="K964">
        <v>10068</v>
      </c>
      <c r="L964" t="s">
        <v>74</v>
      </c>
      <c r="M964" t="s">
        <v>263</v>
      </c>
      <c r="N964" t="s">
        <v>225</v>
      </c>
      <c r="O964" t="s">
        <v>251</v>
      </c>
      <c r="P964">
        <v>28</v>
      </c>
      <c r="Q964" s="1">
        <v>32846</v>
      </c>
      <c r="R964" t="s">
        <v>235</v>
      </c>
      <c r="S964" t="s">
        <v>243</v>
      </c>
      <c r="T964" t="s">
        <v>229</v>
      </c>
      <c r="U964" t="s">
        <v>245</v>
      </c>
      <c r="V964" t="s">
        <v>240</v>
      </c>
      <c r="W964">
        <v>385</v>
      </c>
      <c r="X964" t="s">
        <v>344</v>
      </c>
      <c r="Y964" t="s">
        <v>360</v>
      </c>
      <c r="Z964" t="s">
        <v>346</v>
      </c>
      <c r="AA964">
        <v>9.9099999999999994E-2</v>
      </c>
      <c r="AB964" t="s">
        <v>347</v>
      </c>
      <c r="AC964" t="s">
        <v>361</v>
      </c>
      <c r="AD964" t="s">
        <v>25</v>
      </c>
      <c r="AE964" t="s">
        <v>24</v>
      </c>
      <c r="AF964" t="s">
        <v>25</v>
      </c>
      <c r="AG964" t="s">
        <v>26</v>
      </c>
      <c r="AH964" t="s">
        <v>26</v>
      </c>
      <c r="AI964" t="s">
        <v>27</v>
      </c>
      <c r="AJ964" t="s">
        <v>72</v>
      </c>
      <c r="AK964">
        <v>10068</v>
      </c>
      <c r="AL964" t="s">
        <v>73</v>
      </c>
      <c r="AM964" t="s">
        <v>16</v>
      </c>
      <c r="AN964">
        <v>7881</v>
      </c>
      <c r="AO964">
        <v>28743</v>
      </c>
      <c r="AP964">
        <v>6135</v>
      </c>
      <c r="AQ964">
        <v>24.34</v>
      </c>
      <c r="AR964">
        <v>3465.9</v>
      </c>
      <c r="AS964" t="s">
        <v>2396</v>
      </c>
      <c r="AT964" t="s">
        <v>2396</v>
      </c>
      <c r="AU964">
        <v>2</v>
      </c>
      <c r="AV964" t="s">
        <v>2398</v>
      </c>
      <c r="AW964" t="str" cm="1">
        <f t="array" ref="AW964">IF(Bank_Final_Fact[[#This Row],[Disbursement Date]]=MIN(_xlfn._xlws.FILTER(Bank_Final_Fact[Disbursement Date],Bank_Final_Fact[Client id]=Bank_Final_Fact[[#This Row],[Client id]])),"New","Old")</f>
        <v>New</v>
      </c>
      <c r="AX964">
        <f t="shared" si="15"/>
        <v>3</v>
      </c>
    </row>
    <row r="965" spans="1:50">
      <c r="A965" t="s">
        <v>1350</v>
      </c>
      <c r="B965">
        <v>651</v>
      </c>
      <c r="C965" t="s">
        <v>124</v>
      </c>
      <c r="D965" t="s">
        <v>343</v>
      </c>
      <c r="E965">
        <v>40484</v>
      </c>
      <c r="F965">
        <v>29014</v>
      </c>
      <c r="G965">
        <v>43116</v>
      </c>
      <c r="H965" s="1">
        <v>42184</v>
      </c>
      <c r="I965" t="s">
        <v>382</v>
      </c>
      <c r="J965" t="s">
        <v>383</v>
      </c>
      <c r="K965">
        <v>1030063</v>
      </c>
      <c r="L965" t="s">
        <v>126</v>
      </c>
      <c r="M965" t="s">
        <v>290</v>
      </c>
      <c r="N965" t="s">
        <v>225</v>
      </c>
      <c r="O965" t="s">
        <v>226</v>
      </c>
      <c r="P965">
        <v>38</v>
      </c>
      <c r="Q965" s="1">
        <v>29221</v>
      </c>
      <c r="R965" t="s">
        <v>235</v>
      </c>
      <c r="S965" t="s">
        <v>243</v>
      </c>
      <c r="T965" t="s">
        <v>249</v>
      </c>
      <c r="U965" t="s">
        <v>245</v>
      </c>
      <c r="V965" t="s">
        <v>240</v>
      </c>
      <c r="W965">
        <v>696</v>
      </c>
      <c r="X965" t="s">
        <v>344</v>
      </c>
      <c r="Y965" t="s">
        <v>345</v>
      </c>
      <c r="Z965" t="s">
        <v>346</v>
      </c>
      <c r="AA965">
        <v>0.1065</v>
      </c>
      <c r="AB965" t="s">
        <v>347</v>
      </c>
      <c r="AC965" t="s">
        <v>348</v>
      </c>
      <c r="AD965" t="s">
        <v>124</v>
      </c>
      <c r="AE965" t="s">
        <v>9</v>
      </c>
      <c r="AF965" t="s">
        <v>10</v>
      </c>
      <c r="AG965" t="s">
        <v>11</v>
      </c>
      <c r="AH965" t="s">
        <v>11</v>
      </c>
      <c r="AI965" t="s">
        <v>12</v>
      </c>
      <c r="AJ965" t="s">
        <v>20</v>
      </c>
      <c r="AK965">
        <v>1030063</v>
      </c>
      <c r="AL965" t="s">
        <v>125</v>
      </c>
      <c r="AM965" t="s">
        <v>30</v>
      </c>
      <c r="AN965">
        <v>40048</v>
      </c>
      <c r="AO965">
        <v>28561</v>
      </c>
      <c r="AP965">
        <v>40084</v>
      </c>
      <c r="AQ965">
        <v>23.03</v>
      </c>
      <c r="AR965">
        <v>3070.7</v>
      </c>
      <c r="AS965" t="s">
        <v>2397</v>
      </c>
      <c r="AT965" t="s">
        <v>2396</v>
      </c>
      <c r="AU965">
        <v>0</v>
      </c>
      <c r="AV965" t="s">
        <v>2398</v>
      </c>
      <c r="AW965" t="str" cm="1">
        <f t="array" ref="AW965">IF(Bank_Final_Fact[[#This Row],[Disbursement Date]]=MIN(_xlfn._xlws.FILTER(Bank_Final_Fact[Disbursement Date],Bank_Final_Fact[Client id]=Bank_Final_Fact[[#This Row],[Client id]])),"New","Old")</f>
        <v>New</v>
      </c>
      <c r="AX965">
        <f t="shared" si="15"/>
        <v>1</v>
      </c>
    </row>
    <row r="966" spans="1:50">
      <c r="A966" t="s">
        <v>1351</v>
      </c>
      <c r="B966">
        <v>59</v>
      </c>
      <c r="C966" t="s">
        <v>124</v>
      </c>
      <c r="D966" t="s">
        <v>343</v>
      </c>
      <c r="E966">
        <v>2680</v>
      </c>
      <c r="F966">
        <v>27615</v>
      </c>
      <c r="G966">
        <v>26881</v>
      </c>
      <c r="H966" s="1">
        <v>45098</v>
      </c>
      <c r="I966" t="s">
        <v>385</v>
      </c>
      <c r="J966" t="s">
        <v>383</v>
      </c>
      <c r="K966">
        <v>1030063</v>
      </c>
      <c r="L966" t="s">
        <v>126</v>
      </c>
      <c r="M966" t="s">
        <v>290</v>
      </c>
      <c r="N966" t="s">
        <v>225</v>
      </c>
      <c r="O966" t="s">
        <v>226</v>
      </c>
      <c r="P966">
        <v>38</v>
      </c>
      <c r="Q966" s="1">
        <v>29221</v>
      </c>
      <c r="R966" t="s">
        <v>235</v>
      </c>
      <c r="S966" t="s">
        <v>243</v>
      </c>
      <c r="T966" t="s">
        <v>249</v>
      </c>
      <c r="U966" t="s">
        <v>245</v>
      </c>
      <c r="V966" t="s">
        <v>240</v>
      </c>
      <c r="W966">
        <v>696</v>
      </c>
      <c r="X966" t="s">
        <v>344</v>
      </c>
      <c r="Y966" t="s">
        <v>345</v>
      </c>
      <c r="Z966" t="s">
        <v>346</v>
      </c>
      <c r="AA966">
        <v>0.1065</v>
      </c>
      <c r="AB966" t="s">
        <v>347</v>
      </c>
      <c r="AC966" t="s">
        <v>348</v>
      </c>
      <c r="AD966" t="s">
        <v>124</v>
      </c>
      <c r="AE966" t="s">
        <v>9</v>
      </c>
      <c r="AF966" t="s">
        <v>10</v>
      </c>
      <c r="AG966" t="s">
        <v>11</v>
      </c>
      <c r="AH966" t="s">
        <v>11</v>
      </c>
      <c r="AI966" t="s">
        <v>12</v>
      </c>
      <c r="AJ966" t="s">
        <v>20</v>
      </c>
      <c r="AK966">
        <v>1030063</v>
      </c>
      <c r="AL966" t="s">
        <v>125</v>
      </c>
      <c r="AM966" t="s">
        <v>30</v>
      </c>
      <c r="AN966">
        <v>3887</v>
      </c>
      <c r="AO966">
        <v>28792</v>
      </c>
      <c r="AP966">
        <v>2477</v>
      </c>
      <c r="AQ966">
        <v>30.59</v>
      </c>
      <c r="AR966">
        <v>2627.45</v>
      </c>
      <c r="AS966" t="s">
        <v>2397</v>
      </c>
      <c r="AT966" t="s">
        <v>2396</v>
      </c>
      <c r="AU966">
        <v>1</v>
      </c>
      <c r="AV966" t="s">
        <v>2399</v>
      </c>
      <c r="AW966" t="str" cm="1">
        <f t="array" ref="AW966">IF(Bank_Final_Fact[[#This Row],[Disbursement Date]]=MIN(_xlfn._xlws.FILTER(Bank_Final_Fact[Disbursement Date],Bank_Final_Fact[Client id]=Bank_Final_Fact[[#This Row],[Client id]])),"New","Old")</f>
        <v>Old</v>
      </c>
      <c r="AX966">
        <f t="shared" si="15"/>
        <v>2</v>
      </c>
    </row>
    <row r="967" spans="1:50">
      <c r="A967" t="s">
        <v>1352</v>
      </c>
      <c r="B967">
        <v>809</v>
      </c>
      <c r="C967" t="s">
        <v>124</v>
      </c>
      <c r="D967" t="s">
        <v>343</v>
      </c>
      <c r="E967">
        <v>44614</v>
      </c>
      <c r="F967">
        <v>49184</v>
      </c>
      <c r="G967">
        <v>8994</v>
      </c>
      <c r="H967" s="1">
        <v>43617</v>
      </c>
      <c r="I967" t="s">
        <v>382</v>
      </c>
      <c r="J967" t="s">
        <v>389</v>
      </c>
      <c r="K967">
        <v>1030063</v>
      </c>
      <c r="L967" t="s">
        <v>126</v>
      </c>
      <c r="M967" t="s">
        <v>290</v>
      </c>
      <c r="N967" t="s">
        <v>225</v>
      </c>
      <c r="O967" t="s">
        <v>251</v>
      </c>
      <c r="P967">
        <v>32</v>
      </c>
      <c r="Q967" s="1">
        <v>31413</v>
      </c>
      <c r="R967" t="s">
        <v>239</v>
      </c>
      <c r="S967" t="s">
        <v>303</v>
      </c>
      <c r="T967" t="s">
        <v>229</v>
      </c>
      <c r="U967" t="s">
        <v>230</v>
      </c>
      <c r="V967" t="s">
        <v>246</v>
      </c>
      <c r="W967">
        <v>666</v>
      </c>
      <c r="X967" t="s">
        <v>344</v>
      </c>
      <c r="Y967" t="s">
        <v>345</v>
      </c>
      <c r="Z967" t="s">
        <v>346</v>
      </c>
      <c r="AA967">
        <v>0.1065</v>
      </c>
      <c r="AB967" t="s">
        <v>347</v>
      </c>
      <c r="AC967" t="s">
        <v>348</v>
      </c>
      <c r="AD967" t="s">
        <v>124</v>
      </c>
      <c r="AE967" t="s">
        <v>9</v>
      </c>
      <c r="AF967" t="s">
        <v>10</v>
      </c>
      <c r="AG967" t="s">
        <v>11</v>
      </c>
      <c r="AH967" t="s">
        <v>11</v>
      </c>
      <c r="AI967" t="s">
        <v>12</v>
      </c>
      <c r="AJ967" t="s">
        <v>20</v>
      </c>
      <c r="AK967">
        <v>1030063</v>
      </c>
      <c r="AL967" t="s">
        <v>125</v>
      </c>
      <c r="AM967" t="s">
        <v>30</v>
      </c>
      <c r="AN967">
        <v>45636</v>
      </c>
      <c r="AO967">
        <v>48847</v>
      </c>
      <c r="AP967">
        <v>44308</v>
      </c>
      <c r="AQ967">
        <v>28.12</v>
      </c>
      <c r="AR967">
        <v>2079.86</v>
      </c>
      <c r="AS967" t="s">
        <v>2396</v>
      </c>
      <c r="AT967" t="s">
        <v>2396</v>
      </c>
      <c r="AU967">
        <v>0</v>
      </c>
      <c r="AV967" t="s">
        <v>2398</v>
      </c>
      <c r="AW967" t="str" cm="1">
        <f t="array" ref="AW967">IF(Bank_Final_Fact[[#This Row],[Disbursement Date]]=MIN(_xlfn._xlws.FILTER(Bank_Final_Fact[Disbursement Date],Bank_Final_Fact[Client id]=Bank_Final_Fact[[#This Row],[Client id]])),"New","Old")</f>
        <v>Old</v>
      </c>
      <c r="AX967">
        <f t="shared" si="15"/>
        <v>3</v>
      </c>
    </row>
    <row r="968" spans="1:50">
      <c r="A968" t="s">
        <v>1353</v>
      </c>
      <c r="B968">
        <v>138</v>
      </c>
      <c r="C968" t="s">
        <v>25</v>
      </c>
      <c r="D968" t="s">
        <v>343</v>
      </c>
      <c r="E968">
        <v>12565</v>
      </c>
      <c r="F968">
        <v>26725</v>
      </c>
      <c r="G968">
        <v>44340</v>
      </c>
      <c r="H968" s="1">
        <v>43966</v>
      </c>
      <c r="I968" t="s">
        <v>382</v>
      </c>
      <c r="J968" t="s">
        <v>383</v>
      </c>
      <c r="K968">
        <v>10068</v>
      </c>
      <c r="L968" t="s">
        <v>74</v>
      </c>
      <c r="M968" t="s">
        <v>322</v>
      </c>
      <c r="N968" t="s">
        <v>225</v>
      </c>
      <c r="O968" t="s">
        <v>226</v>
      </c>
      <c r="P968">
        <v>39</v>
      </c>
      <c r="Q968" s="1">
        <v>29587</v>
      </c>
      <c r="R968" t="s">
        <v>239</v>
      </c>
      <c r="S968" t="s">
        <v>303</v>
      </c>
      <c r="T968" t="s">
        <v>229</v>
      </c>
      <c r="U968" t="s">
        <v>230</v>
      </c>
      <c r="V968" t="s">
        <v>240</v>
      </c>
      <c r="W968">
        <v>795</v>
      </c>
      <c r="X968" t="s">
        <v>344</v>
      </c>
      <c r="Y968" t="s">
        <v>345</v>
      </c>
      <c r="Z968" t="s">
        <v>346</v>
      </c>
      <c r="AA968">
        <v>0.1065</v>
      </c>
      <c r="AB968" t="s">
        <v>347</v>
      </c>
      <c r="AC968" t="s">
        <v>348</v>
      </c>
      <c r="AD968" t="s">
        <v>25</v>
      </c>
      <c r="AE968" t="s">
        <v>24</v>
      </c>
      <c r="AF968" t="s">
        <v>25</v>
      </c>
      <c r="AG968" t="s">
        <v>26</v>
      </c>
      <c r="AH968" t="s">
        <v>26</v>
      </c>
      <c r="AI968" t="s">
        <v>27</v>
      </c>
      <c r="AJ968" t="s">
        <v>72</v>
      </c>
      <c r="AK968">
        <v>10068</v>
      </c>
      <c r="AL968" t="s">
        <v>73</v>
      </c>
      <c r="AM968" t="s">
        <v>16</v>
      </c>
      <c r="AN968">
        <v>13043</v>
      </c>
      <c r="AO968">
        <v>26799</v>
      </c>
      <c r="AP968">
        <v>12109</v>
      </c>
      <c r="AQ968">
        <v>21.53</v>
      </c>
      <c r="AR968">
        <v>2241.7399999999998</v>
      </c>
      <c r="AS968" t="s">
        <v>2397</v>
      </c>
      <c r="AT968" t="s">
        <v>2396</v>
      </c>
      <c r="AU968">
        <v>0</v>
      </c>
      <c r="AV968" t="s">
        <v>2400</v>
      </c>
      <c r="AW968" t="str" cm="1">
        <f t="array" ref="AW968">IF(Bank_Final_Fact[[#This Row],[Disbursement Date]]=MIN(_xlfn._xlws.FILTER(Bank_Final_Fact[Disbursement Date],Bank_Final_Fact[Client id]=Bank_Final_Fact[[#This Row],[Client id]])),"New","Old")</f>
        <v>Old</v>
      </c>
      <c r="AX968">
        <f t="shared" si="15"/>
        <v>4</v>
      </c>
    </row>
    <row r="969" spans="1:50">
      <c r="A969" t="s">
        <v>1354</v>
      </c>
      <c r="B969">
        <v>417</v>
      </c>
      <c r="C969" t="s">
        <v>20</v>
      </c>
      <c r="D969" t="s">
        <v>359</v>
      </c>
      <c r="E969">
        <v>17042</v>
      </c>
      <c r="F969">
        <v>12111</v>
      </c>
      <c r="G969">
        <v>5576</v>
      </c>
      <c r="H969" s="1">
        <v>45044</v>
      </c>
      <c r="I969" t="s">
        <v>385</v>
      </c>
      <c r="J969" t="s">
        <v>383</v>
      </c>
      <c r="K969">
        <v>110159</v>
      </c>
      <c r="L969" t="s">
        <v>22</v>
      </c>
      <c r="M969" t="s">
        <v>272</v>
      </c>
      <c r="N969" t="s">
        <v>225</v>
      </c>
      <c r="O969" t="s">
        <v>251</v>
      </c>
      <c r="P969">
        <v>35</v>
      </c>
      <c r="Q969" s="1">
        <v>30682</v>
      </c>
      <c r="R969" t="s">
        <v>239</v>
      </c>
      <c r="S969" t="s">
        <v>303</v>
      </c>
      <c r="T969" t="s">
        <v>229</v>
      </c>
      <c r="U969" t="s">
        <v>261</v>
      </c>
      <c r="V969" t="s">
        <v>240</v>
      </c>
      <c r="W969">
        <v>697</v>
      </c>
      <c r="X969" t="s">
        <v>344</v>
      </c>
      <c r="Y969" t="s">
        <v>360</v>
      </c>
      <c r="Z969" t="s">
        <v>346</v>
      </c>
      <c r="AA969">
        <v>9.9099999999999994E-2</v>
      </c>
      <c r="AB969" t="s">
        <v>347</v>
      </c>
      <c r="AC969" t="s">
        <v>361</v>
      </c>
      <c r="AD969" t="s">
        <v>20</v>
      </c>
      <c r="AE969" t="s">
        <v>9</v>
      </c>
      <c r="AF969" t="s">
        <v>10</v>
      </c>
      <c r="AG969" t="s">
        <v>11</v>
      </c>
      <c r="AH969" t="s">
        <v>11</v>
      </c>
      <c r="AI969" t="s">
        <v>12</v>
      </c>
      <c r="AJ969" t="s">
        <v>20</v>
      </c>
      <c r="AK969">
        <v>110159</v>
      </c>
      <c r="AL969" t="s">
        <v>21</v>
      </c>
      <c r="AM969" t="s">
        <v>30</v>
      </c>
      <c r="AN969">
        <v>18989</v>
      </c>
      <c r="AO969">
        <v>12751</v>
      </c>
      <c r="AP969">
        <v>16991</v>
      </c>
      <c r="AQ969">
        <v>8.32</v>
      </c>
      <c r="AR969">
        <v>3849.53</v>
      </c>
      <c r="AS969" t="s">
        <v>2396</v>
      </c>
      <c r="AT969" t="s">
        <v>2396</v>
      </c>
      <c r="AU969">
        <v>1</v>
      </c>
      <c r="AV969" t="s">
        <v>2398</v>
      </c>
      <c r="AW969" t="str" cm="1">
        <f t="array" ref="AW969">IF(Bank_Final_Fact[[#This Row],[Disbursement Date]]=MIN(_xlfn._xlws.FILTER(Bank_Final_Fact[Disbursement Date],Bank_Final_Fact[Client id]=Bank_Final_Fact[[#This Row],[Client id]])),"New","Old")</f>
        <v>Old</v>
      </c>
      <c r="AX969">
        <f t="shared" si="15"/>
        <v>3</v>
      </c>
    </row>
    <row r="970" spans="1:50">
      <c r="A970" t="s">
        <v>1355</v>
      </c>
      <c r="B970">
        <v>854</v>
      </c>
      <c r="C970" t="s">
        <v>17</v>
      </c>
      <c r="D970" t="s">
        <v>343</v>
      </c>
      <c r="E970">
        <v>38031</v>
      </c>
      <c r="F970">
        <v>38256</v>
      </c>
      <c r="G970">
        <v>11081</v>
      </c>
      <c r="H970" s="1">
        <v>43138</v>
      </c>
      <c r="I970" t="s">
        <v>385</v>
      </c>
      <c r="J970" t="s">
        <v>389</v>
      </c>
      <c r="K970">
        <v>160051</v>
      </c>
      <c r="L970" t="s">
        <v>19</v>
      </c>
      <c r="M970" t="s">
        <v>237</v>
      </c>
      <c r="N970" t="s">
        <v>225</v>
      </c>
      <c r="O970" t="s">
        <v>251</v>
      </c>
      <c r="P970">
        <v>29</v>
      </c>
      <c r="Q970" s="1">
        <v>32509</v>
      </c>
      <c r="R970" t="s">
        <v>239</v>
      </c>
      <c r="S970" t="s">
        <v>303</v>
      </c>
      <c r="T970" t="s">
        <v>229</v>
      </c>
      <c r="U970" t="s">
        <v>230</v>
      </c>
      <c r="V970" t="s">
        <v>231</v>
      </c>
      <c r="W970">
        <v>369</v>
      </c>
      <c r="X970" t="s">
        <v>344</v>
      </c>
      <c r="Y970" t="s">
        <v>345</v>
      </c>
      <c r="Z970" t="s">
        <v>346</v>
      </c>
      <c r="AA970">
        <v>0.1065</v>
      </c>
      <c r="AB970" t="s">
        <v>347</v>
      </c>
      <c r="AC970" t="s">
        <v>348</v>
      </c>
      <c r="AD970" t="s">
        <v>17</v>
      </c>
      <c r="AE970" t="s">
        <v>9</v>
      </c>
      <c r="AF970" t="s">
        <v>10</v>
      </c>
      <c r="AG970" t="s">
        <v>11</v>
      </c>
      <c r="AH970" t="s">
        <v>11</v>
      </c>
      <c r="AI970" t="s">
        <v>12</v>
      </c>
      <c r="AJ970" t="s">
        <v>17</v>
      </c>
      <c r="AK970">
        <v>160051</v>
      </c>
      <c r="AL970" t="s">
        <v>18</v>
      </c>
      <c r="AM970" t="s">
        <v>30</v>
      </c>
      <c r="AN970">
        <v>39328</v>
      </c>
      <c r="AO970">
        <v>39427</v>
      </c>
      <c r="AP970">
        <v>37599</v>
      </c>
      <c r="AQ970">
        <v>11.33</v>
      </c>
      <c r="AR970">
        <v>2383.54</v>
      </c>
      <c r="AS970" t="s">
        <v>2396</v>
      </c>
      <c r="AT970" t="s">
        <v>2396</v>
      </c>
      <c r="AU970">
        <v>0</v>
      </c>
      <c r="AV970" t="s">
        <v>2398</v>
      </c>
      <c r="AW970" t="str" cm="1">
        <f t="array" ref="AW970">IF(Bank_Final_Fact[[#This Row],[Disbursement Date]]=MIN(_xlfn._xlws.FILTER(Bank_Final_Fact[Disbursement Date],Bank_Final_Fact[Client id]=Bank_Final_Fact[[#This Row],[Client id]])),"New","Old")</f>
        <v>New</v>
      </c>
      <c r="AX970">
        <f t="shared" si="15"/>
        <v>4</v>
      </c>
    </row>
    <row r="971" spans="1:50">
      <c r="A971" t="s">
        <v>1356</v>
      </c>
      <c r="B971">
        <v>62</v>
      </c>
      <c r="C971" t="s">
        <v>39</v>
      </c>
      <c r="D971" t="s">
        <v>373</v>
      </c>
      <c r="E971">
        <v>25545</v>
      </c>
      <c r="F971">
        <v>36899</v>
      </c>
      <c r="G971">
        <v>41647</v>
      </c>
      <c r="H971" s="1">
        <v>43280</v>
      </c>
      <c r="I971" t="s">
        <v>385</v>
      </c>
      <c r="J971" t="s">
        <v>389</v>
      </c>
      <c r="K971">
        <v>30179</v>
      </c>
      <c r="L971" t="s">
        <v>46</v>
      </c>
      <c r="M971" t="s">
        <v>293</v>
      </c>
      <c r="N971" t="s">
        <v>225</v>
      </c>
      <c r="O971" t="s">
        <v>226</v>
      </c>
      <c r="P971">
        <v>36</v>
      </c>
      <c r="Q971" s="1">
        <v>30401</v>
      </c>
      <c r="R971" t="s">
        <v>227</v>
      </c>
      <c r="S971" t="s">
        <v>243</v>
      </c>
      <c r="T971" t="s">
        <v>259</v>
      </c>
      <c r="U971" t="s">
        <v>245</v>
      </c>
      <c r="V971" t="s">
        <v>231</v>
      </c>
      <c r="W971">
        <v>552</v>
      </c>
      <c r="X971" t="s">
        <v>344</v>
      </c>
      <c r="Y971" t="s">
        <v>350</v>
      </c>
      <c r="Z971" t="s">
        <v>346</v>
      </c>
      <c r="AA971">
        <v>6.6199999999999995E-2</v>
      </c>
      <c r="AB971" t="s">
        <v>351</v>
      </c>
      <c r="AC971" t="s">
        <v>358</v>
      </c>
      <c r="AD971" t="s">
        <v>39</v>
      </c>
      <c r="AE971" t="s">
        <v>40</v>
      </c>
      <c r="AF971" t="s">
        <v>41</v>
      </c>
      <c r="AG971" t="s">
        <v>42</v>
      </c>
      <c r="AH971" t="s">
        <v>42</v>
      </c>
      <c r="AI971" t="s">
        <v>43</v>
      </c>
      <c r="AJ971" t="s">
        <v>44</v>
      </c>
      <c r="AK971">
        <v>30179</v>
      </c>
      <c r="AL971" t="s">
        <v>45</v>
      </c>
      <c r="AM971" t="s">
        <v>30</v>
      </c>
      <c r="AN971">
        <v>27157</v>
      </c>
      <c r="AO971">
        <v>37439</v>
      </c>
      <c r="AP971">
        <v>25280</v>
      </c>
      <c r="AQ971">
        <v>44.22</v>
      </c>
      <c r="AR971">
        <v>1831.18</v>
      </c>
      <c r="AS971" t="s">
        <v>2396</v>
      </c>
      <c r="AT971" t="s">
        <v>2396</v>
      </c>
      <c r="AU971">
        <v>0</v>
      </c>
      <c r="AV971" t="s">
        <v>2398</v>
      </c>
      <c r="AW971" t="str" cm="1">
        <f t="array" ref="AW971">IF(Bank_Final_Fact[[#This Row],[Disbursement Date]]=MIN(_xlfn._xlws.FILTER(Bank_Final_Fact[Disbursement Date],Bank_Final_Fact[Client id]=Bank_Final_Fact[[#This Row],[Client id]])),"New","Old")</f>
        <v>New</v>
      </c>
      <c r="AX971">
        <f t="shared" si="15"/>
        <v>3</v>
      </c>
    </row>
    <row r="972" spans="1:50">
      <c r="A972" t="s">
        <v>1357</v>
      </c>
      <c r="B972">
        <v>798</v>
      </c>
      <c r="C972" t="s">
        <v>39</v>
      </c>
      <c r="D972" t="s">
        <v>343</v>
      </c>
      <c r="E972">
        <v>45591</v>
      </c>
      <c r="F972">
        <v>7200</v>
      </c>
      <c r="G972">
        <v>24128</v>
      </c>
      <c r="H972" s="1">
        <v>43095</v>
      </c>
      <c r="I972" t="s">
        <v>394</v>
      </c>
      <c r="J972" t="s">
        <v>389</v>
      </c>
      <c r="K972">
        <v>30179</v>
      </c>
      <c r="L972" t="s">
        <v>46</v>
      </c>
      <c r="M972" t="s">
        <v>255</v>
      </c>
      <c r="N972" t="s">
        <v>225</v>
      </c>
      <c r="O972" t="s">
        <v>251</v>
      </c>
      <c r="P972">
        <v>29</v>
      </c>
      <c r="Q972" s="1">
        <v>32509</v>
      </c>
      <c r="R972" t="s">
        <v>239</v>
      </c>
      <c r="S972" t="s">
        <v>303</v>
      </c>
      <c r="T972" t="s">
        <v>229</v>
      </c>
      <c r="U972" t="s">
        <v>233</v>
      </c>
      <c r="V972" t="s">
        <v>246</v>
      </c>
      <c r="W972">
        <v>324</v>
      </c>
      <c r="X972" t="s">
        <v>344</v>
      </c>
      <c r="Y972" t="s">
        <v>345</v>
      </c>
      <c r="Z972" t="s">
        <v>346</v>
      </c>
      <c r="AA972">
        <v>0.1065</v>
      </c>
      <c r="AB972" t="s">
        <v>347</v>
      </c>
      <c r="AC972" t="s">
        <v>348</v>
      </c>
      <c r="AD972" t="s">
        <v>39</v>
      </c>
      <c r="AE972" t="s">
        <v>40</v>
      </c>
      <c r="AF972" t="s">
        <v>41</v>
      </c>
      <c r="AG972" t="s">
        <v>42</v>
      </c>
      <c r="AH972" t="s">
        <v>42</v>
      </c>
      <c r="AI972" t="s">
        <v>43</v>
      </c>
      <c r="AJ972" t="s">
        <v>44</v>
      </c>
      <c r="AK972">
        <v>30179</v>
      </c>
      <c r="AL972" t="s">
        <v>45</v>
      </c>
      <c r="AM972" t="s">
        <v>30</v>
      </c>
      <c r="AN972">
        <v>45946</v>
      </c>
      <c r="AO972">
        <v>8723</v>
      </c>
      <c r="AP972">
        <v>45502</v>
      </c>
      <c r="AQ972">
        <v>22.18</v>
      </c>
      <c r="AR972">
        <v>2192.17</v>
      </c>
      <c r="AS972" t="s">
        <v>2396</v>
      </c>
      <c r="AT972" t="s">
        <v>2396</v>
      </c>
      <c r="AU972">
        <v>1</v>
      </c>
      <c r="AV972" t="s">
        <v>2398</v>
      </c>
      <c r="AW972" t="str" cm="1">
        <f t="array" ref="AW972">IF(Bank_Final_Fact[[#This Row],[Disbursement Date]]=MIN(_xlfn._xlws.FILTER(Bank_Final_Fact[Disbursement Date],Bank_Final_Fact[Client id]=Bank_Final_Fact[[#This Row],[Client id]])),"New","Old")</f>
        <v>Old</v>
      </c>
      <c r="AX972">
        <f t="shared" si="15"/>
        <v>4</v>
      </c>
    </row>
    <row r="973" spans="1:50">
      <c r="A973" t="s">
        <v>1358</v>
      </c>
      <c r="B973">
        <v>276</v>
      </c>
      <c r="C973" t="s">
        <v>109</v>
      </c>
      <c r="D973" t="s">
        <v>359</v>
      </c>
      <c r="E973">
        <v>20763</v>
      </c>
      <c r="F973">
        <v>45375</v>
      </c>
      <c r="G973">
        <v>35013</v>
      </c>
      <c r="H973" s="1">
        <v>42166</v>
      </c>
      <c r="I973" t="s">
        <v>382</v>
      </c>
      <c r="J973" t="s">
        <v>383</v>
      </c>
      <c r="K973">
        <v>1110166</v>
      </c>
      <c r="L973" t="s">
        <v>112</v>
      </c>
      <c r="M973" t="s">
        <v>286</v>
      </c>
      <c r="N973" t="s">
        <v>225</v>
      </c>
      <c r="O973" t="s">
        <v>251</v>
      </c>
      <c r="P973">
        <v>28</v>
      </c>
      <c r="Q973" s="1">
        <v>33239</v>
      </c>
      <c r="R973" t="s">
        <v>235</v>
      </c>
      <c r="S973" t="s">
        <v>243</v>
      </c>
      <c r="T973" t="s">
        <v>259</v>
      </c>
      <c r="U973" t="s">
        <v>230</v>
      </c>
      <c r="V973" t="s">
        <v>240</v>
      </c>
      <c r="W973">
        <v>844</v>
      </c>
      <c r="X973" t="s">
        <v>344</v>
      </c>
      <c r="Y973" t="s">
        <v>360</v>
      </c>
      <c r="Z973" t="s">
        <v>346</v>
      </c>
      <c r="AA973">
        <v>9.9099999999999994E-2</v>
      </c>
      <c r="AB973" t="s">
        <v>347</v>
      </c>
      <c r="AC973" t="s">
        <v>361</v>
      </c>
      <c r="AD973" t="s">
        <v>109</v>
      </c>
      <c r="AE973" t="s">
        <v>9</v>
      </c>
      <c r="AF973" t="s">
        <v>10</v>
      </c>
      <c r="AG973" t="s">
        <v>11</v>
      </c>
      <c r="AH973" t="s">
        <v>11</v>
      </c>
      <c r="AI973" t="s">
        <v>12</v>
      </c>
      <c r="AJ973" t="s">
        <v>110</v>
      </c>
      <c r="AK973">
        <v>1110166</v>
      </c>
      <c r="AL973" t="s">
        <v>111</v>
      </c>
      <c r="AM973" t="s">
        <v>14</v>
      </c>
      <c r="AN973">
        <v>20300</v>
      </c>
      <c r="AO973">
        <v>45295</v>
      </c>
      <c r="AP973">
        <v>20687</v>
      </c>
      <c r="AQ973">
        <v>32.46</v>
      </c>
      <c r="AR973">
        <v>2795.2</v>
      </c>
      <c r="AS973" t="s">
        <v>2396</v>
      </c>
      <c r="AT973" t="s">
        <v>2397</v>
      </c>
      <c r="AU973">
        <v>2</v>
      </c>
      <c r="AV973" t="s">
        <v>2398</v>
      </c>
      <c r="AW973" t="str" cm="1">
        <f t="array" ref="AW973">IF(Bank_Final_Fact[[#This Row],[Disbursement Date]]=MIN(_xlfn._xlws.FILTER(Bank_Final_Fact[Disbursement Date],Bank_Final_Fact[Client id]=Bank_Final_Fact[[#This Row],[Client id]])),"New","Old")</f>
        <v>New</v>
      </c>
      <c r="AX973">
        <f t="shared" si="15"/>
        <v>2</v>
      </c>
    </row>
    <row r="974" spans="1:50">
      <c r="A974" t="s">
        <v>1359</v>
      </c>
      <c r="B974">
        <v>912</v>
      </c>
      <c r="C974" t="s">
        <v>92</v>
      </c>
      <c r="D974" t="s">
        <v>343</v>
      </c>
      <c r="E974">
        <v>33600</v>
      </c>
      <c r="F974">
        <v>41895</v>
      </c>
      <c r="G974">
        <v>20405</v>
      </c>
      <c r="H974" s="1">
        <v>42510</v>
      </c>
      <c r="I974" t="s">
        <v>385</v>
      </c>
      <c r="J974" t="s">
        <v>389</v>
      </c>
      <c r="K974">
        <v>700013</v>
      </c>
      <c r="L974" t="s">
        <v>93</v>
      </c>
      <c r="M974" t="s">
        <v>262</v>
      </c>
      <c r="N974" t="s">
        <v>225</v>
      </c>
      <c r="O974" t="s">
        <v>251</v>
      </c>
      <c r="P974">
        <v>34</v>
      </c>
      <c r="Q974" s="1">
        <v>30317</v>
      </c>
      <c r="R974" t="s">
        <v>235</v>
      </c>
      <c r="S974" t="s">
        <v>243</v>
      </c>
      <c r="T974" t="s">
        <v>229</v>
      </c>
      <c r="U974" t="s">
        <v>230</v>
      </c>
      <c r="V974" t="s">
        <v>246</v>
      </c>
      <c r="W974">
        <v>734</v>
      </c>
      <c r="X974" t="s">
        <v>344</v>
      </c>
      <c r="Y974" t="s">
        <v>345</v>
      </c>
      <c r="Z974" t="s">
        <v>346</v>
      </c>
      <c r="AA974">
        <v>0.1065</v>
      </c>
      <c r="AB974" t="s">
        <v>347</v>
      </c>
      <c r="AC974" t="s">
        <v>348</v>
      </c>
      <c r="AD974" t="s">
        <v>92</v>
      </c>
      <c r="AE974" t="s">
        <v>82</v>
      </c>
      <c r="AF974" t="s">
        <v>83</v>
      </c>
      <c r="AG974" t="s">
        <v>84</v>
      </c>
      <c r="AH974" t="s">
        <v>84</v>
      </c>
      <c r="AI974" t="s">
        <v>85</v>
      </c>
      <c r="AJ974" t="s">
        <v>86</v>
      </c>
      <c r="AK974">
        <v>700013</v>
      </c>
      <c r="AL974" t="s">
        <v>21</v>
      </c>
      <c r="AM974" t="s">
        <v>30</v>
      </c>
      <c r="AN974">
        <v>34362</v>
      </c>
      <c r="AO974">
        <v>41989</v>
      </c>
      <c r="AP974">
        <v>33197</v>
      </c>
      <c r="AQ974">
        <v>34.72</v>
      </c>
      <c r="AR974">
        <v>4897.57</v>
      </c>
      <c r="AS974" t="s">
        <v>2396</v>
      </c>
      <c r="AT974" t="s">
        <v>2396</v>
      </c>
      <c r="AU974">
        <v>1</v>
      </c>
      <c r="AV974" t="s">
        <v>2399</v>
      </c>
      <c r="AW974" t="str" cm="1">
        <f t="array" ref="AW974">IF(Bank_Final_Fact[[#This Row],[Disbursement Date]]=MIN(_xlfn._xlws.FILTER(Bank_Final_Fact[Disbursement Date],Bank_Final_Fact[Client id]=Bank_Final_Fact[[#This Row],[Client id]])),"New","Old")</f>
        <v>Old</v>
      </c>
      <c r="AX974">
        <f t="shared" si="15"/>
        <v>2</v>
      </c>
    </row>
    <row r="975" spans="1:50">
      <c r="A975" t="s">
        <v>1360</v>
      </c>
      <c r="B975">
        <v>436</v>
      </c>
      <c r="C975" t="s">
        <v>124</v>
      </c>
      <c r="D975" t="s">
        <v>359</v>
      </c>
      <c r="E975">
        <v>33899</v>
      </c>
      <c r="F975">
        <v>30488</v>
      </c>
      <c r="G975">
        <v>14729</v>
      </c>
      <c r="H975" s="1">
        <v>44930</v>
      </c>
      <c r="I975" t="s">
        <v>385</v>
      </c>
      <c r="J975" t="s">
        <v>389</v>
      </c>
      <c r="K975">
        <v>1030063</v>
      </c>
      <c r="L975" t="s">
        <v>126</v>
      </c>
      <c r="M975" t="s">
        <v>308</v>
      </c>
      <c r="N975" t="s">
        <v>225</v>
      </c>
      <c r="O975" t="s">
        <v>238</v>
      </c>
      <c r="P975">
        <v>49</v>
      </c>
      <c r="Q975" s="1">
        <v>25752</v>
      </c>
      <c r="R975" t="s">
        <v>239</v>
      </c>
      <c r="S975" t="s">
        <v>303</v>
      </c>
      <c r="T975" t="s">
        <v>229</v>
      </c>
      <c r="U975" t="s">
        <v>236</v>
      </c>
      <c r="V975" t="s">
        <v>231</v>
      </c>
      <c r="W975">
        <v>695</v>
      </c>
      <c r="X975" t="s">
        <v>344</v>
      </c>
      <c r="Y975" t="s">
        <v>360</v>
      </c>
      <c r="Z975" t="s">
        <v>346</v>
      </c>
      <c r="AA975">
        <v>9.9099999999999994E-2</v>
      </c>
      <c r="AB975" t="s">
        <v>347</v>
      </c>
      <c r="AC975" t="s">
        <v>361</v>
      </c>
      <c r="AD975" t="s">
        <v>124</v>
      </c>
      <c r="AE975" t="s">
        <v>9</v>
      </c>
      <c r="AF975" t="s">
        <v>10</v>
      </c>
      <c r="AG975" t="s">
        <v>11</v>
      </c>
      <c r="AH975" t="s">
        <v>11</v>
      </c>
      <c r="AI975" t="s">
        <v>12</v>
      </c>
      <c r="AJ975" t="s">
        <v>20</v>
      </c>
      <c r="AK975">
        <v>1030063</v>
      </c>
      <c r="AL975" t="s">
        <v>125</v>
      </c>
      <c r="AM975" t="s">
        <v>30</v>
      </c>
      <c r="AN975">
        <v>34107</v>
      </c>
      <c r="AO975">
        <v>30520</v>
      </c>
      <c r="AP975">
        <v>33827</v>
      </c>
      <c r="AQ975">
        <v>8.42</v>
      </c>
      <c r="AR975">
        <v>3785.93</v>
      </c>
      <c r="AS975" t="s">
        <v>2396</v>
      </c>
      <c r="AT975" t="s">
        <v>2396</v>
      </c>
      <c r="AU975">
        <v>1</v>
      </c>
      <c r="AV975" t="s">
        <v>2398</v>
      </c>
      <c r="AW975" t="str" cm="1">
        <f t="array" ref="AW975">IF(Bank_Final_Fact[[#This Row],[Disbursement Date]]=MIN(_xlfn._xlws.FILTER(Bank_Final_Fact[Disbursement Date],Bank_Final_Fact[Client id]=Bank_Final_Fact[[#This Row],[Client id]])),"New","Old")</f>
        <v>Old</v>
      </c>
      <c r="AX975">
        <f t="shared" si="15"/>
        <v>5</v>
      </c>
    </row>
    <row r="976" spans="1:50">
      <c r="A976" t="s">
        <v>1361</v>
      </c>
      <c r="B976">
        <v>698</v>
      </c>
      <c r="C976" t="s">
        <v>69</v>
      </c>
      <c r="D976" t="s">
        <v>343</v>
      </c>
      <c r="E976">
        <v>43520</v>
      </c>
      <c r="F976">
        <v>12349</v>
      </c>
      <c r="G976">
        <v>14048</v>
      </c>
      <c r="H976" s="1">
        <v>43460</v>
      </c>
      <c r="I976" t="s">
        <v>385</v>
      </c>
      <c r="J976" t="s">
        <v>383</v>
      </c>
      <c r="K976">
        <v>140056</v>
      </c>
      <c r="L976" t="s">
        <v>71</v>
      </c>
      <c r="M976" t="s">
        <v>306</v>
      </c>
      <c r="N976" t="s">
        <v>225</v>
      </c>
      <c r="O976" t="s">
        <v>242</v>
      </c>
      <c r="P976">
        <v>22</v>
      </c>
      <c r="Q976" s="1">
        <v>35730</v>
      </c>
      <c r="R976" t="s">
        <v>266</v>
      </c>
      <c r="S976" t="s">
        <v>243</v>
      </c>
      <c r="T976" t="s">
        <v>229</v>
      </c>
      <c r="U976" t="s">
        <v>261</v>
      </c>
      <c r="V976" t="s">
        <v>246</v>
      </c>
      <c r="W976">
        <v>516</v>
      </c>
      <c r="X976" t="s">
        <v>344</v>
      </c>
      <c r="Y976" t="s">
        <v>345</v>
      </c>
      <c r="Z976" t="s">
        <v>346</v>
      </c>
      <c r="AA976">
        <v>0.1065</v>
      </c>
      <c r="AB976" t="s">
        <v>347</v>
      </c>
      <c r="AC976" t="s">
        <v>348</v>
      </c>
      <c r="AD976" t="s">
        <v>69</v>
      </c>
      <c r="AE976" t="s">
        <v>24</v>
      </c>
      <c r="AF976" t="s">
        <v>25</v>
      </c>
      <c r="AG976" t="s">
        <v>26</v>
      </c>
      <c r="AH976" t="s">
        <v>26</v>
      </c>
      <c r="AI976" t="s">
        <v>27</v>
      </c>
      <c r="AJ976" t="s">
        <v>69</v>
      </c>
      <c r="AK976">
        <v>140056</v>
      </c>
      <c r="AL976" t="s">
        <v>70</v>
      </c>
      <c r="AM976" t="s">
        <v>14</v>
      </c>
      <c r="AN976">
        <v>43456</v>
      </c>
      <c r="AO976">
        <v>13502</v>
      </c>
      <c r="AP976">
        <v>43185</v>
      </c>
      <c r="AQ976">
        <v>8.32</v>
      </c>
      <c r="AR976">
        <v>4298.29</v>
      </c>
      <c r="AS976" t="s">
        <v>2396</v>
      </c>
      <c r="AT976" t="s">
        <v>2396</v>
      </c>
      <c r="AU976">
        <v>2</v>
      </c>
      <c r="AV976" t="s">
        <v>2398</v>
      </c>
      <c r="AW976" t="str" cm="1">
        <f t="array" ref="AW976">IF(Bank_Final_Fact[[#This Row],[Disbursement Date]]=MIN(_xlfn._xlws.FILTER(Bank_Final_Fact[Disbursement Date],Bank_Final_Fact[Client id]=Bank_Final_Fact[[#This Row],[Client id]])),"New","Old")</f>
        <v>Old</v>
      </c>
      <c r="AX976">
        <f t="shared" si="15"/>
        <v>5</v>
      </c>
    </row>
    <row r="977" spans="1:50">
      <c r="A977" t="s">
        <v>1362</v>
      </c>
      <c r="B977">
        <v>859</v>
      </c>
      <c r="C977" t="s">
        <v>20</v>
      </c>
      <c r="D977" t="s">
        <v>362</v>
      </c>
      <c r="E977">
        <v>6469</v>
      </c>
      <c r="F977">
        <v>28091</v>
      </c>
      <c r="G977">
        <v>22737</v>
      </c>
      <c r="H977" s="1">
        <v>42247</v>
      </c>
      <c r="I977" t="s">
        <v>394</v>
      </c>
      <c r="J977" t="s">
        <v>389</v>
      </c>
      <c r="K977">
        <v>110159</v>
      </c>
      <c r="L977" t="s">
        <v>22</v>
      </c>
      <c r="M977" t="s">
        <v>288</v>
      </c>
      <c r="N977" t="s">
        <v>225</v>
      </c>
      <c r="O977" t="s">
        <v>251</v>
      </c>
      <c r="P977">
        <v>33</v>
      </c>
      <c r="Q977" s="1">
        <v>31197</v>
      </c>
      <c r="R977" t="s">
        <v>266</v>
      </c>
      <c r="S977" t="s">
        <v>243</v>
      </c>
      <c r="T977" t="s">
        <v>229</v>
      </c>
      <c r="U977" t="s">
        <v>233</v>
      </c>
      <c r="V977" t="s">
        <v>231</v>
      </c>
      <c r="W977">
        <v>716</v>
      </c>
      <c r="X977" t="s">
        <v>344</v>
      </c>
      <c r="Y977" t="s">
        <v>357</v>
      </c>
      <c r="Z977" t="s">
        <v>363</v>
      </c>
      <c r="AA977">
        <v>0.1991</v>
      </c>
      <c r="AB977" t="s">
        <v>364</v>
      </c>
      <c r="AC977" t="s">
        <v>365</v>
      </c>
      <c r="AD977" t="s">
        <v>20</v>
      </c>
      <c r="AE977" t="s">
        <v>9</v>
      </c>
      <c r="AF977" t="s">
        <v>10</v>
      </c>
      <c r="AG977" t="s">
        <v>11</v>
      </c>
      <c r="AH977" t="s">
        <v>11</v>
      </c>
      <c r="AI977" t="s">
        <v>12</v>
      </c>
      <c r="AJ977" t="s">
        <v>20</v>
      </c>
      <c r="AK977">
        <v>110159</v>
      </c>
      <c r="AL977" t="s">
        <v>21</v>
      </c>
      <c r="AM977" t="s">
        <v>30</v>
      </c>
      <c r="AN977">
        <v>6106</v>
      </c>
      <c r="AO977">
        <v>28545</v>
      </c>
      <c r="AP977">
        <v>6229</v>
      </c>
      <c r="AQ977">
        <v>38.5</v>
      </c>
      <c r="AR977">
        <v>1062.77</v>
      </c>
      <c r="AS977" t="s">
        <v>2396</v>
      </c>
      <c r="AT977" t="s">
        <v>2396</v>
      </c>
      <c r="AU977">
        <v>1</v>
      </c>
      <c r="AV977" t="s">
        <v>2398</v>
      </c>
      <c r="AW977" t="str" cm="1">
        <f t="array" ref="AW977">IF(Bank_Final_Fact[[#This Row],[Disbursement Date]]=MIN(_xlfn._xlws.FILTER(Bank_Final_Fact[Disbursement Date],Bank_Final_Fact[Client id]=Bank_Final_Fact[[#This Row],[Client id]])),"New","Old")</f>
        <v>New</v>
      </c>
      <c r="AX977">
        <f t="shared" si="15"/>
        <v>3</v>
      </c>
    </row>
    <row r="978" spans="1:50">
      <c r="A978" t="s">
        <v>1363</v>
      </c>
      <c r="B978">
        <v>947</v>
      </c>
      <c r="C978" t="s">
        <v>190</v>
      </c>
      <c r="D978" t="s">
        <v>353</v>
      </c>
      <c r="E978">
        <v>20556</v>
      </c>
      <c r="F978">
        <v>19836</v>
      </c>
      <c r="G978">
        <v>26739</v>
      </c>
      <c r="H978" s="1">
        <v>43017</v>
      </c>
      <c r="I978" t="s">
        <v>382</v>
      </c>
      <c r="J978" t="s">
        <v>389</v>
      </c>
      <c r="K978">
        <v>210563</v>
      </c>
      <c r="L978" t="s">
        <v>192</v>
      </c>
      <c r="M978" t="s">
        <v>297</v>
      </c>
      <c r="N978" t="s">
        <v>225</v>
      </c>
      <c r="O978" t="s">
        <v>251</v>
      </c>
      <c r="P978">
        <v>31</v>
      </c>
      <c r="Q978" s="1">
        <v>31778</v>
      </c>
      <c r="R978" t="s">
        <v>239</v>
      </c>
      <c r="S978" t="s">
        <v>282</v>
      </c>
      <c r="T978" t="s">
        <v>229</v>
      </c>
      <c r="U978" t="s">
        <v>261</v>
      </c>
      <c r="V978" t="s">
        <v>231</v>
      </c>
      <c r="W978">
        <v>466</v>
      </c>
      <c r="X978" t="s">
        <v>344</v>
      </c>
      <c r="Y978" t="s">
        <v>357</v>
      </c>
      <c r="Z978" t="s">
        <v>346</v>
      </c>
      <c r="AA978">
        <v>0.1825</v>
      </c>
      <c r="AB978" t="s">
        <v>354</v>
      </c>
      <c r="AC978" t="s">
        <v>355</v>
      </c>
      <c r="AD978" t="s">
        <v>190</v>
      </c>
      <c r="AE978" t="s">
        <v>24</v>
      </c>
      <c r="AF978" t="s">
        <v>25</v>
      </c>
      <c r="AG978" t="s">
        <v>26</v>
      </c>
      <c r="AH978" t="s">
        <v>26</v>
      </c>
      <c r="AI978" t="s">
        <v>27</v>
      </c>
      <c r="AJ978" t="s">
        <v>190</v>
      </c>
      <c r="AK978">
        <v>210563</v>
      </c>
      <c r="AL978" t="s">
        <v>191</v>
      </c>
      <c r="AM978" t="s">
        <v>30</v>
      </c>
      <c r="AN978">
        <v>21285</v>
      </c>
      <c r="AO978">
        <v>20184</v>
      </c>
      <c r="AP978">
        <v>20165</v>
      </c>
      <c r="AQ978">
        <v>39.4</v>
      </c>
      <c r="AR978">
        <v>1401.66</v>
      </c>
      <c r="AS978" t="s">
        <v>2396</v>
      </c>
      <c r="AT978" t="s">
        <v>2396</v>
      </c>
      <c r="AU978">
        <v>1</v>
      </c>
      <c r="AV978" t="s">
        <v>2398</v>
      </c>
      <c r="AW978" t="str" cm="1">
        <f t="array" ref="AW978">IF(Bank_Final_Fact[[#This Row],[Disbursement Date]]=MIN(_xlfn._xlws.FILTER(Bank_Final_Fact[Disbursement Date],Bank_Final_Fact[Client id]=Bank_Final_Fact[[#This Row],[Client id]])),"New","Old")</f>
        <v>New</v>
      </c>
      <c r="AX978">
        <f t="shared" si="15"/>
        <v>3</v>
      </c>
    </row>
    <row r="979" spans="1:50">
      <c r="A979" t="s">
        <v>1364</v>
      </c>
      <c r="B979">
        <v>205</v>
      </c>
      <c r="C979" t="s">
        <v>165</v>
      </c>
      <c r="D979" t="s">
        <v>343</v>
      </c>
      <c r="E979">
        <v>6812</v>
      </c>
      <c r="F979">
        <v>46230</v>
      </c>
      <c r="G979">
        <v>16687</v>
      </c>
      <c r="H979" s="1">
        <v>42669</v>
      </c>
      <c r="I979" t="s">
        <v>382</v>
      </c>
      <c r="J979" t="s">
        <v>389</v>
      </c>
      <c r="K979">
        <v>650051</v>
      </c>
      <c r="L979" t="s">
        <v>167</v>
      </c>
      <c r="M979" t="s">
        <v>294</v>
      </c>
      <c r="N979" t="s">
        <v>225</v>
      </c>
      <c r="O979" t="s">
        <v>238</v>
      </c>
      <c r="P979">
        <v>49</v>
      </c>
      <c r="Q979" s="1">
        <v>25846</v>
      </c>
      <c r="R979" t="s">
        <v>281</v>
      </c>
      <c r="S979" t="s">
        <v>282</v>
      </c>
      <c r="T979" t="s">
        <v>259</v>
      </c>
      <c r="U979" t="s">
        <v>261</v>
      </c>
      <c r="V979" t="s">
        <v>246</v>
      </c>
      <c r="W979">
        <v>825</v>
      </c>
      <c r="X979" t="s">
        <v>344</v>
      </c>
      <c r="Y979" t="s">
        <v>345</v>
      </c>
      <c r="Z979" t="s">
        <v>346</v>
      </c>
      <c r="AA979">
        <v>0.1065</v>
      </c>
      <c r="AB979" t="s">
        <v>347</v>
      </c>
      <c r="AC979" t="s">
        <v>348</v>
      </c>
      <c r="AD979" t="s">
        <v>165</v>
      </c>
      <c r="AE979" t="s">
        <v>82</v>
      </c>
      <c r="AF979" t="s">
        <v>83</v>
      </c>
      <c r="AG979" t="s">
        <v>84</v>
      </c>
      <c r="AH979" t="s">
        <v>84</v>
      </c>
      <c r="AI979" t="s">
        <v>85</v>
      </c>
      <c r="AJ979" t="s">
        <v>165</v>
      </c>
      <c r="AK979">
        <v>650051</v>
      </c>
      <c r="AL979" t="s">
        <v>166</v>
      </c>
      <c r="AM979" t="s">
        <v>30</v>
      </c>
      <c r="AN979">
        <v>6716</v>
      </c>
      <c r="AO979">
        <v>47280</v>
      </c>
      <c r="AP979">
        <v>6729</v>
      </c>
      <c r="AQ979">
        <v>20.75</v>
      </c>
      <c r="AR979">
        <v>4879.3599999999997</v>
      </c>
      <c r="AS979" t="s">
        <v>2396</v>
      </c>
      <c r="AT979" t="s">
        <v>2396</v>
      </c>
      <c r="AU979">
        <v>1</v>
      </c>
      <c r="AV979" t="s">
        <v>2398</v>
      </c>
      <c r="AW979" t="str" cm="1">
        <f t="array" ref="AW979">IF(Bank_Final_Fact[[#This Row],[Disbursement Date]]=MIN(_xlfn._xlws.FILTER(Bank_Final_Fact[Disbursement Date],Bank_Final_Fact[Client id]=Bank_Final_Fact[[#This Row],[Client id]])),"New","Old")</f>
        <v>New</v>
      </c>
      <c r="AX979">
        <f t="shared" si="15"/>
        <v>1</v>
      </c>
    </row>
    <row r="980" spans="1:50">
      <c r="A980" t="s">
        <v>1365</v>
      </c>
      <c r="B980">
        <v>512</v>
      </c>
      <c r="C980" t="s">
        <v>124</v>
      </c>
      <c r="D980" t="s">
        <v>359</v>
      </c>
      <c r="E980">
        <v>29139</v>
      </c>
      <c r="F980">
        <v>48924</v>
      </c>
      <c r="G980">
        <v>34145</v>
      </c>
      <c r="H980" s="1">
        <v>44549</v>
      </c>
      <c r="I980" t="s">
        <v>382</v>
      </c>
      <c r="J980" t="s">
        <v>383</v>
      </c>
      <c r="K980">
        <v>1030063</v>
      </c>
      <c r="L980" t="s">
        <v>126</v>
      </c>
      <c r="M980" t="s">
        <v>332</v>
      </c>
      <c r="N980" t="s">
        <v>225</v>
      </c>
      <c r="O980" t="s">
        <v>238</v>
      </c>
      <c r="P980">
        <v>55</v>
      </c>
      <c r="Q980" s="1">
        <v>23489</v>
      </c>
      <c r="R980" t="s">
        <v>281</v>
      </c>
      <c r="S980" t="s">
        <v>282</v>
      </c>
      <c r="T980" t="s">
        <v>229</v>
      </c>
      <c r="U980" t="s">
        <v>233</v>
      </c>
      <c r="V980" t="s">
        <v>231</v>
      </c>
      <c r="W980">
        <v>502</v>
      </c>
      <c r="X980" t="s">
        <v>344</v>
      </c>
      <c r="Y980" t="s">
        <v>360</v>
      </c>
      <c r="Z980" t="s">
        <v>346</v>
      </c>
      <c r="AA980">
        <v>9.9099999999999994E-2</v>
      </c>
      <c r="AB980" t="s">
        <v>347</v>
      </c>
      <c r="AC980" t="s">
        <v>361</v>
      </c>
      <c r="AD980" t="s">
        <v>124</v>
      </c>
      <c r="AE980" t="s">
        <v>9</v>
      </c>
      <c r="AF980" t="s">
        <v>10</v>
      </c>
      <c r="AG980" t="s">
        <v>11</v>
      </c>
      <c r="AH980" t="s">
        <v>11</v>
      </c>
      <c r="AI980" t="s">
        <v>12</v>
      </c>
      <c r="AJ980" t="s">
        <v>20</v>
      </c>
      <c r="AK980">
        <v>1030063</v>
      </c>
      <c r="AL980" t="s">
        <v>125</v>
      </c>
      <c r="AM980" t="s">
        <v>30</v>
      </c>
      <c r="AN980">
        <v>28693</v>
      </c>
      <c r="AO980">
        <v>49605</v>
      </c>
      <c r="AP980">
        <v>29004</v>
      </c>
      <c r="AQ980">
        <v>24.49</v>
      </c>
      <c r="AR980">
        <v>3041.92</v>
      </c>
      <c r="AS980" t="s">
        <v>2396</v>
      </c>
      <c r="AT980" t="s">
        <v>2396</v>
      </c>
      <c r="AU980">
        <v>0</v>
      </c>
      <c r="AV980" t="s">
        <v>2398</v>
      </c>
      <c r="AW980" t="str" cm="1">
        <f t="array" ref="AW980">IF(Bank_Final_Fact[[#This Row],[Disbursement Date]]=MIN(_xlfn._xlws.FILTER(Bank_Final_Fact[Disbursement Date],Bank_Final_Fact[Client id]=Bank_Final_Fact[[#This Row],[Client id]])),"New","Old")</f>
        <v>Old</v>
      </c>
      <c r="AX980">
        <f t="shared" si="15"/>
        <v>3</v>
      </c>
    </row>
    <row r="981" spans="1:50">
      <c r="A981" t="s">
        <v>1366</v>
      </c>
      <c r="B981">
        <v>22</v>
      </c>
      <c r="C981" t="s">
        <v>89</v>
      </c>
      <c r="D981" t="s">
        <v>353</v>
      </c>
      <c r="E981">
        <v>30708</v>
      </c>
      <c r="F981">
        <v>44457</v>
      </c>
      <c r="G981">
        <v>42355</v>
      </c>
      <c r="H981" s="1">
        <v>42945</v>
      </c>
      <c r="I981" t="s">
        <v>382</v>
      </c>
      <c r="J981" t="s">
        <v>383</v>
      </c>
      <c r="K981">
        <v>910020</v>
      </c>
      <c r="L981" t="s">
        <v>91</v>
      </c>
      <c r="M981" t="s">
        <v>263</v>
      </c>
      <c r="N981" t="s">
        <v>225</v>
      </c>
      <c r="O981" t="s">
        <v>251</v>
      </c>
      <c r="P981">
        <v>28</v>
      </c>
      <c r="Q981" s="1">
        <v>32846</v>
      </c>
      <c r="R981" t="s">
        <v>235</v>
      </c>
      <c r="S981" t="s">
        <v>243</v>
      </c>
      <c r="T981" t="s">
        <v>229</v>
      </c>
      <c r="U981" t="s">
        <v>245</v>
      </c>
      <c r="V981" t="s">
        <v>240</v>
      </c>
      <c r="W981">
        <v>385</v>
      </c>
      <c r="X981" t="s">
        <v>344</v>
      </c>
      <c r="Y981" t="s">
        <v>357</v>
      </c>
      <c r="Z981" t="s">
        <v>346</v>
      </c>
      <c r="AA981">
        <v>0.1825</v>
      </c>
      <c r="AB981" t="s">
        <v>354</v>
      </c>
      <c r="AC981" t="s">
        <v>355</v>
      </c>
      <c r="AD981" t="s">
        <v>89</v>
      </c>
      <c r="AE981" t="s">
        <v>24</v>
      </c>
      <c r="AF981" t="s">
        <v>25</v>
      </c>
      <c r="AG981" t="s">
        <v>26</v>
      </c>
      <c r="AH981" t="s">
        <v>26</v>
      </c>
      <c r="AI981" t="s">
        <v>27</v>
      </c>
      <c r="AJ981" t="s">
        <v>28</v>
      </c>
      <c r="AK981">
        <v>910020</v>
      </c>
      <c r="AL981" t="s">
        <v>90</v>
      </c>
      <c r="AM981" t="s">
        <v>16</v>
      </c>
      <c r="AN981">
        <v>31788</v>
      </c>
      <c r="AO981">
        <v>46181</v>
      </c>
      <c r="AP981">
        <v>30333</v>
      </c>
      <c r="AQ981">
        <v>18.940000000000001</v>
      </c>
      <c r="AR981">
        <v>305.58</v>
      </c>
      <c r="AS981" t="s">
        <v>2397</v>
      </c>
      <c r="AT981" t="s">
        <v>2396</v>
      </c>
      <c r="AU981">
        <v>1</v>
      </c>
      <c r="AV981" t="s">
        <v>2398</v>
      </c>
      <c r="AW981" t="str" cm="1">
        <f t="array" ref="AW981">IF(Bank_Final_Fact[[#This Row],[Disbursement Date]]=MIN(_xlfn._xlws.FILTER(Bank_Final_Fact[Disbursement Date],Bank_Final_Fact[Client id]=Bank_Final_Fact[[#This Row],[Client id]])),"New","Old")</f>
        <v>New</v>
      </c>
      <c r="AX981">
        <f t="shared" si="15"/>
        <v>3</v>
      </c>
    </row>
    <row r="982" spans="1:50">
      <c r="A982" t="s">
        <v>1367</v>
      </c>
      <c r="B982">
        <v>581</v>
      </c>
      <c r="C982" t="s">
        <v>124</v>
      </c>
      <c r="D982" t="s">
        <v>343</v>
      </c>
      <c r="E982">
        <v>36365</v>
      </c>
      <c r="F982">
        <v>45361</v>
      </c>
      <c r="G982">
        <v>6677</v>
      </c>
      <c r="H982" s="1">
        <v>44231</v>
      </c>
      <c r="I982" t="s">
        <v>385</v>
      </c>
      <c r="J982" t="s">
        <v>389</v>
      </c>
      <c r="K982">
        <v>1030063</v>
      </c>
      <c r="L982" t="s">
        <v>126</v>
      </c>
      <c r="M982" t="s">
        <v>271</v>
      </c>
      <c r="N982" t="s">
        <v>225</v>
      </c>
      <c r="O982" t="s">
        <v>328</v>
      </c>
      <c r="P982">
        <v>57</v>
      </c>
      <c r="Q982" s="1">
        <v>22869</v>
      </c>
      <c r="R982" t="s">
        <v>266</v>
      </c>
      <c r="S982" t="s">
        <v>282</v>
      </c>
      <c r="T982" t="s">
        <v>229</v>
      </c>
      <c r="U982" t="s">
        <v>230</v>
      </c>
      <c r="V982" t="s">
        <v>240</v>
      </c>
      <c r="W982">
        <v>472</v>
      </c>
      <c r="X982" t="s">
        <v>344</v>
      </c>
      <c r="Y982" t="s">
        <v>345</v>
      </c>
      <c r="Z982" t="s">
        <v>346</v>
      </c>
      <c r="AA982">
        <v>0.1065</v>
      </c>
      <c r="AB982" t="s">
        <v>347</v>
      </c>
      <c r="AC982" t="s">
        <v>348</v>
      </c>
      <c r="AD982" t="s">
        <v>124</v>
      </c>
      <c r="AE982" t="s">
        <v>9</v>
      </c>
      <c r="AF982" t="s">
        <v>10</v>
      </c>
      <c r="AG982" t="s">
        <v>11</v>
      </c>
      <c r="AH982" t="s">
        <v>11</v>
      </c>
      <c r="AI982" t="s">
        <v>12</v>
      </c>
      <c r="AJ982" t="s">
        <v>20</v>
      </c>
      <c r="AK982">
        <v>1030063</v>
      </c>
      <c r="AL982" t="s">
        <v>125</v>
      </c>
      <c r="AM982" t="s">
        <v>30</v>
      </c>
      <c r="AN982">
        <v>35868</v>
      </c>
      <c r="AO982">
        <v>45913</v>
      </c>
      <c r="AP982">
        <v>36066</v>
      </c>
      <c r="AQ982">
        <v>23.38</v>
      </c>
      <c r="AR982">
        <v>1346.53</v>
      </c>
      <c r="AS982" t="s">
        <v>2396</v>
      </c>
      <c r="AT982" t="s">
        <v>2396</v>
      </c>
      <c r="AU982">
        <v>1</v>
      </c>
      <c r="AV982" t="s">
        <v>2398</v>
      </c>
      <c r="AW982" t="str" cm="1">
        <f t="array" ref="AW982">IF(Bank_Final_Fact[[#This Row],[Disbursement Date]]=MIN(_xlfn._xlws.FILTER(Bank_Final_Fact[Disbursement Date],Bank_Final_Fact[Client id]=Bank_Final_Fact[[#This Row],[Client id]])),"New","Old")</f>
        <v>Old</v>
      </c>
      <c r="AX982">
        <f t="shared" si="15"/>
        <v>4</v>
      </c>
    </row>
    <row r="983" spans="1:50">
      <c r="A983" t="s">
        <v>1368</v>
      </c>
      <c r="B983">
        <v>576</v>
      </c>
      <c r="C983" t="s">
        <v>81</v>
      </c>
      <c r="D983" t="s">
        <v>359</v>
      </c>
      <c r="E983">
        <v>12844</v>
      </c>
      <c r="F983">
        <v>16990</v>
      </c>
      <c r="G983">
        <v>31101</v>
      </c>
      <c r="H983" s="1">
        <v>42064</v>
      </c>
      <c r="I983" t="s">
        <v>394</v>
      </c>
      <c r="J983" t="s">
        <v>383</v>
      </c>
      <c r="K983">
        <v>690076</v>
      </c>
      <c r="L983" t="s">
        <v>88</v>
      </c>
      <c r="M983" t="s">
        <v>273</v>
      </c>
      <c r="N983" t="s">
        <v>225</v>
      </c>
      <c r="O983" t="s">
        <v>242</v>
      </c>
      <c r="P983">
        <v>23</v>
      </c>
      <c r="Q983" s="1">
        <v>34335</v>
      </c>
      <c r="R983" t="s">
        <v>266</v>
      </c>
      <c r="S983" t="s">
        <v>243</v>
      </c>
      <c r="T983" t="s">
        <v>229</v>
      </c>
      <c r="U983" t="s">
        <v>230</v>
      </c>
      <c r="V983" t="s">
        <v>240</v>
      </c>
      <c r="W983">
        <v>588</v>
      </c>
      <c r="X983" t="s">
        <v>344</v>
      </c>
      <c r="Y983" t="s">
        <v>360</v>
      </c>
      <c r="Z983" t="s">
        <v>346</v>
      </c>
      <c r="AA983">
        <v>9.9099999999999994E-2</v>
      </c>
      <c r="AB983" t="s">
        <v>347</v>
      </c>
      <c r="AC983" t="s">
        <v>361</v>
      </c>
      <c r="AD983" t="s">
        <v>81</v>
      </c>
      <c r="AE983" t="s">
        <v>82</v>
      </c>
      <c r="AF983" t="s">
        <v>83</v>
      </c>
      <c r="AG983" t="s">
        <v>84</v>
      </c>
      <c r="AH983" t="s">
        <v>84</v>
      </c>
      <c r="AI983" t="s">
        <v>85</v>
      </c>
      <c r="AJ983" t="s">
        <v>86</v>
      </c>
      <c r="AK983">
        <v>690076</v>
      </c>
      <c r="AL983" t="s">
        <v>87</v>
      </c>
      <c r="AM983" t="s">
        <v>14</v>
      </c>
      <c r="AN983">
        <v>13830</v>
      </c>
      <c r="AO983">
        <v>17998</v>
      </c>
      <c r="AP983">
        <v>12806</v>
      </c>
      <c r="AQ983">
        <v>41.7</v>
      </c>
      <c r="AR983">
        <v>3528.72</v>
      </c>
      <c r="AS983" t="s">
        <v>2396</v>
      </c>
      <c r="AT983" t="s">
        <v>2396</v>
      </c>
      <c r="AU983">
        <v>0</v>
      </c>
      <c r="AV983" t="s">
        <v>2398</v>
      </c>
      <c r="AW983" t="str" cm="1">
        <f t="array" ref="AW983">IF(Bank_Final_Fact[[#This Row],[Disbursement Date]]=MIN(_xlfn._xlws.FILTER(Bank_Final_Fact[Disbursement Date],Bank_Final_Fact[Client id]=Bank_Final_Fact[[#This Row],[Client id]])),"New","Old")</f>
        <v>New</v>
      </c>
      <c r="AX983">
        <f t="shared" si="15"/>
        <v>4</v>
      </c>
    </row>
    <row r="984" spans="1:50">
      <c r="A984" t="s">
        <v>1369</v>
      </c>
      <c r="B984">
        <v>193</v>
      </c>
      <c r="C984" t="s">
        <v>39</v>
      </c>
      <c r="D984" t="s">
        <v>343</v>
      </c>
      <c r="E984">
        <v>26047</v>
      </c>
      <c r="F984">
        <v>14534</v>
      </c>
      <c r="G984">
        <v>36502</v>
      </c>
      <c r="H984" s="1">
        <v>45283</v>
      </c>
      <c r="I984" t="s">
        <v>394</v>
      </c>
      <c r="J984" t="s">
        <v>389</v>
      </c>
      <c r="K984">
        <v>30179</v>
      </c>
      <c r="L984" t="s">
        <v>46</v>
      </c>
      <c r="M984" t="s">
        <v>252</v>
      </c>
      <c r="N984" t="s">
        <v>225</v>
      </c>
      <c r="O984" t="s">
        <v>226</v>
      </c>
      <c r="P984">
        <v>43</v>
      </c>
      <c r="Q984" s="1">
        <v>27760</v>
      </c>
      <c r="R984" t="s">
        <v>281</v>
      </c>
      <c r="S984" t="s">
        <v>282</v>
      </c>
      <c r="T984" t="s">
        <v>229</v>
      </c>
      <c r="U984" t="s">
        <v>233</v>
      </c>
      <c r="V984" t="s">
        <v>231</v>
      </c>
      <c r="W984">
        <v>672</v>
      </c>
      <c r="X984" t="s">
        <v>344</v>
      </c>
      <c r="Y984" t="s">
        <v>345</v>
      </c>
      <c r="Z984" t="s">
        <v>346</v>
      </c>
      <c r="AA984">
        <v>0.1065</v>
      </c>
      <c r="AB984" t="s">
        <v>347</v>
      </c>
      <c r="AC984" t="s">
        <v>348</v>
      </c>
      <c r="AD984" t="s">
        <v>39</v>
      </c>
      <c r="AE984" t="s">
        <v>40</v>
      </c>
      <c r="AF984" t="s">
        <v>41</v>
      </c>
      <c r="AG984" t="s">
        <v>42</v>
      </c>
      <c r="AH984" t="s">
        <v>42</v>
      </c>
      <c r="AI984" t="s">
        <v>43</v>
      </c>
      <c r="AJ984" t="s">
        <v>44</v>
      </c>
      <c r="AK984">
        <v>30179</v>
      </c>
      <c r="AL984" t="s">
        <v>45</v>
      </c>
      <c r="AM984" t="s">
        <v>30</v>
      </c>
      <c r="AN984">
        <v>26843</v>
      </c>
      <c r="AO984">
        <v>15882</v>
      </c>
      <c r="AP984">
        <v>25951</v>
      </c>
      <c r="AQ984">
        <v>31.05</v>
      </c>
      <c r="AR984">
        <v>1366.58</v>
      </c>
      <c r="AS984" t="s">
        <v>2396</v>
      </c>
      <c r="AT984" t="s">
        <v>2396</v>
      </c>
      <c r="AU984">
        <v>1</v>
      </c>
      <c r="AV984" t="s">
        <v>2398</v>
      </c>
      <c r="AW984" t="str" cm="1">
        <f t="array" ref="AW984">IF(Bank_Final_Fact[[#This Row],[Disbursement Date]]=MIN(_xlfn._xlws.FILTER(Bank_Final_Fact[Disbursement Date],Bank_Final_Fact[Client id]=Bank_Final_Fact[[#This Row],[Client id]])),"New","Old")</f>
        <v>Old</v>
      </c>
      <c r="AX984">
        <f t="shared" si="15"/>
        <v>4</v>
      </c>
    </row>
    <row r="985" spans="1:50">
      <c r="A985" t="s">
        <v>1370</v>
      </c>
      <c r="B985">
        <v>199</v>
      </c>
      <c r="C985" t="s">
        <v>142</v>
      </c>
      <c r="D985" t="s">
        <v>343</v>
      </c>
      <c r="E985">
        <v>40343</v>
      </c>
      <c r="F985">
        <v>9210</v>
      </c>
      <c r="G985">
        <v>14816</v>
      </c>
      <c r="H985" s="1">
        <v>45136</v>
      </c>
      <c r="I985" t="s">
        <v>382</v>
      </c>
      <c r="J985" t="s">
        <v>383</v>
      </c>
      <c r="K985">
        <v>570241</v>
      </c>
      <c r="L985" t="s">
        <v>148</v>
      </c>
      <c r="M985" t="s">
        <v>253</v>
      </c>
      <c r="N985" t="s">
        <v>225</v>
      </c>
      <c r="O985" t="s">
        <v>251</v>
      </c>
      <c r="P985">
        <v>34</v>
      </c>
      <c r="Q985" s="1">
        <v>31048</v>
      </c>
      <c r="R985" t="s">
        <v>227</v>
      </c>
      <c r="S985" t="s">
        <v>243</v>
      </c>
      <c r="T985" t="s">
        <v>229</v>
      </c>
      <c r="U985" t="s">
        <v>261</v>
      </c>
      <c r="V985" t="s">
        <v>246</v>
      </c>
      <c r="W985">
        <v>707</v>
      </c>
      <c r="X985" t="s">
        <v>344</v>
      </c>
      <c r="Y985" t="s">
        <v>345</v>
      </c>
      <c r="Z985" t="s">
        <v>346</v>
      </c>
      <c r="AA985">
        <v>0.1065</v>
      </c>
      <c r="AB985" t="s">
        <v>347</v>
      </c>
      <c r="AC985" t="s">
        <v>348</v>
      </c>
      <c r="AD985" t="s">
        <v>142</v>
      </c>
      <c r="AE985" t="s">
        <v>143</v>
      </c>
      <c r="AF985" t="s">
        <v>144</v>
      </c>
      <c r="AG985" t="s">
        <v>145</v>
      </c>
      <c r="AH985" t="s">
        <v>145</v>
      </c>
      <c r="AI985" t="s">
        <v>146</v>
      </c>
      <c r="AJ985" t="s">
        <v>142</v>
      </c>
      <c r="AK985">
        <v>570241</v>
      </c>
      <c r="AL985" t="s">
        <v>147</v>
      </c>
      <c r="AM985" t="s">
        <v>30</v>
      </c>
      <c r="AN985">
        <v>40295</v>
      </c>
      <c r="AO985">
        <v>10077</v>
      </c>
      <c r="AP985">
        <v>40325</v>
      </c>
      <c r="AQ985">
        <v>34.83</v>
      </c>
      <c r="AR985">
        <v>4165.01</v>
      </c>
      <c r="AS985" t="s">
        <v>2396</v>
      </c>
      <c r="AT985" t="s">
        <v>2396</v>
      </c>
      <c r="AU985">
        <v>1</v>
      </c>
      <c r="AV985" t="s">
        <v>2398</v>
      </c>
      <c r="AW985" t="str" cm="1">
        <f t="array" ref="AW985">IF(Bank_Final_Fact[[#This Row],[Disbursement Date]]=MIN(_xlfn._xlws.FILTER(Bank_Final_Fact[Disbursement Date],Bank_Final_Fact[Client id]=Bank_Final_Fact[[#This Row],[Client id]])),"New","Old")</f>
        <v>Old</v>
      </c>
      <c r="AX985">
        <f t="shared" si="15"/>
        <v>2</v>
      </c>
    </row>
    <row r="986" spans="1:50">
      <c r="A986" t="s">
        <v>1371</v>
      </c>
      <c r="B986">
        <v>276</v>
      </c>
      <c r="C986" t="s">
        <v>75</v>
      </c>
      <c r="D986" t="s">
        <v>343</v>
      </c>
      <c r="E986">
        <v>6285</v>
      </c>
      <c r="F986">
        <v>43942</v>
      </c>
      <c r="G986">
        <v>3278</v>
      </c>
      <c r="H986" s="1">
        <v>44953</v>
      </c>
      <c r="I986" t="s">
        <v>387</v>
      </c>
      <c r="J986" t="s">
        <v>389</v>
      </c>
      <c r="K986">
        <v>710002</v>
      </c>
      <c r="L986" t="s">
        <v>80</v>
      </c>
      <c r="M986" t="s">
        <v>286</v>
      </c>
      <c r="N986" t="s">
        <v>225</v>
      </c>
      <c r="O986" t="s">
        <v>251</v>
      </c>
      <c r="P986">
        <v>28</v>
      </c>
      <c r="Q986" s="1">
        <v>33239</v>
      </c>
      <c r="R986" t="s">
        <v>235</v>
      </c>
      <c r="S986" t="s">
        <v>243</v>
      </c>
      <c r="T986" t="s">
        <v>259</v>
      </c>
      <c r="U986" t="s">
        <v>230</v>
      </c>
      <c r="V986" t="s">
        <v>240</v>
      </c>
      <c r="W986">
        <v>844</v>
      </c>
      <c r="X986" t="s">
        <v>344</v>
      </c>
      <c r="Y986" t="s">
        <v>345</v>
      </c>
      <c r="Z986" t="s">
        <v>346</v>
      </c>
      <c r="AA986">
        <v>0.1065</v>
      </c>
      <c r="AB986" t="s">
        <v>347</v>
      </c>
      <c r="AC986" t="s">
        <v>348</v>
      </c>
      <c r="AD986" t="s">
        <v>75</v>
      </c>
      <c r="AE986" t="s">
        <v>76</v>
      </c>
      <c r="AF986" t="s">
        <v>77</v>
      </c>
      <c r="AG986" t="s">
        <v>78</v>
      </c>
      <c r="AH986" t="s">
        <v>78</v>
      </c>
      <c r="AI986" t="s">
        <v>79</v>
      </c>
      <c r="AJ986" t="s">
        <v>75</v>
      </c>
      <c r="AK986">
        <v>710002</v>
      </c>
      <c r="AL986" t="s">
        <v>45</v>
      </c>
      <c r="AM986" t="s">
        <v>14</v>
      </c>
      <c r="AN986">
        <v>6459</v>
      </c>
      <c r="AO986">
        <v>44369</v>
      </c>
      <c r="AP986">
        <v>6272</v>
      </c>
      <c r="AQ986">
        <v>5.41</v>
      </c>
      <c r="AR986">
        <v>3144.33</v>
      </c>
      <c r="AS986" t="s">
        <v>2396</v>
      </c>
      <c r="AT986" t="s">
        <v>2396</v>
      </c>
      <c r="AU986">
        <v>0</v>
      </c>
      <c r="AV986" t="s">
        <v>2398</v>
      </c>
      <c r="AW986" t="str" cm="1">
        <f t="array" ref="AW986">IF(Bank_Final_Fact[[#This Row],[Disbursement Date]]=MIN(_xlfn._xlws.FILTER(Bank_Final_Fact[Disbursement Date],Bank_Final_Fact[Client id]=Bank_Final_Fact[[#This Row],[Client id]])),"New","Old")</f>
        <v>Old</v>
      </c>
      <c r="AX986">
        <f t="shared" si="15"/>
        <v>2</v>
      </c>
    </row>
    <row r="987" spans="1:50">
      <c r="A987" t="s">
        <v>1372</v>
      </c>
      <c r="B987">
        <v>924</v>
      </c>
      <c r="C987" t="s">
        <v>20</v>
      </c>
      <c r="D987" t="s">
        <v>343</v>
      </c>
      <c r="E987">
        <v>22515</v>
      </c>
      <c r="F987">
        <v>37161</v>
      </c>
      <c r="G987">
        <v>33765</v>
      </c>
      <c r="H987" s="1">
        <v>42481</v>
      </c>
      <c r="I987" t="s">
        <v>382</v>
      </c>
      <c r="J987" t="s">
        <v>389</v>
      </c>
      <c r="K987">
        <v>110159</v>
      </c>
      <c r="L987" t="s">
        <v>22</v>
      </c>
      <c r="M987" t="s">
        <v>287</v>
      </c>
      <c r="N987" t="s">
        <v>225</v>
      </c>
      <c r="O987" t="s">
        <v>251</v>
      </c>
      <c r="P987">
        <v>35</v>
      </c>
      <c r="Q987" s="1">
        <v>30761</v>
      </c>
      <c r="R987" t="s">
        <v>235</v>
      </c>
      <c r="S987" t="s">
        <v>243</v>
      </c>
      <c r="T987" t="s">
        <v>229</v>
      </c>
      <c r="U987" t="s">
        <v>230</v>
      </c>
      <c r="V987" t="s">
        <v>231</v>
      </c>
      <c r="W987">
        <v>567</v>
      </c>
      <c r="X987" t="s">
        <v>344</v>
      </c>
      <c r="Y987" t="s">
        <v>345</v>
      </c>
      <c r="Z987" t="s">
        <v>346</v>
      </c>
      <c r="AA987">
        <v>0.1065</v>
      </c>
      <c r="AB987" t="s">
        <v>347</v>
      </c>
      <c r="AC987" t="s">
        <v>348</v>
      </c>
      <c r="AD987" t="s">
        <v>20</v>
      </c>
      <c r="AE987" t="s">
        <v>9</v>
      </c>
      <c r="AF987" t="s">
        <v>10</v>
      </c>
      <c r="AG987" t="s">
        <v>11</v>
      </c>
      <c r="AH987" t="s">
        <v>11</v>
      </c>
      <c r="AI987" t="s">
        <v>12</v>
      </c>
      <c r="AJ987" t="s">
        <v>20</v>
      </c>
      <c r="AK987">
        <v>110159</v>
      </c>
      <c r="AL987" t="s">
        <v>21</v>
      </c>
      <c r="AM987" t="s">
        <v>30</v>
      </c>
      <c r="AN987">
        <v>23432</v>
      </c>
      <c r="AO987">
        <v>36684</v>
      </c>
      <c r="AP987">
        <v>22379</v>
      </c>
      <c r="AQ987">
        <v>42.61</v>
      </c>
      <c r="AR987">
        <v>4537.25</v>
      </c>
      <c r="AS987" t="s">
        <v>2396</v>
      </c>
      <c r="AT987" t="s">
        <v>2396</v>
      </c>
      <c r="AU987">
        <v>0</v>
      </c>
      <c r="AV987" t="s">
        <v>2398</v>
      </c>
      <c r="AW987" t="str" cm="1">
        <f t="array" ref="AW987">IF(Bank_Final_Fact[[#This Row],[Disbursement Date]]=MIN(_xlfn._xlws.FILTER(Bank_Final_Fact[Disbursement Date],Bank_Final_Fact[Client id]=Bank_Final_Fact[[#This Row],[Client id]])),"New","Old")</f>
        <v>Old</v>
      </c>
      <c r="AX987">
        <f t="shared" si="15"/>
        <v>4</v>
      </c>
    </row>
    <row r="988" spans="1:50">
      <c r="A988" t="s">
        <v>1373</v>
      </c>
      <c r="B988">
        <v>574</v>
      </c>
      <c r="C988" t="s">
        <v>89</v>
      </c>
      <c r="D988" t="s">
        <v>343</v>
      </c>
      <c r="E988">
        <v>32947</v>
      </c>
      <c r="F988">
        <v>7313</v>
      </c>
      <c r="G988">
        <v>14562</v>
      </c>
      <c r="H988" s="1">
        <v>43528</v>
      </c>
      <c r="I988" t="s">
        <v>382</v>
      </c>
      <c r="J988" t="s">
        <v>389</v>
      </c>
      <c r="K988">
        <v>910020</v>
      </c>
      <c r="L988" t="s">
        <v>91</v>
      </c>
      <c r="M988" t="s">
        <v>274</v>
      </c>
      <c r="N988" t="s">
        <v>225</v>
      </c>
      <c r="O988" t="s">
        <v>238</v>
      </c>
      <c r="P988">
        <v>52</v>
      </c>
      <c r="Q988" s="1">
        <v>23743</v>
      </c>
      <c r="R988" t="s">
        <v>266</v>
      </c>
      <c r="S988" t="s">
        <v>243</v>
      </c>
      <c r="T988" t="s">
        <v>229</v>
      </c>
      <c r="U988" t="s">
        <v>233</v>
      </c>
      <c r="V988" t="s">
        <v>246</v>
      </c>
      <c r="W988">
        <v>322</v>
      </c>
      <c r="X988" t="s">
        <v>344</v>
      </c>
      <c r="Y988" t="s">
        <v>345</v>
      </c>
      <c r="Z988" t="s">
        <v>346</v>
      </c>
      <c r="AA988">
        <v>0.1065</v>
      </c>
      <c r="AB988" t="s">
        <v>347</v>
      </c>
      <c r="AC988" t="s">
        <v>348</v>
      </c>
      <c r="AD988" t="s">
        <v>89</v>
      </c>
      <c r="AE988" t="s">
        <v>24</v>
      </c>
      <c r="AF988" t="s">
        <v>25</v>
      </c>
      <c r="AG988" t="s">
        <v>26</v>
      </c>
      <c r="AH988" t="s">
        <v>26</v>
      </c>
      <c r="AI988" t="s">
        <v>27</v>
      </c>
      <c r="AJ988" t="s">
        <v>28</v>
      </c>
      <c r="AK988">
        <v>910020</v>
      </c>
      <c r="AL988" t="s">
        <v>90</v>
      </c>
      <c r="AM988" t="s">
        <v>16</v>
      </c>
      <c r="AN988">
        <v>32958</v>
      </c>
      <c r="AO988">
        <v>9066</v>
      </c>
      <c r="AP988">
        <v>32454</v>
      </c>
      <c r="AQ988">
        <v>1.64</v>
      </c>
      <c r="AR988">
        <v>196.75</v>
      </c>
      <c r="AS988" t="s">
        <v>2396</v>
      </c>
      <c r="AT988" t="s">
        <v>2396</v>
      </c>
      <c r="AU988">
        <v>1</v>
      </c>
      <c r="AV988" t="s">
        <v>2398</v>
      </c>
      <c r="AW988" t="str" cm="1">
        <f t="array" ref="AW988">IF(Bank_Final_Fact[[#This Row],[Disbursement Date]]=MIN(_xlfn._xlws.FILTER(Bank_Final_Fact[Disbursement Date],Bank_Final_Fact[Client id]=Bank_Final_Fact[[#This Row],[Client id]])),"New","Old")</f>
        <v>Old</v>
      </c>
      <c r="AX988">
        <f t="shared" si="15"/>
        <v>2</v>
      </c>
    </row>
    <row r="989" spans="1:50">
      <c r="A989" t="s">
        <v>1374</v>
      </c>
      <c r="B989">
        <v>490</v>
      </c>
      <c r="C989" t="s">
        <v>25</v>
      </c>
      <c r="D989" t="s">
        <v>359</v>
      </c>
      <c r="E989">
        <v>28744</v>
      </c>
      <c r="F989">
        <v>37018</v>
      </c>
      <c r="G989">
        <v>38496</v>
      </c>
      <c r="H989" s="1">
        <v>42762</v>
      </c>
      <c r="I989" t="s">
        <v>385</v>
      </c>
      <c r="J989" t="s">
        <v>383</v>
      </c>
      <c r="K989">
        <v>10068</v>
      </c>
      <c r="L989" t="s">
        <v>74</v>
      </c>
      <c r="M989" t="s">
        <v>283</v>
      </c>
      <c r="N989" t="s">
        <v>225</v>
      </c>
      <c r="O989" t="s">
        <v>226</v>
      </c>
      <c r="P989">
        <v>40</v>
      </c>
      <c r="Q989" s="1">
        <v>29217</v>
      </c>
      <c r="R989" t="s">
        <v>239</v>
      </c>
      <c r="S989" t="s">
        <v>303</v>
      </c>
      <c r="T989" t="s">
        <v>229</v>
      </c>
      <c r="U989" t="s">
        <v>261</v>
      </c>
      <c r="V989" t="s">
        <v>231</v>
      </c>
      <c r="W989">
        <v>810</v>
      </c>
      <c r="X989" t="s">
        <v>344</v>
      </c>
      <c r="Y989" t="s">
        <v>360</v>
      </c>
      <c r="Z989" t="s">
        <v>346</v>
      </c>
      <c r="AA989">
        <v>9.9099999999999994E-2</v>
      </c>
      <c r="AB989" t="s">
        <v>347</v>
      </c>
      <c r="AC989" t="s">
        <v>361</v>
      </c>
      <c r="AD989" t="s">
        <v>25</v>
      </c>
      <c r="AE989" t="s">
        <v>24</v>
      </c>
      <c r="AF989" t="s">
        <v>25</v>
      </c>
      <c r="AG989" t="s">
        <v>26</v>
      </c>
      <c r="AH989" t="s">
        <v>26</v>
      </c>
      <c r="AI989" t="s">
        <v>27</v>
      </c>
      <c r="AJ989" t="s">
        <v>72</v>
      </c>
      <c r="AK989">
        <v>10068</v>
      </c>
      <c r="AL989" t="s">
        <v>73</v>
      </c>
      <c r="AM989" t="s">
        <v>16</v>
      </c>
      <c r="AN989">
        <v>28951</v>
      </c>
      <c r="AO989">
        <v>38605</v>
      </c>
      <c r="AP989">
        <v>28421</v>
      </c>
      <c r="AQ989">
        <v>29.46</v>
      </c>
      <c r="AR989">
        <v>3645.07</v>
      </c>
      <c r="AS989" t="s">
        <v>2396</v>
      </c>
      <c r="AT989" t="s">
        <v>2396</v>
      </c>
      <c r="AU989">
        <v>2</v>
      </c>
      <c r="AV989" t="s">
        <v>2398</v>
      </c>
      <c r="AW989" t="str" cm="1">
        <f t="array" ref="AW989">IF(Bank_Final_Fact[[#This Row],[Disbursement Date]]=MIN(_xlfn._xlws.FILTER(Bank_Final_Fact[Disbursement Date],Bank_Final_Fact[Client id]=Bank_Final_Fact[[#This Row],[Client id]])),"New","Old")</f>
        <v>New</v>
      </c>
      <c r="AX989">
        <f t="shared" si="15"/>
        <v>1</v>
      </c>
    </row>
    <row r="990" spans="1:50">
      <c r="A990" t="s">
        <v>1375</v>
      </c>
      <c r="B990">
        <v>118</v>
      </c>
      <c r="C990" t="s">
        <v>39</v>
      </c>
      <c r="D990" t="s">
        <v>359</v>
      </c>
      <c r="E990">
        <v>32141</v>
      </c>
      <c r="F990">
        <v>9707</v>
      </c>
      <c r="G990">
        <v>4103</v>
      </c>
      <c r="H990" s="1">
        <v>44625</v>
      </c>
      <c r="I990" t="s">
        <v>394</v>
      </c>
      <c r="J990" t="s">
        <v>383</v>
      </c>
      <c r="K990">
        <v>30179</v>
      </c>
      <c r="L990" t="s">
        <v>46</v>
      </c>
      <c r="M990" t="s">
        <v>263</v>
      </c>
      <c r="N990" t="s">
        <v>225</v>
      </c>
      <c r="O990" t="s">
        <v>251</v>
      </c>
      <c r="P990">
        <v>28</v>
      </c>
      <c r="Q990" s="1">
        <v>33326</v>
      </c>
      <c r="R990" t="s">
        <v>239</v>
      </c>
      <c r="S990" t="s">
        <v>303</v>
      </c>
      <c r="T990" t="s">
        <v>229</v>
      </c>
      <c r="U990" t="s">
        <v>245</v>
      </c>
      <c r="V990" t="s">
        <v>246</v>
      </c>
      <c r="W990">
        <v>432</v>
      </c>
      <c r="X990" t="s">
        <v>344</v>
      </c>
      <c r="Y990" t="s">
        <v>360</v>
      </c>
      <c r="Z990" t="s">
        <v>346</v>
      </c>
      <c r="AA990">
        <v>9.9099999999999994E-2</v>
      </c>
      <c r="AB990" t="s">
        <v>347</v>
      </c>
      <c r="AC990" t="s">
        <v>361</v>
      </c>
      <c r="AD990" t="s">
        <v>39</v>
      </c>
      <c r="AE990" t="s">
        <v>40</v>
      </c>
      <c r="AF990" t="s">
        <v>41</v>
      </c>
      <c r="AG990" t="s">
        <v>42</v>
      </c>
      <c r="AH990" t="s">
        <v>42</v>
      </c>
      <c r="AI990" t="s">
        <v>43</v>
      </c>
      <c r="AJ990" t="s">
        <v>44</v>
      </c>
      <c r="AK990">
        <v>30179</v>
      </c>
      <c r="AL990" t="s">
        <v>45</v>
      </c>
      <c r="AM990" t="s">
        <v>30</v>
      </c>
      <c r="AN990">
        <v>32255</v>
      </c>
      <c r="AO990">
        <v>9309</v>
      </c>
      <c r="AP990">
        <v>32044</v>
      </c>
      <c r="AQ990">
        <v>7.56</v>
      </c>
      <c r="AR990">
        <v>317.48</v>
      </c>
      <c r="AS990" t="s">
        <v>2396</v>
      </c>
      <c r="AT990" t="s">
        <v>2396</v>
      </c>
      <c r="AU990">
        <v>1</v>
      </c>
      <c r="AV990" t="s">
        <v>2398</v>
      </c>
      <c r="AW990" t="str" cm="1">
        <f t="array" ref="AW990">IF(Bank_Final_Fact[[#This Row],[Disbursement Date]]=MIN(_xlfn._xlws.FILTER(Bank_Final_Fact[Disbursement Date],Bank_Final_Fact[Client id]=Bank_Final_Fact[[#This Row],[Client id]])),"New","Old")</f>
        <v>Old</v>
      </c>
      <c r="AX990">
        <f t="shared" si="15"/>
        <v>3</v>
      </c>
    </row>
    <row r="991" spans="1:50">
      <c r="A991" t="s">
        <v>1376</v>
      </c>
      <c r="B991">
        <v>628</v>
      </c>
      <c r="C991" t="s">
        <v>81</v>
      </c>
      <c r="D991" t="s">
        <v>343</v>
      </c>
      <c r="E991">
        <v>5889</v>
      </c>
      <c r="F991">
        <v>2901</v>
      </c>
      <c r="G991">
        <v>3600</v>
      </c>
      <c r="H991" s="1">
        <v>44933</v>
      </c>
      <c r="I991" t="s">
        <v>387</v>
      </c>
      <c r="J991" t="s">
        <v>383</v>
      </c>
      <c r="K991">
        <v>690076</v>
      </c>
      <c r="L991" t="s">
        <v>88</v>
      </c>
      <c r="M991" t="s">
        <v>237</v>
      </c>
      <c r="N991" t="s">
        <v>225</v>
      </c>
      <c r="O991" t="s">
        <v>238</v>
      </c>
      <c r="P991">
        <v>47</v>
      </c>
      <c r="Q991" s="1">
        <v>26451</v>
      </c>
      <c r="R991" t="s">
        <v>281</v>
      </c>
      <c r="S991" t="s">
        <v>282</v>
      </c>
      <c r="T991" t="s">
        <v>259</v>
      </c>
      <c r="U991" t="s">
        <v>245</v>
      </c>
      <c r="V991" t="s">
        <v>231</v>
      </c>
      <c r="W991">
        <v>346</v>
      </c>
      <c r="X991" t="s">
        <v>344</v>
      </c>
      <c r="Y991" t="s">
        <v>345</v>
      </c>
      <c r="Z991" t="s">
        <v>346</v>
      </c>
      <c r="AA991">
        <v>0.1065</v>
      </c>
      <c r="AB991" t="s">
        <v>347</v>
      </c>
      <c r="AC991" t="s">
        <v>348</v>
      </c>
      <c r="AD991" t="s">
        <v>81</v>
      </c>
      <c r="AE991" t="s">
        <v>82</v>
      </c>
      <c r="AF991" t="s">
        <v>83</v>
      </c>
      <c r="AG991" t="s">
        <v>84</v>
      </c>
      <c r="AH991" t="s">
        <v>84</v>
      </c>
      <c r="AI991" t="s">
        <v>85</v>
      </c>
      <c r="AJ991" t="s">
        <v>86</v>
      </c>
      <c r="AK991">
        <v>690076</v>
      </c>
      <c r="AL991" t="s">
        <v>87</v>
      </c>
      <c r="AM991" t="s">
        <v>14</v>
      </c>
      <c r="AN991">
        <v>5439</v>
      </c>
      <c r="AO991">
        <v>4501</v>
      </c>
      <c r="AP991">
        <v>5713</v>
      </c>
      <c r="AQ991">
        <v>42.61</v>
      </c>
      <c r="AR991">
        <v>4601.42</v>
      </c>
      <c r="AS991" t="s">
        <v>2396</v>
      </c>
      <c r="AT991" t="s">
        <v>2396</v>
      </c>
      <c r="AU991">
        <v>0</v>
      </c>
      <c r="AV991" t="s">
        <v>2398</v>
      </c>
      <c r="AW991" t="str" cm="1">
        <f t="array" ref="AW991">IF(Bank_Final_Fact[[#This Row],[Disbursement Date]]=MIN(_xlfn._xlws.FILTER(Bank_Final_Fact[Disbursement Date],Bank_Final_Fact[Client id]=Bank_Final_Fact[[#This Row],[Client id]])),"New","Old")</f>
        <v>New</v>
      </c>
      <c r="AX991">
        <f t="shared" si="15"/>
        <v>1</v>
      </c>
    </row>
    <row r="992" spans="1:50">
      <c r="A992" t="s">
        <v>1377</v>
      </c>
      <c r="B992">
        <v>275</v>
      </c>
      <c r="C992" t="s">
        <v>116</v>
      </c>
      <c r="D992" t="s">
        <v>349</v>
      </c>
      <c r="E992">
        <v>10187</v>
      </c>
      <c r="F992">
        <v>28498</v>
      </c>
      <c r="G992">
        <v>34785</v>
      </c>
      <c r="H992" s="1">
        <v>43081</v>
      </c>
      <c r="I992" t="s">
        <v>394</v>
      </c>
      <c r="J992" t="s">
        <v>383</v>
      </c>
      <c r="K992">
        <v>1140044</v>
      </c>
      <c r="L992" t="s">
        <v>118</v>
      </c>
      <c r="M992" t="s">
        <v>279</v>
      </c>
      <c r="N992" t="s">
        <v>225</v>
      </c>
      <c r="O992" t="s">
        <v>226</v>
      </c>
      <c r="P992">
        <v>38</v>
      </c>
      <c r="Q992" s="1">
        <v>29530</v>
      </c>
      <c r="R992" t="s">
        <v>266</v>
      </c>
      <c r="S992" t="s">
        <v>282</v>
      </c>
      <c r="T992" t="s">
        <v>229</v>
      </c>
      <c r="U992" t="s">
        <v>236</v>
      </c>
      <c r="V992" t="s">
        <v>231</v>
      </c>
      <c r="W992">
        <v>755</v>
      </c>
      <c r="X992" t="s">
        <v>344</v>
      </c>
      <c r="Y992" t="s">
        <v>350</v>
      </c>
      <c r="Z992" t="s">
        <v>346</v>
      </c>
      <c r="AA992">
        <v>7.51E-2</v>
      </c>
      <c r="AB992" t="s">
        <v>351</v>
      </c>
      <c r="AC992" t="s">
        <v>352</v>
      </c>
      <c r="AD992" t="s">
        <v>116</v>
      </c>
      <c r="AE992" t="s">
        <v>76</v>
      </c>
      <c r="AF992" t="s">
        <v>77</v>
      </c>
      <c r="AG992" t="s">
        <v>78</v>
      </c>
      <c r="AH992" t="s">
        <v>78</v>
      </c>
      <c r="AI992" t="s">
        <v>79</v>
      </c>
      <c r="AJ992" t="s">
        <v>116</v>
      </c>
      <c r="AK992">
        <v>1140044</v>
      </c>
      <c r="AL992" t="s">
        <v>117</v>
      </c>
      <c r="AM992" t="s">
        <v>14</v>
      </c>
      <c r="AN992">
        <v>10707</v>
      </c>
      <c r="AO992">
        <v>29460</v>
      </c>
      <c r="AP992">
        <v>10103</v>
      </c>
      <c r="AQ992">
        <v>39.18</v>
      </c>
      <c r="AR992">
        <v>4193.32</v>
      </c>
      <c r="AS992" t="s">
        <v>2396</v>
      </c>
      <c r="AT992" t="s">
        <v>2396</v>
      </c>
      <c r="AU992">
        <v>0</v>
      </c>
      <c r="AV992" t="s">
        <v>2398</v>
      </c>
      <c r="AW992" t="str" cm="1">
        <f t="array" ref="AW992">IF(Bank_Final_Fact[[#This Row],[Disbursement Date]]=MIN(_xlfn._xlws.FILTER(Bank_Final_Fact[Disbursement Date],Bank_Final_Fact[Client id]=Bank_Final_Fact[[#This Row],[Client id]])),"New","Old")</f>
        <v>New</v>
      </c>
      <c r="AX992">
        <f t="shared" si="15"/>
        <v>3</v>
      </c>
    </row>
    <row r="993" spans="1:50">
      <c r="A993" t="s">
        <v>1378</v>
      </c>
      <c r="B993">
        <v>445</v>
      </c>
      <c r="C993" t="s">
        <v>92</v>
      </c>
      <c r="D993" t="s">
        <v>343</v>
      </c>
      <c r="E993">
        <v>18292</v>
      </c>
      <c r="F993">
        <v>19003</v>
      </c>
      <c r="G993">
        <v>38175</v>
      </c>
      <c r="H993" s="1">
        <v>43203</v>
      </c>
      <c r="I993" t="s">
        <v>382</v>
      </c>
      <c r="J993" t="s">
        <v>383</v>
      </c>
      <c r="K993">
        <v>700013</v>
      </c>
      <c r="L993" t="s">
        <v>93</v>
      </c>
      <c r="M993" t="s">
        <v>298</v>
      </c>
      <c r="N993" t="s">
        <v>225</v>
      </c>
      <c r="O993" t="s">
        <v>242</v>
      </c>
      <c r="P993">
        <v>22</v>
      </c>
      <c r="Q993" s="1">
        <v>35348</v>
      </c>
      <c r="R993" t="s">
        <v>239</v>
      </c>
      <c r="S993" t="s">
        <v>303</v>
      </c>
      <c r="T993" t="s">
        <v>259</v>
      </c>
      <c r="U993" t="s">
        <v>233</v>
      </c>
      <c r="V993" t="s">
        <v>246</v>
      </c>
      <c r="W993">
        <v>564</v>
      </c>
      <c r="X993" t="s">
        <v>344</v>
      </c>
      <c r="Y993" t="s">
        <v>345</v>
      </c>
      <c r="Z993" t="s">
        <v>346</v>
      </c>
      <c r="AA993">
        <v>0.1065</v>
      </c>
      <c r="AB993" t="s">
        <v>347</v>
      </c>
      <c r="AC993" t="s">
        <v>348</v>
      </c>
      <c r="AD993" t="s">
        <v>92</v>
      </c>
      <c r="AE993" t="s">
        <v>82</v>
      </c>
      <c r="AF993" t="s">
        <v>83</v>
      </c>
      <c r="AG993" t="s">
        <v>84</v>
      </c>
      <c r="AH993" t="s">
        <v>84</v>
      </c>
      <c r="AI993" t="s">
        <v>85</v>
      </c>
      <c r="AJ993" t="s">
        <v>86</v>
      </c>
      <c r="AK993">
        <v>700013</v>
      </c>
      <c r="AL993" t="s">
        <v>21</v>
      </c>
      <c r="AM993" t="s">
        <v>30</v>
      </c>
      <c r="AN993">
        <v>17852</v>
      </c>
      <c r="AO993">
        <v>19974</v>
      </c>
      <c r="AP993">
        <v>18190</v>
      </c>
      <c r="AQ993">
        <v>6.43</v>
      </c>
      <c r="AR993">
        <v>135.02000000000001</v>
      </c>
      <c r="AS993" t="s">
        <v>2396</v>
      </c>
      <c r="AT993" t="s">
        <v>2396</v>
      </c>
      <c r="AU993">
        <v>0</v>
      </c>
      <c r="AV993" t="s">
        <v>2398</v>
      </c>
      <c r="AW993" t="str" cm="1">
        <f t="array" ref="AW993">IF(Bank_Final_Fact[[#This Row],[Disbursement Date]]=MIN(_xlfn._xlws.FILTER(Bank_Final_Fact[Disbursement Date],Bank_Final_Fact[Client id]=Bank_Final_Fact[[#This Row],[Client id]])),"New","Old")</f>
        <v>New</v>
      </c>
      <c r="AX993">
        <f t="shared" si="15"/>
        <v>2</v>
      </c>
    </row>
    <row r="994" spans="1:50">
      <c r="A994" t="s">
        <v>1379</v>
      </c>
      <c r="B994">
        <v>568</v>
      </c>
      <c r="C994" t="s">
        <v>149</v>
      </c>
      <c r="D994" t="s">
        <v>356</v>
      </c>
      <c r="E994">
        <v>18997</v>
      </c>
      <c r="F994">
        <v>46997</v>
      </c>
      <c r="G994">
        <v>6082</v>
      </c>
      <c r="H994" s="1">
        <v>42129</v>
      </c>
      <c r="I994" t="s">
        <v>382</v>
      </c>
      <c r="J994" t="s">
        <v>389</v>
      </c>
      <c r="K994">
        <v>1050013</v>
      </c>
      <c r="L994" t="s">
        <v>150</v>
      </c>
      <c r="M994" t="s">
        <v>272</v>
      </c>
      <c r="N994" t="s">
        <v>225</v>
      </c>
      <c r="O994" t="s">
        <v>238</v>
      </c>
      <c r="P994">
        <v>48</v>
      </c>
      <c r="Q994" s="1">
        <v>26180</v>
      </c>
      <c r="R994" t="s">
        <v>266</v>
      </c>
      <c r="S994" t="s">
        <v>243</v>
      </c>
      <c r="T994" t="s">
        <v>259</v>
      </c>
      <c r="U994" t="s">
        <v>236</v>
      </c>
      <c r="V994" t="s">
        <v>240</v>
      </c>
      <c r="W994">
        <v>657</v>
      </c>
      <c r="X994" t="s">
        <v>344</v>
      </c>
      <c r="Y994" t="s">
        <v>357</v>
      </c>
      <c r="Z994" t="s">
        <v>346</v>
      </c>
      <c r="AA994">
        <v>6.6199999999999995E-2</v>
      </c>
      <c r="AB994" t="s">
        <v>351</v>
      </c>
      <c r="AC994" t="s">
        <v>358</v>
      </c>
      <c r="AD994" t="s">
        <v>149</v>
      </c>
      <c r="AE994" t="s">
        <v>143</v>
      </c>
      <c r="AF994" t="s">
        <v>144</v>
      </c>
      <c r="AG994" t="s">
        <v>145</v>
      </c>
      <c r="AH994" t="s">
        <v>145</v>
      </c>
      <c r="AI994" t="s">
        <v>146</v>
      </c>
      <c r="AJ994" t="s">
        <v>149</v>
      </c>
      <c r="AK994">
        <v>1050013</v>
      </c>
      <c r="AL994" t="s">
        <v>147</v>
      </c>
      <c r="AM994" t="s">
        <v>30</v>
      </c>
      <c r="AN994">
        <v>20487</v>
      </c>
      <c r="AO994">
        <v>47107</v>
      </c>
      <c r="AP994">
        <v>18697</v>
      </c>
      <c r="AQ994">
        <v>28.26</v>
      </c>
      <c r="AR994">
        <v>4052.66</v>
      </c>
      <c r="AS994" t="s">
        <v>2397</v>
      </c>
      <c r="AT994" t="s">
        <v>2396</v>
      </c>
      <c r="AU994">
        <v>0</v>
      </c>
      <c r="AV994" t="s">
        <v>2398</v>
      </c>
      <c r="AW994" t="str" cm="1">
        <f t="array" ref="AW994">IF(Bank_Final_Fact[[#This Row],[Disbursement Date]]=MIN(_xlfn._xlws.FILTER(Bank_Final_Fact[Disbursement Date],Bank_Final_Fact[Client id]=Bank_Final_Fact[[#This Row],[Client id]])),"New","Old")</f>
        <v>New</v>
      </c>
      <c r="AX994">
        <f t="shared" si="15"/>
        <v>1</v>
      </c>
    </row>
    <row r="995" spans="1:50">
      <c r="A995" t="s">
        <v>1380</v>
      </c>
      <c r="B995">
        <v>140</v>
      </c>
      <c r="C995" t="s">
        <v>127</v>
      </c>
      <c r="D995" t="s">
        <v>343</v>
      </c>
      <c r="E995">
        <v>34409</v>
      </c>
      <c r="F995">
        <v>23763</v>
      </c>
      <c r="G995">
        <v>22176</v>
      </c>
      <c r="H995" s="1">
        <v>43537</v>
      </c>
      <c r="I995" t="s">
        <v>382</v>
      </c>
      <c r="J995" t="s">
        <v>383</v>
      </c>
      <c r="K995">
        <v>120676</v>
      </c>
      <c r="L995" t="s">
        <v>128</v>
      </c>
      <c r="M995" t="s">
        <v>323</v>
      </c>
      <c r="N995" t="s">
        <v>225</v>
      </c>
      <c r="O995" t="s">
        <v>251</v>
      </c>
      <c r="P995">
        <v>28</v>
      </c>
      <c r="Q995" s="1">
        <v>33550</v>
      </c>
      <c r="R995" t="s">
        <v>239</v>
      </c>
      <c r="S995" t="s">
        <v>303</v>
      </c>
      <c r="T995" t="s">
        <v>259</v>
      </c>
      <c r="U995" t="s">
        <v>245</v>
      </c>
      <c r="V995" t="s">
        <v>231</v>
      </c>
      <c r="W995">
        <v>641</v>
      </c>
      <c r="X995" t="s">
        <v>344</v>
      </c>
      <c r="Y995" t="s">
        <v>345</v>
      </c>
      <c r="Z995" t="s">
        <v>346</v>
      </c>
      <c r="AA995">
        <v>0.1065</v>
      </c>
      <c r="AB995" t="s">
        <v>347</v>
      </c>
      <c r="AC995" t="s">
        <v>348</v>
      </c>
      <c r="AD995" t="s">
        <v>127</v>
      </c>
      <c r="AE995" t="s">
        <v>9</v>
      </c>
      <c r="AF995" t="s">
        <v>10</v>
      </c>
      <c r="AG995" t="s">
        <v>11</v>
      </c>
      <c r="AH995" t="s">
        <v>11</v>
      </c>
      <c r="AI995" t="s">
        <v>12</v>
      </c>
      <c r="AJ995" t="s">
        <v>127</v>
      </c>
      <c r="AK995">
        <v>120676</v>
      </c>
      <c r="AL995" t="s">
        <v>21</v>
      </c>
      <c r="AM995" t="s">
        <v>14</v>
      </c>
      <c r="AN995">
        <v>35093</v>
      </c>
      <c r="AO995">
        <v>25122</v>
      </c>
      <c r="AP995">
        <v>34063</v>
      </c>
      <c r="AQ995">
        <v>43.26</v>
      </c>
      <c r="AR995">
        <v>4448.88</v>
      </c>
      <c r="AS995" t="s">
        <v>2396</v>
      </c>
      <c r="AT995" t="s">
        <v>2397</v>
      </c>
      <c r="AU995">
        <v>2</v>
      </c>
      <c r="AV995" t="s">
        <v>2399</v>
      </c>
      <c r="AW995" t="str" cm="1">
        <f t="array" ref="AW995">IF(Bank_Final_Fact[[#This Row],[Disbursement Date]]=MIN(_xlfn._xlws.FILTER(Bank_Final_Fact[Disbursement Date],Bank_Final_Fact[Client id]=Bank_Final_Fact[[#This Row],[Client id]])),"New","Old")</f>
        <v>Old</v>
      </c>
      <c r="AX995">
        <f t="shared" si="15"/>
        <v>4</v>
      </c>
    </row>
    <row r="996" spans="1:50">
      <c r="A996" t="s">
        <v>1381</v>
      </c>
      <c r="B996">
        <v>717</v>
      </c>
      <c r="C996" t="s">
        <v>20</v>
      </c>
      <c r="D996" t="s">
        <v>356</v>
      </c>
      <c r="E996">
        <v>28444</v>
      </c>
      <c r="F996">
        <v>48883</v>
      </c>
      <c r="G996">
        <v>31604</v>
      </c>
      <c r="H996" s="1">
        <v>44880</v>
      </c>
      <c r="I996" t="s">
        <v>382</v>
      </c>
      <c r="J996" t="s">
        <v>383</v>
      </c>
      <c r="K996">
        <v>110159</v>
      </c>
      <c r="L996" t="s">
        <v>22</v>
      </c>
      <c r="M996" t="s">
        <v>276</v>
      </c>
      <c r="N996" t="s">
        <v>225</v>
      </c>
      <c r="O996" t="s">
        <v>226</v>
      </c>
      <c r="P996">
        <v>37</v>
      </c>
      <c r="Q996" s="1">
        <v>29221</v>
      </c>
      <c r="R996" t="s">
        <v>266</v>
      </c>
      <c r="S996" t="s">
        <v>243</v>
      </c>
      <c r="T996" t="s">
        <v>229</v>
      </c>
      <c r="U996" t="s">
        <v>261</v>
      </c>
      <c r="V996" t="s">
        <v>231</v>
      </c>
      <c r="W996">
        <v>479</v>
      </c>
      <c r="X996" t="s">
        <v>344</v>
      </c>
      <c r="Y996" t="s">
        <v>357</v>
      </c>
      <c r="Z996" t="s">
        <v>346</v>
      </c>
      <c r="AA996">
        <v>6.6199999999999995E-2</v>
      </c>
      <c r="AB996" t="s">
        <v>351</v>
      </c>
      <c r="AC996" t="s">
        <v>358</v>
      </c>
      <c r="AD996" t="s">
        <v>20</v>
      </c>
      <c r="AE996" t="s">
        <v>9</v>
      </c>
      <c r="AF996" t="s">
        <v>10</v>
      </c>
      <c r="AG996" t="s">
        <v>11</v>
      </c>
      <c r="AH996" t="s">
        <v>11</v>
      </c>
      <c r="AI996" t="s">
        <v>12</v>
      </c>
      <c r="AJ996" t="s">
        <v>20</v>
      </c>
      <c r="AK996">
        <v>110159</v>
      </c>
      <c r="AL996" t="s">
        <v>21</v>
      </c>
      <c r="AM996" t="s">
        <v>30</v>
      </c>
      <c r="AN996">
        <v>30326</v>
      </c>
      <c r="AO996">
        <v>49037</v>
      </c>
      <c r="AP996">
        <v>27972</v>
      </c>
      <c r="AQ996">
        <v>24.66</v>
      </c>
      <c r="AR996">
        <v>2811.65</v>
      </c>
      <c r="AS996" t="s">
        <v>2396</v>
      </c>
      <c r="AT996" t="s">
        <v>2396</v>
      </c>
      <c r="AU996">
        <v>0</v>
      </c>
      <c r="AV996" t="s">
        <v>2398</v>
      </c>
      <c r="AW996" t="str" cm="1">
        <f t="array" ref="AW996">IF(Bank_Final_Fact[[#This Row],[Disbursement Date]]=MIN(_xlfn._xlws.FILTER(Bank_Final_Fact[Disbursement Date],Bank_Final_Fact[Client id]=Bank_Final_Fact[[#This Row],[Client id]])),"New","Old")</f>
        <v>Old</v>
      </c>
      <c r="AX996">
        <f t="shared" si="15"/>
        <v>4</v>
      </c>
    </row>
    <row r="997" spans="1:50">
      <c r="A997" t="s">
        <v>1382</v>
      </c>
      <c r="B997">
        <v>88</v>
      </c>
      <c r="C997" t="s">
        <v>39</v>
      </c>
      <c r="D997" t="s">
        <v>359</v>
      </c>
      <c r="E997">
        <v>11312</v>
      </c>
      <c r="F997">
        <v>47007</v>
      </c>
      <c r="G997">
        <v>17333</v>
      </c>
      <c r="H997" s="1">
        <v>44881</v>
      </c>
      <c r="I997" t="s">
        <v>382</v>
      </c>
      <c r="J997" t="s">
        <v>383</v>
      </c>
      <c r="K997">
        <v>30179</v>
      </c>
      <c r="L997" t="s">
        <v>46</v>
      </c>
      <c r="M997" t="s">
        <v>287</v>
      </c>
      <c r="N997" t="s">
        <v>225</v>
      </c>
      <c r="O997" t="s">
        <v>238</v>
      </c>
      <c r="P997">
        <v>49</v>
      </c>
      <c r="Q997" s="1">
        <v>25569</v>
      </c>
      <c r="R997" t="s">
        <v>266</v>
      </c>
      <c r="S997" t="s">
        <v>243</v>
      </c>
      <c r="T997" t="s">
        <v>229</v>
      </c>
      <c r="U997" t="s">
        <v>261</v>
      </c>
      <c r="V997" t="s">
        <v>240</v>
      </c>
      <c r="W997">
        <v>572</v>
      </c>
      <c r="X997" t="s">
        <v>344</v>
      </c>
      <c r="Y997" t="s">
        <v>360</v>
      </c>
      <c r="Z997" t="s">
        <v>346</v>
      </c>
      <c r="AA997">
        <v>9.9099999999999994E-2</v>
      </c>
      <c r="AB997" t="s">
        <v>347</v>
      </c>
      <c r="AC997" t="s">
        <v>361</v>
      </c>
      <c r="AD997" t="s">
        <v>39</v>
      </c>
      <c r="AE997" t="s">
        <v>40</v>
      </c>
      <c r="AF997" t="s">
        <v>41</v>
      </c>
      <c r="AG997" t="s">
        <v>42</v>
      </c>
      <c r="AH997" t="s">
        <v>42</v>
      </c>
      <c r="AI997" t="s">
        <v>43</v>
      </c>
      <c r="AJ997" t="s">
        <v>44</v>
      </c>
      <c r="AK997">
        <v>30179</v>
      </c>
      <c r="AL997" t="s">
        <v>45</v>
      </c>
      <c r="AM997" t="s">
        <v>30</v>
      </c>
      <c r="AN997">
        <v>11656</v>
      </c>
      <c r="AO997">
        <v>47809</v>
      </c>
      <c r="AP997">
        <v>10830</v>
      </c>
      <c r="AQ997">
        <v>30.28</v>
      </c>
      <c r="AR997">
        <v>120.82</v>
      </c>
      <c r="AS997" t="s">
        <v>2396</v>
      </c>
      <c r="AT997" t="s">
        <v>2396</v>
      </c>
      <c r="AU997">
        <v>2</v>
      </c>
      <c r="AV997" t="s">
        <v>2398</v>
      </c>
      <c r="AW997" t="str" cm="1">
        <f t="array" ref="AW997">IF(Bank_Final_Fact[[#This Row],[Disbursement Date]]=MIN(_xlfn._xlws.FILTER(Bank_Final_Fact[Disbursement Date],Bank_Final_Fact[Client id]=Bank_Final_Fact[[#This Row],[Client id]])),"New","Old")</f>
        <v>Old</v>
      </c>
      <c r="AX997">
        <f t="shared" si="15"/>
        <v>4</v>
      </c>
    </row>
    <row r="998" spans="1:50">
      <c r="A998" t="s">
        <v>1383</v>
      </c>
      <c r="B998">
        <v>54</v>
      </c>
      <c r="C998" t="s">
        <v>89</v>
      </c>
      <c r="D998" t="s">
        <v>343</v>
      </c>
      <c r="E998">
        <v>40031</v>
      </c>
      <c r="F998">
        <v>12005</v>
      </c>
      <c r="G998">
        <v>11297</v>
      </c>
      <c r="H998" s="1">
        <v>43264</v>
      </c>
      <c r="I998" t="s">
        <v>385</v>
      </c>
      <c r="J998" t="s">
        <v>389</v>
      </c>
      <c r="K998">
        <v>910020</v>
      </c>
      <c r="L998" t="s">
        <v>91</v>
      </c>
      <c r="M998" t="s">
        <v>287</v>
      </c>
      <c r="N998" t="s">
        <v>225</v>
      </c>
      <c r="O998" t="s">
        <v>251</v>
      </c>
      <c r="P998">
        <v>35</v>
      </c>
      <c r="Q998" s="1">
        <v>30761</v>
      </c>
      <c r="R998" t="s">
        <v>235</v>
      </c>
      <c r="S998" t="s">
        <v>243</v>
      </c>
      <c r="T998" t="s">
        <v>229</v>
      </c>
      <c r="U998" t="s">
        <v>230</v>
      </c>
      <c r="V998" t="s">
        <v>231</v>
      </c>
      <c r="W998">
        <v>567</v>
      </c>
      <c r="X998" t="s">
        <v>344</v>
      </c>
      <c r="Y998" t="s">
        <v>345</v>
      </c>
      <c r="Z998" t="s">
        <v>346</v>
      </c>
      <c r="AA998">
        <v>0.1065</v>
      </c>
      <c r="AB998" t="s">
        <v>347</v>
      </c>
      <c r="AC998" t="s">
        <v>348</v>
      </c>
      <c r="AD998" t="s">
        <v>89</v>
      </c>
      <c r="AE998" t="s">
        <v>24</v>
      </c>
      <c r="AF998" t="s">
        <v>25</v>
      </c>
      <c r="AG998" t="s">
        <v>26</v>
      </c>
      <c r="AH998" t="s">
        <v>26</v>
      </c>
      <c r="AI998" t="s">
        <v>27</v>
      </c>
      <c r="AJ998" t="s">
        <v>28</v>
      </c>
      <c r="AK998">
        <v>910020</v>
      </c>
      <c r="AL998" t="s">
        <v>90</v>
      </c>
      <c r="AM998" t="s">
        <v>16</v>
      </c>
      <c r="AN998">
        <v>40634</v>
      </c>
      <c r="AO998">
        <v>13216</v>
      </c>
      <c r="AP998">
        <v>39548</v>
      </c>
      <c r="AQ998">
        <v>1.99</v>
      </c>
      <c r="AR998">
        <v>290.83</v>
      </c>
      <c r="AS998" t="s">
        <v>2396</v>
      </c>
      <c r="AT998" t="s">
        <v>2396</v>
      </c>
      <c r="AU998">
        <v>0</v>
      </c>
      <c r="AV998" t="s">
        <v>2400</v>
      </c>
      <c r="AW998" t="str" cm="1">
        <f t="array" ref="AW998">IF(Bank_Final_Fact[[#This Row],[Disbursement Date]]=MIN(_xlfn._xlws.FILTER(Bank_Final_Fact[Disbursement Date],Bank_Final_Fact[Client id]=Bank_Final_Fact[[#This Row],[Client id]])),"New","Old")</f>
        <v>Old</v>
      </c>
      <c r="AX998">
        <f t="shared" si="15"/>
        <v>3</v>
      </c>
    </row>
    <row r="999" spans="1:50">
      <c r="A999" t="s">
        <v>1384</v>
      </c>
      <c r="B999">
        <v>23</v>
      </c>
      <c r="C999" t="s">
        <v>109</v>
      </c>
      <c r="D999" t="s">
        <v>359</v>
      </c>
      <c r="E999">
        <v>31459</v>
      </c>
      <c r="F999">
        <v>27640</v>
      </c>
      <c r="G999">
        <v>41683</v>
      </c>
      <c r="H999" s="1">
        <v>43125</v>
      </c>
      <c r="I999" t="s">
        <v>382</v>
      </c>
      <c r="J999" t="s">
        <v>383</v>
      </c>
      <c r="K999">
        <v>1110166</v>
      </c>
      <c r="L999" t="s">
        <v>112</v>
      </c>
      <c r="M999" t="s">
        <v>264</v>
      </c>
      <c r="N999" t="s">
        <v>225</v>
      </c>
      <c r="O999" t="s">
        <v>251</v>
      </c>
      <c r="P999">
        <v>32</v>
      </c>
      <c r="Q999" s="1">
        <v>31048</v>
      </c>
      <c r="R999" t="s">
        <v>227</v>
      </c>
      <c r="S999" t="s">
        <v>243</v>
      </c>
      <c r="T999" t="s">
        <v>229</v>
      </c>
      <c r="U999" t="s">
        <v>233</v>
      </c>
      <c r="V999" t="s">
        <v>231</v>
      </c>
      <c r="W999">
        <v>584</v>
      </c>
      <c r="X999" t="s">
        <v>344</v>
      </c>
      <c r="Y999" t="s">
        <v>360</v>
      </c>
      <c r="Z999" t="s">
        <v>346</v>
      </c>
      <c r="AA999">
        <v>9.9099999999999994E-2</v>
      </c>
      <c r="AB999" t="s">
        <v>347</v>
      </c>
      <c r="AC999" t="s">
        <v>361</v>
      </c>
      <c r="AD999" t="s">
        <v>109</v>
      </c>
      <c r="AE999" t="s">
        <v>9</v>
      </c>
      <c r="AF999" t="s">
        <v>10</v>
      </c>
      <c r="AG999" t="s">
        <v>11</v>
      </c>
      <c r="AH999" t="s">
        <v>11</v>
      </c>
      <c r="AI999" t="s">
        <v>12</v>
      </c>
      <c r="AJ999" t="s">
        <v>110</v>
      </c>
      <c r="AK999">
        <v>1110166</v>
      </c>
      <c r="AL999" t="s">
        <v>111</v>
      </c>
      <c r="AM999" t="s">
        <v>14</v>
      </c>
      <c r="AN999">
        <v>32875</v>
      </c>
      <c r="AO999">
        <v>29252</v>
      </c>
      <c r="AP999">
        <v>31286</v>
      </c>
      <c r="AQ999">
        <v>6.28</v>
      </c>
      <c r="AR999">
        <v>218.84</v>
      </c>
      <c r="AS999" t="s">
        <v>2396</v>
      </c>
      <c r="AT999" t="s">
        <v>2396</v>
      </c>
      <c r="AU999">
        <v>2</v>
      </c>
      <c r="AV999" t="s">
        <v>2398</v>
      </c>
      <c r="AW999" t="str" cm="1">
        <f t="array" ref="AW999">IF(Bank_Final_Fact[[#This Row],[Disbursement Date]]=MIN(_xlfn._xlws.FILTER(Bank_Final_Fact[Disbursement Date],Bank_Final_Fact[Client id]=Bank_Final_Fact[[#This Row],[Client id]])),"New","Old")</f>
        <v>Old</v>
      </c>
      <c r="AX999">
        <f t="shared" si="15"/>
        <v>5</v>
      </c>
    </row>
    <row r="1000" spans="1:50">
      <c r="A1000" t="s">
        <v>1385</v>
      </c>
      <c r="B1000">
        <v>753</v>
      </c>
      <c r="C1000" t="s">
        <v>174</v>
      </c>
      <c r="D1000" t="s">
        <v>343</v>
      </c>
      <c r="E1000">
        <v>3327</v>
      </c>
      <c r="F1000">
        <v>16924</v>
      </c>
      <c r="G1000">
        <v>26640</v>
      </c>
      <c r="H1000" s="1">
        <v>42283</v>
      </c>
      <c r="I1000" t="s">
        <v>387</v>
      </c>
      <c r="J1000" t="s">
        <v>383</v>
      </c>
      <c r="K1000">
        <v>520376</v>
      </c>
      <c r="L1000" t="s">
        <v>177</v>
      </c>
      <c r="M1000" t="s">
        <v>237</v>
      </c>
      <c r="N1000" t="s">
        <v>225</v>
      </c>
      <c r="O1000" t="s">
        <v>238</v>
      </c>
      <c r="P1000">
        <v>52</v>
      </c>
      <c r="Q1000" s="1">
        <v>24473</v>
      </c>
      <c r="R1000" t="s">
        <v>239</v>
      </c>
      <c r="S1000" t="s">
        <v>303</v>
      </c>
      <c r="T1000" t="s">
        <v>229</v>
      </c>
      <c r="U1000" t="s">
        <v>261</v>
      </c>
      <c r="V1000" t="s">
        <v>240</v>
      </c>
      <c r="W1000">
        <v>805</v>
      </c>
      <c r="X1000" t="s">
        <v>344</v>
      </c>
      <c r="Y1000" t="s">
        <v>345</v>
      </c>
      <c r="Z1000" t="s">
        <v>346</v>
      </c>
      <c r="AA1000">
        <v>0.1065</v>
      </c>
      <c r="AB1000" t="s">
        <v>347</v>
      </c>
      <c r="AC1000" t="s">
        <v>348</v>
      </c>
      <c r="AD1000" t="s">
        <v>174</v>
      </c>
      <c r="AE1000" t="s">
        <v>76</v>
      </c>
      <c r="AF1000" t="s">
        <v>77</v>
      </c>
      <c r="AG1000" t="s">
        <v>78</v>
      </c>
      <c r="AH1000" t="s">
        <v>78</v>
      </c>
      <c r="AI1000" t="s">
        <v>79</v>
      </c>
      <c r="AJ1000" t="s">
        <v>175</v>
      </c>
      <c r="AK1000">
        <v>520376</v>
      </c>
      <c r="AL1000" t="s">
        <v>176</v>
      </c>
      <c r="AM1000" t="s">
        <v>14</v>
      </c>
      <c r="AN1000">
        <v>4418</v>
      </c>
      <c r="AO1000">
        <v>16429</v>
      </c>
      <c r="AP1000">
        <v>2874</v>
      </c>
      <c r="AQ1000">
        <v>45.23</v>
      </c>
      <c r="AR1000">
        <v>333.7</v>
      </c>
      <c r="AS1000" t="s">
        <v>2396</v>
      </c>
      <c r="AT1000" t="s">
        <v>2396</v>
      </c>
      <c r="AU1000">
        <v>0</v>
      </c>
      <c r="AV1000" t="s">
        <v>2398</v>
      </c>
      <c r="AW1000" t="str" cm="1">
        <f t="array" ref="AW1000">IF(Bank_Final_Fact[[#This Row],[Disbursement Date]]=MIN(_xlfn._xlws.FILTER(Bank_Final_Fact[Disbursement Date],Bank_Final_Fact[Client id]=Bank_Final_Fact[[#This Row],[Client id]])),"New","Old")</f>
        <v>New</v>
      </c>
      <c r="AX1000">
        <f t="shared" si="15"/>
        <v>2</v>
      </c>
    </row>
    <row r="1001" spans="1:50">
      <c r="A1001" t="s">
        <v>1386</v>
      </c>
      <c r="B1001">
        <v>353</v>
      </c>
      <c r="C1001" t="s">
        <v>20</v>
      </c>
      <c r="D1001" t="s">
        <v>371</v>
      </c>
      <c r="E1001">
        <v>34610</v>
      </c>
      <c r="F1001">
        <v>48936</v>
      </c>
      <c r="G1001">
        <v>12034</v>
      </c>
      <c r="H1001" s="1">
        <v>43117</v>
      </c>
      <c r="I1001" t="s">
        <v>382</v>
      </c>
      <c r="J1001" t="s">
        <v>383</v>
      </c>
      <c r="K1001">
        <v>110159</v>
      </c>
      <c r="L1001" t="s">
        <v>22</v>
      </c>
      <c r="M1001" t="s">
        <v>224</v>
      </c>
      <c r="N1001" t="s">
        <v>225</v>
      </c>
      <c r="O1001" t="s">
        <v>238</v>
      </c>
      <c r="P1001">
        <v>50</v>
      </c>
      <c r="Q1001" s="1">
        <v>24838</v>
      </c>
      <c r="R1001" t="s">
        <v>235</v>
      </c>
      <c r="S1001" t="s">
        <v>243</v>
      </c>
      <c r="T1001" t="s">
        <v>229</v>
      </c>
      <c r="U1001" t="s">
        <v>230</v>
      </c>
      <c r="V1001" t="s">
        <v>246</v>
      </c>
      <c r="W1001">
        <v>726</v>
      </c>
      <c r="X1001" t="s">
        <v>344</v>
      </c>
      <c r="Y1001" t="s">
        <v>345</v>
      </c>
      <c r="Z1001" t="s">
        <v>346</v>
      </c>
      <c r="AA1001">
        <v>0.14649999999999999</v>
      </c>
      <c r="AB1001" t="s">
        <v>369</v>
      </c>
      <c r="AC1001" t="s">
        <v>370</v>
      </c>
      <c r="AD1001" t="s">
        <v>20</v>
      </c>
      <c r="AE1001" t="s">
        <v>9</v>
      </c>
      <c r="AF1001" t="s">
        <v>10</v>
      </c>
      <c r="AG1001" t="s">
        <v>11</v>
      </c>
      <c r="AH1001" t="s">
        <v>11</v>
      </c>
      <c r="AI1001" t="s">
        <v>12</v>
      </c>
      <c r="AJ1001" t="s">
        <v>20</v>
      </c>
      <c r="AK1001">
        <v>110159</v>
      </c>
      <c r="AL1001" t="s">
        <v>21</v>
      </c>
      <c r="AM1001" t="s">
        <v>30</v>
      </c>
      <c r="AN1001">
        <v>35675</v>
      </c>
      <c r="AO1001">
        <v>49373</v>
      </c>
      <c r="AP1001">
        <v>34398</v>
      </c>
      <c r="AQ1001">
        <v>16.84</v>
      </c>
      <c r="AR1001">
        <v>1746.37</v>
      </c>
      <c r="AS1001" t="s">
        <v>2397</v>
      </c>
      <c r="AT1001" t="s">
        <v>2396</v>
      </c>
      <c r="AU1001">
        <v>1</v>
      </c>
      <c r="AV1001" t="s">
        <v>2400</v>
      </c>
      <c r="AW1001" t="str" cm="1">
        <f t="array" ref="AW1001">IF(Bank_Final_Fact[[#This Row],[Disbursement Date]]=MIN(_xlfn._xlws.FILTER(Bank_Final_Fact[Disbursement Date],Bank_Final_Fact[Client id]=Bank_Final_Fact[[#This Row],[Client id]])),"New","Old")</f>
        <v>New</v>
      </c>
      <c r="AX1001">
        <f t="shared" si="15"/>
        <v>2</v>
      </c>
    </row>
    <row r="1002" spans="1:50">
      <c r="A1002" t="s">
        <v>1387</v>
      </c>
      <c r="B1002">
        <v>614</v>
      </c>
      <c r="C1002" t="s">
        <v>124</v>
      </c>
      <c r="D1002" t="s">
        <v>343</v>
      </c>
      <c r="E1002">
        <v>5970</v>
      </c>
      <c r="F1002">
        <v>3733</v>
      </c>
      <c r="G1002">
        <v>27239</v>
      </c>
      <c r="H1002" s="1">
        <v>44637</v>
      </c>
      <c r="I1002" t="s">
        <v>385</v>
      </c>
      <c r="J1002" t="s">
        <v>383</v>
      </c>
      <c r="K1002">
        <v>1030063</v>
      </c>
      <c r="L1002" t="s">
        <v>126</v>
      </c>
      <c r="M1002" t="s">
        <v>224</v>
      </c>
      <c r="N1002" t="s">
        <v>225</v>
      </c>
      <c r="O1002" t="s">
        <v>226</v>
      </c>
      <c r="P1002">
        <v>37</v>
      </c>
      <c r="Q1002" s="1">
        <v>30317</v>
      </c>
      <c r="R1002" t="s">
        <v>239</v>
      </c>
      <c r="S1002" t="s">
        <v>303</v>
      </c>
      <c r="T1002" t="s">
        <v>229</v>
      </c>
      <c r="U1002" t="s">
        <v>230</v>
      </c>
      <c r="V1002" t="s">
        <v>246</v>
      </c>
      <c r="W1002">
        <v>373</v>
      </c>
      <c r="X1002" t="s">
        <v>344</v>
      </c>
      <c r="Y1002" t="s">
        <v>345</v>
      </c>
      <c r="Z1002" t="s">
        <v>346</v>
      </c>
      <c r="AA1002">
        <v>0.1065</v>
      </c>
      <c r="AB1002" t="s">
        <v>347</v>
      </c>
      <c r="AC1002" t="s">
        <v>348</v>
      </c>
      <c r="AD1002" t="s">
        <v>124</v>
      </c>
      <c r="AE1002" t="s">
        <v>9</v>
      </c>
      <c r="AF1002" t="s">
        <v>10</v>
      </c>
      <c r="AG1002" t="s">
        <v>11</v>
      </c>
      <c r="AH1002" t="s">
        <v>11</v>
      </c>
      <c r="AI1002" t="s">
        <v>12</v>
      </c>
      <c r="AJ1002" t="s">
        <v>20</v>
      </c>
      <c r="AK1002">
        <v>1030063</v>
      </c>
      <c r="AL1002" t="s">
        <v>125</v>
      </c>
      <c r="AM1002" t="s">
        <v>30</v>
      </c>
      <c r="AN1002">
        <v>6321</v>
      </c>
      <c r="AO1002">
        <v>4151</v>
      </c>
      <c r="AP1002">
        <v>5855</v>
      </c>
      <c r="AQ1002">
        <v>15.74</v>
      </c>
      <c r="AR1002">
        <v>3515.83</v>
      </c>
      <c r="AS1002" t="s">
        <v>2396</v>
      </c>
      <c r="AT1002" t="s">
        <v>2396</v>
      </c>
      <c r="AU1002">
        <v>1</v>
      </c>
      <c r="AV1002" t="s">
        <v>2398</v>
      </c>
      <c r="AW1002" t="str" cm="1">
        <f t="array" ref="AW1002">IF(Bank_Final_Fact[[#This Row],[Disbursement Date]]=MIN(_xlfn._xlws.FILTER(Bank_Final_Fact[Disbursement Date],Bank_Final_Fact[Client id]=Bank_Final_Fact[[#This Row],[Client id]])),"New","Old")</f>
        <v>Old</v>
      </c>
      <c r="AX1002">
        <f t="shared" si="15"/>
        <v>3</v>
      </c>
    </row>
    <row r="1003" spans="1:50">
      <c r="A1003" t="s">
        <v>1388</v>
      </c>
      <c r="B1003">
        <v>728</v>
      </c>
      <c r="C1003" t="s">
        <v>142</v>
      </c>
      <c r="D1003" t="s">
        <v>343</v>
      </c>
      <c r="E1003">
        <v>33785</v>
      </c>
      <c r="F1003">
        <v>21041</v>
      </c>
      <c r="G1003">
        <v>3561</v>
      </c>
      <c r="H1003" s="1">
        <v>44705</v>
      </c>
      <c r="I1003" t="s">
        <v>385</v>
      </c>
      <c r="J1003" t="s">
        <v>383</v>
      </c>
      <c r="K1003">
        <v>570241</v>
      </c>
      <c r="L1003" t="s">
        <v>148</v>
      </c>
      <c r="M1003" t="s">
        <v>278</v>
      </c>
      <c r="N1003" t="s">
        <v>225</v>
      </c>
      <c r="O1003" t="s">
        <v>226</v>
      </c>
      <c r="P1003">
        <v>44</v>
      </c>
      <c r="Q1003" s="1">
        <v>27395</v>
      </c>
      <c r="R1003" t="s">
        <v>235</v>
      </c>
      <c r="S1003" t="s">
        <v>243</v>
      </c>
      <c r="T1003" t="s">
        <v>259</v>
      </c>
      <c r="U1003" t="s">
        <v>261</v>
      </c>
      <c r="V1003" t="s">
        <v>231</v>
      </c>
      <c r="W1003">
        <v>361</v>
      </c>
      <c r="X1003" t="s">
        <v>344</v>
      </c>
      <c r="Y1003" t="s">
        <v>345</v>
      </c>
      <c r="Z1003" t="s">
        <v>346</v>
      </c>
      <c r="AA1003">
        <v>0.1065</v>
      </c>
      <c r="AB1003" t="s">
        <v>347</v>
      </c>
      <c r="AC1003" t="s">
        <v>348</v>
      </c>
      <c r="AD1003" t="s">
        <v>142</v>
      </c>
      <c r="AE1003" t="s">
        <v>143</v>
      </c>
      <c r="AF1003" t="s">
        <v>144</v>
      </c>
      <c r="AG1003" t="s">
        <v>145</v>
      </c>
      <c r="AH1003" t="s">
        <v>145</v>
      </c>
      <c r="AI1003" t="s">
        <v>146</v>
      </c>
      <c r="AJ1003" t="s">
        <v>142</v>
      </c>
      <c r="AK1003">
        <v>570241</v>
      </c>
      <c r="AL1003" t="s">
        <v>147</v>
      </c>
      <c r="AM1003" t="s">
        <v>30</v>
      </c>
      <c r="AN1003">
        <v>35103</v>
      </c>
      <c r="AO1003">
        <v>22908</v>
      </c>
      <c r="AP1003">
        <v>33383</v>
      </c>
      <c r="AQ1003">
        <v>30.91</v>
      </c>
      <c r="AR1003">
        <v>4005.89</v>
      </c>
      <c r="AS1003" t="s">
        <v>2396</v>
      </c>
      <c r="AT1003" t="s">
        <v>2396</v>
      </c>
      <c r="AU1003">
        <v>1</v>
      </c>
      <c r="AV1003" t="s">
        <v>2399</v>
      </c>
      <c r="AW1003" t="str" cm="1">
        <f t="array" ref="AW1003">IF(Bank_Final_Fact[[#This Row],[Disbursement Date]]=MIN(_xlfn._xlws.FILTER(Bank_Final_Fact[Disbursement Date],Bank_Final_Fact[Client id]=Bank_Final_Fact[[#This Row],[Client id]])),"New","Old")</f>
        <v>New</v>
      </c>
      <c r="AX1003">
        <f t="shared" si="15"/>
        <v>1</v>
      </c>
    </row>
    <row r="1004" spans="1:50">
      <c r="A1004" t="s">
        <v>1389</v>
      </c>
      <c r="B1004">
        <v>517</v>
      </c>
      <c r="C1004" t="s">
        <v>109</v>
      </c>
      <c r="D1004" t="s">
        <v>362</v>
      </c>
      <c r="E1004">
        <v>18389</v>
      </c>
      <c r="F1004">
        <v>4862</v>
      </c>
      <c r="G1004">
        <v>16247</v>
      </c>
      <c r="H1004" s="1">
        <v>45079</v>
      </c>
      <c r="I1004" t="s">
        <v>394</v>
      </c>
      <c r="J1004" t="s">
        <v>389</v>
      </c>
      <c r="K1004">
        <v>1110166</v>
      </c>
      <c r="L1004" t="s">
        <v>112</v>
      </c>
      <c r="M1004" t="s">
        <v>268</v>
      </c>
      <c r="N1004" t="s">
        <v>225</v>
      </c>
      <c r="O1004" t="s">
        <v>251</v>
      </c>
      <c r="P1004">
        <v>26</v>
      </c>
      <c r="Q1004" s="1">
        <v>33970</v>
      </c>
      <c r="R1004" t="s">
        <v>235</v>
      </c>
      <c r="S1004" t="s">
        <v>243</v>
      </c>
      <c r="T1004" t="s">
        <v>229</v>
      </c>
      <c r="U1004" t="s">
        <v>230</v>
      </c>
      <c r="V1004" t="s">
        <v>240</v>
      </c>
      <c r="W1004">
        <v>398</v>
      </c>
      <c r="X1004" t="s">
        <v>344</v>
      </c>
      <c r="Y1004" t="s">
        <v>357</v>
      </c>
      <c r="Z1004" t="s">
        <v>363</v>
      </c>
      <c r="AA1004">
        <v>0.1991</v>
      </c>
      <c r="AB1004" t="s">
        <v>364</v>
      </c>
      <c r="AC1004" t="s">
        <v>365</v>
      </c>
      <c r="AD1004" t="s">
        <v>109</v>
      </c>
      <c r="AE1004" t="s">
        <v>9</v>
      </c>
      <c r="AF1004" t="s">
        <v>10</v>
      </c>
      <c r="AG1004" t="s">
        <v>11</v>
      </c>
      <c r="AH1004" t="s">
        <v>11</v>
      </c>
      <c r="AI1004" t="s">
        <v>12</v>
      </c>
      <c r="AJ1004" t="s">
        <v>110</v>
      </c>
      <c r="AK1004">
        <v>1110166</v>
      </c>
      <c r="AL1004" t="s">
        <v>111</v>
      </c>
      <c r="AM1004" t="s">
        <v>14</v>
      </c>
      <c r="AN1004">
        <v>19239</v>
      </c>
      <c r="AO1004">
        <v>6392</v>
      </c>
      <c r="AP1004">
        <v>18025</v>
      </c>
      <c r="AQ1004">
        <v>47.82</v>
      </c>
      <c r="AR1004">
        <v>1045.8699999999999</v>
      </c>
      <c r="AS1004" t="s">
        <v>2396</v>
      </c>
      <c r="AT1004" t="s">
        <v>2396</v>
      </c>
      <c r="AU1004">
        <v>1</v>
      </c>
      <c r="AV1004" t="s">
        <v>2399</v>
      </c>
      <c r="AW1004" t="str" cm="1">
        <f t="array" ref="AW1004">IF(Bank_Final_Fact[[#This Row],[Disbursement Date]]=MIN(_xlfn._xlws.FILTER(Bank_Final_Fact[Disbursement Date],Bank_Final_Fact[Client id]=Bank_Final_Fact[[#This Row],[Client id]])),"New","Old")</f>
        <v>Old</v>
      </c>
      <c r="AX1004">
        <f t="shared" si="15"/>
        <v>2</v>
      </c>
    </row>
    <row r="1005" spans="1:50">
      <c r="A1005" t="s">
        <v>1390</v>
      </c>
      <c r="B1005">
        <v>448</v>
      </c>
      <c r="C1005" t="s">
        <v>113</v>
      </c>
      <c r="D1005" t="s">
        <v>343</v>
      </c>
      <c r="E1005">
        <v>33129</v>
      </c>
      <c r="F1005">
        <v>28673</v>
      </c>
      <c r="G1005">
        <v>24115</v>
      </c>
      <c r="H1005" s="1">
        <v>43422</v>
      </c>
      <c r="I1005" t="s">
        <v>387</v>
      </c>
      <c r="J1005" t="s">
        <v>389</v>
      </c>
      <c r="K1005">
        <v>730084</v>
      </c>
      <c r="L1005" t="s">
        <v>115</v>
      </c>
      <c r="M1005" t="s">
        <v>276</v>
      </c>
      <c r="N1005" t="s">
        <v>225</v>
      </c>
      <c r="O1005" t="s">
        <v>226</v>
      </c>
      <c r="P1005">
        <v>39</v>
      </c>
      <c r="Q1005" s="1">
        <v>29221</v>
      </c>
      <c r="R1005" t="s">
        <v>239</v>
      </c>
      <c r="S1005" t="s">
        <v>303</v>
      </c>
      <c r="T1005" t="s">
        <v>229</v>
      </c>
      <c r="U1005" t="s">
        <v>233</v>
      </c>
      <c r="V1005" t="s">
        <v>240</v>
      </c>
      <c r="W1005">
        <v>791</v>
      </c>
      <c r="X1005" t="s">
        <v>344</v>
      </c>
      <c r="Y1005" t="s">
        <v>345</v>
      </c>
      <c r="Z1005" t="s">
        <v>346</v>
      </c>
      <c r="AA1005">
        <v>0.1065</v>
      </c>
      <c r="AB1005" t="s">
        <v>347</v>
      </c>
      <c r="AC1005" t="s">
        <v>348</v>
      </c>
      <c r="AD1005" t="s">
        <v>113</v>
      </c>
      <c r="AE1005" t="s">
        <v>51</v>
      </c>
      <c r="AF1005" t="s">
        <v>52</v>
      </c>
      <c r="AG1005" t="s">
        <v>53</v>
      </c>
      <c r="AH1005" t="s">
        <v>53</v>
      </c>
      <c r="AI1005" t="s">
        <v>54</v>
      </c>
      <c r="AJ1005" t="s">
        <v>113</v>
      </c>
      <c r="AK1005">
        <v>730084</v>
      </c>
      <c r="AL1005" t="s">
        <v>114</v>
      </c>
      <c r="AM1005" t="s">
        <v>14</v>
      </c>
      <c r="AN1005">
        <v>34814</v>
      </c>
      <c r="AO1005">
        <v>29315</v>
      </c>
      <c r="AP1005">
        <v>32697</v>
      </c>
      <c r="AQ1005">
        <v>1.06</v>
      </c>
      <c r="AR1005">
        <v>4027.83</v>
      </c>
      <c r="AS1005" t="s">
        <v>2396</v>
      </c>
      <c r="AT1005" t="s">
        <v>2396</v>
      </c>
      <c r="AU1005">
        <v>1</v>
      </c>
      <c r="AV1005" t="s">
        <v>2398</v>
      </c>
      <c r="AW1005" t="str" cm="1">
        <f t="array" ref="AW1005">IF(Bank_Final_Fact[[#This Row],[Disbursement Date]]=MIN(_xlfn._xlws.FILTER(Bank_Final_Fact[Disbursement Date],Bank_Final_Fact[Client id]=Bank_Final_Fact[[#This Row],[Client id]])),"New","Old")</f>
        <v>Old</v>
      </c>
      <c r="AX1005">
        <f t="shared" si="15"/>
        <v>3</v>
      </c>
    </row>
    <row r="1006" spans="1:50">
      <c r="A1006" t="s">
        <v>1391</v>
      </c>
      <c r="B1006">
        <v>246</v>
      </c>
      <c r="C1006" t="s">
        <v>57</v>
      </c>
      <c r="D1006" t="s">
        <v>362</v>
      </c>
      <c r="E1006">
        <v>42579</v>
      </c>
      <c r="F1006">
        <v>18396</v>
      </c>
      <c r="G1006">
        <v>35673</v>
      </c>
      <c r="H1006" s="1">
        <v>44026</v>
      </c>
      <c r="I1006" t="s">
        <v>382</v>
      </c>
      <c r="J1006" t="s">
        <v>383</v>
      </c>
      <c r="K1006">
        <v>240005</v>
      </c>
      <c r="L1006" t="s">
        <v>59</v>
      </c>
      <c r="M1006" t="s">
        <v>234</v>
      </c>
      <c r="N1006" t="s">
        <v>225</v>
      </c>
      <c r="O1006" t="s">
        <v>226</v>
      </c>
      <c r="P1006">
        <v>43</v>
      </c>
      <c r="Q1006" s="1">
        <v>27030</v>
      </c>
      <c r="R1006" t="s">
        <v>235</v>
      </c>
      <c r="S1006" t="s">
        <v>228</v>
      </c>
      <c r="T1006" t="s">
        <v>229</v>
      </c>
      <c r="U1006" t="s">
        <v>236</v>
      </c>
      <c r="V1006" t="s">
        <v>231</v>
      </c>
      <c r="W1006">
        <v>645</v>
      </c>
      <c r="X1006" t="s">
        <v>344</v>
      </c>
      <c r="Y1006" t="s">
        <v>357</v>
      </c>
      <c r="Z1006" t="s">
        <v>363</v>
      </c>
      <c r="AA1006">
        <v>0.1991</v>
      </c>
      <c r="AB1006" t="s">
        <v>364</v>
      </c>
      <c r="AC1006" t="s">
        <v>365</v>
      </c>
      <c r="AD1006" t="s">
        <v>57</v>
      </c>
      <c r="AE1006" t="s">
        <v>33</v>
      </c>
      <c r="AF1006" t="s">
        <v>34</v>
      </c>
      <c r="AG1006" t="s">
        <v>35</v>
      </c>
      <c r="AH1006" t="s">
        <v>35</v>
      </c>
      <c r="AI1006" t="s">
        <v>36</v>
      </c>
      <c r="AJ1006" t="s">
        <v>57</v>
      </c>
      <c r="AK1006">
        <v>240005</v>
      </c>
      <c r="AL1006" t="s">
        <v>58</v>
      </c>
      <c r="AM1006" t="s">
        <v>30</v>
      </c>
      <c r="AN1006">
        <v>43837</v>
      </c>
      <c r="AO1006">
        <v>18130</v>
      </c>
      <c r="AP1006">
        <v>42569</v>
      </c>
      <c r="AQ1006">
        <v>26.88</v>
      </c>
      <c r="AR1006">
        <v>3935.69</v>
      </c>
      <c r="AS1006" t="s">
        <v>2396</v>
      </c>
      <c r="AT1006" t="s">
        <v>2396</v>
      </c>
      <c r="AU1006">
        <v>0</v>
      </c>
      <c r="AV1006" t="s">
        <v>2398</v>
      </c>
      <c r="AW1006" t="str" cm="1">
        <f t="array" ref="AW1006">IF(Bank_Final_Fact[[#This Row],[Disbursement Date]]=MIN(_xlfn._xlws.FILTER(Bank_Final_Fact[Disbursement Date],Bank_Final_Fact[Client id]=Bank_Final_Fact[[#This Row],[Client id]])),"New","Old")</f>
        <v>New</v>
      </c>
      <c r="AX1006">
        <f t="shared" si="15"/>
        <v>2</v>
      </c>
    </row>
    <row r="1007" spans="1:50">
      <c r="A1007" t="s">
        <v>1392</v>
      </c>
      <c r="B1007">
        <v>369</v>
      </c>
      <c r="C1007" t="s">
        <v>39</v>
      </c>
      <c r="D1007" t="s">
        <v>343</v>
      </c>
      <c r="E1007">
        <v>19210</v>
      </c>
      <c r="F1007">
        <v>29522</v>
      </c>
      <c r="G1007">
        <v>22812</v>
      </c>
      <c r="H1007" s="1">
        <v>43855</v>
      </c>
      <c r="I1007" t="s">
        <v>394</v>
      </c>
      <c r="J1007" t="s">
        <v>389</v>
      </c>
      <c r="K1007">
        <v>30179</v>
      </c>
      <c r="L1007" t="s">
        <v>46</v>
      </c>
      <c r="M1007" t="s">
        <v>305</v>
      </c>
      <c r="N1007" t="s">
        <v>225</v>
      </c>
      <c r="O1007" t="s">
        <v>226</v>
      </c>
      <c r="P1007">
        <v>38</v>
      </c>
      <c r="Q1007" s="1">
        <v>29221</v>
      </c>
      <c r="R1007" t="s">
        <v>281</v>
      </c>
      <c r="S1007" t="s">
        <v>282</v>
      </c>
      <c r="T1007" t="s">
        <v>229</v>
      </c>
      <c r="U1007" t="s">
        <v>261</v>
      </c>
      <c r="V1007" t="s">
        <v>231</v>
      </c>
      <c r="W1007">
        <v>578</v>
      </c>
      <c r="X1007" t="s">
        <v>344</v>
      </c>
      <c r="Y1007" t="s">
        <v>345</v>
      </c>
      <c r="Z1007" t="s">
        <v>346</v>
      </c>
      <c r="AA1007">
        <v>0.1065</v>
      </c>
      <c r="AB1007" t="s">
        <v>347</v>
      </c>
      <c r="AC1007" t="s">
        <v>348</v>
      </c>
      <c r="AD1007" t="s">
        <v>39</v>
      </c>
      <c r="AE1007" t="s">
        <v>40</v>
      </c>
      <c r="AF1007" t="s">
        <v>41</v>
      </c>
      <c r="AG1007" t="s">
        <v>42</v>
      </c>
      <c r="AH1007" t="s">
        <v>42</v>
      </c>
      <c r="AI1007" t="s">
        <v>43</v>
      </c>
      <c r="AJ1007" t="s">
        <v>44</v>
      </c>
      <c r="AK1007">
        <v>30179</v>
      </c>
      <c r="AL1007" t="s">
        <v>45</v>
      </c>
      <c r="AM1007" t="s">
        <v>30</v>
      </c>
      <c r="AN1007">
        <v>19781</v>
      </c>
      <c r="AO1007">
        <v>31243</v>
      </c>
      <c r="AP1007">
        <v>18734</v>
      </c>
      <c r="AQ1007">
        <v>21.61</v>
      </c>
      <c r="AR1007">
        <v>3603.52</v>
      </c>
      <c r="AS1007" t="s">
        <v>2396</v>
      </c>
      <c r="AT1007" t="s">
        <v>2397</v>
      </c>
      <c r="AU1007">
        <v>0</v>
      </c>
      <c r="AV1007" t="s">
        <v>2398</v>
      </c>
      <c r="AW1007" t="str" cm="1">
        <f t="array" ref="AW1007">IF(Bank_Final_Fact[[#This Row],[Disbursement Date]]=MIN(_xlfn._xlws.FILTER(Bank_Final_Fact[Disbursement Date],Bank_Final_Fact[Client id]=Bank_Final_Fact[[#This Row],[Client id]])),"New","Old")</f>
        <v>New</v>
      </c>
      <c r="AX1007">
        <f t="shared" si="15"/>
        <v>1</v>
      </c>
    </row>
    <row r="1008" spans="1:50">
      <c r="A1008" t="s">
        <v>1393</v>
      </c>
      <c r="B1008">
        <v>545</v>
      </c>
      <c r="C1008" t="s">
        <v>142</v>
      </c>
      <c r="D1008" t="s">
        <v>343</v>
      </c>
      <c r="E1008">
        <v>19410</v>
      </c>
      <c r="F1008">
        <v>14658</v>
      </c>
      <c r="G1008">
        <v>21932</v>
      </c>
      <c r="H1008" s="1">
        <v>43178</v>
      </c>
      <c r="I1008" t="s">
        <v>382</v>
      </c>
      <c r="J1008" t="s">
        <v>389</v>
      </c>
      <c r="K1008">
        <v>570241</v>
      </c>
      <c r="L1008" t="s">
        <v>148</v>
      </c>
      <c r="M1008" t="s">
        <v>313</v>
      </c>
      <c r="N1008" t="s">
        <v>225</v>
      </c>
      <c r="O1008" t="s">
        <v>251</v>
      </c>
      <c r="P1008">
        <v>30</v>
      </c>
      <c r="Q1008" s="1">
        <v>32143</v>
      </c>
      <c r="R1008" t="s">
        <v>239</v>
      </c>
      <c r="S1008" t="s">
        <v>303</v>
      </c>
      <c r="T1008" t="s">
        <v>229</v>
      </c>
      <c r="U1008" t="s">
        <v>230</v>
      </c>
      <c r="V1008" t="s">
        <v>240</v>
      </c>
      <c r="W1008">
        <v>783</v>
      </c>
      <c r="X1008" t="s">
        <v>344</v>
      </c>
      <c r="Y1008" t="s">
        <v>345</v>
      </c>
      <c r="Z1008" t="s">
        <v>346</v>
      </c>
      <c r="AA1008">
        <v>0.1065</v>
      </c>
      <c r="AB1008" t="s">
        <v>347</v>
      </c>
      <c r="AC1008" t="s">
        <v>348</v>
      </c>
      <c r="AD1008" t="s">
        <v>142</v>
      </c>
      <c r="AE1008" t="s">
        <v>143</v>
      </c>
      <c r="AF1008" t="s">
        <v>144</v>
      </c>
      <c r="AG1008" t="s">
        <v>145</v>
      </c>
      <c r="AH1008" t="s">
        <v>145</v>
      </c>
      <c r="AI1008" t="s">
        <v>146</v>
      </c>
      <c r="AJ1008" t="s">
        <v>142</v>
      </c>
      <c r="AK1008">
        <v>570241</v>
      </c>
      <c r="AL1008" t="s">
        <v>147</v>
      </c>
      <c r="AM1008" t="s">
        <v>30</v>
      </c>
      <c r="AN1008">
        <v>20157</v>
      </c>
      <c r="AO1008">
        <v>14348</v>
      </c>
      <c r="AP1008">
        <v>19113</v>
      </c>
      <c r="AQ1008">
        <v>6.52</v>
      </c>
      <c r="AR1008">
        <v>256.13</v>
      </c>
      <c r="AS1008" t="s">
        <v>2396</v>
      </c>
      <c r="AT1008" t="s">
        <v>2396</v>
      </c>
      <c r="AU1008">
        <v>2</v>
      </c>
      <c r="AV1008" t="s">
        <v>2398</v>
      </c>
      <c r="AW1008" t="str" cm="1">
        <f t="array" ref="AW1008">IF(Bank_Final_Fact[[#This Row],[Disbursement Date]]=MIN(_xlfn._xlws.FILTER(Bank_Final_Fact[Disbursement Date],Bank_Final_Fact[Client id]=Bank_Final_Fact[[#This Row],[Client id]])),"New","Old")</f>
        <v>New</v>
      </c>
      <c r="AX1008">
        <f t="shared" si="15"/>
        <v>3</v>
      </c>
    </row>
    <row r="1009" spans="1:50">
      <c r="A1009" t="s">
        <v>1394</v>
      </c>
      <c r="B1009">
        <v>204</v>
      </c>
      <c r="C1009" t="s">
        <v>124</v>
      </c>
      <c r="D1009" t="s">
        <v>343</v>
      </c>
      <c r="E1009">
        <v>25832</v>
      </c>
      <c r="F1009">
        <v>49315</v>
      </c>
      <c r="G1009">
        <v>22538</v>
      </c>
      <c r="H1009" s="1">
        <v>43713</v>
      </c>
      <c r="I1009" t="s">
        <v>382</v>
      </c>
      <c r="J1009" t="s">
        <v>389</v>
      </c>
      <c r="K1009">
        <v>1030063</v>
      </c>
      <c r="L1009" t="s">
        <v>126</v>
      </c>
      <c r="M1009" t="s">
        <v>296</v>
      </c>
      <c r="N1009" t="s">
        <v>225</v>
      </c>
      <c r="O1009" t="s">
        <v>226</v>
      </c>
      <c r="P1009">
        <v>36</v>
      </c>
      <c r="Q1009" s="1">
        <v>30317</v>
      </c>
      <c r="R1009" t="s">
        <v>235</v>
      </c>
      <c r="S1009" t="s">
        <v>243</v>
      </c>
      <c r="T1009" t="s">
        <v>259</v>
      </c>
      <c r="U1009" t="s">
        <v>233</v>
      </c>
      <c r="V1009" t="s">
        <v>231</v>
      </c>
      <c r="W1009">
        <v>489</v>
      </c>
      <c r="X1009" t="s">
        <v>344</v>
      </c>
      <c r="Y1009" t="s">
        <v>345</v>
      </c>
      <c r="Z1009" t="s">
        <v>346</v>
      </c>
      <c r="AA1009">
        <v>0.1065</v>
      </c>
      <c r="AB1009" t="s">
        <v>347</v>
      </c>
      <c r="AC1009" t="s">
        <v>348</v>
      </c>
      <c r="AD1009" t="s">
        <v>124</v>
      </c>
      <c r="AE1009" t="s">
        <v>9</v>
      </c>
      <c r="AF1009" t="s">
        <v>10</v>
      </c>
      <c r="AG1009" t="s">
        <v>11</v>
      </c>
      <c r="AH1009" t="s">
        <v>11</v>
      </c>
      <c r="AI1009" t="s">
        <v>12</v>
      </c>
      <c r="AJ1009" t="s">
        <v>20</v>
      </c>
      <c r="AK1009">
        <v>1030063</v>
      </c>
      <c r="AL1009" t="s">
        <v>125</v>
      </c>
      <c r="AM1009" t="s">
        <v>30</v>
      </c>
      <c r="AN1009">
        <v>25727</v>
      </c>
      <c r="AO1009">
        <v>49778</v>
      </c>
      <c r="AP1009">
        <v>25372</v>
      </c>
      <c r="AQ1009">
        <v>49.74</v>
      </c>
      <c r="AR1009">
        <v>1248.96</v>
      </c>
      <c r="AS1009" t="s">
        <v>2396</v>
      </c>
      <c r="AT1009" t="s">
        <v>2396</v>
      </c>
      <c r="AU1009">
        <v>1</v>
      </c>
      <c r="AV1009" t="s">
        <v>2400</v>
      </c>
      <c r="AW1009" t="str" cm="1">
        <f t="array" ref="AW1009">IF(Bank_Final_Fact[[#This Row],[Disbursement Date]]=MIN(_xlfn._xlws.FILTER(Bank_Final_Fact[Disbursement Date],Bank_Final_Fact[Client id]=Bank_Final_Fact[[#This Row],[Client id]])),"New","Old")</f>
        <v>New</v>
      </c>
      <c r="AX1009">
        <f t="shared" si="15"/>
        <v>2</v>
      </c>
    </row>
    <row r="1010" spans="1:50">
      <c r="A1010" t="s">
        <v>1395</v>
      </c>
      <c r="B1010">
        <v>552</v>
      </c>
      <c r="C1010" t="s">
        <v>186</v>
      </c>
      <c r="D1010" t="s">
        <v>359</v>
      </c>
      <c r="E1010">
        <v>26627</v>
      </c>
      <c r="F1010">
        <v>47974</v>
      </c>
      <c r="G1010">
        <v>8803</v>
      </c>
      <c r="H1010" s="1">
        <v>42129</v>
      </c>
      <c r="I1010" t="s">
        <v>385</v>
      </c>
      <c r="J1010" t="s">
        <v>383</v>
      </c>
      <c r="K1010">
        <v>800018</v>
      </c>
      <c r="L1010" t="s">
        <v>189</v>
      </c>
      <c r="M1010" t="s">
        <v>306</v>
      </c>
      <c r="N1010" t="s">
        <v>225</v>
      </c>
      <c r="O1010" t="s">
        <v>242</v>
      </c>
      <c r="P1010">
        <v>22</v>
      </c>
      <c r="Q1010" s="1">
        <v>35730</v>
      </c>
      <c r="R1010" t="s">
        <v>266</v>
      </c>
      <c r="S1010" t="s">
        <v>243</v>
      </c>
      <c r="T1010" t="s">
        <v>229</v>
      </c>
      <c r="U1010" t="s">
        <v>261</v>
      </c>
      <c r="V1010" t="s">
        <v>246</v>
      </c>
      <c r="W1010">
        <v>516</v>
      </c>
      <c r="X1010" t="s">
        <v>344</v>
      </c>
      <c r="Y1010" t="s">
        <v>360</v>
      </c>
      <c r="Z1010" t="s">
        <v>346</v>
      </c>
      <c r="AA1010">
        <v>9.9099999999999994E-2</v>
      </c>
      <c r="AB1010" t="s">
        <v>347</v>
      </c>
      <c r="AC1010" t="s">
        <v>361</v>
      </c>
      <c r="AD1010" t="s">
        <v>186</v>
      </c>
      <c r="AE1010" t="s">
        <v>24</v>
      </c>
      <c r="AF1010" t="s">
        <v>25</v>
      </c>
      <c r="AG1010" t="s">
        <v>26</v>
      </c>
      <c r="AH1010" t="s">
        <v>26</v>
      </c>
      <c r="AI1010" t="s">
        <v>27</v>
      </c>
      <c r="AJ1010" t="s">
        <v>187</v>
      </c>
      <c r="AK1010">
        <v>800018</v>
      </c>
      <c r="AL1010" t="s">
        <v>188</v>
      </c>
      <c r="AM1010" t="s">
        <v>14</v>
      </c>
      <c r="AN1010">
        <v>27401</v>
      </c>
      <c r="AO1010">
        <v>47789</v>
      </c>
      <c r="AP1010">
        <v>26623</v>
      </c>
      <c r="AQ1010">
        <v>0.66</v>
      </c>
      <c r="AR1010">
        <v>4962.78</v>
      </c>
      <c r="AS1010" t="s">
        <v>2396</v>
      </c>
      <c r="AT1010" t="s">
        <v>2396</v>
      </c>
      <c r="AU1010">
        <v>1</v>
      </c>
      <c r="AV1010" t="s">
        <v>2398</v>
      </c>
      <c r="AW1010" t="str" cm="1">
        <f t="array" ref="AW1010">IF(Bank_Final_Fact[[#This Row],[Disbursement Date]]=MIN(_xlfn._xlws.FILTER(Bank_Final_Fact[Disbursement Date],Bank_Final_Fact[Client id]=Bank_Final_Fact[[#This Row],[Client id]])),"New","Old")</f>
        <v>New</v>
      </c>
      <c r="AX1010">
        <f t="shared" si="15"/>
        <v>3</v>
      </c>
    </row>
    <row r="1011" spans="1:50">
      <c r="A1011" t="s">
        <v>1396</v>
      </c>
      <c r="B1011">
        <v>119</v>
      </c>
      <c r="C1011" t="s">
        <v>69</v>
      </c>
      <c r="D1011" t="s">
        <v>343</v>
      </c>
      <c r="E1011">
        <v>37382</v>
      </c>
      <c r="F1011">
        <v>24979</v>
      </c>
      <c r="G1011">
        <v>12273</v>
      </c>
      <c r="H1011" s="1">
        <v>45189</v>
      </c>
      <c r="I1011" t="s">
        <v>382</v>
      </c>
      <c r="J1011" t="s">
        <v>383</v>
      </c>
      <c r="K1011">
        <v>140056</v>
      </c>
      <c r="L1011" t="s">
        <v>71</v>
      </c>
      <c r="M1011" t="s">
        <v>317</v>
      </c>
      <c r="N1011" t="s">
        <v>225</v>
      </c>
      <c r="O1011" t="s">
        <v>251</v>
      </c>
      <c r="P1011">
        <v>31</v>
      </c>
      <c r="Q1011" s="1">
        <v>32143</v>
      </c>
      <c r="R1011" t="s">
        <v>239</v>
      </c>
      <c r="S1011" t="s">
        <v>303</v>
      </c>
      <c r="T1011" t="s">
        <v>259</v>
      </c>
      <c r="U1011" t="s">
        <v>236</v>
      </c>
      <c r="V1011" t="s">
        <v>240</v>
      </c>
      <c r="W1011">
        <v>462</v>
      </c>
      <c r="X1011" t="s">
        <v>344</v>
      </c>
      <c r="Y1011" t="s">
        <v>345</v>
      </c>
      <c r="Z1011" t="s">
        <v>346</v>
      </c>
      <c r="AA1011">
        <v>0.1065</v>
      </c>
      <c r="AB1011" t="s">
        <v>347</v>
      </c>
      <c r="AC1011" t="s">
        <v>348</v>
      </c>
      <c r="AD1011" t="s">
        <v>69</v>
      </c>
      <c r="AE1011" t="s">
        <v>24</v>
      </c>
      <c r="AF1011" t="s">
        <v>25</v>
      </c>
      <c r="AG1011" t="s">
        <v>26</v>
      </c>
      <c r="AH1011" t="s">
        <v>26</v>
      </c>
      <c r="AI1011" t="s">
        <v>27</v>
      </c>
      <c r="AJ1011" t="s">
        <v>69</v>
      </c>
      <c r="AK1011">
        <v>140056</v>
      </c>
      <c r="AL1011" t="s">
        <v>70</v>
      </c>
      <c r="AM1011" t="s">
        <v>14</v>
      </c>
      <c r="AN1011">
        <v>39088</v>
      </c>
      <c r="AO1011">
        <v>25451</v>
      </c>
      <c r="AP1011">
        <v>37357</v>
      </c>
      <c r="AQ1011">
        <v>46.52</v>
      </c>
      <c r="AR1011">
        <v>2093.9299999999998</v>
      </c>
      <c r="AS1011" t="s">
        <v>2396</v>
      </c>
      <c r="AT1011" t="s">
        <v>2396</v>
      </c>
      <c r="AU1011">
        <v>2</v>
      </c>
      <c r="AV1011" t="s">
        <v>2399</v>
      </c>
      <c r="AW1011" t="str" cm="1">
        <f t="array" ref="AW1011">IF(Bank_Final_Fact[[#This Row],[Disbursement Date]]=MIN(_xlfn._xlws.FILTER(Bank_Final_Fact[Disbursement Date],Bank_Final_Fact[Client id]=Bank_Final_Fact[[#This Row],[Client id]])),"New","Old")</f>
        <v>New</v>
      </c>
      <c r="AX1011">
        <f t="shared" si="15"/>
        <v>1</v>
      </c>
    </row>
    <row r="1012" spans="1:50">
      <c r="A1012" t="s">
        <v>1397</v>
      </c>
      <c r="B1012">
        <v>439</v>
      </c>
      <c r="C1012" t="s">
        <v>20</v>
      </c>
      <c r="D1012" t="s">
        <v>359</v>
      </c>
      <c r="E1012">
        <v>18758</v>
      </c>
      <c r="F1012">
        <v>14486</v>
      </c>
      <c r="G1012">
        <v>40264</v>
      </c>
      <c r="H1012" s="1">
        <v>43311</v>
      </c>
      <c r="I1012" t="s">
        <v>382</v>
      </c>
      <c r="J1012" t="s">
        <v>383</v>
      </c>
      <c r="K1012">
        <v>110159</v>
      </c>
      <c r="L1012" t="s">
        <v>22</v>
      </c>
      <c r="M1012" t="s">
        <v>271</v>
      </c>
      <c r="N1012" t="s">
        <v>225</v>
      </c>
      <c r="O1012" t="s">
        <v>226</v>
      </c>
      <c r="P1012">
        <v>38</v>
      </c>
      <c r="Q1012" s="1">
        <v>28856</v>
      </c>
      <c r="R1012" t="s">
        <v>266</v>
      </c>
      <c r="S1012" t="s">
        <v>243</v>
      </c>
      <c r="T1012" t="s">
        <v>259</v>
      </c>
      <c r="U1012" t="s">
        <v>230</v>
      </c>
      <c r="V1012" t="s">
        <v>240</v>
      </c>
      <c r="W1012">
        <v>517</v>
      </c>
      <c r="X1012" t="s">
        <v>344</v>
      </c>
      <c r="Y1012" t="s">
        <v>360</v>
      </c>
      <c r="Z1012" t="s">
        <v>346</v>
      </c>
      <c r="AA1012">
        <v>9.9099999999999994E-2</v>
      </c>
      <c r="AB1012" t="s">
        <v>347</v>
      </c>
      <c r="AC1012" t="s">
        <v>361</v>
      </c>
      <c r="AD1012" t="s">
        <v>20</v>
      </c>
      <c r="AE1012" t="s">
        <v>9</v>
      </c>
      <c r="AF1012" t="s">
        <v>10</v>
      </c>
      <c r="AG1012" t="s">
        <v>11</v>
      </c>
      <c r="AH1012" t="s">
        <v>11</v>
      </c>
      <c r="AI1012" t="s">
        <v>12</v>
      </c>
      <c r="AJ1012" t="s">
        <v>20</v>
      </c>
      <c r="AK1012">
        <v>110159</v>
      </c>
      <c r="AL1012" t="s">
        <v>21</v>
      </c>
      <c r="AM1012" t="s">
        <v>30</v>
      </c>
      <c r="AN1012">
        <v>19689</v>
      </c>
      <c r="AO1012">
        <v>15355</v>
      </c>
      <c r="AP1012">
        <v>18341</v>
      </c>
      <c r="AQ1012">
        <v>13.98</v>
      </c>
      <c r="AR1012">
        <v>4120.01</v>
      </c>
      <c r="AS1012" t="s">
        <v>2396</v>
      </c>
      <c r="AT1012" t="s">
        <v>2396</v>
      </c>
      <c r="AU1012">
        <v>1</v>
      </c>
      <c r="AV1012" t="s">
        <v>2398</v>
      </c>
      <c r="AW1012" t="str" cm="1">
        <f t="array" ref="AW1012">IF(Bank_Final_Fact[[#This Row],[Disbursement Date]]=MIN(_xlfn._xlws.FILTER(Bank_Final_Fact[Disbursement Date],Bank_Final_Fact[Client id]=Bank_Final_Fact[[#This Row],[Client id]])),"New","Old")</f>
        <v>New</v>
      </c>
      <c r="AX1012">
        <f t="shared" si="15"/>
        <v>2</v>
      </c>
    </row>
    <row r="1013" spans="1:50">
      <c r="A1013" t="s">
        <v>1398</v>
      </c>
      <c r="B1013">
        <v>243</v>
      </c>
      <c r="C1013" t="s">
        <v>151</v>
      </c>
      <c r="D1013" t="s">
        <v>343</v>
      </c>
      <c r="E1013">
        <v>27338</v>
      </c>
      <c r="F1013">
        <v>36345</v>
      </c>
      <c r="G1013">
        <v>18809</v>
      </c>
      <c r="H1013" s="1">
        <v>44995</v>
      </c>
      <c r="I1013" t="s">
        <v>382</v>
      </c>
      <c r="J1013" t="s">
        <v>389</v>
      </c>
      <c r="K1013">
        <v>880038</v>
      </c>
      <c r="L1013" t="s">
        <v>153</v>
      </c>
      <c r="M1013" t="s">
        <v>263</v>
      </c>
      <c r="N1013" t="s">
        <v>225</v>
      </c>
      <c r="O1013" t="s">
        <v>251</v>
      </c>
      <c r="P1013">
        <v>28</v>
      </c>
      <c r="Q1013" s="1">
        <v>32846</v>
      </c>
      <c r="R1013" t="s">
        <v>235</v>
      </c>
      <c r="S1013" t="s">
        <v>243</v>
      </c>
      <c r="T1013" t="s">
        <v>229</v>
      </c>
      <c r="U1013" t="s">
        <v>245</v>
      </c>
      <c r="V1013" t="s">
        <v>240</v>
      </c>
      <c r="W1013">
        <v>385</v>
      </c>
      <c r="X1013" t="s">
        <v>344</v>
      </c>
      <c r="Y1013" t="s">
        <v>345</v>
      </c>
      <c r="Z1013" t="s">
        <v>346</v>
      </c>
      <c r="AA1013">
        <v>0.1065</v>
      </c>
      <c r="AB1013" t="s">
        <v>347</v>
      </c>
      <c r="AC1013" t="s">
        <v>348</v>
      </c>
      <c r="AD1013" t="s">
        <v>151</v>
      </c>
      <c r="AE1013" t="s">
        <v>143</v>
      </c>
      <c r="AF1013" t="s">
        <v>144</v>
      </c>
      <c r="AG1013" t="s">
        <v>145</v>
      </c>
      <c r="AH1013" t="s">
        <v>145</v>
      </c>
      <c r="AI1013" t="s">
        <v>146</v>
      </c>
      <c r="AJ1013" t="s">
        <v>151</v>
      </c>
      <c r="AK1013">
        <v>880038</v>
      </c>
      <c r="AL1013" t="s">
        <v>152</v>
      </c>
      <c r="AM1013" t="s">
        <v>16</v>
      </c>
      <c r="AN1013">
        <v>27729</v>
      </c>
      <c r="AO1013">
        <v>36569</v>
      </c>
      <c r="AP1013">
        <v>27134</v>
      </c>
      <c r="AQ1013">
        <v>0.21</v>
      </c>
      <c r="AR1013">
        <v>2522.83</v>
      </c>
      <c r="AS1013" t="s">
        <v>2397</v>
      </c>
      <c r="AT1013" t="s">
        <v>2396</v>
      </c>
      <c r="AU1013">
        <v>1</v>
      </c>
      <c r="AV1013" t="s">
        <v>2398</v>
      </c>
      <c r="AW1013" t="str" cm="1">
        <f t="array" ref="AW1013">IF(Bank_Final_Fact[[#This Row],[Disbursement Date]]=MIN(_xlfn._xlws.FILTER(Bank_Final_Fact[Disbursement Date],Bank_Final_Fact[Client id]=Bank_Final_Fact[[#This Row],[Client id]])),"New","Old")</f>
        <v>Old</v>
      </c>
      <c r="AX1013">
        <f t="shared" si="15"/>
        <v>2</v>
      </c>
    </row>
    <row r="1014" spans="1:50">
      <c r="A1014" t="s">
        <v>1399</v>
      </c>
      <c r="B1014">
        <v>525</v>
      </c>
      <c r="C1014" t="s">
        <v>186</v>
      </c>
      <c r="D1014" t="s">
        <v>359</v>
      </c>
      <c r="E1014">
        <v>21875</v>
      </c>
      <c r="F1014">
        <v>6041</v>
      </c>
      <c r="G1014">
        <v>26499</v>
      </c>
      <c r="H1014" s="1">
        <v>42015</v>
      </c>
      <c r="I1014" t="s">
        <v>385</v>
      </c>
      <c r="J1014" t="s">
        <v>389</v>
      </c>
      <c r="K1014">
        <v>800018</v>
      </c>
      <c r="L1014" t="s">
        <v>189</v>
      </c>
      <c r="M1014" t="s">
        <v>247</v>
      </c>
      <c r="N1014" t="s">
        <v>225</v>
      </c>
      <c r="O1014" t="s">
        <v>251</v>
      </c>
      <c r="P1014">
        <v>35</v>
      </c>
      <c r="Q1014" s="1">
        <v>30682</v>
      </c>
      <c r="R1014" t="s">
        <v>239</v>
      </c>
      <c r="S1014" t="s">
        <v>303</v>
      </c>
      <c r="T1014" t="s">
        <v>229</v>
      </c>
      <c r="U1014" t="s">
        <v>236</v>
      </c>
      <c r="V1014" t="s">
        <v>240</v>
      </c>
      <c r="W1014">
        <v>721</v>
      </c>
      <c r="X1014" t="s">
        <v>344</v>
      </c>
      <c r="Y1014" t="s">
        <v>360</v>
      </c>
      <c r="Z1014" t="s">
        <v>346</v>
      </c>
      <c r="AA1014">
        <v>9.9099999999999994E-2</v>
      </c>
      <c r="AB1014" t="s">
        <v>347</v>
      </c>
      <c r="AC1014" t="s">
        <v>361</v>
      </c>
      <c r="AD1014" t="s">
        <v>186</v>
      </c>
      <c r="AE1014" t="s">
        <v>24</v>
      </c>
      <c r="AF1014" t="s">
        <v>25</v>
      </c>
      <c r="AG1014" t="s">
        <v>26</v>
      </c>
      <c r="AH1014" t="s">
        <v>26</v>
      </c>
      <c r="AI1014" t="s">
        <v>27</v>
      </c>
      <c r="AJ1014" t="s">
        <v>187</v>
      </c>
      <c r="AK1014">
        <v>800018</v>
      </c>
      <c r="AL1014" t="s">
        <v>188</v>
      </c>
      <c r="AM1014" t="s">
        <v>14</v>
      </c>
      <c r="AN1014">
        <v>22758</v>
      </c>
      <c r="AO1014">
        <v>6659</v>
      </c>
      <c r="AP1014">
        <v>21484</v>
      </c>
      <c r="AQ1014">
        <v>27.93</v>
      </c>
      <c r="AR1014">
        <v>1544.37</v>
      </c>
      <c r="AS1014" t="s">
        <v>2396</v>
      </c>
      <c r="AT1014" t="s">
        <v>2396</v>
      </c>
      <c r="AU1014">
        <v>2</v>
      </c>
      <c r="AV1014" t="s">
        <v>2398</v>
      </c>
      <c r="AW1014" t="str" cm="1">
        <f t="array" ref="AW1014">IF(Bank_Final_Fact[[#This Row],[Disbursement Date]]=MIN(_xlfn._xlws.FILTER(Bank_Final_Fact[Disbursement Date],Bank_Final_Fact[Client id]=Bank_Final_Fact[[#This Row],[Client id]])),"New","Old")</f>
        <v>New</v>
      </c>
      <c r="AX1014">
        <f t="shared" si="15"/>
        <v>3</v>
      </c>
    </row>
    <row r="1015" spans="1:50">
      <c r="A1015" t="s">
        <v>1400</v>
      </c>
      <c r="B1015">
        <v>585</v>
      </c>
      <c r="C1015" t="s">
        <v>94</v>
      </c>
      <c r="D1015" t="s">
        <v>343</v>
      </c>
      <c r="E1015">
        <v>32844</v>
      </c>
      <c r="F1015">
        <v>47148</v>
      </c>
      <c r="G1015">
        <v>29464</v>
      </c>
      <c r="H1015" s="1">
        <v>45251</v>
      </c>
      <c r="I1015" t="s">
        <v>382</v>
      </c>
      <c r="J1015" t="s">
        <v>389</v>
      </c>
      <c r="K1015">
        <v>70364</v>
      </c>
      <c r="L1015" t="s">
        <v>96</v>
      </c>
      <c r="M1015" t="s">
        <v>262</v>
      </c>
      <c r="N1015" t="s">
        <v>225</v>
      </c>
      <c r="O1015" t="s">
        <v>242</v>
      </c>
      <c r="P1015">
        <v>21</v>
      </c>
      <c r="Q1015" s="1">
        <v>35796</v>
      </c>
      <c r="R1015" t="s">
        <v>266</v>
      </c>
      <c r="S1015" t="s">
        <v>243</v>
      </c>
      <c r="T1015" t="s">
        <v>229</v>
      </c>
      <c r="U1015" t="s">
        <v>245</v>
      </c>
      <c r="V1015" t="s">
        <v>246</v>
      </c>
      <c r="W1015">
        <v>800</v>
      </c>
      <c r="X1015" t="s">
        <v>344</v>
      </c>
      <c r="Y1015" t="s">
        <v>345</v>
      </c>
      <c r="Z1015" t="s">
        <v>346</v>
      </c>
      <c r="AA1015">
        <v>0.1065</v>
      </c>
      <c r="AB1015" t="s">
        <v>347</v>
      </c>
      <c r="AC1015" t="s">
        <v>348</v>
      </c>
      <c r="AD1015" t="s">
        <v>94</v>
      </c>
      <c r="AE1015" t="s">
        <v>51</v>
      </c>
      <c r="AF1015" t="s">
        <v>52</v>
      </c>
      <c r="AG1015" t="s">
        <v>53</v>
      </c>
      <c r="AH1015" t="s">
        <v>53</v>
      </c>
      <c r="AI1015" t="s">
        <v>54</v>
      </c>
      <c r="AJ1015" t="s">
        <v>94</v>
      </c>
      <c r="AK1015">
        <v>70364</v>
      </c>
      <c r="AL1015" t="s">
        <v>95</v>
      </c>
      <c r="AM1015" t="s">
        <v>14</v>
      </c>
      <c r="AN1015">
        <v>32550</v>
      </c>
      <c r="AO1015">
        <v>47338</v>
      </c>
      <c r="AP1015">
        <v>32687</v>
      </c>
      <c r="AQ1015">
        <v>38.729999999999997</v>
      </c>
      <c r="AR1015">
        <v>2690.94</v>
      </c>
      <c r="AS1015" t="s">
        <v>2396</v>
      </c>
      <c r="AT1015" t="s">
        <v>2396</v>
      </c>
      <c r="AU1015">
        <v>0</v>
      </c>
      <c r="AV1015" t="s">
        <v>2400</v>
      </c>
      <c r="AW1015" t="str" cm="1">
        <f t="array" ref="AW1015">IF(Bank_Final_Fact[[#This Row],[Disbursement Date]]=MIN(_xlfn._xlws.FILTER(Bank_Final_Fact[Disbursement Date],Bank_Final_Fact[Client id]=Bank_Final_Fact[[#This Row],[Client id]])),"New","Old")</f>
        <v>New</v>
      </c>
      <c r="AX1015">
        <f t="shared" si="15"/>
        <v>1</v>
      </c>
    </row>
    <row r="1016" spans="1:50">
      <c r="A1016" t="s">
        <v>1401</v>
      </c>
      <c r="B1016">
        <v>854</v>
      </c>
      <c r="C1016" t="s">
        <v>142</v>
      </c>
      <c r="D1016" t="s">
        <v>343</v>
      </c>
      <c r="E1016">
        <v>7023</v>
      </c>
      <c r="F1016">
        <v>36964</v>
      </c>
      <c r="G1016">
        <v>25041</v>
      </c>
      <c r="H1016" s="1">
        <v>43753</v>
      </c>
      <c r="I1016" t="s">
        <v>382</v>
      </c>
      <c r="J1016" t="s">
        <v>389</v>
      </c>
      <c r="K1016">
        <v>570241</v>
      </c>
      <c r="L1016" t="s">
        <v>148</v>
      </c>
      <c r="M1016" t="s">
        <v>237</v>
      </c>
      <c r="N1016" t="s">
        <v>225</v>
      </c>
      <c r="O1016" t="s">
        <v>251</v>
      </c>
      <c r="P1016">
        <v>29</v>
      </c>
      <c r="Q1016" s="1">
        <v>32509</v>
      </c>
      <c r="R1016" t="s">
        <v>239</v>
      </c>
      <c r="S1016" t="s">
        <v>303</v>
      </c>
      <c r="T1016" t="s">
        <v>229</v>
      </c>
      <c r="U1016" t="s">
        <v>230</v>
      </c>
      <c r="V1016" t="s">
        <v>231</v>
      </c>
      <c r="W1016">
        <v>369</v>
      </c>
      <c r="X1016" t="s">
        <v>344</v>
      </c>
      <c r="Y1016" t="s">
        <v>345</v>
      </c>
      <c r="Z1016" t="s">
        <v>346</v>
      </c>
      <c r="AA1016">
        <v>0.1065</v>
      </c>
      <c r="AB1016" t="s">
        <v>347</v>
      </c>
      <c r="AC1016" t="s">
        <v>348</v>
      </c>
      <c r="AD1016" t="s">
        <v>142</v>
      </c>
      <c r="AE1016" t="s">
        <v>143</v>
      </c>
      <c r="AF1016" t="s">
        <v>144</v>
      </c>
      <c r="AG1016" t="s">
        <v>145</v>
      </c>
      <c r="AH1016" t="s">
        <v>145</v>
      </c>
      <c r="AI1016" t="s">
        <v>146</v>
      </c>
      <c r="AJ1016" t="s">
        <v>142</v>
      </c>
      <c r="AK1016">
        <v>570241</v>
      </c>
      <c r="AL1016" t="s">
        <v>147</v>
      </c>
      <c r="AM1016" t="s">
        <v>30</v>
      </c>
      <c r="AN1016">
        <v>7842</v>
      </c>
      <c r="AO1016">
        <v>36761</v>
      </c>
      <c r="AP1016">
        <v>6685</v>
      </c>
      <c r="AQ1016">
        <v>27.28</v>
      </c>
      <c r="AR1016">
        <v>716.9</v>
      </c>
      <c r="AS1016" t="s">
        <v>2396</v>
      </c>
      <c r="AT1016" t="s">
        <v>2396</v>
      </c>
      <c r="AU1016">
        <v>2</v>
      </c>
      <c r="AV1016" t="s">
        <v>2398</v>
      </c>
      <c r="AW1016" t="str" cm="1">
        <f t="array" ref="AW1016">IF(Bank_Final_Fact[[#This Row],[Disbursement Date]]=MIN(_xlfn._xlws.FILTER(Bank_Final_Fact[Disbursement Date],Bank_Final_Fact[Client id]=Bank_Final_Fact[[#This Row],[Client id]])),"New","Old")</f>
        <v>Old</v>
      </c>
      <c r="AX1016">
        <f t="shared" si="15"/>
        <v>4</v>
      </c>
    </row>
    <row r="1017" spans="1:50">
      <c r="A1017" t="s">
        <v>1402</v>
      </c>
      <c r="B1017">
        <v>782</v>
      </c>
      <c r="C1017" t="s">
        <v>151</v>
      </c>
      <c r="D1017" t="s">
        <v>343</v>
      </c>
      <c r="E1017">
        <v>30555</v>
      </c>
      <c r="F1017">
        <v>3446</v>
      </c>
      <c r="G1017">
        <v>20190</v>
      </c>
      <c r="H1017" s="1">
        <v>43137</v>
      </c>
      <c r="I1017" t="s">
        <v>385</v>
      </c>
      <c r="J1017" t="s">
        <v>389</v>
      </c>
      <c r="K1017">
        <v>880038</v>
      </c>
      <c r="L1017" t="s">
        <v>153</v>
      </c>
      <c r="M1017" t="s">
        <v>296</v>
      </c>
      <c r="N1017" t="s">
        <v>225</v>
      </c>
      <c r="O1017" t="s">
        <v>251</v>
      </c>
      <c r="P1017">
        <v>29</v>
      </c>
      <c r="Q1017" s="1">
        <v>33239</v>
      </c>
      <c r="R1017" t="s">
        <v>239</v>
      </c>
      <c r="S1017" t="s">
        <v>303</v>
      </c>
      <c r="T1017" t="s">
        <v>259</v>
      </c>
      <c r="U1017" t="s">
        <v>233</v>
      </c>
      <c r="V1017" t="s">
        <v>231</v>
      </c>
      <c r="W1017">
        <v>799</v>
      </c>
      <c r="X1017" t="s">
        <v>344</v>
      </c>
      <c r="Y1017" t="s">
        <v>345</v>
      </c>
      <c r="Z1017" t="s">
        <v>346</v>
      </c>
      <c r="AA1017">
        <v>0.1065</v>
      </c>
      <c r="AB1017" t="s">
        <v>347</v>
      </c>
      <c r="AC1017" t="s">
        <v>348</v>
      </c>
      <c r="AD1017" t="s">
        <v>151</v>
      </c>
      <c r="AE1017" t="s">
        <v>143</v>
      </c>
      <c r="AF1017" t="s">
        <v>144</v>
      </c>
      <c r="AG1017" t="s">
        <v>145</v>
      </c>
      <c r="AH1017" t="s">
        <v>145</v>
      </c>
      <c r="AI1017" t="s">
        <v>146</v>
      </c>
      <c r="AJ1017" t="s">
        <v>151</v>
      </c>
      <c r="AK1017">
        <v>880038</v>
      </c>
      <c r="AL1017" t="s">
        <v>152</v>
      </c>
      <c r="AM1017" t="s">
        <v>16</v>
      </c>
      <c r="AN1017">
        <v>32201</v>
      </c>
      <c r="AO1017">
        <v>4959</v>
      </c>
      <c r="AP1017">
        <v>30098</v>
      </c>
      <c r="AQ1017">
        <v>32.08</v>
      </c>
      <c r="AR1017">
        <v>2329.12</v>
      </c>
      <c r="AS1017" t="s">
        <v>2396</v>
      </c>
      <c r="AT1017" t="s">
        <v>2396</v>
      </c>
      <c r="AU1017">
        <v>0</v>
      </c>
      <c r="AV1017" t="s">
        <v>2399</v>
      </c>
      <c r="AW1017" t="str" cm="1">
        <f t="array" ref="AW1017">IF(Bank_Final_Fact[[#This Row],[Disbursement Date]]=MIN(_xlfn._xlws.FILTER(Bank_Final_Fact[Disbursement Date],Bank_Final_Fact[Client id]=Bank_Final_Fact[[#This Row],[Client id]])),"New","Old")</f>
        <v>Old</v>
      </c>
      <c r="AX1017">
        <f t="shared" si="15"/>
        <v>5</v>
      </c>
    </row>
    <row r="1018" spans="1:50">
      <c r="A1018" t="s">
        <v>1403</v>
      </c>
      <c r="B1018">
        <v>886</v>
      </c>
      <c r="C1018" t="s">
        <v>23</v>
      </c>
      <c r="D1018" t="s">
        <v>343</v>
      </c>
      <c r="E1018">
        <v>19209</v>
      </c>
      <c r="F1018">
        <v>23718</v>
      </c>
      <c r="G1018">
        <v>20008</v>
      </c>
      <c r="H1018" s="1">
        <v>43915</v>
      </c>
      <c r="I1018" t="s">
        <v>382</v>
      </c>
      <c r="J1018" t="s">
        <v>383</v>
      </c>
      <c r="K1018">
        <v>910182</v>
      </c>
      <c r="L1018" t="s">
        <v>31</v>
      </c>
      <c r="M1018" t="s">
        <v>267</v>
      </c>
      <c r="N1018" t="s">
        <v>225</v>
      </c>
      <c r="O1018" t="s">
        <v>251</v>
      </c>
      <c r="P1018">
        <v>30</v>
      </c>
      <c r="Q1018" s="1">
        <v>31826</v>
      </c>
      <c r="R1018" t="s">
        <v>235</v>
      </c>
      <c r="S1018" t="s">
        <v>243</v>
      </c>
      <c r="T1018" t="s">
        <v>229</v>
      </c>
      <c r="U1018" t="s">
        <v>261</v>
      </c>
      <c r="V1018" t="s">
        <v>240</v>
      </c>
      <c r="W1018">
        <v>368</v>
      </c>
      <c r="X1018" t="s">
        <v>344</v>
      </c>
      <c r="Y1018" t="s">
        <v>345</v>
      </c>
      <c r="Z1018" t="s">
        <v>346</v>
      </c>
      <c r="AA1018">
        <v>0.1065</v>
      </c>
      <c r="AB1018" t="s">
        <v>347</v>
      </c>
      <c r="AC1018" t="s">
        <v>348</v>
      </c>
      <c r="AD1018" t="s">
        <v>23</v>
      </c>
      <c r="AE1018" t="s">
        <v>24</v>
      </c>
      <c r="AF1018" t="s">
        <v>25</v>
      </c>
      <c r="AG1018" t="s">
        <v>26</v>
      </c>
      <c r="AH1018" t="s">
        <v>26</v>
      </c>
      <c r="AI1018" t="s">
        <v>27</v>
      </c>
      <c r="AJ1018" t="s">
        <v>28</v>
      </c>
      <c r="AK1018">
        <v>910182</v>
      </c>
      <c r="AL1018" t="s">
        <v>29</v>
      </c>
      <c r="AM1018" t="s">
        <v>16</v>
      </c>
      <c r="AN1018">
        <v>19504</v>
      </c>
      <c r="AO1018">
        <v>24329</v>
      </c>
      <c r="AP1018">
        <v>19080</v>
      </c>
      <c r="AQ1018">
        <v>42.24</v>
      </c>
      <c r="AR1018">
        <v>2858.28</v>
      </c>
      <c r="AS1018" t="s">
        <v>2396</v>
      </c>
      <c r="AT1018" t="s">
        <v>2396</v>
      </c>
      <c r="AU1018">
        <v>2</v>
      </c>
      <c r="AV1018" t="s">
        <v>2398</v>
      </c>
      <c r="AW1018" t="str" cm="1">
        <f t="array" ref="AW1018">IF(Bank_Final_Fact[[#This Row],[Disbursement Date]]=MIN(_xlfn._xlws.FILTER(Bank_Final_Fact[Disbursement Date],Bank_Final_Fact[Client id]=Bank_Final_Fact[[#This Row],[Client id]])),"New","Old")</f>
        <v>New</v>
      </c>
      <c r="AX1018">
        <f t="shared" si="15"/>
        <v>1</v>
      </c>
    </row>
    <row r="1019" spans="1:50">
      <c r="A1019" t="s">
        <v>1404</v>
      </c>
      <c r="B1019">
        <v>769</v>
      </c>
      <c r="C1019" t="s">
        <v>17</v>
      </c>
      <c r="D1019" t="s">
        <v>343</v>
      </c>
      <c r="E1019">
        <v>34927</v>
      </c>
      <c r="F1019">
        <v>24286</v>
      </c>
      <c r="G1019">
        <v>3586</v>
      </c>
      <c r="H1019" s="1">
        <v>42190</v>
      </c>
      <c r="I1019" t="s">
        <v>394</v>
      </c>
      <c r="J1019" t="s">
        <v>389</v>
      </c>
      <c r="K1019">
        <v>160051</v>
      </c>
      <c r="L1019" t="s">
        <v>19</v>
      </c>
      <c r="M1019" t="s">
        <v>224</v>
      </c>
      <c r="N1019" t="s">
        <v>225</v>
      </c>
      <c r="O1019" t="s">
        <v>238</v>
      </c>
      <c r="P1019">
        <v>53</v>
      </c>
      <c r="Q1019" s="1">
        <v>24293</v>
      </c>
      <c r="R1019" t="s">
        <v>239</v>
      </c>
      <c r="S1019" t="s">
        <v>303</v>
      </c>
      <c r="T1019" t="s">
        <v>229</v>
      </c>
      <c r="U1019" t="s">
        <v>230</v>
      </c>
      <c r="V1019" t="s">
        <v>240</v>
      </c>
      <c r="W1019">
        <v>551</v>
      </c>
      <c r="X1019" t="s">
        <v>344</v>
      </c>
      <c r="Y1019" t="s">
        <v>345</v>
      </c>
      <c r="Z1019" t="s">
        <v>346</v>
      </c>
      <c r="AA1019">
        <v>0.1065</v>
      </c>
      <c r="AB1019" t="s">
        <v>347</v>
      </c>
      <c r="AC1019" t="s">
        <v>348</v>
      </c>
      <c r="AD1019" t="s">
        <v>17</v>
      </c>
      <c r="AE1019" t="s">
        <v>9</v>
      </c>
      <c r="AF1019" t="s">
        <v>10</v>
      </c>
      <c r="AG1019" t="s">
        <v>11</v>
      </c>
      <c r="AH1019" t="s">
        <v>11</v>
      </c>
      <c r="AI1019" t="s">
        <v>12</v>
      </c>
      <c r="AJ1019" t="s">
        <v>17</v>
      </c>
      <c r="AK1019">
        <v>160051</v>
      </c>
      <c r="AL1019" t="s">
        <v>18</v>
      </c>
      <c r="AM1019" t="s">
        <v>30</v>
      </c>
      <c r="AN1019">
        <v>36153</v>
      </c>
      <c r="AO1019">
        <v>25203</v>
      </c>
      <c r="AP1019">
        <v>34630</v>
      </c>
      <c r="AQ1019">
        <v>24.09</v>
      </c>
      <c r="AR1019">
        <v>515.69000000000005</v>
      </c>
      <c r="AS1019" t="s">
        <v>2396</v>
      </c>
      <c r="AT1019" t="s">
        <v>2396</v>
      </c>
      <c r="AU1019">
        <v>2</v>
      </c>
      <c r="AV1019" t="s">
        <v>2398</v>
      </c>
      <c r="AW1019" t="str" cm="1">
        <f t="array" ref="AW1019">IF(Bank_Final_Fact[[#This Row],[Disbursement Date]]=MIN(_xlfn._xlws.FILTER(Bank_Final_Fact[Disbursement Date],Bank_Final_Fact[Client id]=Bank_Final_Fact[[#This Row],[Client id]])),"New","Old")</f>
        <v>New</v>
      </c>
      <c r="AX1019">
        <f t="shared" si="15"/>
        <v>3</v>
      </c>
    </row>
    <row r="1020" spans="1:50">
      <c r="A1020" t="s">
        <v>1405</v>
      </c>
      <c r="B1020">
        <v>812</v>
      </c>
      <c r="C1020" t="s">
        <v>151</v>
      </c>
      <c r="D1020" t="s">
        <v>356</v>
      </c>
      <c r="E1020">
        <v>47998</v>
      </c>
      <c r="F1020">
        <v>26014</v>
      </c>
      <c r="G1020">
        <v>38322</v>
      </c>
      <c r="H1020" s="1">
        <v>42854</v>
      </c>
      <c r="I1020" t="s">
        <v>394</v>
      </c>
      <c r="J1020" t="s">
        <v>383</v>
      </c>
      <c r="K1020">
        <v>880038</v>
      </c>
      <c r="L1020" t="s">
        <v>153</v>
      </c>
      <c r="M1020" t="s">
        <v>247</v>
      </c>
      <c r="N1020" t="s">
        <v>225</v>
      </c>
      <c r="O1020" t="s">
        <v>226</v>
      </c>
      <c r="P1020">
        <v>39</v>
      </c>
      <c r="Q1020" s="1">
        <v>28491</v>
      </c>
      <c r="R1020" t="s">
        <v>227</v>
      </c>
      <c r="S1020" t="s">
        <v>243</v>
      </c>
      <c r="T1020" t="s">
        <v>229</v>
      </c>
      <c r="U1020" t="s">
        <v>236</v>
      </c>
      <c r="V1020" t="s">
        <v>246</v>
      </c>
      <c r="W1020">
        <v>692</v>
      </c>
      <c r="X1020" t="s">
        <v>344</v>
      </c>
      <c r="Y1020" t="s">
        <v>357</v>
      </c>
      <c r="Z1020" t="s">
        <v>346</v>
      </c>
      <c r="AA1020">
        <v>6.6199999999999995E-2</v>
      </c>
      <c r="AB1020" t="s">
        <v>351</v>
      </c>
      <c r="AC1020" t="s">
        <v>358</v>
      </c>
      <c r="AD1020" t="s">
        <v>151</v>
      </c>
      <c r="AE1020" t="s">
        <v>143</v>
      </c>
      <c r="AF1020" t="s">
        <v>144</v>
      </c>
      <c r="AG1020" t="s">
        <v>145</v>
      </c>
      <c r="AH1020" t="s">
        <v>145</v>
      </c>
      <c r="AI1020" t="s">
        <v>146</v>
      </c>
      <c r="AJ1020" t="s">
        <v>151</v>
      </c>
      <c r="AK1020">
        <v>880038</v>
      </c>
      <c r="AL1020" t="s">
        <v>152</v>
      </c>
      <c r="AM1020" t="s">
        <v>16</v>
      </c>
      <c r="AN1020">
        <v>49670</v>
      </c>
      <c r="AO1020">
        <v>26388</v>
      </c>
      <c r="AP1020">
        <v>47531</v>
      </c>
      <c r="AQ1020">
        <v>41.54</v>
      </c>
      <c r="AR1020">
        <v>4876.3</v>
      </c>
      <c r="AS1020" t="s">
        <v>2396</v>
      </c>
      <c r="AT1020" t="s">
        <v>2396</v>
      </c>
      <c r="AU1020">
        <v>1</v>
      </c>
      <c r="AV1020" t="s">
        <v>2398</v>
      </c>
      <c r="AW1020" t="str" cm="1">
        <f t="array" ref="AW1020">IF(Bank_Final_Fact[[#This Row],[Disbursement Date]]=MIN(_xlfn._xlws.FILTER(Bank_Final_Fact[Disbursement Date],Bank_Final_Fact[Client id]=Bank_Final_Fact[[#This Row],[Client id]])),"New","Old")</f>
        <v>New</v>
      </c>
      <c r="AX1020">
        <f t="shared" si="15"/>
        <v>2</v>
      </c>
    </row>
    <row r="1021" spans="1:50">
      <c r="A1021" t="s">
        <v>1406</v>
      </c>
      <c r="B1021">
        <v>956</v>
      </c>
      <c r="C1021" t="s">
        <v>171</v>
      </c>
      <c r="D1021" t="s">
        <v>343</v>
      </c>
      <c r="E1021">
        <v>40511</v>
      </c>
      <c r="F1021">
        <v>43513</v>
      </c>
      <c r="G1021">
        <v>44572</v>
      </c>
      <c r="H1021" s="1">
        <v>43535</v>
      </c>
      <c r="I1021" t="s">
        <v>387</v>
      </c>
      <c r="J1021" t="s">
        <v>389</v>
      </c>
      <c r="K1021">
        <v>380112</v>
      </c>
      <c r="L1021" t="s">
        <v>173</v>
      </c>
      <c r="M1021" t="s">
        <v>297</v>
      </c>
      <c r="N1021" t="s">
        <v>225</v>
      </c>
      <c r="O1021" t="s">
        <v>251</v>
      </c>
      <c r="P1021">
        <v>31</v>
      </c>
      <c r="Q1021" s="1">
        <v>31778</v>
      </c>
      <c r="R1021" t="s">
        <v>239</v>
      </c>
      <c r="S1021" t="s">
        <v>282</v>
      </c>
      <c r="T1021" t="s">
        <v>229</v>
      </c>
      <c r="U1021" t="s">
        <v>261</v>
      </c>
      <c r="V1021" t="s">
        <v>231</v>
      </c>
      <c r="W1021">
        <v>466</v>
      </c>
      <c r="X1021" t="s">
        <v>344</v>
      </c>
      <c r="Y1021" t="s">
        <v>345</v>
      </c>
      <c r="Z1021" t="s">
        <v>346</v>
      </c>
      <c r="AA1021">
        <v>0.1065</v>
      </c>
      <c r="AB1021" t="s">
        <v>347</v>
      </c>
      <c r="AC1021" t="s">
        <v>348</v>
      </c>
      <c r="AD1021" t="s">
        <v>171</v>
      </c>
      <c r="AE1021" t="s">
        <v>76</v>
      </c>
      <c r="AF1021" t="s">
        <v>77</v>
      </c>
      <c r="AG1021" t="s">
        <v>78</v>
      </c>
      <c r="AH1021" t="s">
        <v>78</v>
      </c>
      <c r="AI1021" t="s">
        <v>79</v>
      </c>
      <c r="AJ1021" t="s">
        <v>171</v>
      </c>
      <c r="AK1021">
        <v>380112</v>
      </c>
      <c r="AL1021" t="s">
        <v>172</v>
      </c>
      <c r="AM1021" t="s">
        <v>16</v>
      </c>
      <c r="AN1021">
        <v>40502</v>
      </c>
      <c r="AO1021">
        <v>44135</v>
      </c>
      <c r="AP1021">
        <v>40161</v>
      </c>
      <c r="AQ1021">
        <v>14.79</v>
      </c>
      <c r="AR1021">
        <v>108.08</v>
      </c>
      <c r="AS1021" t="s">
        <v>2397</v>
      </c>
      <c r="AT1021" t="s">
        <v>2396</v>
      </c>
      <c r="AU1021">
        <v>1</v>
      </c>
      <c r="AV1021" t="s">
        <v>2398</v>
      </c>
      <c r="AW1021" t="str" cm="1">
        <f t="array" ref="AW1021">IF(Bank_Final_Fact[[#This Row],[Disbursement Date]]=MIN(_xlfn._xlws.FILTER(Bank_Final_Fact[Disbursement Date],Bank_Final_Fact[Client id]=Bank_Final_Fact[[#This Row],[Client id]])),"New","Old")</f>
        <v>Old</v>
      </c>
      <c r="AX1021">
        <f t="shared" si="15"/>
        <v>6</v>
      </c>
    </row>
    <row r="1022" spans="1:50">
      <c r="A1022" t="s">
        <v>1407</v>
      </c>
      <c r="B1022">
        <v>898</v>
      </c>
      <c r="C1022" t="s">
        <v>94</v>
      </c>
      <c r="D1022" t="s">
        <v>359</v>
      </c>
      <c r="E1022">
        <v>19293</v>
      </c>
      <c r="F1022">
        <v>11325</v>
      </c>
      <c r="G1022">
        <v>32174</v>
      </c>
      <c r="H1022" s="1">
        <v>44351</v>
      </c>
      <c r="I1022" t="s">
        <v>382</v>
      </c>
      <c r="J1022" t="s">
        <v>389</v>
      </c>
      <c r="K1022">
        <v>70364</v>
      </c>
      <c r="L1022" t="s">
        <v>96</v>
      </c>
      <c r="M1022" t="s">
        <v>296</v>
      </c>
      <c r="N1022" t="s">
        <v>225</v>
      </c>
      <c r="O1022" t="s">
        <v>226</v>
      </c>
      <c r="P1022">
        <v>36</v>
      </c>
      <c r="Q1022" s="1">
        <v>30317</v>
      </c>
      <c r="R1022" t="s">
        <v>235</v>
      </c>
      <c r="S1022" t="s">
        <v>243</v>
      </c>
      <c r="T1022" t="s">
        <v>259</v>
      </c>
      <c r="U1022" t="s">
        <v>233</v>
      </c>
      <c r="V1022" t="s">
        <v>231</v>
      </c>
      <c r="W1022">
        <v>489</v>
      </c>
      <c r="X1022" t="s">
        <v>344</v>
      </c>
      <c r="Y1022" t="s">
        <v>360</v>
      </c>
      <c r="Z1022" t="s">
        <v>346</v>
      </c>
      <c r="AA1022">
        <v>9.9099999999999994E-2</v>
      </c>
      <c r="AB1022" t="s">
        <v>347</v>
      </c>
      <c r="AC1022" t="s">
        <v>361</v>
      </c>
      <c r="AD1022" t="s">
        <v>94</v>
      </c>
      <c r="AE1022" t="s">
        <v>51</v>
      </c>
      <c r="AF1022" t="s">
        <v>52</v>
      </c>
      <c r="AG1022" t="s">
        <v>53</v>
      </c>
      <c r="AH1022" t="s">
        <v>53</v>
      </c>
      <c r="AI1022" t="s">
        <v>54</v>
      </c>
      <c r="AJ1022" t="s">
        <v>94</v>
      </c>
      <c r="AK1022">
        <v>70364</v>
      </c>
      <c r="AL1022" t="s">
        <v>95</v>
      </c>
      <c r="AM1022" t="s">
        <v>14</v>
      </c>
      <c r="AN1022">
        <v>19932</v>
      </c>
      <c r="AO1022">
        <v>13001</v>
      </c>
      <c r="AP1022">
        <v>19188</v>
      </c>
      <c r="AQ1022">
        <v>28.13</v>
      </c>
      <c r="AR1022">
        <v>399.26</v>
      </c>
      <c r="AS1022" t="s">
        <v>2396</v>
      </c>
      <c r="AT1022" t="s">
        <v>2396</v>
      </c>
      <c r="AU1022">
        <v>1</v>
      </c>
      <c r="AV1022" t="s">
        <v>2398</v>
      </c>
      <c r="AW1022" t="str" cm="1">
        <f t="array" ref="AW1022">IF(Bank_Final_Fact[[#This Row],[Disbursement Date]]=MIN(_xlfn._xlws.FILTER(Bank_Final_Fact[Disbursement Date],Bank_Final_Fact[Client id]=Bank_Final_Fact[[#This Row],[Client id]])),"New","Old")</f>
        <v>Old</v>
      </c>
      <c r="AX1022">
        <f t="shared" si="15"/>
        <v>5</v>
      </c>
    </row>
    <row r="1023" spans="1:50">
      <c r="A1023" t="s">
        <v>1408</v>
      </c>
      <c r="B1023">
        <v>670</v>
      </c>
      <c r="C1023" t="s">
        <v>124</v>
      </c>
      <c r="D1023" t="s">
        <v>359</v>
      </c>
      <c r="E1023">
        <v>32630</v>
      </c>
      <c r="F1023">
        <v>47407</v>
      </c>
      <c r="G1023">
        <v>4589</v>
      </c>
      <c r="H1023" s="1">
        <v>42461</v>
      </c>
      <c r="I1023" t="s">
        <v>385</v>
      </c>
      <c r="J1023" t="s">
        <v>389</v>
      </c>
      <c r="K1023">
        <v>1030063</v>
      </c>
      <c r="L1023" t="s">
        <v>126</v>
      </c>
      <c r="M1023" t="s">
        <v>286</v>
      </c>
      <c r="N1023" t="s">
        <v>225</v>
      </c>
      <c r="O1023" t="s">
        <v>226</v>
      </c>
      <c r="P1023">
        <v>44</v>
      </c>
      <c r="Q1023" s="1">
        <v>27174</v>
      </c>
      <c r="R1023" t="s">
        <v>239</v>
      </c>
      <c r="S1023" t="s">
        <v>243</v>
      </c>
      <c r="T1023" t="s">
        <v>229</v>
      </c>
      <c r="U1023" t="s">
        <v>261</v>
      </c>
      <c r="V1023" t="s">
        <v>231</v>
      </c>
      <c r="W1023">
        <v>342</v>
      </c>
      <c r="X1023" t="s">
        <v>344</v>
      </c>
      <c r="Y1023" t="s">
        <v>360</v>
      </c>
      <c r="Z1023" t="s">
        <v>346</v>
      </c>
      <c r="AA1023">
        <v>9.9099999999999994E-2</v>
      </c>
      <c r="AB1023" t="s">
        <v>347</v>
      </c>
      <c r="AC1023" t="s">
        <v>361</v>
      </c>
      <c r="AD1023" t="s">
        <v>124</v>
      </c>
      <c r="AE1023" t="s">
        <v>9</v>
      </c>
      <c r="AF1023" t="s">
        <v>10</v>
      </c>
      <c r="AG1023" t="s">
        <v>11</v>
      </c>
      <c r="AH1023" t="s">
        <v>11</v>
      </c>
      <c r="AI1023" t="s">
        <v>12</v>
      </c>
      <c r="AJ1023" t="s">
        <v>20</v>
      </c>
      <c r="AK1023">
        <v>1030063</v>
      </c>
      <c r="AL1023" t="s">
        <v>125</v>
      </c>
      <c r="AM1023" t="s">
        <v>30</v>
      </c>
      <c r="AN1023">
        <v>34426</v>
      </c>
      <c r="AO1023">
        <v>49281</v>
      </c>
      <c r="AP1023">
        <v>32559</v>
      </c>
      <c r="AQ1023">
        <v>12.64</v>
      </c>
      <c r="AR1023">
        <v>2489.38</v>
      </c>
      <c r="AS1023" t="s">
        <v>2396</v>
      </c>
      <c r="AT1023" t="s">
        <v>2396</v>
      </c>
      <c r="AU1023">
        <v>2</v>
      </c>
      <c r="AV1023" t="s">
        <v>2398</v>
      </c>
      <c r="AW1023" t="str" cm="1">
        <f t="array" ref="AW1023">IF(Bank_Final_Fact[[#This Row],[Disbursement Date]]=MIN(_xlfn._xlws.FILTER(Bank_Final_Fact[Disbursement Date],Bank_Final_Fact[Client id]=Bank_Final_Fact[[#This Row],[Client id]])),"New","Old")</f>
        <v>Old</v>
      </c>
      <c r="AX1023">
        <f t="shared" si="15"/>
        <v>4</v>
      </c>
    </row>
    <row r="1024" spans="1:50">
      <c r="A1024" t="s">
        <v>1409</v>
      </c>
      <c r="B1024">
        <v>368</v>
      </c>
      <c r="C1024" t="s">
        <v>39</v>
      </c>
      <c r="D1024" t="s">
        <v>359</v>
      </c>
      <c r="E1024">
        <v>41365</v>
      </c>
      <c r="F1024">
        <v>41454</v>
      </c>
      <c r="G1024">
        <v>24851</v>
      </c>
      <c r="H1024" s="1">
        <v>42026</v>
      </c>
      <c r="I1024" t="s">
        <v>382</v>
      </c>
      <c r="J1024" t="s">
        <v>383</v>
      </c>
      <c r="K1024">
        <v>30179</v>
      </c>
      <c r="L1024" t="s">
        <v>46</v>
      </c>
      <c r="M1024" t="s">
        <v>274</v>
      </c>
      <c r="N1024" t="s">
        <v>225</v>
      </c>
      <c r="O1024" t="s">
        <v>251</v>
      </c>
      <c r="P1024">
        <v>28</v>
      </c>
      <c r="Q1024" s="1">
        <v>32509</v>
      </c>
      <c r="R1024" t="s">
        <v>266</v>
      </c>
      <c r="S1024" t="s">
        <v>243</v>
      </c>
      <c r="T1024" t="s">
        <v>229</v>
      </c>
      <c r="U1024" t="s">
        <v>261</v>
      </c>
      <c r="V1024" t="s">
        <v>231</v>
      </c>
      <c r="W1024">
        <v>553</v>
      </c>
      <c r="X1024" t="s">
        <v>344</v>
      </c>
      <c r="Y1024" t="s">
        <v>360</v>
      </c>
      <c r="Z1024" t="s">
        <v>346</v>
      </c>
      <c r="AA1024">
        <v>9.9099999999999994E-2</v>
      </c>
      <c r="AB1024" t="s">
        <v>347</v>
      </c>
      <c r="AC1024" t="s">
        <v>361</v>
      </c>
      <c r="AD1024" t="s">
        <v>39</v>
      </c>
      <c r="AE1024" t="s">
        <v>40</v>
      </c>
      <c r="AF1024" t="s">
        <v>41</v>
      </c>
      <c r="AG1024" t="s">
        <v>42</v>
      </c>
      <c r="AH1024" t="s">
        <v>42</v>
      </c>
      <c r="AI1024" t="s">
        <v>43</v>
      </c>
      <c r="AJ1024" t="s">
        <v>44</v>
      </c>
      <c r="AK1024">
        <v>30179</v>
      </c>
      <c r="AL1024" t="s">
        <v>45</v>
      </c>
      <c r="AM1024" t="s">
        <v>30</v>
      </c>
      <c r="AN1024">
        <v>41674</v>
      </c>
      <c r="AO1024">
        <v>41808</v>
      </c>
      <c r="AP1024">
        <v>40979</v>
      </c>
      <c r="AQ1024">
        <v>8.7799999999999994</v>
      </c>
      <c r="AR1024">
        <v>1984.74</v>
      </c>
      <c r="AS1024" t="s">
        <v>2396</v>
      </c>
      <c r="AT1024" t="s">
        <v>2396</v>
      </c>
      <c r="AU1024">
        <v>1</v>
      </c>
      <c r="AV1024" t="s">
        <v>2398</v>
      </c>
      <c r="AW1024" t="str" cm="1">
        <f t="array" ref="AW1024">IF(Bank_Final_Fact[[#This Row],[Disbursement Date]]=MIN(_xlfn._xlws.FILTER(Bank_Final_Fact[Disbursement Date],Bank_Final_Fact[Client id]=Bank_Final_Fact[[#This Row],[Client id]])),"New","Old")</f>
        <v>New</v>
      </c>
      <c r="AX1024">
        <f t="shared" si="15"/>
        <v>5</v>
      </c>
    </row>
    <row r="1025" spans="1:50">
      <c r="A1025" t="s">
        <v>1410</v>
      </c>
      <c r="B1025">
        <v>751</v>
      </c>
      <c r="C1025" t="s">
        <v>81</v>
      </c>
      <c r="D1025" t="s">
        <v>343</v>
      </c>
      <c r="E1025">
        <v>23130</v>
      </c>
      <c r="F1025">
        <v>5226</v>
      </c>
      <c r="G1025">
        <v>5641</v>
      </c>
      <c r="H1025" s="1">
        <v>43212</v>
      </c>
      <c r="I1025" t="s">
        <v>382</v>
      </c>
      <c r="J1025" t="s">
        <v>389</v>
      </c>
      <c r="K1025">
        <v>690076</v>
      </c>
      <c r="L1025" t="s">
        <v>88</v>
      </c>
      <c r="M1025" t="s">
        <v>237</v>
      </c>
      <c r="N1025" t="s">
        <v>225</v>
      </c>
      <c r="O1025" t="s">
        <v>238</v>
      </c>
      <c r="P1025">
        <v>55</v>
      </c>
      <c r="Q1025" s="1">
        <v>22647</v>
      </c>
      <c r="R1025" t="s">
        <v>239</v>
      </c>
      <c r="S1025" t="s">
        <v>228</v>
      </c>
      <c r="T1025" t="s">
        <v>229</v>
      </c>
      <c r="U1025" t="s">
        <v>233</v>
      </c>
      <c r="V1025" t="s">
        <v>240</v>
      </c>
      <c r="W1025">
        <v>773</v>
      </c>
      <c r="X1025" t="s">
        <v>344</v>
      </c>
      <c r="Y1025" t="s">
        <v>345</v>
      </c>
      <c r="Z1025" t="s">
        <v>346</v>
      </c>
      <c r="AA1025">
        <v>0.1065</v>
      </c>
      <c r="AB1025" t="s">
        <v>347</v>
      </c>
      <c r="AC1025" t="s">
        <v>348</v>
      </c>
      <c r="AD1025" t="s">
        <v>81</v>
      </c>
      <c r="AE1025" t="s">
        <v>82</v>
      </c>
      <c r="AF1025" t="s">
        <v>83</v>
      </c>
      <c r="AG1025" t="s">
        <v>84</v>
      </c>
      <c r="AH1025" t="s">
        <v>84</v>
      </c>
      <c r="AI1025" t="s">
        <v>85</v>
      </c>
      <c r="AJ1025" t="s">
        <v>86</v>
      </c>
      <c r="AK1025">
        <v>690076</v>
      </c>
      <c r="AL1025" t="s">
        <v>87</v>
      </c>
      <c r="AM1025" t="s">
        <v>14</v>
      </c>
      <c r="AN1025">
        <v>25018</v>
      </c>
      <c r="AO1025">
        <v>6401</v>
      </c>
      <c r="AP1025">
        <v>22716</v>
      </c>
      <c r="AQ1025">
        <v>37.39</v>
      </c>
      <c r="AR1025">
        <v>443.03</v>
      </c>
      <c r="AS1025" t="s">
        <v>2396</v>
      </c>
      <c r="AT1025" t="s">
        <v>2396</v>
      </c>
      <c r="AU1025">
        <v>0</v>
      </c>
      <c r="AV1025" t="s">
        <v>2399</v>
      </c>
      <c r="AW1025" t="str" cm="1">
        <f t="array" ref="AW1025">IF(Bank_Final_Fact[[#This Row],[Disbursement Date]]=MIN(_xlfn._xlws.FILTER(Bank_Final_Fact[Disbursement Date],Bank_Final_Fact[Client id]=Bank_Final_Fact[[#This Row],[Client id]])),"New","Old")</f>
        <v>New</v>
      </c>
      <c r="AX1025">
        <f t="shared" si="15"/>
        <v>1</v>
      </c>
    </row>
    <row r="1026" spans="1:50">
      <c r="A1026" t="s">
        <v>1411</v>
      </c>
      <c r="B1026">
        <v>622</v>
      </c>
      <c r="C1026" t="s">
        <v>119</v>
      </c>
      <c r="D1026" t="s">
        <v>343</v>
      </c>
      <c r="E1026">
        <v>44056</v>
      </c>
      <c r="F1026">
        <v>15186</v>
      </c>
      <c r="G1026">
        <v>32691</v>
      </c>
      <c r="H1026" s="1">
        <v>43413</v>
      </c>
      <c r="I1026" t="s">
        <v>385</v>
      </c>
      <c r="J1026" t="s">
        <v>389</v>
      </c>
      <c r="K1026">
        <v>720081</v>
      </c>
      <c r="L1026" t="s">
        <v>123</v>
      </c>
      <c r="M1026" t="s">
        <v>297</v>
      </c>
      <c r="N1026" t="s">
        <v>225</v>
      </c>
      <c r="O1026" t="s">
        <v>226</v>
      </c>
      <c r="P1026">
        <v>37</v>
      </c>
      <c r="Q1026" s="1">
        <v>29963</v>
      </c>
      <c r="R1026" t="s">
        <v>239</v>
      </c>
      <c r="S1026" t="s">
        <v>243</v>
      </c>
      <c r="T1026" t="s">
        <v>259</v>
      </c>
      <c r="U1026" t="s">
        <v>230</v>
      </c>
      <c r="V1026" t="s">
        <v>240</v>
      </c>
      <c r="W1026">
        <v>414</v>
      </c>
      <c r="X1026" t="s">
        <v>344</v>
      </c>
      <c r="Y1026" t="s">
        <v>345</v>
      </c>
      <c r="Z1026" t="s">
        <v>346</v>
      </c>
      <c r="AA1026">
        <v>0.1065</v>
      </c>
      <c r="AB1026" t="s">
        <v>347</v>
      </c>
      <c r="AC1026" t="s">
        <v>348</v>
      </c>
      <c r="AD1026" t="s">
        <v>119</v>
      </c>
      <c r="AE1026" t="s">
        <v>82</v>
      </c>
      <c r="AF1026" t="s">
        <v>10</v>
      </c>
      <c r="AG1026" t="s">
        <v>120</v>
      </c>
      <c r="AH1026" t="s">
        <v>120</v>
      </c>
      <c r="AI1026" t="s">
        <v>121</v>
      </c>
      <c r="AJ1026" t="s">
        <v>119</v>
      </c>
      <c r="AK1026">
        <v>720081</v>
      </c>
      <c r="AL1026" t="s">
        <v>122</v>
      </c>
      <c r="AM1026" t="s">
        <v>16</v>
      </c>
      <c r="AN1026">
        <v>43582</v>
      </c>
      <c r="AO1026">
        <v>14707</v>
      </c>
      <c r="AP1026">
        <v>43899</v>
      </c>
      <c r="AQ1026">
        <v>48.3</v>
      </c>
      <c r="AR1026">
        <v>965.41</v>
      </c>
      <c r="AS1026" t="s">
        <v>2396</v>
      </c>
      <c r="AT1026" t="s">
        <v>2396</v>
      </c>
      <c r="AU1026">
        <v>0</v>
      </c>
      <c r="AV1026" t="s">
        <v>2398</v>
      </c>
      <c r="AW1026" t="str" cm="1">
        <f t="array" ref="AW1026">IF(Bank_Final_Fact[[#This Row],[Disbursement Date]]=MIN(_xlfn._xlws.FILTER(Bank_Final_Fact[Disbursement Date],Bank_Final_Fact[Client id]=Bank_Final_Fact[[#This Row],[Client id]])),"New","Old")</f>
        <v>New</v>
      </c>
      <c r="AX1026">
        <f t="shared" ref="AX1026:AX1089" si="16">COUNTIF($B:$B,B1026)</f>
        <v>1</v>
      </c>
    </row>
    <row r="1027" spans="1:50">
      <c r="A1027" t="s">
        <v>1412</v>
      </c>
      <c r="B1027">
        <v>287</v>
      </c>
      <c r="C1027" t="s">
        <v>60</v>
      </c>
      <c r="D1027" t="s">
        <v>343</v>
      </c>
      <c r="E1027">
        <v>36843</v>
      </c>
      <c r="F1027">
        <v>46463</v>
      </c>
      <c r="G1027">
        <v>10759</v>
      </c>
      <c r="H1027" s="1">
        <v>44489</v>
      </c>
      <c r="I1027" t="s">
        <v>382</v>
      </c>
      <c r="J1027" t="s">
        <v>389</v>
      </c>
      <c r="K1027">
        <v>90149</v>
      </c>
      <c r="L1027" t="s">
        <v>62</v>
      </c>
      <c r="M1027" t="s">
        <v>270</v>
      </c>
      <c r="N1027" t="s">
        <v>225</v>
      </c>
      <c r="O1027" t="s">
        <v>328</v>
      </c>
      <c r="P1027">
        <v>59</v>
      </c>
      <c r="Q1027" s="1">
        <v>21916</v>
      </c>
      <c r="R1027" t="s">
        <v>266</v>
      </c>
      <c r="S1027" t="s">
        <v>282</v>
      </c>
      <c r="T1027" t="s">
        <v>229</v>
      </c>
      <c r="U1027" t="s">
        <v>236</v>
      </c>
      <c r="V1027" t="s">
        <v>246</v>
      </c>
      <c r="W1027">
        <v>775</v>
      </c>
      <c r="X1027" t="s">
        <v>344</v>
      </c>
      <c r="Y1027" t="s">
        <v>345</v>
      </c>
      <c r="Z1027" t="s">
        <v>346</v>
      </c>
      <c r="AA1027">
        <v>0.1065</v>
      </c>
      <c r="AB1027" t="s">
        <v>347</v>
      </c>
      <c r="AC1027" t="s">
        <v>348</v>
      </c>
      <c r="AD1027" t="s">
        <v>60</v>
      </c>
      <c r="AE1027" t="s">
        <v>40</v>
      </c>
      <c r="AF1027" t="s">
        <v>41</v>
      </c>
      <c r="AG1027" t="s">
        <v>42</v>
      </c>
      <c r="AH1027" t="s">
        <v>42</v>
      </c>
      <c r="AI1027" t="s">
        <v>43</v>
      </c>
      <c r="AJ1027" t="s">
        <v>61</v>
      </c>
      <c r="AK1027">
        <v>90149</v>
      </c>
      <c r="AL1027" t="s">
        <v>48</v>
      </c>
      <c r="AM1027" t="s">
        <v>30</v>
      </c>
      <c r="AN1027">
        <v>36920</v>
      </c>
      <c r="AO1027">
        <v>46023</v>
      </c>
      <c r="AP1027">
        <v>36369</v>
      </c>
      <c r="AQ1027">
        <v>22.26</v>
      </c>
      <c r="AR1027">
        <v>381.25</v>
      </c>
      <c r="AS1027" t="s">
        <v>2396</v>
      </c>
      <c r="AT1027" t="s">
        <v>2396</v>
      </c>
      <c r="AU1027">
        <v>0</v>
      </c>
      <c r="AV1027" t="s">
        <v>2398</v>
      </c>
      <c r="AW1027" t="str" cm="1">
        <f t="array" ref="AW1027">IF(Bank_Final_Fact[[#This Row],[Disbursement Date]]=MIN(_xlfn._xlws.FILTER(Bank_Final_Fact[Disbursement Date],Bank_Final_Fact[Client id]=Bank_Final_Fact[[#This Row],[Client id]])),"New","Old")</f>
        <v>Old</v>
      </c>
      <c r="AX1027">
        <f t="shared" si="16"/>
        <v>4</v>
      </c>
    </row>
    <row r="1028" spans="1:50">
      <c r="A1028" t="s">
        <v>1413</v>
      </c>
      <c r="B1028">
        <v>207</v>
      </c>
      <c r="C1028" t="s">
        <v>92</v>
      </c>
      <c r="D1028" t="s">
        <v>343</v>
      </c>
      <c r="E1028">
        <v>28578</v>
      </c>
      <c r="F1028">
        <v>19592</v>
      </c>
      <c r="G1028">
        <v>3410</v>
      </c>
      <c r="H1028" s="1">
        <v>45256</v>
      </c>
      <c r="I1028" t="s">
        <v>385</v>
      </c>
      <c r="J1028" t="s">
        <v>389</v>
      </c>
      <c r="K1028">
        <v>700013</v>
      </c>
      <c r="L1028" t="s">
        <v>93</v>
      </c>
      <c r="M1028" t="s">
        <v>279</v>
      </c>
      <c r="N1028" t="s">
        <v>225</v>
      </c>
      <c r="O1028" t="s">
        <v>226</v>
      </c>
      <c r="P1028">
        <v>44</v>
      </c>
      <c r="Q1028" s="1">
        <v>27395</v>
      </c>
      <c r="R1028" t="s">
        <v>227</v>
      </c>
      <c r="S1028" t="s">
        <v>243</v>
      </c>
      <c r="T1028" t="s">
        <v>259</v>
      </c>
      <c r="U1028" t="s">
        <v>230</v>
      </c>
      <c r="V1028" t="s">
        <v>240</v>
      </c>
      <c r="W1028">
        <v>815</v>
      </c>
      <c r="X1028" t="s">
        <v>344</v>
      </c>
      <c r="Y1028" t="s">
        <v>345</v>
      </c>
      <c r="Z1028" t="s">
        <v>346</v>
      </c>
      <c r="AA1028">
        <v>0.1065</v>
      </c>
      <c r="AB1028" t="s">
        <v>347</v>
      </c>
      <c r="AC1028" t="s">
        <v>348</v>
      </c>
      <c r="AD1028" t="s">
        <v>92</v>
      </c>
      <c r="AE1028" t="s">
        <v>82</v>
      </c>
      <c r="AF1028" t="s">
        <v>83</v>
      </c>
      <c r="AG1028" t="s">
        <v>84</v>
      </c>
      <c r="AH1028" t="s">
        <v>84</v>
      </c>
      <c r="AI1028" t="s">
        <v>85</v>
      </c>
      <c r="AJ1028" t="s">
        <v>86</v>
      </c>
      <c r="AK1028">
        <v>700013</v>
      </c>
      <c r="AL1028" t="s">
        <v>21</v>
      </c>
      <c r="AM1028" t="s">
        <v>30</v>
      </c>
      <c r="AN1028">
        <v>28447</v>
      </c>
      <c r="AO1028">
        <v>21291</v>
      </c>
      <c r="AP1028">
        <v>28509</v>
      </c>
      <c r="AQ1028">
        <v>21.23</v>
      </c>
      <c r="AR1028">
        <v>695.71</v>
      </c>
      <c r="AS1028" t="s">
        <v>2396</v>
      </c>
      <c r="AT1028" t="s">
        <v>2396</v>
      </c>
      <c r="AU1028">
        <v>2</v>
      </c>
      <c r="AV1028" t="s">
        <v>2398</v>
      </c>
      <c r="AW1028" t="str" cm="1">
        <f t="array" ref="AW1028">IF(Bank_Final_Fact[[#This Row],[Disbursement Date]]=MIN(_xlfn._xlws.FILTER(Bank_Final_Fact[Disbursement Date],Bank_Final_Fact[Client id]=Bank_Final_Fact[[#This Row],[Client id]])),"New","Old")</f>
        <v>Old</v>
      </c>
      <c r="AX1028">
        <f t="shared" si="16"/>
        <v>2</v>
      </c>
    </row>
    <row r="1029" spans="1:50">
      <c r="A1029" t="s">
        <v>1414</v>
      </c>
      <c r="B1029">
        <v>57</v>
      </c>
      <c r="C1029" t="s">
        <v>109</v>
      </c>
      <c r="D1029" t="s">
        <v>359</v>
      </c>
      <c r="E1029">
        <v>2956</v>
      </c>
      <c r="F1029">
        <v>28903</v>
      </c>
      <c r="G1029">
        <v>40169</v>
      </c>
      <c r="H1029" s="1">
        <v>43843</v>
      </c>
      <c r="I1029" t="s">
        <v>385</v>
      </c>
      <c r="J1029" t="s">
        <v>389</v>
      </c>
      <c r="K1029">
        <v>1110166</v>
      </c>
      <c r="L1029" t="s">
        <v>112</v>
      </c>
      <c r="M1029" t="s">
        <v>286</v>
      </c>
      <c r="N1029" t="s">
        <v>225</v>
      </c>
      <c r="O1029" t="s">
        <v>226</v>
      </c>
      <c r="P1029">
        <v>44</v>
      </c>
      <c r="Q1029" s="1">
        <v>27174</v>
      </c>
      <c r="R1029" t="s">
        <v>239</v>
      </c>
      <c r="S1029" t="s">
        <v>243</v>
      </c>
      <c r="T1029" t="s">
        <v>229</v>
      </c>
      <c r="U1029" t="s">
        <v>261</v>
      </c>
      <c r="V1029" t="s">
        <v>231</v>
      </c>
      <c r="W1029">
        <v>342</v>
      </c>
      <c r="X1029" t="s">
        <v>344</v>
      </c>
      <c r="Y1029" t="s">
        <v>360</v>
      </c>
      <c r="Z1029" t="s">
        <v>346</v>
      </c>
      <c r="AA1029">
        <v>9.9099999999999994E-2</v>
      </c>
      <c r="AB1029" t="s">
        <v>347</v>
      </c>
      <c r="AC1029" t="s">
        <v>361</v>
      </c>
      <c r="AD1029" t="s">
        <v>109</v>
      </c>
      <c r="AE1029" t="s">
        <v>9</v>
      </c>
      <c r="AF1029" t="s">
        <v>10</v>
      </c>
      <c r="AG1029" t="s">
        <v>11</v>
      </c>
      <c r="AH1029" t="s">
        <v>11</v>
      </c>
      <c r="AI1029" t="s">
        <v>12</v>
      </c>
      <c r="AJ1029" t="s">
        <v>110</v>
      </c>
      <c r="AK1029">
        <v>1110166</v>
      </c>
      <c r="AL1029" t="s">
        <v>111</v>
      </c>
      <c r="AM1029" t="s">
        <v>14</v>
      </c>
      <c r="AN1029">
        <v>4406</v>
      </c>
      <c r="AO1029">
        <v>28559</v>
      </c>
      <c r="AP1029">
        <v>2699</v>
      </c>
      <c r="AQ1029">
        <v>17.03</v>
      </c>
      <c r="AR1029">
        <v>4217.45</v>
      </c>
      <c r="AS1029" t="s">
        <v>2396</v>
      </c>
      <c r="AT1029" t="s">
        <v>2396</v>
      </c>
      <c r="AU1029">
        <v>0</v>
      </c>
      <c r="AV1029" t="s">
        <v>2399</v>
      </c>
      <c r="AW1029" t="str" cm="1">
        <f t="array" ref="AW1029">IF(Bank_Final_Fact[[#This Row],[Disbursement Date]]=MIN(_xlfn._xlws.FILTER(Bank_Final_Fact[Disbursement Date],Bank_Final_Fact[Client id]=Bank_Final_Fact[[#This Row],[Client id]])),"New","Old")</f>
        <v>New</v>
      </c>
      <c r="AX1029">
        <f t="shared" si="16"/>
        <v>1</v>
      </c>
    </row>
    <row r="1030" spans="1:50">
      <c r="A1030" t="s">
        <v>1415</v>
      </c>
      <c r="B1030">
        <v>159</v>
      </c>
      <c r="C1030" t="s">
        <v>75</v>
      </c>
      <c r="D1030" t="s">
        <v>362</v>
      </c>
      <c r="E1030">
        <v>20574</v>
      </c>
      <c r="F1030">
        <v>5261</v>
      </c>
      <c r="G1030">
        <v>42797</v>
      </c>
      <c r="H1030" s="1">
        <v>44805</v>
      </c>
      <c r="I1030" t="s">
        <v>394</v>
      </c>
      <c r="J1030" t="s">
        <v>389</v>
      </c>
      <c r="K1030">
        <v>710002</v>
      </c>
      <c r="L1030" t="s">
        <v>80</v>
      </c>
      <c r="M1030" t="s">
        <v>329</v>
      </c>
      <c r="N1030" t="s">
        <v>225</v>
      </c>
      <c r="O1030" t="s">
        <v>238</v>
      </c>
      <c r="P1030">
        <v>49</v>
      </c>
      <c r="Q1030" s="1">
        <v>25571</v>
      </c>
      <c r="R1030" t="s">
        <v>266</v>
      </c>
      <c r="S1030" t="s">
        <v>282</v>
      </c>
      <c r="T1030" t="s">
        <v>229</v>
      </c>
      <c r="U1030" t="s">
        <v>233</v>
      </c>
      <c r="V1030" t="s">
        <v>246</v>
      </c>
      <c r="W1030">
        <v>519</v>
      </c>
      <c r="X1030" t="s">
        <v>344</v>
      </c>
      <c r="Y1030" t="s">
        <v>357</v>
      </c>
      <c r="Z1030" t="s">
        <v>363</v>
      </c>
      <c r="AA1030">
        <v>0.1991</v>
      </c>
      <c r="AB1030" t="s">
        <v>364</v>
      </c>
      <c r="AC1030" t="s">
        <v>365</v>
      </c>
      <c r="AD1030" t="s">
        <v>75</v>
      </c>
      <c r="AE1030" t="s">
        <v>76</v>
      </c>
      <c r="AF1030" t="s">
        <v>77</v>
      </c>
      <c r="AG1030" t="s">
        <v>78</v>
      </c>
      <c r="AH1030" t="s">
        <v>78</v>
      </c>
      <c r="AI1030" t="s">
        <v>79</v>
      </c>
      <c r="AJ1030" t="s">
        <v>75</v>
      </c>
      <c r="AK1030">
        <v>710002</v>
      </c>
      <c r="AL1030" t="s">
        <v>45</v>
      </c>
      <c r="AM1030" t="s">
        <v>14</v>
      </c>
      <c r="AN1030">
        <v>21441</v>
      </c>
      <c r="AO1030">
        <v>5979</v>
      </c>
      <c r="AP1030">
        <v>20352</v>
      </c>
      <c r="AQ1030">
        <v>7.38</v>
      </c>
      <c r="AR1030">
        <v>3545.53</v>
      </c>
      <c r="AS1030" t="s">
        <v>2396</v>
      </c>
      <c r="AT1030" t="s">
        <v>2396</v>
      </c>
      <c r="AU1030">
        <v>2</v>
      </c>
      <c r="AV1030" t="s">
        <v>2398</v>
      </c>
      <c r="AW1030" t="str" cm="1">
        <f t="array" ref="AW1030">IF(Bank_Final_Fact[[#This Row],[Disbursement Date]]=MIN(_xlfn._xlws.FILTER(Bank_Final_Fact[Disbursement Date],Bank_Final_Fact[Client id]=Bank_Final_Fact[[#This Row],[Client id]])),"New","Old")</f>
        <v>Old</v>
      </c>
      <c r="AX1030">
        <f t="shared" si="16"/>
        <v>3</v>
      </c>
    </row>
    <row r="1031" spans="1:50">
      <c r="A1031" t="s">
        <v>1416</v>
      </c>
      <c r="B1031">
        <v>25</v>
      </c>
      <c r="C1031" t="s">
        <v>23</v>
      </c>
      <c r="D1031" t="s">
        <v>343</v>
      </c>
      <c r="E1031">
        <v>28014</v>
      </c>
      <c r="F1031">
        <v>40607</v>
      </c>
      <c r="G1031">
        <v>34596</v>
      </c>
      <c r="H1031" s="1">
        <v>44083</v>
      </c>
      <c r="I1031" t="s">
        <v>382</v>
      </c>
      <c r="J1031" t="s">
        <v>389</v>
      </c>
      <c r="K1031">
        <v>910182</v>
      </c>
      <c r="L1031" t="s">
        <v>31</v>
      </c>
      <c r="M1031" t="s">
        <v>267</v>
      </c>
      <c r="N1031" t="s">
        <v>225</v>
      </c>
      <c r="O1031" t="s">
        <v>251</v>
      </c>
      <c r="P1031">
        <v>30</v>
      </c>
      <c r="Q1031" s="1">
        <v>31826</v>
      </c>
      <c r="R1031" t="s">
        <v>235</v>
      </c>
      <c r="S1031" t="s">
        <v>243</v>
      </c>
      <c r="T1031" t="s">
        <v>229</v>
      </c>
      <c r="U1031" t="s">
        <v>261</v>
      </c>
      <c r="V1031" t="s">
        <v>240</v>
      </c>
      <c r="W1031">
        <v>368</v>
      </c>
      <c r="X1031" t="s">
        <v>344</v>
      </c>
      <c r="Y1031" t="s">
        <v>345</v>
      </c>
      <c r="Z1031" t="s">
        <v>346</v>
      </c>
      <c r="AA1031">
        <v>0.1065</v>
      </c>
      <c r="AB1031" t="s">
        <v>347</v>
      </c>
      <c r="AC1031" t="s">
        <v>348</v>
      </c>
      <c r="AD1031" t="s">
        <v>23</v>
      </c>
      <c r="AE1031" t="s">
        <v>24</v>
      </c>
      <c r="AF1031" t="s">
        <v>25</v>
      </c>
      <c r="AG1031" t="s">
        <v>26</v>
      </c>
      <c r="AH1031" t="s">
        <v>26</v>
      </c>
      <c r="AI1031" t="s">
        <v>27</v>
      </c>
      <c r="AJ1031" t="s">
        <v>28</v>
      </c>
      <c r="AK1031">
        <v>910182</v>
      </c>
      <c r="AL1031" t="s">
        <v>29</v>
      </c>
      <c r="AM1031" t="s">
        <v>16</v>
      </c>
      <c r="AN1031">
        <v>29379</v>
      </c>
      <c r="AO1031">
        <v>41264</v>
      </c>
      <c r="AP1031">
        <v>27626</v>
      </c>
      <c r="AQ1031">
        <v>20.88</v>
      </c>
      <c r="AR1031">
        <v>4992.66</v>
      </c>
      <c r="AS1031" t="s">
        <v>2396</v>
      </c>
      <c r="AT1031" t="s">
        <v>2396</v>
      </c>
      <c r="AU1031">
        <v>2</v>
      </c>
      <c r="AV1031" t="s">
        <v>2400</v>
      </c>
      <c r="AW1031" t="str" cm="1">
        <f t="array" ref="AW1031">IF(Bank_Final_Fact[[#This Row],[Disbursement Date]]=MIN(_xlfn._xlws.FILTER(Bank_Final_Fact[Disbursement Date],Bank_Final_Fact[Client id]=Bank_Final_Fact[[#This Row],[Client id]])),"New","Old")</f>
        <v>New</v>
      </c>
      <c r="AX1031">
        <f t="shared" si="16"/>
        <v>1</v>
      </c>
    </row>
    <row r="1032" spans="1:50">
      <c r="A1032" t="s">
        <v>1417</v>
      </c>
      <c r="B1032">
        <v>222</v>
      </c>
      <c r="C1032" t="s">
        <v>168</v>
      </c>
      <c r="D1032" t="s">
        <v>359</v>
      </c>
      <c r="E1032">
        <v>43258</v>
      </c>
      <c r="F1032">
        <v>48740</v>
      </c>
      <c r="G1032">
        <v>36036</v>
      </c>
      <c r="H1032" s="1">
        <v>45087</v>
      </c>
      <c r="I1032" t="s">
        <v>382</v>
      </c>
      <c r="J1032" t="s">
        <v>383</v>
      </c>
      <c r="K1032">
        <v>610198</v>
      </c>
      <c r="L1032" t="s">
        <v>170</v>
      </c>
      <c r="M1032" t="s">
        <v>264</v>
      </c>
      <c r="N1032" t="s">
        <v>225</v>
      </c>
      <c r="O1032" t="s">
        <v>251</v>
      </c>
      <c r="P1032">
        <v>29</v>
      </c>
      <c r="Q1032" s="1">
        <v>33187</v>
      </c>
      <c r="R1032" t="s">
        <v>266</v>
      </c>
      <c r="S1032" t="s">
        <v>243</v>
      </c>
      <c r="T1032" t="s">
        <v>259</v>
      </c>
      <c r="U1032" t="s">
        <v>261</v>
      </c>
      <c r="V1032" t="s">
        <v>231</v>
      </c>
      <c r="W1032">
        <v>712</v>
      </c>
      <c r="X1032" t="s">
        <v>344</v>
      </c>
      <c r="Y1032" t="s">
        <v>360</v>
      </c>
      <c r="Z1032" t="s">
        <v>346</v>
      </c>
      <c r="AA1032">
        <v>9.9099999999999994E-2</v>
      </c>
      <c r="AB1032" t="s">
        <v>347</v>
      </c>
      <c r="AC1032" t="s">
        <v>361</v>
      </c>
      <c r="AD1032" t="s">
        <v>168</v>
      </c>
      <c r="AE1032" t="s">
        <v>82</v>
      </c>
      <c r="AF1032" t="s">
        <v>83</v>
      </c>
      <c r="AG1032" t="s">
        <v>84</v>
      </c>
      <c r="AH1032" t="s">
        <v>84</v>
      </c>
      <c r="AI1032" t="s">
        <v>85</v>
      </c>
      <c r="AJ1032" t="s">
        <v>169</v>
      </c>
      <c r="AK1032">
        <v>610198</v>
      </c>
      <c r="AL1032" t="s">
        <v>87</v>
      </c>
      <c r="AM1032" t="s">
        <v>14</v>
      </c>
      <c r="AN1032">
        <v>43920</v>
      </c>
      <c r="AO1032">
        <v>49600</v>
      </c>
      <c r="AP1032">
        <v>42938</v>
      </c>
      <c r="AQ1032">
        <v>46.09</v>
      </c>
      <c r="AR1032">
        <v>3995.78</v>
      </c>
      <c r="AS1032" t="s">
        <v>2396</v>
      </c>
      <c r="AT1032" t="s">
        <v>2396</v>
      </c>
      <c r="AU1032">
        <v>0</v>
      </c>
      <c r="AV1032" t="s">
        <v>2398</v>
      </c>
      <c r="AW1032" t="str" cm="1">
        <f t="array" ref="AW1032">IF(Bank_Final_Fact[[#This Row],[Disbursement Date]]=MIN(_xlfn._xlws.FILTER(Bank_Final_Fact[Disbursement Date],Bank_Final_Fact[Client id]=Bank_Final_Fact[[#This Row],[Client id]])),"New","Old")</f>
        <v>Old</v>
      </c>
      <c r="AX1032">
        <f t="shared" si="16"/>
        <v>2</v>
      </c>
    </row>
    <row r="1033" spans="1:50">
      <c r="A1033" t="s">
        <v>1418</v>
      </c>
      <c r="B1033">
        <v>941</v>
      </c>
      <c r="C1033" t="s">
        <v>202</v>
      </c>
      <c r="D1033" t="s">
        <v>343</v>
      </c>
      <c r="E1033">
        <v>15908</v>
      </c>
      <c r="F1033">
        <v>8106</v>
      </c>
      <c r="G1033">
        <v>32080</v>
      </c>
      <c r="H1033" s="1">
        <v>43517</v>
      </c>
      <c r="I1033" t="s">
        <v>385</v>
      </c>
      <c r="J1033" t="s">
        <v>389</v>
      </c>
      <c r="K1033">
        <v>680026</v>
      </c>
      <c r="L1033" t="s">
        <v>205</v>
      </c>
      <c r="M1033" t="s">
        <v>331</v>
      </c>
      <c r="N1033" t="s">
        <v>225</v>
      </c>
      <c r="O1033" t="s">
        <v>226</v>
      </c>
      <c r="P1033">
        <v>39</v>
      </c>
      <c r="Q1033" s="1">
        <v>29221</v>
      </c>
      <c r="R1033" t="s">
        <v>281</v>
      </c>
      <c r="S1033" t="s">
        <v>282</v>
      </c>
      <c r="T1033" t="s">
        <v>229</v>
      </c>
      <c r="U1033" t="s">
        <v>230</v>
      </c>
      <c r="V1033" t="s">
        <v>231</v>
      </c>
      <c r="W1033">
        <v>472</v>
      </c>
      <c r="X1033" t="s">
        <v>344</v>
      </c>
      <c r="Y1033" t="s">
        <v>345</v>
      </c>
      <c r="Z1033" t="s">
        <v>346</v>
      </c>
      <c r="AA1033">
        <v>0.1065</v>
      </c>
      <c r="AB1033" t="s">
        <v>347</v>
      </c>
      <c r="AC1033" t="s">
        <v>348</v>
      </c>
      <c r="AD1033" t="s">
        <v>202</v>
      </c>
      <c r="AE1033" t="s">
        <v>143</v>
      </c>
      <c r="AF1033" t="s">
        <v>144</v>
      </c>
      <c r="AG1033" t="s">
        <v>145</v>
      </c>
      <c r="AH1033" t="s">
        <v>145</v>
      </c>
      <c r="AI1033" t="s">
        <v>146</v>
      </c>
      <c r="AJ1033" t="s">
        <v>203</v>
      </c>
      <c r="AK1033">
        <v>680026</v>
      </c>
      <c r="AL1033" t="s">
        <v>204</v>
      </c>
      <c r="AM1033" t="s">
        <v>14</v>
      </c>
      <c r="AN1033">
        <v>16707</v>
      </c>
      <c r="AO1033">
        <v>8417</v>
      </c>
      <c r="AP1033">
        <v>15658</v>
      </c>
      <c r="AQ1033">
        <v>8.8699999999999992</v>
      </c>
      <c r="AR1033">
        <v>2512.33</v>
      </c>
      <c r="AS1033" t="s">
        <v>2396</v>
      </c>
      <c r="AT1033" t="s">
        <v>2396</v>
      </c>
      <c r="AU1033">
        <v>1</v>
      </c>
      <c r="AV1033" t="s">
        <v>2398</v>
      </c>
      <c r="AW1033" t="str" cm="1">
        <f t="array" ref="AW1033">IF(Bank_Final_Fact[[#This Row],[Disbursement Date]]=MIN(_xlfn._xlws.FILTER(Bank_Final_Fact[Disbursement Date],Bank_Final_Fact[Client id]=Bank_Final_Fact[[#This Row],[Client id]])),"New","Old")</f>
        <v>Old</v>
      </c>
      <c r="AX1033">
        <f t="shared" si="16"/>
        <v>5</v>
      </c>
    </row>
    <row r="1034" spans="1:50">
      <c r="A1034" t="s">
        <v>1419</v>
      </c>
      <c r="B1034">
        <v>601</v>
      </c>
      <c r="C1034" t="s">
        <v>39</v>
      </c>
      <c r="D1034" t="s">
        <v>343</v>
      </c>
      <c r="E1034">
        <v>38750</v>
      </c>
      <c r="F1034">
        <v>15840</v>
      </c>
      <c r="G1034">
        <v>15507</v>
      </c>
      <c r="H1034" s="1">
        <v>43810</v>
      </c>
      <c r="I1034" t="s">
        <v>385</v>
      </c>
      <c r="J1034" t="s">
        <v>383</v>
      </c>
      <c r="K1034">
        <v>30179</v>
      </c>
      <c r="L1034" t="s">
        <v>46</v>
      </c>
      <c r="M1034" t="s">
        <v>241</v>
      </c>
      <c r="N1034" t="s">
        <v>225</v>
      </c>
      <c r="O1034" t="s">
        <v>242</v>
      </c>
      <c r="P1034">
        <v>23</v>
      </c>
      <c r="Q1034" s="1">
        <v>34335</v>
      </c>
      <c r="R1034" t="s">
        <v>227</v>
      </c>
      <c r="S1034" t="s">
        <v>243</v>
      </c>
      <c r="T1034" t="s">
        <v>229</v>
      </c>
      <c r="U1034" t="s">
        <v>233</v>
      </c>
      <c r="V1034" t="s">
        <v>240</v>
      </c>
      <c r="W1034">
        <v>416</v>
      </c>
      <c r="X1034" t="s">
        <v>344</v>
      </c>
      <c r="Y1034" t="s">
        <v>345</v>
      </c>
      <c r="Z1034" t="s">
        <v>346</v>
      </c>
      <c r="AA1034">
        <v>0.1065</v>
      </c>
      <c r="AB1034" t="s">
        <v>347</v>
      </c>
      <c r="AC1034" t="s">
        <v>348</v>
      </c>
      <c r="AD1034" t="s">
        <v>39</v>
      </c>
      <c r="AE1034" t="s">
        <v>40</v>
      </c>
      <c r="AF1034" t="s">
        <v>41</v>
      </c>
      <c r="AG1034" t="s">
        <v>42</v>
      </c>
      <c r="AH1034" t="s">
        <v>42</v>
      </c>
      <c r="AI1034" t="s">
        <v>43</v>
      </c>
      <c r="AJ1034" t="s">
        <v>44</v>
      </c>
      <c r="AK1034">
        <v>30179</v>
      </c>
      <c r="AL1034" t="s">
        <v>45</v>
      </c>
      <c r="AM1034" t="s">
        <v>30</v>
      </c>
      <c r="AN1034">
        <v>39931</v>
      </c>
      <c r="AO1034">
        <v>16322</v>
      </c>
      <c r="AP1034">
        <v>38530</v>
      </c>
      <c r="AQ1034">
        <v>11.08</v>
      </c>
      <c r="AR1034">
        <v>1054.73</v>
      </c>
      <c r="AS1034" t="s">
        <v>2396</v>
      </c>
      <c r="AT1034" t="s">
        <v>2396</v>
      </c>
      <c r="AU1034">
        <v>2</v>
      </c>
      <c r="AV1034" t="s">
        <v>2398</v>
      </c>
      <c r="AW1034" t="str" cm="1">
        <f t="array" ref="AW1034">IF(Bank_Final_Fact[[#This Row],[Disbursement Date]]=MIN(_xlfn._xlws.FILTER(Bank_Final_Fact[Disbursement Date],Bank_Final_Fact[Client id]=Bank_Final_Fact[[#This Row],[Client id]])),"New","Old")</f>
        <v>Old</v>
      </c>
      <c r="AX1034">
        <f t="shared" si="16"/>
        <v>3</v>
      </c>
    </row>
    <row r="1035" spans="1:50">
      <c r="A1035" t="s">
        <v>1420</v>
      </c>
      <c r="B1035">
        <v>443</v>
      </c>
      <c r="C1035" t="s">
        <v>17</v>
      </c>
      <c r="D1035" t="s">
        <v>343</v>
      </c>
      <c r="E1035">
        <v>39991</v>
      </c>
      <c r="F1035">
        <v>33756</v>
      </c>
      <c r="G1035">
        <v>15899</v>
      </c>
      <c r="H1035" s="1">
        <v>44837</v>
      </c>
      <c r="I1035" t="s">
        <v>382</v>
      </c>
      <c r="J1035" t="s">
        <v>389</v>
      </c>
      <c r="K1035">
        <v>160051</v>
      </c>
      <c r="L1035" t="s">
        <v>19</v>
      </c>
      <c r="M1035" t="s">
        <v>274</v>
      </c>
      <c r="N1035" t="s">
        <v>225</v>
      </c>
      <c r="O1035" t="s">
        <v>238</v>
      </c>
      <c r="P1035">
        <v>52</v>
      </c>
      <c r="Q1035" s="1">
        <v>23743</v>
      </c>
      <c r="R1035" t="s">
        <v>266</v>
      </c>
      <c r="S1035" t="s">
        <v>243</v>
      </c>
      <c r="T1035" t="s">
        <v>229</v>
      </c>
      <c r="U1035" t="s">
        <v>233</v>
      </c>
      <c r="V1035" t="s">
        <v>246</v>
      </c>
      <c r="W1035">
        <v>322</v>
      </c>
      <c r="X1035" t="s">
        <v>344</v>
      </c>
      <c r="Y1035" t="s">
        <v>345</v>
      </c>
      <c r="Z1035" t="s">
        <v>346</v>
      </c>
      <c r="AA1035">
        <v>0.1065</v>
      </c>
      <c r="AB1035" t="s">
        <v>347</v>
      </c>
      <c r="AC1035" t="s">
        <v>348</v>
      </c>
      <c r="AD1035" t="s">
        <v>17</v>
      </c>
      <c r="AE1035" t="s">
        <v>9</v>
      </c>
      <c r="AF1035" t="s">
        <v>10</v>
      </c>
      <c r="AG1035" t="s">
        <v>11</v>
      </c>
      <c r="AH1035" t="s">
        <v>11</v>
      </c>
      <c r="AI1035" t="s">
        <v>12</v>
      </c>
      <c r="AJ1035" t="s">
        <v>17</v>
      </c>
      <c r="AK1035">
        <v>160051</v>
      </c>
      <c r="AL1035" t="s">
        <v>18</v>
      </c>
      <c r="AM1035" t="s">
        <v>30</v>
      </c>
      <c r="AN1035">
        <v>41349</v>
      </c>
      <c r="AO1035">
        <v>34858</v>
      </c>
      <c r="AP1035">
        <v>39849</v>
      </c>
      <c r="AQ1035">
        <v>46.71</v>
      </c>
      <c r="AR1035">
        <v>273.54000000000002</v>
      </c>
      <c r="AS1035" t="s">
        <v>2397</v>
      </c>
      <c r="AT1035" t="s">
        <v>2396</v>
      </c>
      <c r="AU1035">
        <v>2</v>
      </c>
      <c r="AV1035" t="s">
        <v>2398</v>
      </c>
      <c r="AW1035" t="str" cm="1">
        <f t="array" ref="AW1035">IF(Bank_Final_Fact[[#This Row],[Disbursement Date]]=MIN(_xlfn._xlws.FILTER(Bank_Final_Fact[Disbursement Date],Bank_Final_Fact[Client id]=Bank_Final_Fact[[#This Row],[Client id]])),"New","Old")</f>
        <v>Old</v>
      </c>
      <c r="AX1035">
        <f t="shared" si="16"/>
        <v>2</v>
      </c>
    </row>
    <row r="1036" spans="1:50">
      <c r="A1036" t="s">
        <v>1421</v>
      </c>
      <c r="B1036">
        <v>55</v>
      </c>
      <c r="C1036" t="s">
        <v>39</v>
      </c>
      <c r="D1036" t="s">
        <v>359</v>
      </c>
      <c r="E1036">
        <v>46358</v>
      </c>
      <c r="F1036">
        <v>7548</v>
      </c>
      <c r="G1036">
        <v>14180</v>
      </c>
      <c r="H1036" s="1">
        <v>42578</v>
      </c>
      <c r="I1036" t="s">
        <v>385</v>
      </c>
      <c r="J1036" t="s">
        <v>389</v>
      </c>
      <c r="K1036">
        <v>30179</v>
      </c>
      <c r="L1036" t="s">
        <v>46</v>
      </c>
      <c r="M1036" t="s">
        <v>288</v>
      </c>
      <c r="N1036" t="s">
        <v>225</v>
      </c>
      <c r="O1036" t="s">
        <v>251</v>
      </c>
      <c r="P1036">
        <v>33</v>
      </c>
      <c r="Q1036" s="1">
        <v>31197</v>
      </c>
      <c r="R1036" t="s">
        <v>266</v>
      </c>
      <c r="S1036" t="s">
        <v>243</v>
      </c>
      <c r="T1036" t="s">
        <v>229</v>
      </c>
      <c r="U1036" t="s">
        <v>233</v>
      </c>
      <c r="V1036" t="s">
        <v>231</v>
      </c>
      <c r="W1036">
        <v>716</v>
      </c>
      <c r="X1036" t="s">
        <v>344</v>
      </c>
      <c r="Y1036" t="s">
        <v>360</v>
      </c>
      <c r="Z1036" t="s">
        <v>346</v>
      </c>
      <c r="AA1036">
        <v>9.9099999999999994E-2</v>
      </c>
      <c r="AB1036" t="s">
        <v>347</v>
      </c>
      <c r="AC1036" t="s">
        <v>361</v>
      </c>
      <c r="AD1036" t="s">
        <v>39</v>
      </c>
      <c r="AE1036" t="s">
        <v>40</v>
      </c>
      <c r="AF1036" t="s">
        <v>41</v>
      </c>
      <c r="AG1036" t="s">
        <v>42</v>
      </c>
      <c r="AH1036" t="s">
        <v>42</v>
      </c>
      <c r="AI1036" t="s">
        <v>43</v>
      </c>
      <c r="AJ1036" t="s">
        <v>44</v>
      </c>
      <c r="AK1036">
        <v>30179</v>
      </c>
      <c r="AL1036" t="s">
        <v>45</v>
      </c>
      <c r="AM1036" t="s">
        <v>30</v>
      </c>
      <c r="AN1036">
        <v>47467</v>
      </c>
      <c r="AO1036">
        <v>9526</v>
      </c>
      <c r="AP1036">
        <v>46157</v>
      </c>
      <c r="AQ1036">
        <v>16.57</v>
      </c>
      <c r="AR1036">
        <v>3769.46</v>
      </c>
      <c r="AS1036" t="s">
        <v>2396</v>
      </c>
      <c r="AT1036" t="s">
        <v>2397</v>
      </c>
      <c r="AU1036">
        <v>2</v>
      </c>
      <c r="AV1036" t="s">
        <v>2398</v>
      </c>
      <c r="AW1036" t="str" cm="1">
        <f t="array" ref="AW1036">IF(Bank_Final_Fact[[#This Row],[Disbursement Date]]=MIN(_xlfn._xlws.FILTER(Bank_Final_Fact[Disbursement Date],Bank_Final_Fact[Client id]=Bank_Final_Fact[[#This Row],[Client id]])),"New","Old")</f>
        <v>New</v>
      </c>
      <c r="AX1036">
        <f t="shared" si="16"/>
        <v>5</v>
      </c>
    </row>
    <row r="1037" spans="1:50">
      <c r="A1037" t="s">
        <v>1422</v>
      </c>
      <c r="B1037">
        <v>714</v>
      </c>
      <c r="C1037" t="s">
        <v>92</v>
      </c>
      <c r="D1037" t="s">
        <v>343</v>
      </c>
      <c r="E1037">
        <v>34671</v>
      </c>
      <c r="F1037">
        <v>14691</v>
      </c>
      <c r="G1037">
        <v>3456</v>
      </c>
      <c r="H1037" s="1">
        <v>45153</v>
      </c>
      <c r="I1037" t="s">
        <v>394</v>
      </c>
      <c r="J1037" t="s">
        <v>389</v>
      </c>
      <c r="K1037">
        <v>700013</v>
      </c>
      <c r="L1037" t="s">
        <v>93</v>
      </c>
      <c r="M1037" t="s">
        <v>302</v>
      </c>
      <c r="N1037" t="s">
        <v>225</v>
      </c>
      <c r="O1037" t="s">
        <v>251</v>
      </c>
      <c r="P1037">
        <v>33</v>
      </c>
      <c r="Q1037" s="1">
        <v>31578</v>
      </c>
      <c r="R1037" t="s">
        <v>235</v>
      </c>
      <c r="S1037" t="s">
        <v>303</v>
      </c>
      <c r="T1037" t="s">
        <v>259</v>
      </c>
      <c r="U1037" t="s">
        <v>230</v>
      </c>
      <c r="V1037" t="s">
        <v>231</v>
      </c>
      <c r="W1037">
        <v>847</v>
      </c>
      <c r="X1037" t="s">
        <v>344</v>
      </c>
      <c r="Y1037" t="s">
        <v>345</v>
      </c>
      <c r="Z1037" t="s">
        <v>346</v>
      </c>
      <c r="AA1037">
        <v>0.1065</v>
      </c>
      <c r="AB1037" t="s">
        <v>347</v>
      </c>
      <c r="AC1037" t="s">
        <v>348</v>
      </c>
      <c r="AD1037" t="s">
        <v>92</v>
      </c>
      <c r="AE1037" t="s">
        <v>82</v>
      </c>
      <c r="AF1037" t="s">
        <v>83</v>
      </c>
      <c r="AG1037" t="s">
        <v>84</v>
      </c>
      <c r="AH1037" t="s">
        <v>84</v>
      </c>
      <c r="AI1037" t="s">
        <v>85</v>
      </c>
      <c r="AJ1037" t="s">
        <v>86</v>
      </c>
      <c r="AK1037">
        <v>700013</v>
      </c>
      <c r="AL1037" t="s">
        <v>21</v>
      </c>
      <c r="AM1037" t="s">
        <v>30</v>
      </c>
      <c r="AN1037">
        <v>34855</v>
      </c>
      <c r="AO1037">
        <v>14382</v>
      </c>
      <c r="AP1037">
        <v>34481</v>
      </c>
      <c r="AQ1037">
        <v>45.94</v>
      </c>
      <c r="AR1037">
        <v>1156.31</v>
      </c>
      <c r="AS1037" t="s">
        <v>2397</v>
      </c>
      <c r="AT1037" t="s">
        <v>2396</v>
      </c>
      <c r="AU1037">
        <v>2</v>
      </c>
      <c r="AV1037" t="s">
        <v>2398</v>
      </c>
      <c r="AW1037" t="str" cm="1">
        <f t="array" ref="AW1037">IF(Bank_Final_Fact[[#This Row],[Disbursement Date]]=MIN(_xlfn._xlws.FILTER(Bank_Final_Fact[Disbursement Date],Bank_Final_Fact[Client id]=Bank_Final_Fact[[#This Row],[Client id]])),"New","Old")</f>
        <v>Old</v>
      </c>
      <c r="AX1037">
        <f t="shared" si="16"/>
        <v>2</v>
      </c>
    </row>
    <row r="1038" spans="1:50">
      <c r="A1038" t="s">
        <v>1423</v>
      </c>
      <c r="B1038">
        <v>389</v>
      </c>
      <c r="C1038" t="s">
        <v>8</v>
      </c>
      <c r="D1038" t="s">
        <v>359</v>
      </c>
      <c r="E1038">
        <v>5020</v>
      </c>
      <c r="F1038">
        <v>29254</v>
      </c>
      <c r="G1038">
        <v>32304</v>
      </c>
      <c r="H1038" s="1">
        <v>42308</v>
      </c>
      <c r="I1038" t="s">
        <v>382</v>
      </c>
      <c r="J1038" t="s">
        <v>383</v>
      </c>
      <c r="K1038">
        <v>100186</v>
      </c>
      <c r="L1038" t="s">
        <v>15</v>
      </c>
      <c r="M1038" t="s">
        <v>286</v>
      </c>
      <c r="N1038" t="s">
        <v>225</v>
      </c>
      <c r="O1038" t="s">
        <v>251</v>
      </c>
      <c r="P1038">
        <v>28</v>
      </c>
      <c r="Q1038" s="1">
        <v>33239</v>
      </c>
      <c r="R1038" t="s">
        <v>235</v>
      </c>
      <c r="S1038" t="s">
        <v>243</v>
      </c>
      <c r="T1038" t="s">
        <v>259</v>
      </c>
      <c r="U1038" t="s">
        <v>230</v>
      </c>
      <c r="V1038" t="s">
        <v>240</v>
      </c>
      <c r="W1038">
        <v>844</v>
      </c>
      <c r="X1038" t="s">
        <v>344</v>
      </c>
      <c r="Y1038" t="s">
        <v>360</v>
      </c>
      <c r="Z1038" t="s">
        <v>346</v>
      </c>
      <c r="AA1038">
        <v>9.9099999999999994E-2</v>
      </c>
      <c r="AB1038" t="s">
        <v>347</v>
      </c>
      <c r="AC1038" t="s">
        <v>361</v>
      </c>
      <c r="AD1038" t="s">
        <v>8</v>
      </c>
      <c r="AE1038" t="s">
        <v>9</v>
      </c>
      <c r="AF1038" t="s">
        <v>10</v>
      </c>
      <c r="AG1038" t="s">
        <v>11</v>
      </c>
      <c r="AH1038" t="s">
        <v>11</v>
      </c>
      <c r="AI1038" t="s">
        <v>12</v>
      </c>
      <c r="AJ1038" t="s">
        <v>8</v>
      </c>
      <c r="AK1038">
        <v>100186</v>
      </c>
      <c r="AL1038" t="s">
        <v>13</v>
      </c>
      <c r="AM1038" t="s">
        <v>14</v>
      </c>
      <c r="AN1038">
        <v>5066</v>
      </c>
      <c r="AO1038">
        <v>29684</v>
      </c>
      <c r="AP1038">
        <v>4527</v>
      </c>
      <c r="AQ1038">
        <v>1.58</v>
      </c>
      <c r="AR1038">
        <v>2473.83</v>
      </c>
      <c r="AS1038" t="s">
        <v>2396</v>
      </c>
      <c r="AT1038" t="s">
        <v>2396</v>
      </c>
      <c r="AU1038">
        <v>0</v>
      </c>
      <c r="AV1038" t="s">
        <v>2398</v>
      </c>
      <c r="AW1038" t="str" cm="1">
        <f t="array" ref="AW1038">IF(Bank_Final_Fact[[#This Row],[Disbursement Date]]=MIN(_xlfn._xlws.FILTER(Bank_Final_Fact[Disbursement Date],Bank_Final_Fact[Client id]=Bank_Final_Fact[[#This Row],[Client id]])),"New","Old")</f>
        <v>New</v>
      </c>
      <c r="AX1038">
        <f t="shared" si="16"/>
        <v>3</v>
      </c>
    </row>
    <row r="1039" spans="1:50">
      <c r="A1039" t="s">
        <v>1424</v>
      </c>
      <c r="B1039">
        <v>189</v>
      </c>
      <c r="C1039" t="s">
        <v>92</v>
      </c>
      <c r="D1039" t="s">
        <v>359</v>
      </c>
      <c r="E1039">
        <v>42328</v>
      </c>
      <c r="F1039">
        <v>4959</v>
      </c>
      <c r="G1039">
        <v>22137</v>
      </c>
      <c r="H1039" s="1">
        <v>42788</v>
      </c>
      <c r="I1039" t="s">
        <v>385</v>
      </c>
      <c r="J1039" t="s">
        <v>389</v>
      </c>
      <c r="K1039">
        <v>700013</v>
      </c>
      <c r="L1039" t="s">
        <v>93</v>
      </c>
      <c r="M1039" t="s">
        <v>294</v>
      </c>
      <c r="N1039" t="s">
        <v>225</v>
      </c>
      <c r="O1039" t="s">
        <v>238</v>
      </c>
      <c r="P1039">
        <v>49</v>
      </c>
      <c r="Q1039" s="1">
        <v>25846</v>
      </c>
      <c r="R1039" t="s">
        <v>281</v>
      </c>
      <c r="S1039" t="s">
        <v>282</v>
      </c>
      <c r="T1039" t="s">
        <v>259</v>
      </c>
      <c r="U1039" t="s">
        <v>261</v>
      </c>
      <c r="V1039" t="s">
        <v>246</v>
      </c>
      <c r="W1039">
        <v>825</v>
      </c>
      <c r="X1039" t="s">
        <v>344</v>
      </c>
      <c r="Y1039" t="s">
        <v>360</v>
      </c>
      <c r="Z1039" t="s">
        <v>346</v>
      </c>
      <c r="AA1039">
        <v>9.9099999999999994E-2</v>
      </c>
      <c r="AB1039" t="s">
        <v>347</v>
      </c>
      <c r="AC1039" t="s">
        <v>361</v>
      </c>
      <c r="AD1039" t="s">
        <v>92</v>
      </c>
      <c r="AE1039" t="s">
        <v>82</v>
      </c>
      <c r="AF1039" t="s">
        <v>83</v>
      </c>
      <c r="AG1039" t="s">
        <v>84</v>
      </c>
      <c r="AH1039" t="s">
        <v>84</v>
      </c>
      <c r="AI1039" t="s">
        <v>85</v>
      </c>
      <c r="AJ1039" t="s">
        <v>86</v>
      </c>
      <c r="AK1039">
        <v>700013</v>
      </c>
      <c r="AL1039" t="s">
        <v>21</v>
      </c>
      <c r="AM1039" t="s">
        <v>30</v>
      </c>
      <c r="AN1039">
        <v>42575</v>
      </c>
      <c r="AO1039">
        <v>6327</v>
      </c>
      <c r="AP1039">
        <v>41964</v>
      </c>
      <c r="AQ1039">
        <v>47.26</v>
      </c>
      <c r="AR1039">
        <v>240.95</v>
      </c>
      <c r="AS1039" t="s">
        <v>2396</v>
      </c>
      <c r="AT1039" t="s">
        <v>2396</v>
      </c>
      <c r="AU1039">
        <v>1</v>
      </c>
      <c r="AV1039" t="s">
        <v>2400</v>
      </c>
      <c r="AW1039" t="str" cm="1">
        <f t="array" ref="AW1039">IF(Bank_Final_Fact[[#This Row],[Disbursement Date]]=MIN(_xlfn._xlws.FILTER(Bank_Final_Fact[Disbursement Date],Bank_Final_Fact[Client id]=Bank_Final_Fact[[#This Row],[Client id]])),"New","Old")</f>
        <v>Old</v>
      </c>
      <c r="AX1039">
        <f t="shared" si="16"/>
        <v>3</v>
      </c>
    </row>
    <row r="1040" spans="1:50">
      <c r="A1040" t="s">
        <v>1425</v>
      </c>
      <c r="B1040">
        <v>928</v>
      </c>
      <c r="C1040" t="s">
        <v>23</v>
      </c>
      <c r="D1040" t="s">
        <v>359</v>
      </c>
      <c r="E1040">
        <v>38020</v>
      </c>
      <c r="F1040">
        <v>35051</v>
      </c>
      <c r="G1040">
        <v>3690</v>
      </c>
      <c r="H1040" s="1">
        <v>43381</v>
      </c>
      <c r="I1040" t="s">
        <v>385</v>
      </c>
      <c r="J1040" t="s">
        <v>389</v>
      </c>
      <c r="K1040">
        <v>910182</v>
      </c>
      <c r="L1040" t="s">
        <v>31</v>
      </c>
      <c r="M1040" t="s">
        <v>298</v>
      </c>
      <c r="N1040" t="s">
        <v>225</v>
      </c>
      <c r="O1040" t="s">
        <v>251</v>
      </c>
      <c r="P1040">
        <v>35</v>
      </c>
      <c r="Q1040" s="1">
        <v>30682</v>
      </c>
      <c r="R1040" t="s">
        <v>235</v>
      </c>
      <c r="S1040" t="s">
        <v>243</v>
      </c>
      <c r="T1040" t="s">
        <v>229</v>
      </c>
      <c r="U1040" t="s">
        <v>230</v>
      </c>
      <c r="V1040" t="s">
        <v>246</v>
      </c>
      <c r="W1040">
        <v>792</v>
      </c>
      <c r="X1040" t="s">
        <v>344</v>
      </c>
      <c r="Y1040" t="s">
        <v>360</v>
      </c>
      <c r="Z1040" t="s">
        <v>346</v>
      </c>
      <c r="AA1040">
        <v>9.9099999999999994E-2</v>
      </c>
      <c r="AB1040" t="s">
        <v>347</v>
      </c>
      <c r="AC1040" t="s">
        <v>361</v>
      </c>
      <c r="AD1040" t="s">
        <v>23</v>
      </c>
      <c r="AE1040" t="s">
        <v>24</v>
      </c>
      <c r="AF1040" t="s">
        <v>25</v>
      </c>
      <c r="AG1040" t="s">
        <v>26</v>
      </c>
      <c r="AH1040" t="s">
        <v>26</v>
      </c>
      <c r="AI1040" t="s">
        <v>27</v>
      </c>
      <c r="AJ1040" t="s">
        <v>28</v>
      </c>
      <c r="AK1040">
        <v>910182</v>
      </c>
      <c r="AL1040" t="s">
        <v>29</v>
      </c>
      <c r="AM1040" t="s">
        <v>16</v>
      </c>
      <c r="AN1040">
        <v>38987</v>
      </c>
      <c r="AO1040">
        <v>36619</v>
      </c>
      <c r="AP1040">
        <v>37665</v>
      </c>
      <c r="AQ1040">
        <v>38.47</v>
      </c>
      <c r="AR1040">
        <v>3043.91</v>
      </c>
      <c r="AS1040" t="s">
        <v>2396</v>
      </c>
      <c r="AT1040" t="s">
        <v>2396</v>
      </c>
      <c r="AU1040">
        <v>0</v>
      </c>
      <c r="AV1040" t="s">
        <v>2398</v>
      </c>
      <c r="AW1040" t="str" cm="1">
        <f t="array" ref="AW1040">IF(Bank_Final_Fact[[#This Row],[Disbursement Date]]=MIN(_xlfn._xlws.FILTER(Bank_Final_Fact[Disbursement Date],Bank_Final_Fact[Client id]=Bank_Final_Fact[[#This Row],[Client id]])),"New","Old")</f>
        <v>New</v>
      </c>
      <c r="AX1040">
        <f t="shared" si="16"/>
        <v>4</v>
      </c>
    </row>
    <row r="1041" spans="1:50">
      <c r="A1041" t="s">
        <v>1426</v>
      </c>
      <c r="B1041">
        <v>826</v>
      </c>
      <c r="C1041" t="s">
        <v>25</v>
      </c>
      <c r="D1041" t="s">
        <v>343</v>
      </c>
      <c r="E1041">
        <v>19508</v>
      </c>
      <c r="F1041">
        <v>17909</v>
      </c>
      <c r="G1041">
        <v>15121</v>
      </c>
      <c r="H1041" s="1">
        <v>44487</v>
      </c>
      <c r="I1041" t="s">
        <v>382</v>
      </c>
      <c r="J1041" t="s">
        <v>383</v>
      </c>
      <c r="K1041">
        <v>10068</v>
      </c>
      <c r="L1041" t="s">
        <v>74</v>
      </c>
      <c r="M1041" t="s">
        <v>250</v>
      </c>
      <c r="N1041" t="s">
        <v>225</v>
      </c>
      <c r="O1041" t="s">
        <v>251</v>
      </c>
      <c r="P1041">
        <v>29</v>
      </c>
      <c r="Q1041" s="1">
        <v>32143</v>
      </c>
      <c r="R1041" t="s">
        <v>227</v>
      </c>
      <c r="S1041" t="s">
        <v>243</v>
      </c>
      <c r="T1041" t="s">
        <v>229</v>
      </c>
      <c r="U1041" t="s">
        <v>233</v>
      </c>
      <c r="V1041" t="s">
        <v>246</v>
      </c>
      <c r="W1041">
        <v>395</v>
      </c>
      <c r="X1041" t="s">
        <v>344</v>
      </c>
      <c r="Y1041" t="s">
        <v>345</v>
      </c>
      <c r="Z1041" t="s">
        <v>346</v>
      </c>
      <c r="AA1041">
        <v>0.1065</v>
      </c>
      <c r="AB1041" t="s">
        <v>347</v>
      </c>
      <c r="AC1041" t="s">
        <v>348</v>
      </c>
      <c r="AD1041" t="s">
        <v>25</v>
      </c>
      <c r="AE1041" t="s">
        <v>24</v>
      </c>
      <c r="AF1041" t="s">
        <v>25</v>
      </c>
      <c r="AG1041" t="s">
        <v>26</v>
      </c>
      <c r="AH1041" t="s">
        <v>26</v>
      </c>
      <c r="AI1041" t="s">
        <v>27</v>
      </c>
      <c r="AJ1041" t="s">
        <v>72</v>
      </c>
      <c r="AK1041">
        <v>10068</v>
      </c>
      <c r="AL1041" t="s">
        <v>73</v>
      </c>
      <c r="AM1041" t="s">
        <v>16</v>
      </c>
      <c r="AN1041">
        <v>20922</v>
      </c>
      <c r="AO1041">
        <v>18566</v>
      </c>
      <c r="AP1041">
        <v>19481</v>
      </c>
      <c r="AQ1041">
        <v>1.42</v>
      </c>
      <c r="AR1041">
        <v>488.81</v>
      </c>
      <c r="AS1041" t="s">
        <v>2397</v>
      </c>
      <c r="AT1041" t="s">
        <v>2396</v>
      </c>
      <c r="AU1041">
        <v>1</v>
      </c>
      <c r="AV1041" t="s">
        <v>2398</v>
      </c>
      <c r="AW1041" t="str" cm="1">
        <f t="array" ref="AW1041">IF(Bank_Final_Fact[[#This Row],[Disbursement Date]]=MIN(_xlfn._xlws.FILTER(Bank_Final_Fact[Disbursement Date],Bank_Final_Fact[Client id]=Bank_Final_Fact[[#This Row],[Client id]])),"New","Old")</f>
        <v>New</v>
      </c>
      <c r="AX1041">
        <f t="shared" si="16"/>
        <v>1</v>
      </c>
    </row>
    <row r="1042" spans="1:50">
      <c r="A1042" t="s">
        <v>1427</v>
      </c>
      <c r="B1042">
        <v>845</v>
      </c>
      <c r="C1042" t="s">
        <v>92</v>
      </c>
      <c r="D1042" t="s">
        <v>343</v>
      </c>
      <c r="E1042">
        <v>34014</v>
      </c>
      <c r="F1042">
        <v>27396</v>
      </c>
      <c r="G1042">
        <v>15324</v>
      </c>
      <c r="H1042" s="1">
        <v>43008</v>
      </c>
      <c r="I1042" t="s">
        <v>385</v>
      </c>
      <c r="J1042" t="s">
        <v>383</v>
      </c>
      <c r="K1042">
        <v>700013</v>
      </c>
      <c r="L1042" t="s">
        <v>93</v>
      </c>
      <c r="M1042" t="s">
        <v>260</v>
      </c>
      <c r="N1042" t="s">
        <v>225</v>
      </c>
      <c r="O1042" t="s">
        <v>226</v>
      </c>
      <c r="P1042">
        <v>43</v>
      </c>
      <c r="Q1042" s="1">
        <v>27030</v>
      </c>
      <c r="R1042" t="s">
        <v>235</v>
      </c>
      <c r="S1042" t="s">
        <v>243</v>
      </c>
      <c r="T1042" t="s">
        <v>259</v>
      </c>
      <c r="U1042" t="s">
        <v>261</v>
      </c>
      <c r="V1042" t="s">
        <v>246</v>
      </c>
      <c r="W1042">
        <v>453</v>
      </c>
      <c r="X1042" t="s">
        <v>344</v>
      </c>
      <c r="Y1042" t="s">
        <v>345</v>
      </c>
      <c r="Z1042" t="s">
        <v>346</v>
      </c>
      <c r="AA1042">
        <v>0.1065</v>
      </c>
      <c r="AB1042" t="s">
        <v>347</v>
      </c>
      <c r="AC1042" t="s">
        <v>348</v>
      </c>
      <c r="AD1042" t="s">
        <v>92</v>
      </c>
      <c r="AE1042" t="s">
        <v>82</v>
      </c>
      <c r="AF1042" t="s">
        <v>83</v>
      </c>
      <c r="AG1042" t="s">
        <v>84</v>
      </c>
      <c r="AH1042" t="s">
        <v>84</v>
      </c>
      <c r="AI1042" t="s">
        <v>85</v>
      </c>
      <c r="AJ1042" t="s">
        <v>86</v>
      </c>
      <c r="AK1042">
        <v>700013</v>
      </c>
      <c r="AL1042" t="s">
        <v>21</v>
      </c>
      <c r="AM1042" t="s">
        <v>30</v>
      </c>
      <c r="AN1042">
        <v>35754</v>
      </c>
      <c r="AO1042">
        <v>28193</v>
      </c>
      <c r="AP1042">
        <v>33791</v>
      </c>
      <c r="AQ1042">
        <v>33.47</v>
      </c>
      <c r="AR1042">
        <v>3842.38</v>
      </c>
      <c r="AS1042" t="s">
        <v>2396</v>
      </c>
      <c r="AT1042" t="s">
        <v>2396</v>
      </c>
      <c r="AU1042">
        <v>2</v>
      </c>
      <c r="AV1042" t="s">
        <v>2398</v>
      </c>
      <c r="AW1042" t="str" cm="1">
        <f t="array" ref="AW1042">IF(Bank_Final_Fact[[#This Row],[Disbursement Date]]=MIN(_xlfn._xlws.FILTER(Bank_Final_Fact[Disbursement Date],Bank_Final_Fact[Client id]=Bank_Final_Fact[[#This Row],[Client id]])),"New","Old")</f>
        <v>New</v>
      </c>
      <c r="AX1042">
        <f t="shared" si="16"/>
        <v>4</v>
      </c>
    </row>
    <row r="1043" spans="1:50">
      <c r="A1043" t="s">
        <v>1428</v>
      </c>
      <c r="B1043">
        <v>711</v>
      </c>
      <c r="C1043" t="s">
        <v>124</v>
      </c>
      <c r="D1043" t="s">
        <v>343</v>
      </c>
      <c r="E1043">
        <v>13466</v>
      </c>
      <c r="F1043">
        <v>43078</v>
      </c>
      <c r="G1043">
        <v>16453</v>
      </c>
      <c r="H1043" s="1">
        <v>43408</v>
      </c>
      <c r="I1043" t="s">
        <v>382</v>
      </c>
      <c r="J1043" t="s">
        <v>383</v>
      </c>
      <c r="K1043">
        <v>1030063</v>
      </c>
      <c r="L1043" t="s">
        <v>126</v>
      </c>
      <c r="M1043" t="s">
        <v>308</v>
      </c>
      <c r="N1043" t="s">
        <v>225</v>
      </c>
      <c r="O1043" t="s">
        <v>226</v>
      </c>
      <c r="P1043">
        <v>40</v>
      </c>
      <c r="Q1043" s="1">
        <v>28884</v>
      </c>
      <c r="R1043" t="s">
        <v>281</v>
      </c>
      <c r="S1043" t="s">
        <v>282</v>
      </c>
      <c r="T1043" t="s">
        <v>229</v>
      </c>
      <c r="U1043" t="s">
        <v>236</v>
      </c>
      <c r="V1043" t="s">
        <v>246</v>
      </c>
      <c r="W1043">
        <v>714</v>
      </c>
      <c r="X1043" t="s">
        <v>344</v>
      </c>
      <c r="Y1043" t="s">
        <v>345</v>
      </c>
      <c r="Z1043" t="s">
        <v>346</v>
      </c>
      <c r="AA1043">
        <v>0.1065</v>
      </c>
      <c r="AB1043" t="s">
        <v>347</v>
      </c>
      <c r="AC1043" t="s">
        <v>348</v>
      </c>
      <c r="AD1043" t="s">
        <v>124</v>
      </c>
      <c r="AE1043" t="s">
        <v>9</v>
      </c>
      <c r="AF1043" t="s">
        <v>10</v>
      </c>
      <c r="AG1043" t="s">
        <v>11</v>
      </c>
      <c r="AH1043" t="s">
        <v>11</v>
      </c>
      <c r="AI1043" t="s">
        <v>12</v>
      </c>
      <c r="AJ1043" t="s">
        <v>20</v>
      </c>
      <c r="AK1043">
        <v>1030063</v>
      </c>
      <c r="AL1043" t="s">
        <v>125</v>
      </c>
      <c r="AM1043" t="s">
        <v>30</v>
      </c>
      <c r="AN1043">
        <v>15428</v>
      </c>
      <c r="AO1043">
        <v>43924</v>
      </c>
      <c r="AP1043">
        <v>13322</v>
      </c>
      <c r="AQ1043">
        <v>44.75</v>
      </c>
      <c r="AR1043">
        <v>3751.07</v>
      </c>
      <c r="AS1043" t="s">
        <v>2396</v>
      </c>
      <c r="AT1043" t="s">
        <v>2396</v>
      </c>
      <c r="AU1043">
        <v>2</v>
      </c>
      <c r="AV1043" t="s">
        <v>2399</v>
      </c>
      <c r="AW1043" t="str" cm="1">
        <f t="array" ref="AW1043">IF(Bank_Final_Fact[[#This Row],[Disbursement Date]]=MIN(_xlfn._xlws.FILTER(Bank_Final_Fact[Disbursement Date],Bank_Final_Fact[Client id]=Bank_Final_Fact[[#This Row],[Client id]])),"New","Old")</f>
        <v>Old</v>
      </c>
      <c r="AX1043">
        <f t="shared" si="16"/>
        <v>4</v>
      </c>
    </row>
    <row r="1044" spans="1:50">
      <c r="A1044" t="s">
        <v>1429</v>
      </c>
      <c r="B1044">
        <v>629</v>
      </c>
      <c r="C1044" t="s">
        <v>142</v>
      </c>
      <c r="D1044" t="s">
        <v>372</v>
      </c>
      <c r="E1044">
        <v>34835</v>
      </c>
      <c r="F1044">
        <v>40343</v>
      </c>
      <c r="G1044">
        <v>39481</v>
      </c>
      <c r="H1044" s="1">
        <v>45056</v>
      </c>
      <c r="I1044" t="s">
        <v>382</v>
      </c>
      <c r="J1044" t="s">
        <v>389</v>
      </c>
      <c r="K1044">
        <v>570241</v>
      </c>
      <c r="L1044" t="s">
        <v>148</v>
      </c>
      <c r="M1044" t="s">
        <v>274</v>
      </c>
      <c r="N1044" t="s">
        <v>225</v>
      </c>
      <c r="O1044" t="s">
        <v>238</v>
      </c>
      <c r="P1044">
        <v>49</v>
      </c>
      <c r="Q1044" s="1">
        <v>25882</v>
      </c>
      <c r="R1044" t="s">
        <v>235</v>
      </c>
      <c r="S1044" t="s">
        <v>243</v>
      </c>
      <c r="T1044" t="s">
        <v>229</v>
      </c>
      <c r="U1044" t="s">
        <v>230</v>
      </c>
      <c r="V1044" t="s">
        <v>240</v>
      </c>
      <c r="W1044">
        <v>641</v>
      </c>
      <c r="X1044" t="s">
        <v>344</v>
      </c>
      <c r="Y1044" t="s">
        <v>345</v>
      </c>
      <c r="Z1044" t="s">
        <v>346</v>
      </c>
      <c r="AA1044">
        <v>0.17269999999999999</v>
      </c>
      <c r="AB1044" t="s">
        <v>354</v>
      </c>
      <c r="AC1044" t="s">
        <v>367</v>
      </c>
      <c r="AD1044" t="s">
        <v>142</v>
      </c>
      <c r="AE1044" t="s">
        <v>143</v>
      </c>
      <c r="AF1044" t="s">
        <v>144</v>
      </c>
      <c r="AG1044" t="s">
        <v>145</v>
      </c>
      <c r="AH1044" t="s">
        <v>145</v>
      </c>
      <c r="AI1044" t="s">
        <v>146</v>
      </c>
      <c r="AJ1044" t="s">
        <v>142</v>
      </c>
      <c r="AK1044">
        <v>570241</v>
      </c>
      <c r="AL1044" t="s">
        <v>147</v>
      </c>
      <c r="AM1044" t="s">
        <v>30</v>
      </c>
      <c r="AN1044">
        <v>35305</v>
      </c>
      <c r="AO1044">
        <v>40768</v>
      </c>
      <c r="AP1044">
        <v>34783</v>
      </c>
      <c r="AQ1044">
        <v>24.18</v>
      </c>
      <c r="AR1044">
        <v>4697.05</v>
      </c>
      <c r="AS1044" t="s">
        <v>2396</v>
      </c>
      <c r="AT1044" t="s">
        <v>2396</v>
      </c>
      <c r="AU1044">
        <v>0</v>
      </c>
      <c r="AV1044" t="s">
        <v>2400</v>
      </c>
      <c r="AW1044" t="str" cm="1">
        <f t="array" ref="AW1044">IF(Bank_Final_Fact[[#This Row],[Disbursement Date]]=MIN(_xlfn._xlws.FILTER(Bank_Final_Fact[Disbursement Date],Bank_Final_Fact[Client id]=Bank_Final_Fact[[#This Row],[Client id]])),"New","Old")</f>
        <v>Old</v>
      </c>
      <c r="AX1044">
        <f t="shared" si="16"/>
        <v>4</v>
      </c>
    </row>
    <row r="1045" spans="1:50">
      <c r="A1045" t="s">
        <v>1430</v>
      </c>
      <c r="B1045">
        <v>21</v>
      </c>
      <c r="C1045" t="s">
        <v>154</v>
      </c>
      <c r="D1045" t="s">
        <v>343</v>
      </c>
      <c r="E1045">
        <v>15321</v>
      </c>
      <c r="F1045">
        <v>43886</v>
      </c>
      <c r="G1045">
        <v>31259</v>
      </c>
      <c r="H1045" s="1">
        <v>44315</v>
      </c>
      <c r="I1045" t="s">
        <v>382</v>
      </c>
      <c r="J1045" t="s">
        <v>383</v>
      </c>
      <c r="K1045">
        <v>740048</v>
      </c>
      <c r="L1045" t="s">
        <v>157</v>
      </c>
      <c r="M1045" t="s">
        <v>262</v>
      </c>
      <c r="N1045" t="s">
        <v>225</v>
      </c>
      <c r="O1045" t="s">
        <v>251</v>
      </c>
      <c r="P1045">
        <v>34</v>
      </c>
      <c r="Q1045" s="1">
        <v>30317</v>
      </c>
      <c r="R1045" t="s">
        <v>235</v>
      </c>
      <c r="S1045" t="s">
        <v>243</v>
      </c>
      <c r="T1045" t="s">
        <v>229</v>
      </c>
      <c r="U1045" t="s">
        <v>230</v>
      </c>
      <c r="V1045" t="s">
        <v>246</v>
      </c>
      <c r="W1045">
        <v>734</v>
      </c>
      <c r="X1045" t="s">
        <v>344</v>
      </c>
      <c r="Y1045" t="s">
        <v>345</v>
      </c>
      <c r="Z1045" t="s">
        <v>346</v>
      </c>
      <c r="AA1045">
        <v>0.1065</v>
      </c>
      <c r="AB1045" t="s">
        <v>347</v>
      </c>
      <c r="AC1045" t="s">
        <v>348</v>
      </c>
      <c r="AD1045" t="s">
        <v>154</v>
      </c>
      <c r="AE1045" t="s">
        <v>143</v>
      </c>
      <c r="AF1045" t="s">
        <v>144</v>
      </c>
      <c r="AG1045" t="s">
        <v>145</v>
      </c>
      <c r="AH1045" t="s">
        <v>145</v>
      </c>
      <c r="AI1045" t="s">
        <v>146</v>
      </c>
      <c r="AJ1045" t="s">
        <v>155</v>
      </c>
      <c r="AK1045">
        <v>740048</v>
      </c>
      <c r="AL1045" t="s">
        <v>156</v>
      </c>
      <c r="AM1045" t="s">
        <v>14</v>
      </c>
      <c r="AN1045">
        <v>15225</v>
      </c>
      <c r="AO1045">
        <v>44027</v>
      </c>
      <c r="AP1045">
        <v>15256</v>
      </c>
      <c r="AQ1045">
        <v>48.4</v>
      </c>
      <c r="AR1045">
        <v>1236.02</v>
      </c>
      <c r="AS1045" t="s">
        <v>2396</v>
      </c>
      <c r="AT1045" t="s">
        <v>2396</v>
      </c>
      <c r="AU1045">
        <v>0</v>
      </c>
      <c r="AV1045" t="s">
        <v>2398</v>
      </c>
      <c r="AW1045" t="str" cm="1">
        <f t="array" ref="AW1045">IF(Bank_Final_Fact[[#This Row],[Disbursement Date]]=MIN(_xlfn._xlws.FILTER(Bank_Final_Fact[Disbursement Date],Bank_Final_Fact[Client id]=Bank_Final_Fact[[#This Row],[Client id]])),"New","Old")</f>
        <v>New</v>
      </c>
      <c r="AX1045">
        <f t="shared" si="16"/>
        <v>2</v>
      </c>
    </row>
    <row r="1046" spans="1:50">
      <c r="A1046" t="s">
        <v>1431</v>
      </c>
      <c r="B1046">
        <v>950</v>
      </c>
      <c r="C1046" t="s">
        <v>23</v>
      </c>
      <c r="D1046" t="s">
        <v>362</v>
      </c>
      <c r="E1046">
        <v>42107</v>
      </c>
      <c r="F1046">
        <v>11632</v>
      </c>
      <c r="G1046">
        <v>40236</v>
      </c>
      <c r="H1046" s="1">
        <v>42825</v>
      </c>
      <c r="I1046" t="s">
        <v>382</v>
      </c>
      <c r="J1046" t="s">
        <v>389</v>
      </c>
      <c r="K1046">
        <v>910182</v>
      </c>
      <c r="L1046" t="s">
        <v>31</v>
      </c>
      <c r="M1046" t="s">
        <v>295</v>
      </c>
      <c r="N1046" t="s">
        <v>225</v>
      </c>
      <c r="O1046" t="s">
        <v>238</v>
      </c>
      <c r="P1046">
        <v>51</v>
      </c>
      <c r="Q1046" s="1">
        <v>24838</v>
      </c>
      <c r="R1046" t="s">
        <v>227</v>
      </c>
      <c r="S1046" t="s">
        <v>243</v>
      </c>
      <c r="T1046" t="s">
        <v>229</v>
      </c>
      <c r="U1046" t="s">
        <v>245</v>
      </c>
      <c r="V1046" t="s">
        <v>231</v>
      </c>
      <c r="W1046">
        <v>389</v>
      </c>
      <c r="X1046" t="s">
        <v>344</v>
      </c>
      <c r="Y1046" t="s">
        <v>357</v>
      </c>
      <c r="Z1046" t="s">
        <v>363</v>
      </c>
      <c r="AA1046">
        <v>0.1991</v>
      </c>
      <c r="AB1046" t="s">
        <v>364</v>
      </c>
      <c r="AC1046" t="s">
        <v>365</v>
      </c>
      <c r="AD1046" t="s">
        <v>23</v>
      </c>
      <c r="AE1046" t="s">
        <v>24</v>
      </c>
      <c r="AF1046" t="s">
        <v>25</v>
      </c>
      <c r="AG1046" t="s">
        <v>26</v>
      </c>
      <c r="AH1046" t="s">
        <v>26</v>
      </c>
      <c r="AI1046" t="s">
        <v>27</v>
      </c>
      <c r="AJ1046" t="s">
        <v>28</v>
      </c>
      <c r="AK1046">
        <v>910182</v>
      </c>
      <c r="AL1046" t="s">
        <v>29</v>
      </c>
      <c r="AM1046" t="s">
        <v>16</v>
      </c>
      <c r="AN1046">
        <v>42005</v>
      </c>
      <c r="AO1046">
        <v>13304</v>
      </c>
      <c r="AP1046">
        <v>41977</v>
      </c>
      <c r="AQ1046">
        <v>25.73</v>
      </c>
      <c r="AR1046">
        <v>4725.54</v>
      </c>
      <c r="AS1046" t="s">
        <v>2396</v>
      </c>
      <c r="AT1046" t="s">
        <v>2396</v>
      </c>
      <c r="AU1046">
        <v>2</v>
      </c>
      <c r="AV1046" t="s">
        <v>2400</v>
      </c>
      <c r="AW1046" t="str" cm="1">
        <f t="array" ref="AW1046">IF(Bank_Final_Fact[[#This Row],[Disbursement Date]]=MIN(_xlfn._xlws.FILTER(Bank_Final_Fact[Disbursement Date],Bank_Final_Fact[Client id]=Bank_Final_Fact[[#This Row],[Client id]])),"New","Old")</f>
        <v>Old</v>
      </c>
      <c r="AX1046">
        <f t="shared" si="16"/>
        <v>4</v>
      </c>
    </row>
    <row r="1047" spans="1:50">
      <c r="A1047" t="s">
        <v>1432</v>
      </c>
      <c r="B1047">
        <v>893</v>
      </c>
      <c r="C1047" t="s">
        <v>23</v>
      </c>
      <c r="D1047" t="s">
        <v>343</v>
      </c>
      <c r="E1047">
        <v>11646</v>
      </c>
      <c r="F1047">
        <v>38874</v>
      </c>
      <c r="G1047">
        <v>44068</v>
      </c>
      <c r="H1047" s="1">
        <v>43923</v>
      </c>
      <c r="I1047" t="s">
        <v>382</v>
      </c>
      <c r="J1047" t="s">
        <v>383</v>
      </c>
      <c r="K1047">
        <v>910182</v>
      </c>
      <c r="L1047" t="s">
        <v>31</v>
      </c>
      <c r="M1047" t="s">
        <v>248</v>
      </c>
      <c r="N1047" t="s">
        <v>225</v>
      </c>
      <c r="O1047" t="s">
        <v>251</v>
      </c>
      <c r="P1047">
        <v>35</v>
      </c>
      <c r="Q1047" s="1">
        <v>30682</v>
      </c>
      <c r="R1047" t="s">
        <v>266</v>
      </c>
      <c r="S1047" t="s">
        <v>243</v>
      </c>
      <c r="T1047" t="s">
        <v>229</v>
      </c>
      <c r="U1047" t="s">
        <v>261</v>
      </c>
      <c r="V1047" t="s">
        <v>240</v>
      </c>
      <c r="W1047">
        <v>624</v>
      </c>
      <c r="X1047" t="s">
        <v>344</v>
      </c>
      <c r="Y1047" t="s">
        <v>345</v>
      </c>
      <c r="Z1047" t="s">
        <v>346</v>
      </c>
      <c r="AA1047">
        <v>0.1065</v>
      </c>
      <c r="AB1047" t="s">
        <v>347</v>
      </c>
      <c r="AC1047" t="s">
        <v>348</v>
      </c>
      <c r="AD1047" t="s">
        <v>23</v>
      </c>
      <c r="AE1047" t="s">
        <v>24</v>
      </c>
      <c r="AF1047" t="s">
        <v>25</v>
      </c>
      <c r="AG1047" t="s">
        <v>26</v>
      </c>
      <c r="AH1047" t="s">
        <v>26</v>
      </c>
      <c r="AI1047" t="s">
        <v>27</v>
      </c>
      <c r="AJ1047" t="s">
        <v>28</v>
      </c>
      <c r="AK1047">
        <v>910182</v>
      </c>
      <c r="AL1047" t="s">
        <v>29</v>
      </c>
      <c r="AM1047" t="s">
        <v>16</v>
      </c>
      <c r="AN1047">
        <v>12073</v>
      </c>
      <c r="AO1047">
        <v>39509</v>
      </c>
      <c r="AP1047">
        <v>11530</v>
      </c>
      <c r="AQ1047">
        <v>34.450000000000003</v>
      </c>
      <c r="AR1047">
        <v>2192.8200000000002</v>
      </c>
      <c r="AS1047" t="s">
        <v>2396</v>
      </c>
      <c r="AT1047" t="s">
        <v>2396</v>
      </c>
      <c r="AU1047">
        <v>0</v>
      </c>
      <c r="AV1047" t="s">
        <v>2399</v>
      </c>
      <c r="AW1047" t="str" cm="1">
        <f t="array" ref="AW1047">IF(Bank_Final_Fact[[#This Row],[Disbursement Date]]=MIN(_xlfn._xlws.FILTER(Bank_Final_Fact[Disbursement Date],Bank_Final_Fact[Client id]=Bank_Final_Fact[[#This Row],[Client id]])),"New","Old")</f>
        <v>New</v>
      </c>
      <c r="AX1047">
        <f t="shared" si="16"/>
        <v>2</v>
      </c>
    </row>
    <row r="1048" spans="1:50">
      <c r="A1048" t="s">
        <v>1433</v>
      </c>
      <c r="B1048">
        <v>228</v>
      </c>
      <c r="C1048" t="s">
        <v>113</v>
      </c>
      <c r="D1048" t="s">
        <v>359</v>
      </c>
      <c r="E1048">
        <v>20731</v>
      </c>
      <c r="F1048">
        <v>33342</v>
      </c>
      <c r="G1048">
        <v>23508</v>
      </c>
      <c r="H1048" s="1">
        <v>42075</v>
      </c>
      <c r="I1048" t="s">
        <v>382</v>
      </c>
      <c r="J1048" t="s">
        <v>389</v>
      </c>
      <c r="K1048">
        <v>730084</v>
      </c>
      <c r="L1048" t="s">
        <v>115</v>
      </c>
      <c r="M1048" t="s">
        <v>247</v>
      </c>
      <c r="N1048" t="s">
        <v>225</v>
      </c>
      <c r="O1048" t="s">
        <v>226</v>
      </c>
      <c r="P1048">
        <v>39</v>
      </c>
      <c r="Q1048" s="1">
        <v>28491</v>
      </c>
      <c r="R1048" t="s">
        <v>227</v>
      </c>
      <c r="S1048" t="s">
        <v>243</v>
      </c>
      <c r="T1048" t="s">
        <v>229</v>
      </c>
      <c r="U1048" t="s">
        <v>236</v>
      </c>
      <c r="V1048" t="s">
        <v>246</v>
      </c>
      <c r="W1048">
        <v>692</v>
      </c>
      <c r="X1048" t="s">
        <v>344</v>
      </c>
      <c r="Y1048" t="s">
        <v>360</v>
      </c>
      <c r="Z1048" t="s">
        <v>346</v>
      </c>
      <c r="AA1048">
        <v>9.9099999999999994E-2</v>
      </c>
      <c r="AB1048" t="s">
        <v>347</v>
      </c>
      <c r="AC1048" t="s">
        <v>361</v>
      </c>
      <c r="AD1048" t="s">
        <v>113</v>
      </c>
      <c r="AE1048" t="s">
        <v>51</v>
      </c>
      <c r="AF1048" t="s">
        <v>52</v>
      </c>
      <c r="AG1048" t="s">
        <v>53</v>
      </c>
      <c r="AH1048" t="s">
        <v>53</v>
      </c>
      <c r="AI1048" t="s">
        <v>54</v>
      </c>
      <c r="AJ1048" t="s">
        <v>113</v>
      </c>
      <c r="AK1048">
        <v>730084</v>
      </c>
      <c r="AL1048" t="s">
        <v>114</v>
      </c>
      <c r="AM1048" t="s">
        <v>14</v>
      </c>
      <c r="AN1048">
        <v>21034</v>
      </c>
      <c r="AO1048">
        <v>33630</v>
      </c>
      <c r="AP1048">
        <v>20656</v>
      </c>
      <c r="AQ1048">
        <v>29.1</v>
      </c>
      <c r="AR1048">
        <v>2461.39</v>
      </c>
      <c r="AS1048" t="s">
        <v>2396</v>
      </c>
      <c r="AT1048" t="s">
        <v>2396</v>
      </c>
      <c r="AU1048">
        <v>1</v>
      </c>
      <c r="AV1048" t="s">
        <v>2398</v>
      </c>
      <c r="AW1048" t="str" cm="1">
        <f t="array" ref="AW1048">IF(Bank_Final_Fact[[#This Row],[Disbursement Date]]=MIN(_xlfn._xlws.FILTER(Bank_Final_Fact[Disbursement Date],Bank_Final_Fact[Client id]=Bank_Final_Fact[[#This Row],[Client id]])),"New","Old")</f>
        <v>New</v>
      </c>
      <c r="AX1048">
        <f t="shared" si="16"/>
        <v>1</v>
      </c>
    </row>
    <row r="1049" spans="1:50">
      <c r="A1049" t="s">
        <v>1434</v>
      </c>
      <c r="B1049">
        <v>131</v>
      </c>
      <c r="C1049" t="s">
        <v>206</v>
      </c>
      <c r="D1049" t="s">
        <v>356</v>
      </c>
      <c r="E1049">
        <v>30292</v>
      </c>
      <c r="F1049">
        <v>46886</v>
      </c>
      <c r="G1049">
        <v>23285</v>
      </c>
      <c r="H1049" s="1">
        <v>44745</v>
      </c>
      <c r="I1049" t="s">
        <v>382</v>
      </c>
      <c r="J1049" t="s">
        <v>389</v>
      </c>
      <c r="K1049">
        <v>670106</v>
      </c>
      <c r="L1049" t="s">
        <v>208</v>
      </c>
      <c r="M1049" t="s">
        <v>312</v>
      </c>
      <c r="N1049" t="s">
        <v>225</v>
      </c>
      <c r="O1049" t="s">
        <v>226</v>
      </c>
      <c r="P1049">
        <v>36</v>
      </c>
      <c r="Q1049" s="1">
        <v>30317</v>
      </c>
      <c r="R1049" t="s">
        <v>239</v>
      </c>
      <c r="S1049" t="s">
        <v>303</v>
      </c>
      <c r="T1049" t="s">
        <v>229</v>
      </c>
      <c r="U1049" t="s">
        <v>233</v>
      </c>
      <c r="V1049" t="s">
        <v>240</v>
      </c>
      <c r="W1049">
        <v>692</v>
      </c>
      <c r="X1049" t="s">
        <v>344</v>
      </c>
      <c r="Y1049" t="s">
        <v>357</v>
      </c>
      <c r="Z1049" t="s">
        <v>346</v>
      </c>
      <c r="AA1049">
        <v>6.6199999999999995E-2</v>
      </c>
      <c r="AB1049" t="s">
        <v>351</v>
      </c>
      <c r="AC1049" t="s">
        <v>358</v>
      </c>
      <c r="AD1049" t="s">
        <v>206</v>
      </c>
      <c r="AE1049" t="s">
        <v>51</v>
      </c>
      <c r="AF1049" t="s">
        <v>52</v>
      </c>
      <c r="AG1049" t="s">
        <v>53</v>
      </c>
      <c r="AH1049" t="s">
        <v>53</v>
      </c>
      <c r="AI1049" t="s">
        <v>54</v>
      </c>
      <c r="AJ1049" t="s">
        <v>206</v>
      </c>
      <c r="AK1049">
        <v>670106</v>
      </c>
      <c r="AL1049" t="s">
        <v>207</v>
      </c>
      <c r="AM1049" t="s">
        <v>14</v>
      </c>
      <c r="AN1049">
        <v>31821</v>
      </c>
      <c r="AO1049">
        <v>46420</v>
      </c>
      <c r="AP1049">
        <v>29917</v>
      </c>
      <c r="AQ1049">
        <v>46.75</v>
      </c>
      <c r="AR1049">
        <v>1307.92</v>
      </c>
      <c r="AS1049" t="s">
        <v>2396</v>
      </c>
      <c r="AT1049" t="s">
        <v>2396</v>
      </c>
      <c r="AU1049">
        <v>0</v>
      </c>
      <c r="AV1049" t="s">
        <v>2398</v>
      </c>
      <c r="AW1049" t="str" cm="1">
        <f t="array" ref="AW1049">IF(Bank_Final_Fact[[#This Row],[Disbursement Date]]=MIN(_xlfn._xlws.FILTER(Bank_Final_Fact[Disbursement Date],Bank_Final_Fact[Client id]=Bank_Final_Fact[[#This Row],[Client id]])),"New","Old")</f>
        <v>Old</v>
      </c>
      <c r="AX1049">
        <f t="shared" si="16"/>
        <v>3</v>
      </c>
    </row>
    <row r="1050" spans="1:50">
      <c r="A1050" t="s">
        <v>1435</v>
      </c>
      <c r="B1050">
        <v>961</v>
      </c>
      <c r="C1050" t="s">
        <v>127</v>
      </c>
      <c r="D1050" t="s">
        <v>372</v>
      </c>
      <c r="E1050">
        <v>20315</v>
      </c>
      <c r="F1050">
        <v>37859</v>
      </c>
      <c r="G1050">
        <v>31028</v>
      </c>
      <c r="H1050" s="1">
        <v>42177</v>
      </c>
      <c r="I1050" t="s">
        <v>394</v>
      </c>
      <c r="J1050" t="s">
        <v>383</v>
      </c>
      <c r="K1050">
        <v>120676</v>
      </c>
      <c r="L1050" t="s">
        <v>128</v>
      </c>
      <c r="M1050" t="s">
        <v>255</v>
      </c>
      <c r="N1050" t="s">
        <v>225</v>
      </c>
      <c r="O1050" t="s">
        <v>251</v>
      </c>
      <c r="P1050">
        <v>29</v>
      </c>
      <c r="Q1050" s="1">
        <v>32509</v>
      </c>
      <c r="R1050" t="s">
        <v>239</v>
      </c>
      <c r="S1050" t="s">
        <v>303</v>
      </c>
      <c r="T1050" t="s">
        <v>229</v>
      </c>
      <c r="U1050" t="s">
        <v>233</v>
      </c>
      <c r="V1050" t="s">
        <v>246</v>
      </c>
      <c r="W1050">
        <v>324</v>
      </c>
      <c r="X1050" t="s">
        <v>344</v>
      </c>
      <c r="Y1050" t="s">
        <v>345</v>
      </c>
      <c r="Z1050" t="s">
        <v>346</v>
      </c>
      <c r="AA1050">
        <v>0.17269999999999999</v>
      </c>
      <c r="AB1050" t="s">
        <v>354</v>
      </c>
      <c r="AC1050" t="s">
        <v>367</v>
      </c>
      <c r="AD1050" t="s">
        <v>127</v>
      </c>
      <c r="AE1050" t="s">
        <v>9</v>
      </c>
      <c r="AF1050" t="s">
        <v>10</v>
      </c>
      <c r="AG1050" t="s">
        <v>11</v>
      </c>
      <c r="AH1050" t="s">
        <v>11</v>
      </c>
      <c r="AI1050" t="s">
        <v>12</v>
      </c>
      <c r="AJ1050" t="s">
        <v>127</v>
      </c>
      <c r="AK1050">
        <v>120676</v>
      </c>
      <c r="AL1050" t="s">
        <v>21</v>
      </c>
      <c r="AM1050" t="s">
        <v>14</v>
      </c>
      <c r="AN1050">
        <v>21689</v>
      </c>
      <c r="AO1050">
        <v>39036</v>
      </c>
      <c r="AP1050">
        <v>19896</v>
      </c>
      <c r="AQ1050">
        <v>47.47</v>
      </c>
      <c r="AR1050">
        <v>1538.85</v>
      </c>
      <c r="AS1050" t="s">
        <v>2396</v>
      </c>
      <c r="AT1050" t="s">
        <v>2396</v>
      </c>
      <c r="AU1050">
        <v>2</v>
      </c>
      <c r="AV1050" t="s">
        <v>2398</v>
      </c>
      <c r="AW1050" t="str" cm="1">
        <f t="array" ref="AW1050">IF(Bank_Final_Fact[[#This Row],[Disbursement Date]]=MIN(_xlfn._xlws.FILTER(Bank_Final_Fact[Disbursement Date],Bank_Final_Fact[Client id]=Bank_Final_Fact[[#This Row],[Client id]])),"New","Old")</f>
        <v>New</v>
      </c>
      <c r="AX1050">
        <f t="shared" si="16"/>
        <v>3</v>
      </c>
    </row>
    <row r="1051" spans="1:50">
      <c r="A1051" t="s">
        <v>1436</v>
      </c>
      <c r="B1051">
        <v>333</v>
      </c>
      <c r="C1051" t="s">
        <v>206</v>
      </c>
      <c r="D1051" t="s">
        <v>359</v>
      </c>
      <c r="E1051">
        <v>13846</v>
      </c>
      <c r="F1051">
        <v>20542</v>
      </c>
      <c r="G1051">
        <v>44694</v>
      </c>
      <c r="H1051" s="1">
        <v>44107</v>
      </c>
      <c r="I1051" t="s">
        <v>394</v>
      </c>
      <c r="J1051" t="s">
        <v>389</v>
      </c>
      <c r="K1051">
        <v>670106</v>
      </c>
      <c r="L1051" t="s">
        <v>208</v>
      </c>
      <c r="M1051" t="s">
        <v>283</v>
      </c>
      <c r="N1051" t="s">
        <v>225</v>
      </c>
      <c r="O1051" t="s">
        <v>226</v>
      </c>
      <c r="P1051">
        <v>36</v>
      </c>
      <c r="Q1051" s="1">
        <v>30317</v>
      </c>
      <c r="R1051" t="s">
        <v>235</v>
      </c>
      <c r="S1051" t="s">
        <v>243</v>
      </c>
      <c r="T1051" t="s">
        <v>259</v>
      </c>
      <c r="U1051" t="s">
        <v>245</v>
      </c>
      <c r="V1051" t="s">
        <v>240</v>
      </c>
      <c r="W1051">
        <v>796</v>
      </c>
      <c r="X1051" t="s">
        <v>344</v>
      </c>
      <c r="Y1051" t="s">
        <v>360</v>
      </c>
      <c r="Z1051" t="s">
        <v>346</v>
      </c>
      <c r="AA1051">
        <v>9.9099999999999994E-2</v>
      </c>
      <c r="AB1051" t="s">
        <v>347</v>
      </c>
      <c r="AC1051" t="s">
        <v>361</v>
      </c>
      <c r="AD1051" t="s">
        <v>206</v>
      </c>
      <c r="AE1051" t="s">
        <v>51</v>
      </c>
      <c r="AF1051" t="s">
        <v>52</v>
      </c>
      <c r="AG1051" t="s">
        <v>53</v>
      </c>
      <c r="AH1051" t="s">
        <v>53</v>
      </c>
      <c r="AI1051" t="s">
        <v>54</v>
      </c>
      <c r="AJ1051" t="s">
        <v>206</v>
      </c>
      <c r="AK1051">
        <v>670106</v>
      </c>
      <c r="AL1051" t="s">
        <v>207</v>
      </c>
      <c r="AM1051" t="s">
        <v>14</v>
      </c>
      <c r="AN1051">
        <v>14389</v>
      </c>
      <c r="AO1051">
        <v>20471</v>
      </c>
      <c r="AP1051">
        <v>13567</v>
      </c>
      <c r="AQ1051">
        <v>2.63</v>
      </c>
      <c r="AR1051">
        <v>776.94</v>
      </c>
      <c r="AS1051" t="s">
        <v>2396</v>
      </c>
      <c r="AT1051" t="s">
        <v>2396</v>
      </c>
      <c r="AU1051">
        <v>1</v>
      </c>
      <c r="AV1051" t="s">
        <v>2398</v>
      </c>
      <c r="AW1051" t="str" cm="1">
        <f t="array" ref="AW1051">IF(Bank_Final_Fact[[#This Row],[Disbursement Date]]=MIN(_xlfn._xlws.FILTER(Bank_Final_Fact[Disbursement Date],Bank_Final_Fact[Client id]=Bank_Final_Fact[[#This Row],[Client id]])),"New","Old")</f>
        <v>Old</v>
      </c>
      <c r="AX1051">
        <f t="shared" si="16"/>
        <v>4</v>
      </c>
    </row>
    <row r="1052" spans="1:50">
      <c r="A1052" t="s">
        <v>1437</v>
      </c>
      <c r="B1052">
        <v>274</v>
      </c>
      <c r="C1052" t="s">
        <v>92</v>
      </c>
      <c r="D1052" t="s">
        <v>359</v>
      </c>
      <c r="E1052">
        <v>45642</v>
      </c>
      <c r="F1052">
        <v>48751</v>
      </c>
      <c r="G1052">
        <v>5153</v>
      </c>
      <c r="H1052" s="1">
        <v>45017</v>
      </c>
      <c r="I1052" t="s">
        <v>394</v>
      </c>
      <c r="J1052" t="s">
        <v>389</v>
      </c>
      <c r="K1052">
        <v>700013</v>
      </c>
      <c r="L1052" t="s">
        <v>93</v>
      </c>
      <c r="M1052" t="s">
        <v>316</v>
      </c>
      <c r="N1052" t="s">
        <v>225</v>
      </c>
      <c r="O1052" t="s">
        <v>238</v>
      </c>
      <c r="P1052">
        <v>51</v>
      </c>
      <c r="Q1052" s="1">
        <v>24838</v>
      </c>
      <c r="R1052" t="s">
        <v>266</v>
      </c>
      <c r="S1052" t="s">
        <v>282</v>
      </c>
      <c r="T1052" t="s">
        <v>259</v>
      </c>
      <c r="U1052" t="s">
        <v>230</v>
      </c>
      <c r="V1052" t="s">
        <v>231</v>
      </c>
      <c r="W1052">
        <v>804</v>
      </c>
      <c r="X1052" t="s">
        <v>344</v>
      </c>
      <c r="Y1052" t="s">
        <v>360</v>
      </c>
      <c r="Z1052" t="s">
        <v>346</v>
      </c>
      <c r="AA1052">
        <v>9.9099999999999994E-2</v>
      </c>
      <c r="AB1052" t="s">
        <v>347</v>
      </c>
      <c r="AC1052" t="s">
        <v>361</v>
      </c>
      <c r="AD1052" t="s">
        <v>92</v>
      </c>
      <c r="AE1052" t="s">
        <v>82</v>
      </c>
      <c r="AF1052" t="s">
        <v>83</v>
      </c>
      <c r="AG1052" t="s">
        <v>84</v>
      </c>
      <c r="AH1052" t="s">
        <v>84</v>
      </c>
      <c r="AI1052" t="s">
        <v>85</v>
      </c>
      <c r="AJ1052" t="s">
        <v>86</v>
      </c>
      <c r="AK1052">
        <v>700013</v>
      </c>
      <c r="AL1052" t="s">
        <v>21</v>
      </c>
      <c r="AM1052" t="s">
        <v>30</v>
      </c>
      <c r="AN1052">
        <v>45338</v>
      </c>
      <c r="AO1052">
        <v>49066</v>
      </c>
      <c r="AP1052">
        <v>45413</v>
      </c>
      <c r="AQ1052">
        <v>13.28</v>
      </c>
      <c r="AR1052">
        <v>4623.41</v>
      </c>
      <c r="AS1052" t="s">
        <v>2396</v>
      </c>
      <c r="AT1052" t="s">
        <v>2396</v>
      </c>
      <c r="AU1052">
        <v>2</v>
      </c>
      <c r="AV1052" t="s">
        <v>2400</v>
      </c>
      <c r="AW1052" t="str" cm="1">
        <f t="array" ref="AW1052">IF(Bank_Final_Fact[[#This Row],[Disbursement Date]]=MIN(_xlfn._xlws.FILTER(Bank_Final_Fact[Disbursement Date],Bank_Final_Fact[Client id]=Bank_Final_Fact[[#This Row],[Client id]])),"New","Old")</f>
        <v>Old</v>
      </c>
      <c r="AX1052">
        <f t="shared" si="16"/>
        <v>2</v>
      </c>
    </row>
    <row r="1053" spans="1:50">
      <c r="A1053" t="s">
        <v>1438</v>
      </c>
      <c r="B1053">
        <v>234</v>
      </c>
      <c r="C1053" t="s">
        <v>39</v>
      </c>
      <c r="D1053" t="s">
        <v>343</v>
      </c>
      <c r="E1053">
        <v>7038</v>
      </c>
      <c r="F1053">
        <v>15683</v>
      </c>
      <c r="G1053">
        <v>24693</v>
      </c>
      <c r="H1053" s="1">
        <v>45170</v>
      </c>
      <c r="I1053" t="s">
        <v>382</v>
      </c>
      <c r="J1053" t="s">
        <v>389</v>
      </c>
      <c r="K1053">
        <v>30179</v>
      </c>
      <c r="L1053" t="s">
        <v>46</v>
      </c>
      <c r="M1053" t="s">
        <v>318</v>
      </c>
      <c r="N1053" t="s">
        <v>225</v>
      </c>
      <c r="O1053" t="s">
        <v>226</v>
      </c>
      <c r="P1053">
        <v>38</v>
      </c>
      <c r="Q1053" s="1">
        <v>29587</v>
      </c>
      <c r="R1053" t="s">
        <v>239</v>
      </c>
      <c r="S1053" t="s">
        <v>303</v>
      </c>
      <c r="T1053" t="s">
        <v>259</v>
      </c>
      <c r="U1053" t="s">
        <v>245</v>
      </c>
      <c r="V1053" t="s">
        <v>240</v>
      </c>
      <c r="W1053">
        <v>308</v>
      </c>
      <c r="X1053" t="s">
        <v>344</v>
      </c>
      <c r="Y1053" t="s">
        <v>345</v>
      </c>
      <c r="Z1053" t="s">
        <v>346</v>
      </c>
      <c r="AA1053">
        <v>0.1065</v>
      </c>
      <c r="AB1053" t="s">
        <v>347</v>
      </c>
      <c r="AC1053" t="s">
        <v>348</v>
      </c>
      <c r="AD1053" t="s">
        <v>39</v>
      </c>
      <c r="AE1053" t="s">
        <v>40</v>
      </c>
      <c r="AF1053" t="s">
        <v>41</v>
      </c>
      <c r="AG1053" t="s">
        <v>42</v>
      </c>
      <c r="AH1053" t="s">
        <v>42</v>
      </c>
      <c r="AI1053" t="s">
        <v>43</v>
      </c>
      <c r="AJ1053" t="s">
        <v>44</v>
      </c>
      <c r="AK1053">
        <v>30179</v>
      </c>
      <c r="AL1053" t="s">
        <v>45</v>
      </c>
      <c r="AM1053" t="s">
        <v>30</v>
      </c>
      <c r="AN1053">
        <v>7790</v>
      </c>
      <c r="AO1053">
        <v>15967</v>
      </c>
      <c r="AP1053">
        <v>6829</v>
      </c>
      <c r="AQ1053">
        <v>27.57</v>
      </c>
      <c r="AR1053">
        <v>4616.03</v>
      </c>
      <c r="AS1053" t="s">
        <v>2397</v>
      </c>
      <c r="AT1053" t="s">
        <v>2396</v>
      </c>
      <c r="AU1053">
        <v>2</v>
      </c>
      <c r="AV1053" t="s">
        <v>2398</v>
      </c>
      <c r="AW1053" t="str" cm="1">
        <f t="array" ref="AW1053">IF(Bank_Final_Fact[[#This Row],[Disbursement Date]]=MIN(_xlfn._xlws.FILTER(Bank_Final_Fact[Disbursement Date],Bank_Final_Fact[Client id]=Bank_Final_Fact[[#This Row],[Client id]])),"New","Old")</f>
        <v>New</v>
      </c>
      <c r="AX1053">
        <f t="shared" si="16"/>
        <v>1</v>
      </c>
    </row>
    <row r="1054" spans="1:50">
      <c r="A1054" t="s">
        <v>1439</v>
      </c>
      <c r="B1054">
        <v>853</v>
      </c>
      <c r="C1054" t="s">
        <v>124</v>
      </c>
      <c r="D1054" t="s">
        <v>343</v>
      </c>
      <c r="E1054">
        <v>20274</v>
      </c>
      <c r="F1054">
        <v>39737</v>
      </c>
      <c r="G1054">
        <v>25719</v>
      </c>
      <c r="H1054" s="1">
        <v>44249</v>
      </c>
      <c r="I1054" t="s">
        <v>382</v>
      </c>
      <c r="J1054" t="s">
        <v>383</v>
      </c>
      <c r="K1054">
        <v>1030063</v>
      </c>
      <c r="L1054" t="s">
        <v>126</v>
      </c>
      <c r="M1054" t="s">
        <v>248</v>
      </c>
      <c r="N1054" t="s">
        <v>225</v>
      </c>
      <c r="O1054" t="s">
        <v>251</v>
      </c>
      <c r="P1054">
        <v>35</v>
      </c>
      <c r="Q1054" s="1">
        <v>30682</v>
      </c>
      <c r="R1054" t="s">
        <v>266</v>
      </c>
      <c r="S1054" t="s">
        <v>243</v>
      </c>
      <c r="T1054" t="s">
        <v>229</v>
      </c>
      <c r="U1054" t="s">
        <v>261</v>
      </c>
      <c r="V1054" t="s">
        <v>240</v>
      </c>
      <c r="W1054">
        <v>624</v>
      </c>
      <c r="X1054" t="s">
        <v>344</v>
      </c>
      <c r="Y1054" t="s">
        <v>345</v>
      </c>
      <c r="Z1054" t="s">
        <v>346</v>
      </c>
      <c r="AA1054">
        <v>0.1065</v>
      </c>
      <c r="AB1054" t="s">
        <v>347</v>
      </c>
      <c r="AC1054" t="s">
        <v>348</v>
      </c>
      <c r="AD1054" t="s">
        <v>124</v>
      </c>
      <c r="AE1054" t="s">
        <v>9</v>
      </c>
      <c r="AF1054" t="s">
        <v>10</v>
      </c>
      <c r="AG1054" t="s">
        <v>11</v>
      </c>
      <c r="AH1054" t="s">
        <v>11</v>
      </c>
      <c r="AI1054" t="s">
        <v>12</v>
      </c>
      <c r="AJ1054" t="s">
        <v>20</v>
      </c>
      <c r="AK1054">
        <v>1030063</v>
      </c>
      <c r="AL1054" t="s">
        <v>125</v>
      </c>
      <c r="AM1054" t="s">
        <v>30</v>
      </c>
      <c r="AN1054">
        <v>19888</v>
      </c>
      <c r="AO1054">
        <v>41542</v>
      </c>
      <c r="AP1054">
        <v>20130</v>
      </c>
      <c r="AQ1054">
        <v>43.23</v>
      </c>
      <c r="AR1054">
        <v>3705.24</v>
      </c>
      <c r="AS1054" t="s">
        <v>2396</v>
      </c>
      <c r="AT1054" t="s">
        <v>2396</v>
      </c>
      <c r="AU1054">
        <v>0</v>
      </c>
      <c r="AV1054" t="s">
        <v>2398</v>
      </c>
      <c r="AW1054" t="str" cm="1">
        <f t="array" ref="AW1054">IF(Bank_Final_Fact[[#This Row],[Disbursement Date]]=MIN(_xlfn._xlws.FILTER(Bank_Final_Fact[Disbursement Date],Bank_Final_Fact[Client id]=Bank_Final_Fact[[#This Row],[Client id]])),"New","Old")</f>
        <v>Old</v>
      </c>
      <c r="AX1054">
        <f t="shared" si="16"/>
        <v>3</v>
      </c>
    </row>
    <row r="1055" spans="1:50">
      <c r="A1055" t="s">
        <v>1440</v>
      </c>
      <c r="B1055">
        <v>783</v>
      </c>
      <c r="C1055" t="s">
        <v>127</v>
      </c>
      <c r="D1055" t="s">
        <v>343</v>
      </c>
      <c r="E1055">
        <v>7178</v>
      </c>
      <c r="F1055">
        <v>36322</v>
      </c>
      <c r="G1055">
        <v>41726</v>
      </c>
      <c r="H1055" s="1">
        <v>44916</v>
      </c>
      <c r="I1055" t="s">
        <v>385</v>
      </c>
      <c r="J1055" t="s">
        <v>383</v>
      </c>
      <c r="K1055">
        <v>120676</v>
      </c>
      <c r="L1055" t="s">
        <v>128</v>
      </c>
      <c r="M1055" t="s">
        <v>290</v>
      </c>
      <c r="N1055" t="s">
        <v>225</v>
      </c>
      <c r="O1055" t="s">
        <v>226</v>
      </c>
      <c r="P1055">
        <v>38</v>
      </c>
      <c r="Q1055" s="1">
        <v>29221</v>
      </c>
      <c r="R1055" t="s">
        <v>235</v>
      </c>
      <c r="S1055" t="s">
        <v>243</v>
      </c>
      <c r="T1055" t="s">
        <v>249</v>
      </c>
      <c r="U1055" t="s">
        <v>245</v>
      </c>
      <c r="V1055" t="s">
        <v>240</v>
      </c>
      <c r="W1055">
        <v>696</v>
      </c>
      <c r="X1055" t="s">
        <v>344</v>
      </c>
      <c r="Y1055" t="s">
        <v>345</v>
      </c>
      <c r="Z1055" t="s">
        <v>346</v>
      </c>
      <c r="AA1055">
        <v>0.1065</v>
      </c>
      <c r="AB1055" t="s">
        <v>347</v>
      </c>
      <c r="AC1055" t="s">
        <v>348</v>
      </c>
      <c r="AD1055" t="s">
        <v>127</v>
      </c>
      <c r="AE1055" t="s">
        <v>9</v>
      </c>
      <c r="AF1055" t="s">
        <v>10</v>
      </c>
      <c r="AG1055" t="s">
        <v>11</v>
      </c>
      <c r="AH1055" t="s">
        <v>11</v>
      </c>
      <c r="AI1055" t="s">
        <v>12</v>
      </c>
      <c r="AJ1055" t="s">
        <v>127</v>
      </c>
      <c r="AK1055">
        <v>120676</v>
      </c>
      <c r="AL1055" t="s">
        <v>21</v>
      </c>
      <c r="AM1055" t="s">
        <v>14</v>
      </c>
      <c r="AN1055">
        <v>7131</v>
      </c>
      <c r="AO1055">
        <v>38109</v>
      </c>
      <c r="AP1055">
        <v>6797</v>
      </c>
      <c r="AQ1055">
        <v>3.82</v>
      </c>
      <c r="AR1055">
        <v>2494.64</v>
      </c>
      <c r="AS1055" t="s">
        <v>2397</v>
      </c>
      <c r="AT1055" t="s">
        <v>2396</v>
      </c>
      <c r="AU1055">
        <v>0</v>
      </c>
      <c r="AV1055" t="s">
        <v>2398</v>
      </c>
      <c r="AW1055" t="str" cm="1">
        <f t="array" ref="AW1055">IF(Bank_Final_Fact[[#This Row],[Disbursement Date]]=MIN(_xlfn._xlws.FILTER(Bank_Final_Fact[Disbursement Date],Bank_Final_Fact[Client id]=Bank_Final_Fact[[#This Row],[Client id]])),"New","Old")</f>
        <v>Old</v>
      </c>
      <c r="AX1055">
        <f t="shared" si="16"/>
        <v>2</v>
      </c>
    </row>
    <row r="1056" spans="1:50">
      <c r="A1056" t="s">
        <v>1441</v>
      </c>
      <c r="B1056">
        <v>282</v>
      </c>
      <c r="C1056" t="s">
        <v>127</v>
      </c>
      <c r="D1056" t="s">
        <v>356</v>
      </c>
      <c r="E1056">
        <v>13785</v>
      </c>
      <c r="F1056">
        <v>30142</v>
      </c>
      <c r="G1056">
        <v>23943</v>
      </c>
      <c r="H1056" s="1">
        <v>44093</v>
      </c>
      <c r="I1056" t="s">
        <v>382</v>
      </c>
      <c r="J1056" t="s">
        <v>389</v>
      </c>
      <c r="K1056">
        <v>120676</v>
      </c>
      <c r="L1056" t="s">
        <v>128</v>
      </c>
      <c r="M1056" t="s">
        <v>248</v>
      </c>
      <c r="N1056" t="s">
        <v>225</v>
      </c>
      <c r="O1056" t="s">
        <v>251</v>
      </c>
      <c r="P1056">
        <v>35</v>
      </c>
      <c r="Q1056" s="1">
        <v>30682</v>
      </c>
      <c r="R1056" t="s">
        <v>266</v>
      </c>
      <c r="S1056" t="s">
        <v>243</v>
      </c>
      <c r="T1056" t="s">
        <v>229</v>
      </c>
      <c r="U1056" t="s">
        <v>261</v>
      </c>
      <c r="V1056" t="s">
        <v>240</v>
      </c>
      <c r="W1056">
        <v>624</v>
      </c>
      <c r="X1056" t="s">
        <v>344</v>
      </c>
      <c r="Y1056" t="s">
        <v>357</v>
      </c>
      <c r="Z1056" t="s">
        <v>346</v>
      </c>
      <c r="AA1056">
        <v>6.6199999999999995E-2</v>
      </c>
      <c r="AB1056" t="s">
        <v>351</v>
      </c>
      <c r="AC1056" t="s">
        <v>358</v>
      </c>
      <c r="AD1056" t="s">
        <v>127</v>
      </c>
      <c r="AE1056" t="s">
        <v>9</v>
      </c>
      <c r="AF1056" t="s">
        <v>10</v>
      </c>
      <c r="AG1056" t="s">
        <v>11</v>
      </c>
      <c r="AH1056" t="s">
        <v>11</v>
      </c>
      <c r="AI1056" t="s">
        <v>12</v>
      </c>
      <c r="AJ1056" t="s">
        <v>127</v>
      </c>
      <c r="AK1056">
        <v>120676</v>
      </c>
      <c r="AL1056" t="s">
        <v>21</v>
      </c>
      <c r="AM1056" t="s">
        <v>14</v>
      </c>
      <c r="AN1056">
        <v>15389</v>
      </c>
      <c r="AO1056">
        <v>32093</v>
      </c>
      <c r="AP1056">
        <v>13428</v>
      </c>
      <c r="AQ1056">
        <v>32.46</v>
      </c>
      <c r="AR1056">
        <v>4464.46</v>
      </c>
      <c r="AS1056" t="s">
        <v>2396</v>
      </c>
      <c r="AT1056" t="s">
        <v>2396</v>
      </c>
      <c r="AU1056">
        <v>2</v>
      </c>
      <c r="AV1056" t="s">
        <v>2398</v>
      </c>
      <c r="AW1056" t="str" cm="1">
        <f t="array" ref="AW1056">IF(Bank_Final_Fact[[#This Row],[Disbursement Date]]=MIN(_xlfn._xlws.FILTER(Bank_Final_Fact[Disbursement Date],Bank_Final_Fact[Client id]=Bank_Final_Fact[[#This Row],[Client id]])),"New","Old")</f>
        <v>Old</v>
      </c>
      <c r="AX1056">
        <f t="shared" si="16"/>
        <v>3</v>
      </c>
    </row>
    <row r="1057" spans="1:50">
      <c r="A1057" t="s">
        <v>1442</v>
      </c>
      <c r="B1057">
        <v>845</v>
      </c>
      <c r="C1057" t="s">
        <v>124</v>
      </c>
      <c r="D1057" t="s">
        <v>343</v>
      </c>
      <c r="E1057">
        <v>21273</v>
      </c>
      <c r="F1057">
        <v>5645</v>
      </c>
      <c r="G1057">
        <v>1841</v>
      </c>
      <c r="H1057" s="1">
        <v>45118</v>
      </c>
      <c r="I1057" t="s">
        <v>382</v>
      </c>
      <c r="J1057" t="s">
        <v>389</v>
      </c>
      <c r="K1057">
        <v>1030063</v>
      </c>
      <c r="L1057" t="s">
        <v>126</v>
      </c>
      <c r="M1057" t="s">
        <v>260</v>
      </c>
      <c r="N1057" t="s">
        <v>225</v>
      </c>
      <c r="O1057" t="s">
        <v>226</v>
      </c>
      <c r="P1057">
        <v>43</v>
      </c>
      <c r="Q1057" s="1">
        <v>27030</v>
      </c>
      <c r="R1057" t="s">
        <v>235</v>
      </c>
      <c r="S1057" t="s">
        <v>243</v>
      </c>
      <c r="T1057" t="s">
        <v>259</v>
      </c>
      <c r="U1057" t="s">
        <v>261</v>
      </c>
      <c r="V1057" t="s">
        <v>246</v>
      </c>
      <c r="W1057">
        <v>453</v>
      </c>
      <c r="X1057" t="s">
        <v>344</v>
      </c>
      <c r="Y1057" t="s">
        <v>345</v>
      </c>
      <c r="Z1057" t="s">
        <v>346</v>
      </c>
      <c r="AA1057">
        <v>0.1065</v>
      </c>
      <c r="AB1057" t="s">
        <v>347</v>
      </c>
      <c r="AC1057" t="s">
        <v>348</v>
      </c>
      <c r="AD1057" t="s">
        <v>124</v>
      </c>
      <c r="AE1057" t="s">
        <v>9</v>
      </c>
      <c r="AF1057" t="s">
        <v>10</v>
      </c>
      <c r="AG1057" t="s">
        <v>11</v>
      </c>
      <c r="AH1057" t="s">
        <v>11</v>
      </c>
      <c r="AI1057" t="s">
        <v>12</v>
      </c>
      <c r="AJ1057" t="s">
        <v>20</v>
      </c>
      <c r="AK1057">
        <v>1030063</v>
      </c>
      <c r="AL1057" t="s">
        <v>125</v>
      </c>
      <c r="AM1057" t="s">
        <v>30</v>
      </c>
      <c r="AN1057">
        <v>21519</v>
      </c>
      <c r="AO1057">
        <v>6541</v>
      </c>
      <c r="AP1057">
        <v>20836</v>
      </c>
      <c r="AQ1057">
        <v>31.44</v>
      </c>
      <c r="AR1057">
        <v>1933.23</v>
      </c>
      <c r="AS1057" t="s">
        <v>2396</v>
      </c>
      <c r="AT1057" t="s">
        <v>2396</v>
      </c>
      <c r="AU1057">
        <v>2</v>
      </c>
      <c r="AV1057" t="s">
        <v>2398</v>
      </c>
      <c r="AW1057" t="str" cm="1">
        <f t="array" ref="AW1057">IF(Bank_Final_Fact[[#This Row],[Disbursement Date]]=MIN(_xlfn._xlws.FILTER(Bank_Final_Fact[Disbursement Date],Bank_Final_Fact[Client id]=Bank_Final_Fact[[#This Row],[Client id]])),"New","Old")</f>
        <v>Old</v>
      </c>
      <c r="AX1057">
        <f t="shared" si="16"/>
        <v>4</v>
      </c>
    </row>
    <row r="1058" spans="1:50">
      <c r="A1058" t="s">
        <v>1443</v>
      </c>
      <c r="B1058">
        <v>482</v>
      </c>
      <c r="C1058" t="s">
        <v>127</v>
      </c>
      <c r="D1058" t="s">
        <v>343</v>
      </c>
      <c r="E1058">
        <v>26581</v>
      </c>
      <c r="F1058">
        <v>43034</v>
      </c>
      <c r="G1058">
        <v>30148</v>
      </c>
      <c r="H1058" s="1">
        <v>43925</v>
      </c>
      <c r="I1058" t="s">
        <v>387</v>
      </c>
      <c r="J1058" t="s">
        <v>389</v>
      </c>
      <c r="K1058">
        <v>120676</v>
      </c>
      <c r="L1058" t="s">
        <v>128</v>
      </c>
      <c r="M1058" t="s">
        <v>308</v>
      </c>
      <c r="N1058" t="s">
        <v>225</v>
      </c>
      <c r="O1058" t="s">
        <v>238</v>
      </c>
      <c r="P1058">
        <v>49</v>
      </c>
      <c r="Q1058" s="1">
        <v>25752</v>
      </c>
      <c r="R1058" t="s">
        <v>239</v>
      </c>
      <c r="S1058" t="s">
        <v>303</v>
      </c>
      <c r="T1058" t="s">
        <v>229</v>
      </c>
      <c r="U1058" t="s">
        <v>236</v>
      </c>
      <c r="V1058" t="s">
        <v>231</v>
      </c>
      <c r="W1058">
        <v>695</v>
      </c>
      <c r="X1058" t="s">
        <v>344</v>
      </c>
      <c r="Y1058" t="s">
        <v>345</v>
      </c>
      <c r="Z1058" t="s">
        <v>346</v>
      </c>
      <c r="AA1058">
        <v>0.1065</v>
      </c>
      <c r="AB1058" t="s">
        <v>347</v>
      </c>
      <c r="AC1058" t="s">
        <v>348</v>
      </c>
      <c r="AD1058" t="s">
        <v>127</v>
      </c>
      <c r="AE1058" t="s">
        <v>9</v>
      </c>
      <c r="AF1058" t="s">
        <v>10</v>
      </c>
      <c r="AG1058" t="s">
        <v>11</v>
      </c>
      <c r="AH1058" t="s">
        <v>11</v>
      </c>
      <c r="AI1058" t="s">
        <v>12</v>
      </c>
      <c r="AJ1058" t="s">
        <v>127</v>
      </c>
      <c r="AK1058">
        <v>120676</v>
      </c>
      <c r="AL1058" t="s">
        <v>21</v>
      </c>
      <c r="AM1058" t="s">
        <v>14</v>
      </c>
      <c r="AN1058">
        <v>28217</v>
      </c>
      <c r="AO1058">
        <v>44654</v>
      </c>
      <c r="AP1058">
        <v>26322</v>
      </c>
      <c r="AQ1058">
        <v>48.96</v>
      </c>
      <c r="AR1058">
        <v>3455.63</v>
      </c>
      <c r="AS1058" t="s">
        <v>2396</v>
      </c>
      <c r="AT1058" t="s">
        <v>2397</v>
      </c>
      <c r="AU1058">
        <v>2</v>
      </c>
      <c r="AV1058" t="s">
        <v>2398</v>
      </c>
      <c r="AW1058" t="str" cm="1">
        <f t="array" ref="AW1058">IF(Bank_Final_Fact[[#This Row],[Disbursement Date]]=MIN(_xlfn._xlws.FILTER(Bank_Final_Fact[Disbursement Date],Bank_Final_Fact[Client id]=Bank_Final_Fact[[#This Row],[Client id]])),"New","Old")</f>
        <v>New</v>
      </c>
      <c r="AX1058">
        <f t="shared" si="16"/>
        <v>1</v>
      </c>
    </row>
    <row r="1059" spans="1:50">
      <c r="A1059" t="s">
        <v>1444</v>
      </c>
      <c r="B1059">
        <v>65</v>
      </c>
      <c r="C1059" t="s">
        <v>50</v>
      </c>
      <c r="D1059" t="s">
        <v>356</v>
      </c>
      <c r="E1059">
        <v>38033</v>
      </c>
      <c r="F1059">
        <v>13138</v>
      </c>
      <c r="G1059">
        <v>33844</v>
      </c>
      <c r="H1059" s="1">
        <v>42662</v>
      </c>
      <c r="I1059" t="s">
        <v>385</v>
      </c>
      <c r="J1059" t="s">
        <v>383</v>
      </c>
      <c r="K1059">
        <v>20242</v>
      </c>
      <c r="L1059" t="s">
        <v>56</v>
      </c>
      <c r="M1059" t="s">
        <v>295</v>
      </c>
      <c r="N1059" t="s">
        <v>225</v>
      </c>
      <c r="O1059" t="s">
        <v>238</v>
      </c>
      <c r="P1059">
        <v>51</v>
      </c>
      <c r="Q1059" s="1">
        <v>24838</v>
      </c>
      <c r="R1059" t="s">
        <v>227</v>
      </c>
      <c r="S1059" t="s">
        <v>243</v>
      </c>
      <c r="T1059" t="s">
        <v>229</v>
      </c>
      <c r="U1059" t="s">
        <v>245</v>
      </c>
      <c r="V1059" t="s">
        <v>231</v>
      </c>
      <c r="W1059">
        <v>389</v>
      </c>
      <c r="X1059" t="s">
        <v>344</v>
      </c>
      <c r="Y1059" t="s">
        <v>357</v>
      </c>
      <c r="Z1059" t="s">
        <v>346</v>
      </c>
      <c r="AA1059">
        <v>6.6199999999999995E-2</v>
      </c>
      <c r="AB1059" t="s">
        <v>351</v>
      </c>
      <c r="AC1059" t="s">
        <v>358</v>
      </c>
      <c r="AD1059" t="s">
        <v>50</v>
      </c>
      <c r="AE1059" t="s">
        <v>51</v>
      </c>
      <c r="AF1059" t="s">
        <v>52</v>
      </c>
      <c r="AG1059" t="s">
        <v>53</v>
      </c>
      <c r="AH1059" t="s">
        <v>53</v>
      </c>
      <c r="AI1059" t="s">
        <v>54</v>
      </c>
      <c r="AJ1059" t="s">
        <v>50</v>
      </c>
      <c r="AK1059">
        <v>20242</v>
      </c>
      <c r="AL1059" t="s">
        <v>55</v>
      </c>
      <c r="AM1059" t="s">
        <v>14</v>
      </c>
      <c r="AN1059">
        <v>37582</v>
      </c>
      <c r="AO1059">
        <v>13208</v>
      </c>
      <c r="AP1059">
        <v>37787</v>
      </c>
      <c r="AQ1059">
        <v>1.65</v>
      </c>
      <c r="AR1059">
        <v>1420.36</v>
      </c>
      <c r="AS1059" t="s">
        <v>2396</v>
      </c>
      <c r="AT1059" t="s">
        <v>2396</v>
      </c>
      <c r="AU1059">
        <v>2</v>
      </c>
      <c r="AV1059" t="s">
        <v>2398</v>
      </c>
      <c r="AW1059" t="str" cm="1">
        <f t="array" ref="AW1059">IF(Bank_Final_Fact[[#This Row],[Disbursement Date]]=MIN(_xlfn._xlws.FILTER(Bank_Final_Fact[Disbursement Date],Bank_Final_Fact[Client id]=Bank_Final_Fact[[#This Row],[Client id]])),"New","Old")</f>
        <v>New</v>
      </c>
      <c r="AX1059">
        <f t="shared" si="16"/>
        <v>4</v>
      </c>
    </row>
    <row r="1060" spans="1:50">
      <c r="A1060" t="s">
        <v>1445</v>
      </c>
      <c r="B1060">
        <v>717</v>
      </c>
      <c r="C1060" t="s">
        <v>124</v>
      </c>
      <c r="D1060" t="s">
        <v>343</v>
      </c>
      <c r="E1060">
        <v>6584</v>
      </c>
      <c r="F1060">
        <v>5557</v>
      </c>
      <c r="G1060">
        <v>3135</v>
      </c>
      <c r="H1060" s="1">
        <v>43151</v>
      </c>
      <c r="I1060" t="s">
        <v>382</v>
      </c>
      <c r="J1060" t="s">
        <v>389</v>
      </c>
      <c r="K1060">
        <v>1030063</v>
      </c>
      <c r="L1060" t="s">
        <v>126</v>
      </c>
      <c r="M1060" t="s">
        <v>276</v>
      </c>
      <c r="N1060" t="s">
        <v>225</v>
      </c>
      <c r="O1060" t="s">
        <v>226</v>
      </c>
      <c r="P1060">
        <v>37</v>
      </c>
      <c r="Q1060" s="1">
        <v>29221</v>
      </c>
      <c r="R1060" t="s">
        <v>266</v>
      </c>
      <c r="S1060" t="s">
        <v>243</v>
      </c>
      <c r="T1060" t="s">
        <v>229</v>
      </c>
      <c r="U1060" t="s">
        <v>261</v>
      </c>
      <c r="V1060" t="s">
        <v>231</v>
      </c>
      <c r="W1060">
        <v>479</v>
      </c>
      <c r="X1060" t="s">
        <v>344</v>
      </c>
      <c r="Y1060" t="s">
        <v>345</v>
      </c>
      <c r="Z1060" t="s">
        <v>346</v>
      </c>
      <c r="AA1060">
        <v>0.1065</v>
      </c>
      <c r="AB1060" t="s">
        <v>347</v>
      </c>
      <c r="AC1060" t="s">
        <v>348</v>
      </c>
      <c r="AD1060" t="s">
        <v>124</v>
      </c>
      <c r="AE1060" t="s">
        <v>9</v>
      </c>
      <c r="AF1060" t="s">
        <v>10</v>
      </c>
      <c r="AG1060" t="s">
        <v>11</v>
      </c>
      <c r="AH1060" t="s">
        <v>11</v>
      </c>
      <c r="AI1060" t="s">
        <v>12</v>
      </c>
      <c r="AJ1060" t="s">
        <v>20</v>
      </c>
      <c r="AK1060">
        <v>1030063</v>
      </c>
      <c r="AL1060" t="s">
        <v>125</v>
      </c>
      <c r="AM1060" t="s">
        <v>30</v>
      </c>
      <c r="AN1060">
        <v>6366</v>
      </c>
      <c r="AO1060">
        <v>5680</v>
      </c>
      <c r="AP1060">
        <v>6130</v>
      </c>
      <c r="AQ1060">
        <v>28.62</v>
      </c>
      <c r="AR1060">
        <v>3853.68</v>
      </c>
      <c r="AS1060" t="s">
        <v>2397</v>
      </c>
      <c r="AT1060" t="s">
        <v>2396</v>
      </c>
      <c r="AU1060">
        <v>0</v>
      </c>
      <c r="AV1060" t="s">
        <v>2398</v>
      </c>
      <c r="AW1060" t="str" cm="1">
        <f t="array" ref="AW1060">IF(Bank_Final_Fact[[#This Row],[Disbursement Date]]=MIN(_xlfn._xlws.FILTER(Bank_Final_Fact[Disbursement Date],Bank_Final_Fact[Client id]=Bank_Final_Fact[[#This Row],[Client id]])),"New","Old")</f>
        <v>Old</v>
      </c>
      <c r="AX1060">
        <f t="shared" si="16"/>
        <v>4</v>
      </c>
    </row>
    <row r="1061" spans="1:50">
      <c r="A1061" t="s">
        <v>1446</v>
      </c>
      <c r="B1061">
        <v>257</v>
      </c>
      <c r="C1061" t="s">
        <v>142</v>
      </c>
      <c r="D1061" t="s">
        <v>343</v>
      </c>
      <c r="E1061">
        <v>28619</v>
      </c>
      <c r="F1061">
        <v>16159</v>
      </c>
      <c r="G1061">
        <v>9910</v>
      </c>
      <c r="H1061" s="1">
        <v>45158</v>
      </c>
      <c r="I1061" t="s">
        <v>387</v>
      </c>
      <c r="J1061" t="s">
        <v>383</v>
      </c>
      <c r="K1061">
        <v>570241</v>
      </c>
      <c r="L1061" t="s">
        <v>148</v>
      </c>
      <c r="M1061" t="s">
        <v>268</v>
      </c>
      <c r="N1061" t="s">
        <v>225</v>
      </c>
      <c r="O1061" t="s">
        <v>251</v>
      </c>
      <c r="P1061">
        <v>26</v>
      </c>
      <c r="Q1061" s="1">
        <v>33970</v>
      </c>
      <c r="R1061" t="s">
        <v>235</v>
      </c>
      <c r="S1061" t="s">
        <v>243</v>
      </c>
      <c r="T1061" t="s">
        <v>229</v>
      </c>
      <c r="U1061" t="s">
        <v>230</v>
      </c>
      <c r="V1061" t="s">
        <v>240</v>
      </c>
      <c r="W1061">
        <v>398</v>
      </c>
      <c r="X1061" t="s">
        <v>344</v>
      </c>
      <c r="Y1061" t="s">
        <v>345</v>
      </c>
      <c r="Z1061" t="s">
        <v>346</v>
      </c>
      <c r="AA1061">
        <v>0.1065</v>
      </c>
      <c r="AB1061" t="s">
        <v>347</v>
      </c>
      <c r="AC1061" t="s">
        <v>348</v>
      </c>
      <c r="AD1061" t="s">
        <v>142</v>
      </c>
      <c r="AE1061" t="s">
        <v>143</v>
      </c>
      <c r="AF1061" t="s">
        <v>144</v>
      </c>
      <c r="AG1061" t="s">
        <v>145</v>
      </c>
      <c r="AH1061" t="s">
        <v>145</v>
      </c>
      <c r="AI1061" t="s">
        <v>146</v>
      </c>
      <c r="AJ1061" t="s">
        <v>142</v>
      </c>
      <c r="AK1061">
        <v>570241</v>
      </c>
      <c r="AL1061" t="s">
        <v>147</v>
      </c>
      <c r="AM1061" t="s">
        <v>30</v>
      </c>
      <c r="AN1061">
        <v>28710</v>
      </c>
      <c r="AO1061">
        <v>18024</v>
      </c>
      <c r="AP1061">
        <v>28341</v>
      </c>
      <c r="AQ1061">
        <v>27.72</v>
      </c>
      <c r="AR1061">
        <v>1276.0899999999999</v>
      </c>
      <c r="AS1061" t="s">
        <v>2396</v>
      </c>
      <c r="AT1061" t="s">
        <v>2396</v>
      </c>
      <c r="AU1061">
        <v>2</v>
      </c>
      <c r="AV1061" t="s">
        <v>2398</v>
      </c>
      <c r="AW1061" t="str" cm="1">
        <f t="array" ref="AW1061">IF(Bank_Final_Fact[[#This Row],[Disbursement Date]]=MIN(_xlfn._xlws.FILTER(Bank_Final_Fact[Disbursement Date],Bank_Final_Fact[Client id]=Bank_Final_Fact[[#This Row],[Client id]])),"New","Old")</f>
        <v>Old</v>
      </c>
      <c r="AX1061">
        <f t="shared" si="16"/>
        <v>2</v>
      </c>
    </row>
    <row r="1062" spans="1:50">
      <c r="A1062" t="s">
        <v>1447</v>
      </c>
      <c r="B1062">
        <v>984</v>
      </c>
      <c r="C1062" t="s">
        <v>127</v>
      </c>
      <c r="D1062" t="s">
        <v>359</v>
      </c>
      <c r="E1062">
        <v>25759</v>
      </c>
      <c r="F1062">
        <v>48939</v>
      </c>
      <c r="G1062">
        <v>29662</v>
      </c>
      <c r="H1062" s="1">
        <v>44627</v>
      </c>
      <c r="I1062" t="s">
        <v>394</v>
      </c>
      <c r="J1062" t="s">
        <v>389</v>
      </c>
      <c r="K1062">
        <v>120676</v>
      </c>
      <c r="L1062" t="s">
        <v>128</v>
      </c>
      <c r="M1062" t="s">
        <v>253</v>
      </c>
      <c r="N1062" t="s">
        <v>225</v>
      </c>
      <c r="O1062" t="s">
        <v>251</v>
      </c>
      <c r="P1062">
        <v>29</v>
      </c>
      <c r="Q1062" s="1">
        <v>32874</v>
      </c>
      <c r="R1062" t="s">
        <v>227</v>
      </c>
      <c r="S1062" t="s">
        <v>243</v>
      </c>
      <c r="T1062" t="s">
        <v>229</v>
      </c>
      <c r="U1062" t="s">
        <v>230</v>
      </c>
      <c r="V1062" t="s">
        <v>240</v>
      </c>
      <c r="W1062">
        <v>311</v>
      </c>
      <c r="X1062" t="s">
        <v>344</v>
      </c>
      <c r="Y1062" t="s">
        <v>360</v>
      </c>
      <c r="Z1062" t="s">
        <v>346</v>
      </c>
      <c r="AA1062">
        <v>9.9099999999999994E-2</v>
      </c>
      <c r="AB1062" t="s">
        <v>347</v>
      </c>
      <c r="AC1062" t="s">
        <v>361</v>
      </c>
      <c r="AD1062" t="s">
        <v>127</v>
      </c>
      <c r="AE1062" t="s">
        <v>9</v>
      </c>
      <c r="AF1062" t="s">
        <v>10</v>
      </c>
      <c r="AG1062" t="s">
        <v>11</v>
      </c>
      <c r="AH1062" t="s">
        <v>11</v>
      </c>
      <c r="AI1062" t="s">
        <v>12</v>
      </c>
      <c r="AJ1062" t="s">
        <v>127</v>
      </c>
      <c r="AK1062">
        <v>120676</v>
      </c>
      <c r="AL1062" t="s">
        <v>21</v>
      </c>
      <c r="AM1062" t="s">
        <v>14</v>
      </c>
      <c r="AN1062">
        <v>27337</v>
      </c>
      <c r="AO1062">
        <v>48511</v>
      </c>
      <c r="AP1062">
        <v>25719</v>
      </c>
      <c r="AQ1062">
        <v>29.91</v>
      </c>
      <c r="AR1062">
        <v>4022.49</v>
      </c>
      <c r="AS1062" t="s">
        <v>2397</v>
      </c>
      <c r="AT1062" t="s">
        <v>2396</v>
      </c>
      <c r="AU1062">
        <v>1</v>
      </c>
      <c r="AV1062" t="s">
        <v>2398</v>
      </c>
      <c r="AW1062" t="str" cm="1">
        <f t="array" ref="AW1062">IF(Bank_Final_Fact[[#This Row],[Disbursement Date]]=MIN(_xlfn._xlws.FILTER(Bank_Final_Fact[Disbursement Date],Bank_Final_Fact[Client id]=Bank_Final_Fact[[#This Row],[Client id]])),"New","Old")</f>
        <v>New</v>
      </c>
      <c r="AX1062">
        <f t="shared" si="16"/>
        <v>2</v>
      </c>
    </row>
    <row r="1063" spans="1:50">
      <c r="A1063" t="s">
        <v>1448</v>
      </c>
      <c r="B1063">
        <v>962</v>
      </c>
      <c r="C1063" t="s">
        <v>109</v>
      </c>
      <c r="D1063" t="s">
        <v>359</v>
      </c>
      <c r="E1063">
        <v>31580</v>
      </c>
      <c r="F1063">
        <v>39518</v>
      </c>
      <c r="G1063">
        <v>30649</v>
      </c>
      <c r="H1063" s="1">
        <v>43694</v>
      </c>
      <c r="I1063" t="s">
        <v>394</v>
      </c>
      <c r="J1063" t="s">
        <v>389</v>
      </c>
      <c r="K1063">
        <v>1110166</v>
      </c>
      <c r="L1063" t="s">
        <v>112</v>
      </c>
      <c r="M1063" t="s">
        <v>276</v>
      </c>
      <c r="N1063" t="s">
        <v>225</v>
      </c>
      <c r="O1063" t="s">
        <v>226</v>
      </c>
      <c r="P1063">
        <v>39</v>
      </c>
      <c r="Q1063" s="1">
        <v>29221</v>
      </c>
      <c r="R1063" t="s">
        <v>239</v>
      </c>
      <c r="S1063" t="s">
        <v>303</v>
      </c>
      <c r="T1063" t="s">
        <v>229</v>
      </c>
      <c r="U1063" t="s">
        <v>233</v>
      </c>
      <c r="V1063" t="s">
        <v>240</v>
      </c>
      <c r="W1063">
        <v>791</v>
      </c>
      <c r="X1063" t="s">
        <v>344</v>
      </c>
      <c r="Y1063" t="s">
        <v>360</v>
      </c>
      <c r="Z1063" t="s">
        <v>346</v>
      </c>
      <c r="AA1063">
        <v>9.9099999999999994E-2</v>
      </c>
      <c r="AB1063" t="s">
        <v>347</v>
      </c>
      <c r="AC1063" t="s">
        <v>361</v>
      </c>
      <c r="AD1063" t="s">
        <v>109</v>
      </c>
      <c r="AE1063" t="s">
        <v>9</v>
      </c>
      <c r="AF1063" t="s">
        <v>10</v>
      </c>
      <c r="AG1063" t="s">
        <v>11</v>
      </c>
      <c r="AH1063" t="s">
        <v>11</v>
      </c>
      <c r="AI1063" t="s">
        <v>12</v>
      </c>
      <c r="AJ1063" t="s">
        <v>110</v>
      </c>
      <c r="AK1063">
        <v>1110166</v>
      </c>
      <c r="AL1063" t="s">
        <v>111</v>
      </c>
      <c r="AM1063" t="s">
        <v>14</v>
      </c>
      <c r="AN1063">
        <v>31892</v>
      </c>
      <c r="AO1063">
        <v>41097</v>
      </c>
      <c r="AP1063">
        <v>31293</v>
      </c>
      <c r="AQ1063">
        <v>3.76</v>
      </c>
      <c r="AR1063">
        <v>1812.76</v>
      </c>
      <c r="AS1063" t="s">
        <v>2396</v>
      </c>
      <c r="AT1063" t="s">
        <v>2396</v>
      </c>
      <c r="AU1063">
        <v>1</v>
      </c>
      <c r="AV1063" t="s">
        <v>2398</v>
      </c>
      <c r="AW1063" t="str" cm="1">
        <f t="array" ref="AW1063">IF(Bank_Final_Fact[[#This Row],[Disbursement Date]]=MIN(_xlfn._xlws.FILTER(Bank_Final_Fact[Disbursement Date],Bank_Final_Fact[Client id]=Bank_Final_Fact[[#This Row],[Client id]])),"New","Old")</f>
        <v>New</v>
      </c>
      <c r="AX1063">
        <f t="shared" si="16"/>
        <v>2</v>
      </c>
    </row>
    <row r="1064" spans="1:50">
      <c r="A1064" t="s">
        <v>1449</v>
      </c>
      <c r="B1064">
        <v>792</v>
      </c>
      <c r="C1064" t="s">
        <v>39</v>
      </c>
      <c r="D1064" t="s">
        <v>353</v>
      </c>
      <c r="E1064">
        <v>3015</v>
      </c>
      <c r="F1064">
        <v>18481</v>
      </c>
      <c r="G1064">
        <v>16793</v>
      </c>
      <c r="H1064" s="1">
        <v>44172</v>
      </c>
      <c r="I1064" t="s">
        <v>382</v>
      </c>
      <c r="J1064" t="s">
        <v>389</v>
      </c>
      <c r="K1064">
        <v>30179</v>
      </c>
      <c r="L1064" t="s">
        <v>46</v>
      </c>
      <c r="M1064" t="s">
        <v>279</v>
      </c>
      <c r="N1064" t="s">
        <v>225</v>
      </c>
      <c r="O1064" t="s">
        <v>226</v>
      </c>
      <c r="P1064">
        <v>42</v>
      </c>
      <c r="Q1064" s="1">
        <v>28126</v>
      </c>
      <c r="R1064" t="s">
        <v>235</v>
      </c>
      <c r="S1064" t="s">
        <v>243</v>
      </c>
      <c r="T1064" t="s">
        <v>229</v>
      </c>
      <c r="U1064" t="s">
        <v>233</v>
      </c>
      <c r="V1064" t="s">
        <v>231</v>
      </c>
      <c r="W1064">
        <v>668</v>
      </c>
      <c r="X1064" t="s">
        <v>344</v>
      </c>
      <c r="Y1064" t="s">
        <v>357</v>
      </c>
      <c r="Z1064" t="s">
        <v>346</v>
      </c>
      <c r="AA1064">
        <v>0.1825</v>
      </c>
      <c r="AB1064" t="s">
        <v>354</v>
      </c>
      <c r="AC1064" t="s">
        <v>355</v>
      </c>
      <c r="AD1064" t="s">
        <v>39</v>
      </c>
      <c r="AE1064" t="s">
        <v>40</v>
      </c>
      <c r="AF1064" t="s">
        <v>41</v>
      </c>
      <c r="AG1064" t="s">
        <v>42</v>
      </c>
      <c r="AH1064" t="s">
        <v>42</v>
      </c>
      <c r="AI1064" t="s">
        <v>43</v>
      </c>
      <c r="AJ1064" t="s">
        <v>44</v>
      </c>
      <c r="AK1064">
        <v>30179</v>
      </c>
      <c r="AL1064" t="s">
        <v>45</v>
      </c>
      <c r="AM1064" t="s">
        <v>30</v>
      </c>
      <c r="AN1064">
        <v>4080</v>
      </c>
      <c r="AO1064">
        <v>19966</v>
      </c>
      <c r="AP1064">
        <v>2870</v>
      </c>
      <c r="AQ1064">
        <v>37.57</v>
      </c>
      <c r="AR1064">
        <v>2663.34</v>
      </c>
      <c r="AS1064" t="s">
        <v>2396</v>
      </c>
      <c r="AT1064" t="s">
        <v>2396</v>
      </c>
      <c r="AU1064">
        <v>0</v>
      </c>
      <c r="AV1064" t="s">
        <v>2398</v>
      </c>
      <c r="AW1064" t="str" cm="1">
        <f t="array" ref="AW1064">IF(Bank_Final_Fact[[#This Row],[Disbursement Date]]=MIN(_xlfn._xlws.FILTER(Bank_Final_Fact[Disbursement Date],Bank_Final_Fact[Client id]=Bank_Final_Fact[[#This Row],[Client id]])),"New","Old")</f>
        <v>Old</v>
      </c>
      <c r="AX1064">
        <f t="shared" si="16"/>
        <v>4</v>
      </c>
    </row>
    <row r="1065" spans="1:50">
      <c r="A1065" t="s">
        <v>1450</v>
      </c>
      <c r="B1065">
        <v>108</v>
      </c>
      <c r="C1065" t="s">
        <v>124</v>
      </c>
      <c r="D1065" t="s">
        <v>359</v>
      </c>
      <c r="E1065">
        <v>23968</v>
      </c>
      <c r="F1065">
        <v>28761</v>
      </c>
      <c r="G1065">
        <v>13010</v>
      </c>
      <c r="H1065" s="1">
        <v>42631</v>
      </c>
      <c r="I1065" t="s">
        <v>394</v>
      </c>
      <c r="J1065" t="s">
        <v>383</v>
      </c>
      <c r="K1065">
        <v>1030063</v>
      </c>
      <c r="L1065" t="s">
        <v>126</v>
      </c>
      <c r="M1065" t="s">
        <v>271</v>
      </c>
      <c r="N1065" t="s">
        <v>225</v>
      </c>
      <c r="O1065" t="s">
        <v>238</v>
      </c>
      <c r="P1065">
        <v>50</v>
      </c>
      <c r="Q1065" s="1">
        <v>24838</v>
      </c>
      <c r="R1065" t="s">
        <v>239</v>
      </c>
      <c r="S1065" t="s">
        <v>303</v>
      </c>
      <c r="T1065" t="s">
        <v>229</v>
      </c>
      <c r="U1065" t="s">
        <v>236</v>
      </c>
      <c r="V1065" t="s">
        <v>231</v>
      </c>
      <c r="W1065">
        <v>768</v>
      </c>
      <c r="X1065" t="s">
        <v>344</v>
      </c>
      <c r="Y1065" t="s">
        <v>360</v>
      </c>
      <c r="Z1065" t="s">
        <v>346</v>
      </c>
      <c r="AA1065">
        <v>9.9099999999999994E-2</v>
      </c>
      <c r="AB1065" t="s">
        <v>347</v>
      </c>
      <c r="AC1065" t="s">
        <v>361</v>
      </c>
      <c r="AD1065" t="s">
        <v>124</v>
      </c>
      <c r="AE1065" t="s">
        <v>9</v>
      </c>
      <c r="AF1065" t="s">
        <v>10</v>
      </c>
      <c r="AG1065" t="s">
        <v>11</v>
      </c>
      <c r="AH1065" t="s">
        <v>11</v>
      </c>
      <c r="AI1065" t="s">
        <v>12</v>
      </c>
      <c r="AJ1065" t="s">
        <v>20</v>
      </c>
      <c r="AK1065">
        <v>1030063</v>
      </c>
      <c r="AL1065" t="s">
        <v>125</v>
      </c>
      <c r="AM1065" t="s">
        <v>30</v>
      </c>
      <c r="AN1065">
        <v>23814</v>
      </c>
      <c r="AO1065">
        <v>29132</v>
      </c>
      <c r="AP1065">
        <v>23497</v>
      </c>
      <c r="AQ1065">
        <v>2.56</v>
      </c>
      <c r="AR1065">
        <v>237.11</v>
      </c>
      <c r="AS1065" t="s">
        <v>2396</v>
      </c>
      <c r="AT1065" t="s">
        <v>2396</v>
      </c>
      <c r="AU1065">
        <v>0</v>
      </c>
      <c r="AV1065" t="s">
        <v>2400</v>
      </c>
      <c r="AW1065" t="str" cm="1">
        <f t="array" ref="AW1065">IF(Bank_Final_Fact[[#This Row],[Disbursement Date]]=MIN(_xlfn._xlws.FILTER(Bank_Final_Fact[Disbursement Date],Bank_Final_Fact[Client id]=Bank_Final_Fact[[#This Row],[Client id]])),"New","Old")</f>
        <v>New</v>
      </c>
      <c r="AX1065">
        <f t="shared" si="16"/>
        <v>2</v>
      </c>
    </row>
    <row r="1066" spans="1:50">
      <c r="A1066" t="s">
        <v>1451</v>
      </c>
      <c r="B1066">
        <v>508</v>
      </c>
      <c r="C1066" t="s">
        <v>109</v>
      </c>
      <c r="D1066" t="s">
        <v>372</v>
      </c>
      <c r="E1066">
        <v>32948</v>
      </c>
      <c r="F1066">
        <v>44125</v>
      </c>
      <c r="G1066">
        <v>32675</v>
      </c>
      <c r="H1066" s="1">
        <v>42315</v>
      </c>
      <c r="I1066" t="s">
        <v>394</v>
      </c>
      <c r="J1066" t="s">
        <v>383</v>
      </c>
      <c r="K1066">
        <v>1110166</v>
      </c>
      <c r="L1066" t="s">
        <v>112</v>
      </c>
      <c r="M1066" t="s">
        <v>308</v>
      </c>
      <c r="N1066" t="s">
        <v>225</v>
      </c>
      <c r="O1066" t="s">
        <v>238</v>
      </c>
      <c r="P1066">
        <v>49</v>
      </c>
      <c r="Q1066" s="1">
        <v>25752</v>
      </c>
      <c r="R1066" t="s">
        <v>239</v>
      </c>
      <c r="S1066" t="s">
        <v>303</v>
      </c>
      <c r="T1066" t="s">
        <v>229</v>
      </c>
      <c r="U1066" t="s">
        <v>236</v>
      </c>
      <c r="V1066" t="s">
        <v>231</v>
      </c>
      <c r="W1066">
        <v>695</v>
      </c>
      <c r="X1066" t="s">
        <v>344</v>
      </c>
      <c r="Y1066" t="s">
        <v>345</v>
      </c>
      <c r="Z1066" t="s">
        <v>346</v>
      </c>
      <c r="AA1066">
        <v>0.17269999999999999</v>
      </c>
      <c r="AB1066" t="s">
        <v>354</v>
      </c>
      <c r="AC1066" t="s">
        <v>367</v>
      </c>
      <c r="AD1066" t="s">
        <v>109</v>
      </c>
      <c r="AE1066" t="s">
        <v>9</v>
      </c>
      <c r="AF1066" t="s">
        <v>10</v>
      </c>
      <c r="AG1066" t="s">
        <v>11</v>
      </c>
      <c r="AH1066" t="s">
        <v>11</v>
      </c>
      <c r="AI1066" t="s">
        <v>12</v>
      </c>
      <c r="AJ1066" t="s">
        <v>110</v>
      </c>
      <c r="AK1066">
        <v>1110166</v>
      </c>
      <c r="AL1066" t="s">
        <v>111</v>
      </c>
      <c r="AM1066" t="s">
        <v>14</v>
      </c>
      <c r="AN1066">
        <v>33707</v>
      </c>
      <c r="AO1066">
        <v>46015</v>
      </c>
      <c r="AP1066">
        <v>32740</v>
      </c>
      <c r="AQ1066">
        <v>16.170000000000002</v>
      </c>
      <c r="AR1066">
        <v>3626.69</v>
      </c>
      <c r="AS1066" t="s">
        <v>2397</v>
      </c>
      <c r="AT1066" t="s">
        <v>2396</v>
      </c>
      <c r="AU1066">
        <v>1</v>
      </c>
      <c r="AV1066" t="s">
        <v>2398</v>
      </c>
      <c r="AW1066" t="str" cm="1">
        <f t="array" ref="AW1066">IF(Bank_Final_Fact[[#This Row],[Disbursement Date]]=MIN(_xlfn._xlws.FILTER(Bank_Final_Fact[Disbursement Date],Bank_Final_Fact[Client id]=Bank_Final_Fact[[#This Row],[Client id]])),"New","Old")</f>
        <v>New</v>
      </c>
      <c r="AX1066">
        <f t="shared" si="16"/>
        <v>5</v>
      </c>
    </row>
    <row r="1067" spans="1:50">
      <c r="A1067" t="s">
        <v>1452</v>
      </c>
      <c r="B1067">
        <v>224</v>
      </c>
      <c r="C1067" t="s">
        <v>20</v>
      </c>
      <c r="D1067" t="s">
        <v>362</v>
      </c>
      <c r="E1067">
        <v>21286</v>
      </c>
      <c r="F1067">
        <v>23846</v>
      </c>
      <c r="G1067">
        <v>7154</v>
      </c>
      <c r="H1067" s="1">
        <v>42855</v>
      </c>
      <c r="I1067" t="s">
        <v>382</v>
      </c>
      <c r="J1067" t="s">
        <v>389</v>
      </c>
      <c r="K1067">
        <v>110159</v>
      </c>
      <c r="L1067" t="s">
        <v>22</v>
      </c>
      <c r="M1067" t="s">
        <v>285</v>
      </c>
      <c r="N1067" t="s">
        <v>225</v>
      </c>
      <c r="O1067" t="s">
        <v>242</v>
      </c>
      <c r="P1067">
        <v>22</v>
      </c>
      <c r="Q1067" s="1">
        <v>35431</v>
      </c>
      <c r="R1067" t="s">
        <v>227</v>
      </c>
      <c r="S1067" t="s">
        <v>243</v>
      </c>
      <c r="T1067" t="s">
        <v>229</v>
      </c>
      <c r="U1067" t="s">
        <v>230</v>
      </c>
      <c r="V1067" t="s">
        <v>246</v>
      </c>
      <c r="W1067">
        <v>679</v>
      </c>
      <c r="X1067" t="s">
        <v>344</v>
      </c>
      <c r="Y1067" t="s">
        <v>357</v>
      </c>
      <c r="Z1067" t="s">
        <v>363</v>
      </c>
      <c r="AA1067">
        <v>0.1991</v>
      </c>
      <c r="AB1067" t="s">
        <v>364</v>
      </c>
      <c r="AC1067" t="s">
        <v>365</v>
      </c>
      <c r="AD1067" t="s">
        <v>20</v>
      </c>
      <c r="AE1067" t="s">
        <v>9</v>
      </c>
      <c r="AF1067" t="s">
        <v>10</v>
      </c>
      <c r="AG1067" t="s">
        <v>11</v>
      </c>
      <c r="AH1067" t="s">
        <v>11</v>
      </c>
      <c r="AI1067" t="s">
        <v>12</v>
      </c>
      <c r="AJ1067" t="s">
        <v>20</v>
      </c>
      <c r="AK1067">
        <v>110159</v>
      </c>
      <c r="AL1067" t="s">
        <v>21</v>
      </c>
      <c r="AM1067" t="s">
        <v>30</v>
      </c>
      <c r="AN1067">
        <v>21319</v>
      </c>
      <c r="AO1067">
        <v>24924</v>
      </c>
      <c r="AP1067">
        <v>21073</v>
      </c>
      <c r="AQ1067">
        <v>8.0299999999999994</v>
      </c>
      <c r="AR1067">
        <v>4200.37</v>
      </c>
      <c r="AS1067" t="s">
        <v>2396</v>
      </c>
      <c r="AT1067" t="s">
        <v>2396</v>
      </c>
      <c r="AU1067">
        <v>2</v>
      </c>
      <c r="AV1067" t="s">
        <v>2399</v>
      </c>
      <c r="AW1067" t="str" cm="1">
        <f t="array" ref="AW1067">IF(Bank_Final_Fact[[#This Row],[Disbursement Date]]=MIN(_xlfn._xlws.FILTER(Bank_Final_Fact[Disbursement Date],Bank_Final_Fact[Client id]=Bank_Final_Fact[[#This Row],[Client id]])),"New","Old")</f>
        <v>Old</v>
      </c>
      <c r="AX1067">
        <f t="shared" si="16"/>
        <v>3</v>
      </c>
    </row>
    <row r="1068" spans="1:50">
      <c r="A1068" t="s">
        <v>1453</v>
      </c>
      <c r="B1068">
        <v>153</v>
      </c>
      <c r="C1068" t="s">
        <v>17</v>
      </c>
      <c r="D1068" t="s">
        <v>343</v>
      </c>
      <c r="E1068">
        <v>13656</v>
      </c>
      <c r="F1068">
        <v>37971</v>
      </c>
      <c r="G1068">
        <v>3588</v>
      </c>
      <c r="H1068" s="1">
        <v>42785</v>
      </c>
      <c r="I1068" t="s">
        <v>385</v>
      </c>
      <c r="J1068" t="s">
        <v>389</v>
      </c>
      <c r="K1068">
        <v>160051</v>
      </c>
      <c r="L1068" t="s">
        <v>19</v>
      </c>
      <c r="M1068" t="s">
        <v>297</v>
      </c>
      <c r="N1068" t="s">
        <v>225</v>
      </c>
      <c r="O1068" t="s">
        <v>238</v>
      </c>
      <c r="P1068">
        <v>52</v>
      </c>
      <c r="Q1068" s="1">
        <v>24473</v>
      </c>
      <c r="R1068" t="s">
        <v>266</v>
      </c>
      <c r="S1068" t="s">
        <v>282</v>
      </c>
      <c r="T1068" t="s">
        <v>229</v>
      </c>
      <c r="U1068" t="s">
        <v>261</v>
      </c>
      <c r="V1068" t="s">
        <v>240</v>
      </c>
      <c r="W1068">
        <v>390</v>
      </c>
      <c r="X1068" t="s">
        <v>344</v>
      </c>
      <c r="Y1068" t="s">
        <v>345</v>
      </c>
      <c r="Z1068" t="s">
        <v>346</v>
      </c>
      <c r="AA1068">
        <v>0.1065</v>
      </c>
      <c r="AB1068" t="s">
        <v>347</v>
      </c>
      <c r="AC1068" t="s">
        <v>348</v>
      </c>
      <c r="AD1068" t="s">
        <v>17</v>
      </c>
      <c r="AE1068" t="s">
        <v>9</v>
      </c>
      <c r="AF1068" t="s">
        <v>10</v>
      </c>
      <c r="AG1068" t="s">
        <v>11</v>
      </c>
      <c r="AH1068" t="s">
        <v>11</v>
      </c>
      <c r="AI1068" t="s">
        <v>12</v>
      </c>
      <c r="AJ1068" t="s">
        <v>17</v>
      </c>
      <c r="AK1068">
        <v>160051</v>
      </c>
      <c r="AL1068" t="s">
        <v>18</v>
      </c>
      <c r="AM1068" t="s">
        <v>30</v>
      </c>
      <c r="AN1068">
        <v>14753</v>
      </c>
      <c r="AO1068">
        <v>39073</v>
      </c>
      <c r="AP1068">
        <v>13195</v>
      </c>
      <c r="AQ1068">
        <v>20.239999999999998</v>
      </c>
      <c r="AR1068">
        <v>316.23</v>
      </c>
      <c r="AS1068" t="s">
        <v>2396</v>
      </c>
      <c r="AT1068" t="s">
        <v>2396</v>
      </c>
      <c r="AU1068">
        <v>1</v>
      </c>
      <c r="AV1068" t="s">
        <v>2398</v>
      </c>
      <c r="AW1068" t="str" cm="1">
        <f t="array" ref="AW1068">IF(Bank_Final_Fact[[#This Row],[Disbursement Date]]=MIN(_xlfn._xlws.FILTER(Bank_Final_Fact[Disbursement Date],Bank_Final_Fact[Client id]=Bank_Final_Fact[[#This Row],[Client id]])),"New","Old")</f>
        <v>New</v>
      </c>
      <c r="AX1068">
        <f t="shared" si="16"/>
        <v>1</v>
      </c>
    </row>
    <row r="1069" spans="1:50">
      <c r="A1069" t="s">
        <v>1454</v>
      </c>
      <c r="B1069">
        <v>701</v>
      </c>
      <c r="C1069" t="s">
        <v>20</v>
      </c>
      <c r="D1069" t="s">
        <v>343</v>
      </c>
      <c r="E1069">
        <v>47214</v>
      </c>
      <c r="F1069">
        <v>31428</v>
      </c>
      <c r="G1069">
        <v>39904</v>
      </c>
      <c r="H1069" s="1">
        <v>44131</v>
      </c>
      <c r="I1069" t="s">
        <v>382</v>
      </c>
      <c r="J1069" t="s">
        <v>383</v>
      </c>
      <c r="K1069">
        <v>110159</v>
      </c>
      <c r="L1069" t="s">
        <v>22</v>
      </c>
      <c r="M1069" t="s">
        <v>278</v>
      </c>
      <c r="N1069" t="s">
        <v>225</v>
      </c>
      <c r="O1069" t="s">
        <v>226</v>
      </c>
      <c r="P1069">
        <v>44</v>
      </c>
      <c r="Q1069" s="1">
        <v>27395</v>
      </c>
      <c r="R1069" t="s">
        <v>235</v>
      </c>
      <c r="S1069" t="s">
        <v>243</v>
      </c>
      <c r="T1069" t="s">
        <v>259</v>
      </c>
      <c r="U1069" t="s">
        <v>261</v>
      </c>
      <c r="V1069" t="s">
        <v>231</v>
      </c>
      <c r="W1069">
        <v>361</v>
      </c>
      <c r="X1069" t="s">
        <v>344</v>
      </c>
      <c r="Y1069" t="s">
        <v>345</v>
      </c>
      <c r="Z1069" t="s">
        <v>346</v>
      </c>
      <c r="AA1069">
        <v>0.1065</v>
      </c>
      <c r="AB1069" t="s">
        <v>347</v>
      </c>
      <c r="AC1069" t="s">
        <v>348</v>
      </c>
      <c r="AD1069" t="s">
        <v>20</v>
      </c>
      <c r="AE1069" t="s">
        <v>9</v>
      </c>
      <c r="AF1069" t="s">
        <v>10</v>
      </c>
      <c r="AG1069" t="s">
        <v>11</v>
      </c>
      <c r="AH1069" t="s">
        <v>11</v>
      </c>
      <c r="AI1069" t="s">
        <v>12</v>
      </c>
      <c r="AJ1069" t="s">
        <v>20</v>
      </c>
      <c r="AK1069">
        <v>110159</v>
      </c>
      <c r="AL1069" t="s">
        <v>21</v>
      </c>
      <c r="AM1069" t="s">
        <v>30</v>
      </c>
      <c r="AN1069">
        <v>48614</v>
      </c>
      <c r="AO1069">
        <v>31546</v>
      </c>
      <c r="AP1069">
        <v>46722</v>
      </c>
      <c r="AQ1069">
        <v>18.100000000000001</v>
      </c>
      <c r="AR1069">
        <v>4957.59</v>
      </c>
      <c r="AS1069" t="s">
        <v>2396</v>
      </c>
      <c r="AT1069" t="s">
        <v>2396</v>
      </c>
      <c r="AU1069">
        <v>0</v>
      </c>
      <c r="AV1069" t="s">
        <v>2399</v>
      </c>
      <c r="AW1069" t="str" cm="1">
        <f t="array" ref="AW1069">IF(Bank_Final_Fact[[#This Row],[Disbursement Date]]=MIN(_xlfn._xlws.FILTER(Bank_Final_Fact[Disbursement Date],Bank_Final_Fact[Client id]=Bank_Final_Fact[[#This Row],[Client id]])),"New","Old")</f>
        <v>Old</v>
      </c>
      <c r="AX1069">
        <f t="shared" si="16"/>
        <v>2</v>
      </c>
    </row>
    <row r="1070" spans="1:50">
      <c r="A1070" t="s">
        <v>1455</v>
      </c>
      <c r="B1070">
        <v>862</v>
      </c>
      <c r="C1070" t="s">
        <v>124</v>
      </c>
      <c r="D1070" t="s">
        <v>343</v>
      </c>
      <c r="E1070">
        <v>5748</v>
      </c>
      <c r="F1070">
        <v>15564</v>
      </c>
      <c r="G1070">
        <v>27974</v>
      </c>
      <c r="H1070" s="1">
        <v>43381</v>
      </c>
      <c r="I1070" t="s">
        <v>382</v>
      </c>
      <c r="J1070" t="s">
        <v>389</v>
      </c>
      <c r="K1070">
        <v>1030063</v>
      </c>
      <c r="L1070" t="s">
        <v>126</v>
      </c>
      <c r="M1070" t="s">
        <v>298</v>
      </c>
      <c r="N1070" t="s">
        <v>225</v>
      </c>
      <c r="O1070" t="s">
        <v>242</v>
      </c>
      <c r="P1070">
        <v>22</v>
      </c>
      <c r="Q1070" s="1">
        <v>35348</v>
      </c>
      <c r="R1070" t="s">
        <v>239</v>
      </c>
      <c r="S1070" t="s">
        <v>303</v>
      </c>
      <c r="T1070" t="s">
        <v>259</v>
      </c>
      <c r="U1070" t="s">
        <v>233</v>
      </c>
      <c r="V1070" t="s">
        <v>246</v>
      </c>
      <c r="W1070">
        <v>564</v>
      </c>
      <c r="X1070" t="s">
        <v>344</v>
      </c>
      <c r="Y1070" t="s">
        <v>345</v>
      </c>
      <c r="Z1070" t="s">
        <v>346</v>
      </c>
      <c r="AA1070">
        <v>0.1065</v>
      </c>
      <c r="AB1070" t="s">
        <v>347</v>
      </c>
      <c r="AC1070" t="s">
        <v>348</v>
      </c>
      <c r="AD1070" t="s">
        <v>124</v>
      </c>
      <c r="AE1070" t="s">
        <v>9</v>
      </c>
      <c r="AF1070" t="s">
        <v>10</v>
      </c>
      <c r="AG1070" t="s">
        <v>11</v>
      </c>
      <c r="AH1070" t="s">
        <v>11</v>
      </c>
      <c r="AI1070" t="s">
        <v>12</v>
      </c>
      <c r="AJ1070" t="s">
        <v>20</v>
      </c>
      <c r="AK1070">
        <v>1030063</v>
      </c>
      <c r="AL1070" t="s">
        <v>125</v>
      </c>
      <c r="AM1070" t="s">
        <v>30</v>
      </c>
      <c r="AN1070">
        <v>7418</v>
      </c>
      <c r="AO1070">
        <v>17519</v>
      </c>
      <c r="AP1070">
        <v>5458</v>
      </c>
      <c r="AQ1070">
        <v>20.2</v>
      </c>
      <c r="AR1070">
        <v>2577.16</v>
      </c>
      <c r="AS1070" t="s">
        <v>2396</v>
      </c>
      <c r="AT1070" t="s">
        <v>2396</v>
      </c>
      <c r="AU1070">
        <v>0</v>
      </c>
      <c r="AV1070" t="s">
        <v>2399</v>
      </c>
      <c r="AW1070" t="str" cm="1">
        <f t="array" ref="AW1070">IF(Bank_Final_Fact[[#This Row],[Disbursement Date]]=MIN(_xlfn._xlws.FILTER(Bank_Final_Fact[Disbursement Date],Bank_Final_Fact[Client id]=Bank_Final_Fact[[#This Row],[Client id]])),"New","Old")</f>
        <v>New</v>
      </c>
      <c r="AX1070">
        <f t="shared" si="16"/>
        <v>1</v>
      </c>
    </row>
    <row r="1071" spans="1:50">
      <c r="A1071" t="s">
        <v>1456</v>
      </c>
      <c r="B1071">
        <v>521</v>
      </c>
      <c r="C1071" t="s">
        <v>124</v>
      </c>
      <c r="D1071" t="s">
        <v>359</v>
      </c>
      <c r="E1071">
        <v>16836</v>
      </c>
      <c r="F1071">
        <v>7854</v>
      </c>
      <c r="G1071">
        <v>27875</v>
      </c>
      <c r="H1071" s="1">
        <v>44343</v>
      </c>
      <c r="I1071" t="s">
        <v>385</v>
      </c>
      <c r="J1071" t="s">
        <v>383</v>
      </c>
      <c r="K1071">
        <v>1030063</v>
      </c>
      <c r="L1071" t="s">
        <v>126</v>
      </c>
      <c r="M1071" t="s">
        <v>333</v>
      </c>
      <c r="N1071" t="s">
        <v>225</v>
      </c>
      <c r="O1071" t="s">
        <v>238</v>
      </c>
      <c r="P1071">
        <v>47</v>
      </c>
      <c r="Q1071" s="1">
        <v>26299</v>
      </c>
      <c r="R1071" t="s">
        <v>281</v>
      </c>
      <c r="S1071" t="s">
        <v>282</v>
      </c>
      <c r="T1071" t="s">
        <v>229</v>
      </c>
      <c r="U1071" t="s">
        <v>261</v>
      </c>
      <c r="V1071" t="s">
        <v>246</v>
      </c>
      <c r="W1071">
        <v>526</v>
      </c>
      <c r="X1071" t="s">
        <v>344</v>
      </c>
      <c r="Y1071" t="s">
        <v>360</v>
      </c>
      <c r="Z1071" t="s">
        <v>346</v>
      </c>
      <c r="AA1071">
        <v>9.9099999999999994E-2</v>
      </c>
      <c r="AB1071" t="s">
        <v>347</v>
      </c>
      <c r="AC1071" t="s">
        <v>361</v>
      </c>
      <c r="AD1071" t="s">
        <v>124</v>
      </c>
      <c r="AE1071" t="s">
        <v>9</v>
      </c>
      <c r="AF1071" t="s">
        <v>10</v>
      </c>
      <c r="AG1071" t="s">
        <v>11</v>
      </c>
      <c r="AH1071" t="s">
        <v>11</v>
      </c>
      <c r="AI1071" t="s">
        <v>12</v>
      </c>
      <c r="AJ1071" t="s">
        <v>20</v>
      </c>
      <c r="AK1071">
        <v>1030063</v>
      </c>
      <c r="AL1071" t="s">
        <v>125</v>
      </c>
      <c r="AM1071" t="s">
        <v>30</v>
      </c>
      <c r="AN1071">
        <v>17656</v>
      </c>
      <c r="AO1071">
        <v>7563</v>
      </c>
      <c r="AP1071">
        <v>16749</v>
      </c>
      <c r="AQ1071">
        <v>27.73</v>
      </c>
      <c r="AR1071">
        <v>3526.61</v>
      </c>
      <c r="AS1071" t="s">
        <v>2396</v>
      </c>
      <c r="AT1071" t="s">
        <v>2396</v>
      </c>
      <c r="AU1071">
        <v>2</v>
      </c>
      <c r="AV1071" t="s">
        <v>2399</v>
      </c>
      <c r="AW1071" t="str" cm="1">
        <f t="array" ref="AW1071">IF(Bank_Final_Fact[[#This Row],[Disbursement Date]]=MIN(_xlfn._xlws.FILTER(Bank_Final_Fact[Disbursement Date],Bank_Final_Fact[Client id]=Bank_Final_Fact[[#This Row],[Client id]])),"New","Old")</f>
        <v>Old</v>
      </c>
      <c r="AX1071">
        <f t="shared" si="16"/>
        <v>3</v>
      </c>
    </row>
    <row r="1072" spans="1:50">
      <c r="A1072" t="s">
        <v>1457</v>
      </c>
      <c r="B1072">
        <v>949</v>
      </c>
      <c r="C1072" t="s">
        <v>92</v>
      </c>
      <c r="D1072" t="s">
        <v>343</v>
      </c>
      <c r="E1072">
        <v>38957</v>
      </c>
      <c r="F1072">
        <v>30974</v>
      </c>
      <c r="G1072">
        <v>20540</v>
      </c>
      <c r="H1072" s="1">
        <v>44323</v>
      </c>
      <c r="I1072" t="s">
        <v>385</v>
      </c>
      <c r="J1072" t="s">
        <v>389</v>
      </c>
      <c r="K1072">
        <v>700013</v>
      </c>
      <c r="L1072" t="s">
        <v>93</v>
      </c>
      <c r="M1072" t="s">
        <v>232</v>
      </c>
      <c r="N1072" t="s">
        <v>225</v>
      </c>
      <c r="O1072" t="s">
        <v>226</v>
      </c>
      <c r="P1072">
        <v>36</v>
      </c>
      <c r="Q1072" s="1">
        <v>29587</v>
      </c>
      <c r="R1072" t="s">
        <v>227</v>
      </c>
      <c r="S1072" t="s">
        <v>228</v>
      </c>
      <c r="T1072" t="s">
        <v>229</v>
      </c>
      <c r="U1072" t="s">
        <v>233</v>
      </c>
      <c r="V1072" t="s">
        <v>231</v>
      </c>
      <c r="W1072">
        <v>357</v>
      </c>
      <c r="X1072" t="s">
        <v>344</v>
      </c>
      <c r="Y1072" t="s">
        <v>345</v>
      </c>
      <c r="Z1072" t="s">
        <v>346</v>
      </c>
      <c r="AA1072">
        <v>0.1065</v>
      </c>
      <c r="AB1072" t="s">
        <v>347</v>
      </c>
      <c r="AC1072" t="s">
        <v>348</v>
      </c>
      <c r="AD1072" t="s">
        <v>92</v>
      </c>
      <c r="AE1072" t="s">
        <v>82</v>
      </c>
      <c r="AF1072" t="s">
        <v>83</v>
      </c>
      <c r="AG1072" t="s">
        <v>84</v>
      </c>
      <c r="AH1072" t="s">
        <v>84</v>
      </c>
      <c r="AI1072" t="s">
        <v>85</v>
      </c>
      <c r="AJ1072" t="s">
        <v>86</v>
      </c>
      <c r="AK1072">
        <v>700013</v>
      </c>
      <c r="AL1072" t="s">
        <v>21</v>
      </c>
      <c r="AM1072" t="s">
        <v>30</v>
      </c>
      <c r="AN1072">
        <v>39670</v>
      </c>
      <c r="AO1072">
        <v>31486</v>
      </c>
      <c r="AP1072">
        <v>38512</v>
      </c>
      <c r="AQ1072">
        <v>0.96</v>
      </c>
      <c r="AR1072">
        <v>3411.05</v>
      </c>
      <c r="AS1072" t="s">
        <v>2396</v>
      </c>
      <c r="AT1072" t="s">
        <v>2396</v>
      </c>
      <c r="AU1072">
        <v>0</v>
      </c>
      <c r="AV1072" t="s">
        <v>2398</v>
      </c>
      <c r="AW1072" t="str" cm="1">
        <f t="array" ref="AW1072">IF(Bank_Final_Fact[[#This Row],[Disbursement Date]]=MIN(_xlfn._xlws.FILTER(Bank_Final_Fact[Disbursement Date],Bank_Final_Fact[Client id]=Bank_Final_Fact[[#This Row],[Client id]])),"New","Old")</f>
        <v>New</v>
      </c>
      <c r="AX1072">
        <f t="shared" si="16"/>
        <v>2</v>
      </c>
    </row>
    <row r="1073" spans="1:50">
      <c r="A1073" t="s">
        <v>1458</v>
      </c>
      <c r="B1073">
        <v>336</v>
      </c>
      <c r="C1073" t="s">
        <v>124</v>
      </c>
      <c r="D1073" t="s">
        <v>359</v>
      </c>
      <c r="E1073">
        <v>19119</v>
      </c>
      <c r="F1073">
        <v>5027</v>
      </c>
      <c r="G1073">
        <v>27677</v>
      </c>
      <c r="H1073" s="1">
        <v>44581</v>
      </c>
      <c r="I1073" t="s">
        <v>385</v>
      </c>
      <c r="J1073" t="s">
        <v>383</v>
      </c>
      <c r="K1073">
        <v>1030063</v>
      </c>
      <c r="L1073" t="s">
        <v>126</v>
      </c>
      <c r="M1073" t="s">
        <v>307</v>
      </c>
      <c r="N1073" t="s">
        <v>225</v>
      </c>
      <c r="O1073" t="s">
        <v>226</v>
      </c>
      <c r="P1073">
        <v>44</v>
      </c>
      <c r="Q1073" s="1">
        <v>27395</v>
      </c>
      <c r="R1073" t="s">
        <v>266</v>
      </c>
      <c r="S1073" t="s">
        <v>282</v>
      </c>
      <c r="T1073" t="s">
        <v>259</v>
      </c>
      <c r="U1073" t="s">
        <v>261</v>
      </c>
      <c r="V1073" t="s">
        <v>240</v>
      </c>
      <c r="W1073">
        <v>686</v>
      </c>
      <c r="X1073" t="s">
        <v>344</v>
      </c>
      <c r="Y1073" t="s">
        <v>360</v>
      </c>
      <c r="Z1073" t="s">
        <v>346</v>
      </c>
      <c r="AA1073">
        <v>9.9099999999999994E-2</v>
      </c>
      <c r="AB1073" t="s">
        <v>347</v>
      </c>
      <c r="AC1073" t="s">
        <v>361</v>
      </c>
      <c r="AD1073" t="s">
        <v>124</v>
      </c>
      <c r="AE1073" t="s">
        <v>9</v>
      </c>
      <c r="AF1073" t="s">
        <v>10</v>
      </c>
      <c r="AG1073" t="s">
        <v>11</v>
      </c>
      <c r="AH1073" t="s">
        <v>11</v>
      </c>
      <c r="AI1073" t="s">
        <v>12</v>
      </c>
      <c r="AJ1073" t="s">
        <v>20</v>
      </c>
      <c r="AK1073">
        <v>1030063</v>
      </c>
      <c r="AL1073" t="s">
        <v>125</v>
      </c>
      <c r="AM1073" t="s">
        <v>30</v>
      </c>
      <c r="AN1073">
        <v>18894</v>
      </c>
      <c r="AO1073">
        <v>5543</v>
      </c>
      <c r="AP1073">
        <v>18686</v>
      </c>
      <c r="AQ1073">
        <v>11.79</v>
      </c>
      <c r="AR1073">
        <v>2394.56</v>
      </c>
      <c r="AS1073" t="s">
        <v>2396</v>
      </c>
      <c r="AT1073" t="s">
        <v>2396</v>
      </c>
      <c r="AU1073">
        <v>1</v>
      </c>
      <c r="AV1073" t="s">
        <v>2399</v>
      </c>
      <c r="AW1073" t="str" cm="1">
        <f t="array" ref="AW1073">IF(Bank_Final_Fact[[#This Row],[Disbursement Date]]=MIN(_xlfn._xlws.FILTER(Bank_Final_Fact[Disbursement Date],Bank_Final_Fact[Client id]=Bank_Final_Fact[[#This Row],[Client id]])),"New","Old")</f>
        <v>Old</v>
      </c>
      <c r="AX1073">
        <f t="shared" si="16"/>
        <v>4</v>
      </c>
    </row>
    <row r="1074" spans="1:50">
      <c r="A1074" t="s">
        <v>1459</v>
      </c>
      <c r="B1074">
        <v>418</v>
      </c>
      <c r="C1074" t="s">
        <v>23</v>
      </c>
      <c r="D1074" t="s">
        <v>343</v>
      </c>
      <c r="E1074">
        <v>4292</v>
      </c>
      <c r="F1074">
        <v>49882</v>
      </c>
      <c r="G1074">
        <v>34813</v>
      </c>
      <c r="H1074" s="1">
        <v>45163</v>
      </c>
      <c r="I1074" t="s">
        <v>385</v>
      </c>
      <c r="J1074" t="s">
        <v>389</v>
      </c>
      <c r="K1074">
        <v>910182</v>
      </c>
      <c r="L1074" t="s">
        <v>31</v>
      </c>
      <c r="M1074" t="s">
        <v>335</v>
      </c>
      <c r="N1074" t="s">
        <v>225</v>
      </c>
      <c r="O1074" t="s">
        <v>238</v>
      </c>
      <c r="P1074">
        <v>51</v>
      </c>
      <c r="Q1074" s="1">
        <v>24624</v>
      </c>
      <c r="R1074" t="s">
        <v>227</v>
      </c>
      <c r="S1074" t="s">
        <v>243</v>
      </c>
      <c r="T1074" t="s">
        <v>259</v>
      </c>
      <c r="U1074" t="s">
        <v>245</v>
      </c>
      <c r="V1074" t="s">
        <v>231</v>
      </c>
      <c r="W1074">
        <v>770</v>
      </c>
      <c r="X1074" t="s">
        <v>344</v>
      </c>
      <c r="Y1074" t="s">
        <v>345</v>
      </c>
      <c r="Z1074" t="s">
        <v>346</v>
      </c>
      <c r="AA1074">
        <v>0.1065</v>
      </c>
      <c r="AB1074" t="s">
        <v>347</v>
      </c>
      <c r="AC1074" t="s">
        <v>348</v>
      </c>
      <c r="AD1074" t="s">
        <v>23</v>
      </c>
      <c r="AE1074" t="s">
        <v>24</v>
      </c>
      <c r="AF1074" t="s">
        <v>25</v>
      </c>
      <c r="AG1074" t="s">
        <v>26</v>
      </c>
      <c r="AH1074" t="s">
        <v>26</v>
      </c>
      <c r="AI1074" t="s">
        <v>27</v>
      </c>
      <c r="AJ1074" t="s">
        <v>28</v>
      </c>
      <c r="AK1074">
        <v>910182</v>
      </c>
      <c r="AL1074" t="s">
        <v>29</v>
      </c>
      <c r="AM1074" t="s">
        <v>16</v>
      </c>
      <c r="AN1074">
        <v>6260</v>
      </c>
      <c r="AO1074">
        <v>50266</v>
      </c>
      <c r="AP1074">
        <v>4188</v>
      </c>
      <c r="AQ1074">
        <v>45.74</v>
      </c>
      <c r="AR1074">
        <v>3800.49</v>
      </c>
      <c r="AS1074" t="s">
        <v>2396</v>
      </c>
      <c r="AT1074" t="s">
        <v>2396</v>
      </c>
      <c r="AU1074">
        <v>2</v>
      </c>
      <c r="AV1074" t="s">
        <v>2398</v>
      </c>
      <c r="AW1074" t="str" cm="1">
        <f t="array" ref="AW1074">IF(Bank_Final_Fact[[#This Row],[Disbursement Date]]=MIN(_xlfn._xlws.FILTER(Bank_Final_Fact[Disbursement Date],Bank_Final_Fact[Client id]=Bank_Final_Fact[[#This Row],[Client id]])),"New","Old")</f>
        <v>New</v>
      </c>
      <c r="AX1074">
        <f t="shared" si="16"/>
        <v>1</v>
      </c>
    </row>
    <row r="1075" spans="1:50">
      <c r="A1075" t="s">
        <v>1460</v>
      </c>
      <c r="B1075">
        <v>580</v>
      </c>
      <c r="C1075" t="s">
        <v>20</v>
      </c>
      <c r="D1075" t="s">
        <v>359</v>
      </c>
      <c r="E1075">
        <v>44480</v>
      </c>
      <c r="F1075">
        <v>10863</v>
      </c>
      <c r="G1075">
        <v>2750</v>
      </c>
      <c r="H1075" s="1">
        <v>44771</v>
      </c>
      <c r="I1075" t="s">
        <v>385</v>
      </c>
      <c r="J1075" t="s">
        <v>389</v>
      </c>
      <c r="K1075">
        <v>110159</v>
      </c>
      <c r="L1075" t="s">
        <v>22</v>
      </c>
      <c r="M1075" t="s">
        <v>275</v>
      </c>
      <c r="N1075" t="s">
        <v>225</v>
      </c>
      <c r="O1075" t="s">
        <v>251</v>
      </c>
      <c r="P1075">
        <v>32</v>
      </c>
      <c r="Q1075" s="1">
        <v>31048</v>
      </c>
      <c r="R1075" t="s">
        <v>266</v>
      </c>
      <c r="S1075" t="s">
        <v>243</v>
      </c>
      <c r="T1075" t="s">
        <v>229</v>
      </c>
      <c r="U1075" t="s">
        <v>236</v>
      </c>
      <c r="V1075" t="s">
        <v>231</v>
      </c>
      <c r="W1075">
        <v>821</v>
      </c>
      <c r="X1075" t="s">
        <v>344</v>
      </c>
      <c r="Y1075" t="s">
        <v>360</v>
      </c>
      <c r="Z1075" t="s">
        <v>346</v>
      </c>
      <c r="AA1075">
        <v>9.9099999999999994E-2</v>
      </c>
      <c r="AB1075" t="s">
        <v>347</v>
      </c>
      <c r="AC1075" t="s">
        <v>361</v>
      </c>
      <c r="AD1075" t="s">
        <v>20</v>
      </c>
      <c r="AE1075" t="s">
        <v>9</v>
      </c>
      <c r="AF1075" t="s">
        <v>10</v>
      </c>
      <c r="AG1075" t="s">
        <v>11</v>
      </c>
      <c r="AH1075" t="s">
        <v>11</v>
      </c>
      <c r="AI1075" t="s">
        <v>12</v>
      </c>
      <c r="AJ1075" t="s">
        <v>20</v>
      </c>
      <c r="AK1075">
        <v>110159</v>
      </c>
      <c r="AL1075" t="s">
        <v>21</v>
      </c>
      <c r="AM1075" t="s">
        <v>30</v>
      </c>
      <c r="AN1075">
        <v>45671</v>
      </c>
      <c r="AO1075">
        <v>12370</v>
      </c>
      <c r="AP1075">
        <v>44198</v>
      </c>
      <c r="AQ1075">
        <v>45.07</v>
      </c>
      <c r="AR1075">
        <v>417.8</v>
      </c>
      <c r="AS1075" t="s">
        <v>2397</v>
      </c>
      <c r="AT1075" t="s">
        <v>2396</v>
      </c>
      <c r="AU1075">
        <v>2</v>
      </c>
      <c r="AV1075" t="s">
        <v>2398</v>
      </c>
      <c r="AW1075" t="str" cm="1">
        <f t="array" ref="AW1075">IF(Bank_Final_Fact[[#This Row],[Disbursement Date]]=MIN(_xlfn._xlws.FILTER(Bank_Final_Fact[Disbursement Date],Bank_Final_Fact[Client id]=Bank_Final_Fact[[#This Row],[Client id]])),"New","Old")</f>
        <v>Old</v>
      </c>
      <c r="AX1075">
        <f t="shared" si="16"/>
        <v>3</v>
      </c>
    </row>
    <row r="1076" spans="1:50">
      <c r="A1076" t="s">
        <v>1461</v>
      </c>
      <c r="B1076">
        <v>192</v>
      </c>
      <c r="C1076" t="s">
        <v>23</v>
      </c>
      <c r="D1076" t="s">
        <v>359</v>
      </c>
      <c r="E1076">
        <v>26392</v>
      </c>
      <c r="F1076">
        <v>45311</v>
      </c>
      <c r="G1076">
        <v>6638</v>
      </c>
      <c r="H1076" s="1">
        <v>42149</v>
      </c>
      <c r="I1076" t="s">
        <v>385</v>
      </c>
      <c r="J1076" t="s">
        <v>389</v>
      </c>
      <c r="K1076">
        <v>910182</v>
      </c>
      <c r="L1076" t="s">
        <v>31</v>
      </c>
      <c r="M1076" t="s">
        <v>333</v>
      </c>
      <c r="N1076" t="s">
        <v>225</v>
      </c>
      <c r="O1076" t="s">
        <v>238</v>
      </c>
      <c r="P1076">
        <v>53</v>
      </c>
      <c r="Q1076" s="1">
        <v>24108</v>
      </c>
      <c r="R1076" t="s">
        <v>281</v>
      </c>
      <c r="S1076" t="s">
        <v>282</v>
      </c>
      <c r="T1076" t="s">
        <v>229</v>
      </c>
      <c r="U1076" t="s">
        <v>245</v>
      </c>
      <c r="V1076" t="s">
        <v>240</v>
      </c>
      <c r="W1076">
        <v>812</v>
      </c>
      <c r="X1076" t="s">
        <v>344</v>
      </c>
      <c r="Y1076" t="s">
        <v>360</v>
      </c>
      <c r="Z1076" t="s">
        <v>346</v>
      </c>
      <c r="AA1076">
        <v>9.9099999999999994E-2</v>
      </c>
      <c r="AB1076" t="s">
        <v>347</v>
      </c>
      <c r="AC1076" t="s">
        <v>361</v>
      </c>
      <c r="AD1076" t="s">
        <v>23</v>
      </c>
      <c r="AE1076" t="s">
        <v>24</v>
      </c>
      <c r="AF1076" t="s">
        <v>25</v>
      </c>
      <c r="AG1076" t="s">
        <v>26</v>
      </c>
      <c r="AH1076" t="s">
        <v>26</v>
      </c>
      <c r="AI1076" t="s">
        <v>27</v>
      </c>
      <c r="AJ1076" t="s">
        <v>28</v>
      </c>
      <c r="AK1076">
        <v>910182</v>
      </c>
      <c r="AL1076" t="s">
        <v>29</v>
      </c>
      <c r="AM1076" t="s">
        <v>16</v>
      </c>
      <c r="AN1076">
        <v>27985</v>
      </c>
      <c r="AO1076">
        <v>46102</v>
      </c>
      <c r="AP1076">
        <v>25983</v>
      </c>
      <c r="AQ1076">
        <v>45.52</v>
      </c>
      <c r="AR1076">
        <v>2716.16</v>
      </c>
      <c r="AS1076" t="s">
        <v>2396</v>
      </c>
      <c r="AT1076" t="s">
        <v>2396</v>
      </c>
      <c r="AU1076">
        <v>1</v>
      </c>
      <c r="AV1076" t="s">
        <v>2399</v>
      </c>
      <c r="AW1076" t="str" cm="1">
        <f t="array" ref="AW1076">IF(Bank_Final_Fact[[#This Row],[Disbursement Date]]=MIN(_xlfn._xlws.FILTER(Bank_Final_Fact[Disbursement Date],Bank_Final_Fact[Client id]=Bank_Final_Fact[[#This Row],[Client id]])),"New","Old")</f>
        <v>Old</v>
      </c>
      <c r="AX1076">
        <f t="shared" si="16"/>
        <v>3</v>
      </c>
    </row>
    <row r="1077" spans="1:50">
      <c r="A1077" t="s">
        <v>1462</v>
      </c>
      <c r="B1077">
        <v>219</v>
      </c>
      <c r="C1077" t="s">
        <v>109</v>
      </c>
      <c r="D1077" t="s">
        <v>343</v>
      </c>
      <c r="E1077">
        <v>19384</v>
      </c>
      <c r="F1077">
        <v>41524</v>
      </c>
      <c r="G1077">
        <v>12271</v>
      </c>
      <c r="H1077" s="1">
        <v>42352</v>
      </c>
      <c r="I1077" t="s">
        <v>385</v>
      </c>
      <c r="J1077" t="s">
        <v>389</v>
      </c>
      <c r="K1077">
        <v>1110166</v>
      </c>
      <c r="L1077" t="s">
        <v>112</v>
      </c>
      <c r="M1077" t="s">
        <v>250</v>
      </c>
      <c r="N1077" t="s">
        <v>225</v>
      </c>
      <c r="O1077" t="s">
        <v>238</v>
      </c>
      <c r="P1077">
        <v>51</v>
      </c>
      <c r="Q1077" s="1">
        <v>24108</v>
      </c>
      <c r="R1077" t="s">
        <v>235</v>
      </c>
      <c r="S1077" t="s">
        <v>243</v>
      </c>
      <c r="T1077" t="s">
        <v>259</v>
      </c>
      <c r="U1077" t="s">
        <v>233</v>
      </c>
      <c r="V1077" t="s">
        <v>240</v>
      </c>
      <c r="W1077">
        <v>375</v>
      </c>
      <c r="X1077" t="s">
        <v>344</v>
      </c>
      <c r="Y1077" t="s">
        <v>345</v>
      </c>
      <c r="Z1077" t="s">
        <v>346</v>
      </c>
      <c r="AA1077">
        <v>0.1065</v>
      </c>
      <c r="AB1077" t="s">
        <v>347</v>
      </c>
      <c r="AC1077" t="s">
        <v>348</v>
      </c>
      <c r="AD1077" t="s">
        <v>109</v>
      </c>
      <c r="AE1077" t="s">
        <v>9</v>
      </c>
      <c r="AF1077" t="s">
        <v>10</v>
      </c>
      <c r="AG1077" t="s">
        <v>11</v>
      </c>
      <c r="AH1077" t="s">
        <v>11</v>
      </c>
      <c r="AI1077" t="s">
        <v>12</v>
      </c>
      <c r="AJ1077" t="s">
        <v>110</v>
      </c>
      <c r="AK1077">
        <v>1110166</v>
      </c>
      <c r="AL1077" t="s">
        <v>111</v>
      </c>
      <c r="AM1077" t="s">
        <v>14</v>
      </c>
      <c r="AN1077">
        <v>19994</v>
      </c>
      <c r="AO1077">
        <v>43134</v>
      </c>
      <c r="AP1077">
        <v>19209</v>
      </c>
      <c r="AQ1077">
        <v>26.42</v>
      </c>
      <c r="AR1077">
        <v>2270.9899999999998</v>
      </c>
      <c r="AS1077" t="s">
        <v>2396</v>
      </c>
      <c r="AT1077" t="s">
        <v>2396</v>
      </c>
      <c r="AU1077">
        <v>2</v>
      </c>
      <c r="AV1077" t="s">
        <v>2399</v>
      </c>
      <c r="AW1077" t="str" cm="1">
        <f t="array" ref="AW1077">IF(Bank_Final_Fact[[#This Row],[Disbursement Date]]=MIN(_xlfn._xlws.FILTER(Bank_Final_Fact[Disbursement Date],Bank_Final_Fact[Client id]=Bank_Final_Fact[[#This Row],[Client id]])),"New","Old")</f>
        <v>New</v>
      </c>
      <c r="AX1077">
        <f t="shared" si="16"/>
        <v>2</v>
      </c>
    </row>
    <row r="1078" spans="1:50">
      <c r="A1078" t="s">
        <v>1463</v>
      </c>
      <c r="B1078">
        <v>65</v>
      </c>
      <c r="C1078" t="s">
        <v>124</v>
      </c>
      <c r="D1078" t="s">
        <v>362</v>
      </c>
      <c r="E1078">
        <v>2611</v>
      </c>
      <c r="F1078">
        <v>47542</v>
      </c>
      <c r="G1078">
        <v>31561</v>
      </c>
      <c r="H1078" s="1">
        <v>45186</v>
      </c>
      <c r="I1078" t="s">
        <v>394</v>
      </c>
      <c r="J1078" t="s">
        <v>383</v>
      </c>
      <c r="K1078">
        <v>1030063</v>
      </c>
      <c r="L1078" t="s">
        <v>126</v>
      </c>
      <c r="M1078" t="s">
        <v>295</v>
      </c>
      <c r="N1078" t="s">
        <v>225</v>
      </c>
      <c r="O1078" t="s">
        <v>238</v>
      </c>
      <c r="P1078">
        <v>51</v>
      </c>
      <c r="Q1078" s="1">
        <v>24838</v>
      </c>
      <c r="R1078" t="s">
        <v>227</v>
      </c>
      <c r="S1078" t="s">
        <v>243</v>
      </c>
      <c r="T1078" t="s">
        <v>229</v>
      </c>
      <c r="U1078" t="s">
        <v>245</v>
      </c>
      <c r="V1078" t="s">
        <v>231</v>
      </c>
      <c r="W1078">
        <v>389</v>
      </c>
      <c r="X1078" t="s">
        <v>344</v>
      </c>
      <c r="Y1078" t="s">
        <v>357</v>
      </c>
      <c r="Z1078" t="s">
        <v>363</v>
      </c>
      <c r="AA1078">
        <v>0.1991</v>
      </c>
      <c r="AB1078" t="s">
        <v>364</v>
      </c>
      <c r="AC1078" t="s">
        <v>365</v>
      </c>
      <c r="AD1078" t="s">
        <v>124</v>
      </c>
      <c r="AE1078" t="s">
        <v>9</v>
      </c>
      <c r="AF1078" t="s">
        <v>10</v>
      </c>
      <c r="AG1078" t="s">
        <v>11</v>
      </c>
      <c r="AH1078" t="s">
        <v>11</v>
      </c>
      <c r="AI1078" t="s">
        <v>12</v>
      </c>
      <c r="AJ1078" t="s">
        <v>20</v>
      </c>
      <c r="AK1078">
        <v>1030063</v>
      </c>
      <c r="AL1078" t="s">
        <v>125</v>
      </c>
      <c r="AM1078" t="s">
        <v>30</v>
      </c>
      <c r="AN1078">
        <v>4282</v>
      </c>
      <c r="AO1078">
        <v>47322</v>
      </c>
      <c r="AP1078">
        <v>2574</v>
      </c>
      <c r="AQ1078">
        <v>14.97</v>
      </c>
      <c r="AR1078">
        <v>3199.55</v>
      </c>
      <c r="AS1078" t="s">
        <v>2396</v>
      </c>
      <c r="AT1078" t="s">
        <v>2396</v>
      </c>
      <c r="AU1078">
        <v>2</v>
      </c>
      <c r="AV1078" t="s">
        <v>2398</v>
      </c>
      <c r="AW1078" t="str" cm="1">
        <f t="array" ref="AW1078">IF(Bank_Final_Fact[[#This Row],[Disbursement Date]]=MIN(_xlfn._xlws.FILTER(Bank_Final_Fact[Disbursement Date],Bank_Final_Fact[Client id]=Bank_Final_Fact[[#This Row],[Client id]])),"New","Old")</f>
        <v>Old</v>
      </c>
      <c r="AX1078">
        <f t="shared" si="16"/>
        <v>4</v>
      </c>
    </row>
    <row r="1079" spans="1:50">
      <c r="A1079" t="s">
        <v>1464</v>
      </c>
      <c r="B1079">
        <v>38</v>
      </c>
      <c r="C1079" t="s">
        <v>23</v>
      </c>
      <c r="D1079" t="s">
        <v>373</v>
      </c>
      <c r="E1079">
        <v>19620</v>
      </c>
      <c r="F1079">
        <v>31861</v>
      </c>
      <c r="G1079">
        <v>9853</v>
      </c>
      <c r="H1079" s="1">
        <v>43612</v>
      </c>
      <c r="I1079" t="s">
        <v>385</v>
      </c>
      <c r="J1079" t="s">
        <v>389</v>
      </c>
      <c r="K1079">
        <v>910182</v>
      </c>
      <c r="L1079" t="s">
        <v>31</v>
      </c>
      <c r="M1079" t="s">
        <v>275</v>
      </c>
      <c r="N1079" t="s">
        <v>225</v>
      </c>
      <c r="O1079" t="s">
        <v>251</v>
      </c>
      <c r="P1079">
        <v>32</v>
      </c>
      <c r="Q1079" s="1">
        <v>31048</v>
      </c>
      <c r="R1079" t="s">
        <v>266</v>
      </c>
      <c r="S1079" t="s">
        <v>243</v>
      </c>
      <c r="T1079" t="s">
        <v>229</v>
      </c>
      <c r="U1079" t="s">
        <v>236</v>
      </c>
      <c r="V1079" t="s">
        <v>231</v>
      </c>
      <c r="W1079">
        <v>821</v>
      </c>
      <c r="X1079" t="s">
        <v>344</v>
      </c>
      <c r="Y1079" t="s">
        <v>350</v>
      </c>
      <c r="Z1079" t="s">
        <v>346</v>
      </c>
      <c r="AA1079">
        <v>6.6199999999999995E-2</v>
      </c>
      <c r="AB1079" t="s">
        <v>351</v>
      </c>
      <c r="AC1079" t="s">
        <v>358</v>
      </c>
      <c r="AD1079" t="s">
        <v>23</v>
      </c>
      <c r="AE1079" t="s">
        <v>24</v>
      </c>
      <c r="AF1079" t="s">
        <v>25</v>
      </c>
      <c r="AG1079" t="s">
        <v>26</v>
      </c>
      <c r="AH1079" t="s">
        <v>26</v>
      </c>
      <c r="AI1079" t="s">
        <v>27</v>
      </c>
      <c r="AJ1079" t="s">
        <v>28</v>
      </c>
      <c r="AK1079">
        <v>910182</v>
      </c>
      <c r="AL1079" t="s">
        <v>29</v>
      </c>
      <c r="AM1079" t="s">
        <v>16</v>
      </c>
      <c r="AN1079">
        <v>19936</v>
      </c>
      <c r="AO1079">
        <v>31556</v>
      </c>
      <c r="AP1079">
        <v>19163</v>
      </c>
      <c r="AQ1079">
        <v>11.63</v>
      </c>
      <c r="AR1079">
        <v>2702.83</v>
      </c>
      <c r="AS1079" t="s">
        <v>2396</v>
      </c>
      <c r="AT1079" t="s">
        <v>2396</v>
      </c>
      <c r="AU1079">
        <v>2</v>
      </c>
      <c r="AV1079" t="s">
        <v>2398</v>
      </c>
      <c r="AW1079" t="str" cm="1">
        <f t="array" ref="AW1079">IF(Bank_Final_Fact[[#This Row],[Disbursement Date]]=MIN(_xlfn._xlws.FILTER(Bank_Final_Fact[Disbursement Date],Bank_Final_Fact[Client id]=Bank_Final_Fact[[#This Row],[Client id]])),"New","Old")</f>
        <v>New</v>
      </c>
      <c r="AX1079">
        <f t="shared" si="16"/>
        <v>2</v>
      </c>
    </row>
    <row r="1080" spans="1:50">
      <c r="A1080" t="s">
        <v>1465</v>
      </c>
      <c r="B1080">
        <v>289</v>
      </c>
      <c r="C1080" t="s">
        <v>92</v>
      </c>
      <c r="D1080" t="s">
        <v>343</v>
      </c>
      <c r="E1080">
        <v>43829</v>
      </c>
      <c r="F1080">
        <v>4322</v>
      </c>
      <c r="G1080">
        <v>28422</v>
      </c>
      <c r="H1080" s="1">
        <v>43206</v>
      </c>
      <c r="I1080" t="s">
        <v>382</v>
      </c>
      <c r="J1080" t="s">
        <v>389</v>
      </c>
      <c r="K1080">
        <v>700013</v>
      </c>
      <c r="L1080" t="s">
        <v>93</v>
      </c>
      <c r="M1080" t="s">
        <v>315</v>
      </c>
      <c r="N1080" t="s">
        <v>225</v>
      </c>
      <c r="O1080" t="s">
        <v>251</v>
      </c>
      <c r="P1080">
        <v>34</v>
      </c>
      <c r="Q1080" s="1">
        <v>30682</v>
      </c>
      <c r="R1080" t="s">
        <v>239</v>
      </c>
      <c r="S1080" t="s">
        <v>303</v>
      </c>
      <c r="T1080" t="s">
        <v>259</v>
      </c>
      <c r="U1080" t="s">
        <v>233</v>
      </c>
      <c r="V1080" t="s">
        <v>231</v>
      </c>
      <c r="W1080">
        <v>341</v>
      </c>
      <c r="X1080" t="s">
        <v>344</v>
      </c>
      <c r="Y1080" t="s">
        <v>345</v>
      </c>
      <c r="Z1080" t="s">
        <v>346</v>
      </c>
      <c r="AA1080">
        <v>0.1065</v>
      </c>
      <c r="AB1080" t="s">
        <v>347</v>
      </c>
      <c r="AC1080" t="s">
        <v>348</v>
      </c>
      <c r="AD1080" t="s">
        <v>92</v>
      </c>
      <c r="AE1080" t="s">
        <v>82</v>
      </c>
      <c r="AF1080" t="s">
        <v>83</v>
      </c>
      <c r="AG1080" t="s">
        <v>84</v>
      </c>
      <c r="AH1080" t="s">
        <v>84</v>
      </c>
      <c r="AI1080" t="s">
        <v>85</v>
      </c>
      <c r="AJ1080" t="s">
        <v>86</v>
      </c>
      <c r="AK1080">
        <v>700013</v>
      </c>
      <c r="AL1080" t="s">
        <v>21</v>
      </c>
      <c r="AM1080" t="s">
        <v>30</v>
      </c>
      <c r="AN1080">
        <v>45224</v>
      </c>
      <c r="AO1080">
        <v>5088</v>
      </c>
      <c r="AP1080">
        <v>43735</v>
      </c>
      <c r="AQ1080">
        <v>36.729999999999997</v>
      </c>
      <c r="AR1080">
        <v>3848.36</v>
      </c>
      <c r="AS1080" t="s">
        <v>2396</v>
      </c>
      <c r="AT1080" t="s">
        <v>2396</v>
      </c>
      <c r="AU1080">
        <v>0</v>
      </c>
      <c r="AV1080" t="s">
        <v>2398</v>
      </c>
      <c r="AW1080" t="str" cm="1">
        <f t="array" ref="AW1080">IF(Bank_Final_Fact[[#This Row],[Disbursement Date]]=MIN(_xlfn._xlws.FILTER(Bank_Final_Fact[Disbursement Date],Bank_Final_Fact[Client id]=Bank_Final_Fact[[#This Row],[Client id]])),"New","Old")</f>
        <v>Old</v>
      </c>
      <c r="AX1080">
        <f t="shared" si="16"/>
        <v>3</v>
      </c>
    </row>
    <row r="1081" spans="1:50">
      <c r="A1081" t="s">
        <v>1466</v>
      </c>
      <c r="B1081">
        <v>272</v>
      </c>
      <c r="C1081" t="s">
        <v>193</v>
      </c>
      <c r="D1081" t="s">
        <v>359</v>
      </c>
      <c r="E1081">
        <v>13910</v>
      </c>
      <c r="F1081">
        <v>10291</v>
      </c>
      <c r="G1081">
        <v>10856</v>
      </c>
      <c r="H1081" s="1">
        <v>44499</v>
      </c>
      <c r="I1081" t="s">
        <v>382</v>
      </c>
      <c r="J1081" t="s">
        <v>389</v>
      </c>
      <c r="K1081">
        <v>410521</v>
      </c>
      <c r="L1081" t="s">
        <v>195</v>
      </c>
      <c r="M1081" t="s">
        <v>264</v>
      </c>
      <c r="N1081" t="s">
        <v>225</v>
      </c>
      <c r="O1081" t="s">
        <v>251</v>
      </c>
      <c r="P1081">
        <v>29</v>
      </c>
      <c r="Q1081" s="1">
        <v>33187</v>
      </c>
      <c r="R1081" t="s">
        <v>266</v>
      </c>
      <c r="S1081" t="s">
        <v>243</v>
      </c>
      <c r="T1081" t="s">
        <v>259</v>
      </c>
      <c r="U1081" t="s">
        <v>261</v>
      </c>
      <c r="V1081" t="s">
        <v>231</v>
      </c>
      <c r="W1081">
        <v>712</v>
      </c>
      <c r="X1081" t="s">
        <v>344</v>
      </c>
      <c r="Y1081" t="s">
        <v>360</v>
      </c>
      <c r="Z1081" t="s">
        <v>346</v>
      </c>
      <c r="AA1081">
        <v>9.9099999999999994E-2</v>
      </c>
      <c r="AB1081" t="s">
        <v>347</v>
      </c>
      <c r="AC1081" t="s">
        <v>361</v>
      </c>
      <c r="AD1081" t="s">
        <v>193</v>
      </c>
      <c r="AE1081" t="s">
        <v>24</v>
      </c>
      <c r="AF1081" t="s">
        <v>25</v>
      </c>
      <c r="AG1081" t="s">
        <v>26</v>
      </c>
      <c r="AH1081" t="s">
        <v>26</v>
      </c>
      <c r="AI1081" t="s">
        <v>27</v>
      </c>
      <c r="AJ1081" t="s">
        <v>193</v>
      </c>
      <c r="AK1081">
        <v>410521</v>
      </c>
      <c r="AL1081" t="s">
        <v>194</v>
      </c>
      <c r="AM1081" t="s">
        <v>30</v>
      </c>
      <c r="AN1081">
        <v>14391</v>
      </c>
      <c r="AO1081">
        <v>11948</v>
      </c>
      <c r="AP1081">
        <v>13892</v>
      </c>
      <c r="AQ1081">
        <v>29.44</v>
      </c>
      <c r="AR1081">
        <v>408.01</v>
      </c>
      <c r="AS1081" t="s">
        <v>2396</v>
      </c>
      <c r="AT1081" t="s">
        <v>2396</v>
      </c>
      <c r="AU1081">
        <v>1</v>
      </c>
      <c r="AV1081" t="s">
        <v>2398</v>
      </c>
      <c r="AW1081" t="str" cm="1">
        <f t="array" ref="AW1081">IF(Bank_Final_Fact[[#This Row],[Disbursement Date]]=MIN(_xlfn._xlws.FILTER(Bank_Final_Fact[Disbursement Date],Bank_Final_Fact[Client id]=Bank_Final_Fact[[#This Row],[Client id]])),"New","Old")</f>
        <v>New</v>
      </c>
      <c r="AX1081">
        <f t="shared" si="16"/>
        <v>1</v>
      </c>
    </row>
    <row r="1082" spans="1:50">
      <c r="A1082" t="s">
        <v>1467</v>
      </c>
      <c r="B1082">
        <v>41</v>
      </c>
      <c r="C1082" t="s">
        <v>92</v>
      </c>
      <c r="D1082" t="s">
        <v>343</v>
      </c>
      <c r="E1082">
        <v>13486</v>
      </c>
      <c r="F1082">
        <v>31341</v>
      </c>
      <c r="G1082">
        <v>32889</v>
      </c>
      <c r="H1082" s="1">
        <v>43060</v>
      </c>
      <c r="I1082" t="s">
        <v>394</v>
      </c>
      <c r="J1082" t="s">
        <v>389</v>
      </c>
      <c r="K1082">
        <v>700013</v>
      </c>
      <c r="L1082" t="s">
        <v>93</v>
      </c>
      <c r="M1082" t="s">
        <v>277</v>
      </c>
      <c r="N1082" t="s">
        <v>225</v>
      </c>
      <c r="O1082" t="s">
        <v>251</v>
      </c>
      <c r="P1082">
        <v>26</v>
      </c>
      <c r="Q1082" s="1">
        <v>33239</v>
      </c>
      <c r="R1082" t="s">
        <v>266</v>
      </c>
      <c r="S1082" t="s">
        <v>243</v>
      </c>
      <c r="T1082" t="s">
        <v>229</v>
      </c>
      <c r="U1082" t="s">
        <v>245</v>
      </c>
      <c r="V1082" t="s">
        <v>246</v>
      </c>
      <c r="W1082">
        <v>522</v>
      </c>
      <c r="X1082" t="s">
        <v>344</v>
      </c>
      <c r="Y1082" t="s">
        <v>345</v>
      </c>
      <c r="Z1082" t="s">
        <v>346</v>
      </c>
      <c r="AA1082">
        <v>0.1065</v>
      </c>
      <c r="AB1082" t="s">
        <v>347</v>
      </c>
      <c r="AC1082" t="s">
        <v>348</v>
      </c>
      <c r="AD1082" t="s">
        <v>92</v>
      </c>
      <c r="AE1082" t="s">
        <v>82</v>
      </c>
      <c r="AF1082" t="s">
        <v>83</v>
      </c>
      <c r="AG1082" t="s">
        <v>84</v>
      </c>
      <c r="AH1082" t="s">
        <v>84</v>
      </c>
      <c r="AI1082" t="s">
        <v>85</v>
      </c>
      <c r="AJ1082" t="s">
        <v>86</v>
      </c>
      <c r="AK1082">
        <v>700013</v>
      </c>
      <c r="AL1082" t="s">
        <v>21</v>
      </c>
      <c r="AM1082" t="s">
        <v>30</v>
      </c>
      <c r="AN1082">
        <v>14237</v>
      </c>
      <c r="AO1082">
        <v>33237</v>
      </c>
      <c r="AP1082">
        <v>13337</v>
      </c>
      <c r="AQ1082">
        <v>4.2300000000000004</v>
      </c>
      <c r="AR1082">
        <v>4668.47</v>
      </c>
      <c r="AS1082" t="s">
        <v>2396</v>
      </c>
      <c r="AT1082" t="s">
        <v>2397</v>
      </c>
      <c r="AU1082">
        <v>2</v>
      </c>
      <c r="AV1082" t="s">
        <v>2399</v>
      </c>
      <c r="AW1082" t="str" cm="1">
        <f t="array" ref="AW1082">IF(Bank_Final_Fact[[#This Row],[Disbursement Date]]=MIN(_xlfn._xlws.FILTER(Bank_Final_Fact[Disbursement Date],Bank_Final_Fact[Client id]=Bank_Final_Fact[[#This Row],[Client id]])),"New","Old")</f>
        <v>New</v>
      </c>
      <c r="AX1082">
        <f t="shared" si="16"/>
        <v>6</v>
      </c>
    </row>
    <row r="1083" spans="1:50">
      <c r="A1083" t="s">
        <v>1468</v>
      </c>
      <c r="B1083">
        <v>942</v>
      </c>
      <c r="C1083" t="s">
        <v>92</v>
      </c>
      <c r="D1083" t="s">
        <v>343</v>
      </c>
      <c r="E1083">
        <v>2569</v>
      </c>
      <c r="F1083">
        <v>38001</v>
      </c>
      <c r="G1083">
        <v>23791</v>
      </c>
      <c r="H1083" s="1">
        <v>44224</v>
      </c>
      <c r="I1083" t="s">
        <v>387</v>
      </c>
      <c r="J1083" t="s">
        <v>383</v>
      </c>
      <c r="K1083">
        <v>700013</v>
      </c>
      <c r="L1083" t="s">
        <v>93</v>
      </c>
      <c r="M1083" t="s">
        <v>313</v>
      </c>
      <c r="N1083" t="s">
        <v>225</v>
      </c>
      <c r="O1083" t="s">
        <v>251</v>
      </c>
      <c r="P1083">
        <v>30</v>
      </c>
      <c r="Q1083" s="1">
        <v>32143</v>
      </c>
      <c r="R1083" t="s">
        <v>239</v>
      </c>
      <c r="S1083" t="s">
        <v>303</v>
      </c>
      <c r="T1083" t="s">
        <v>229</v>
      </c>
      <c r="U1083" t="s">
        <v>230</v>
      </c>
      <c r="V1083" t="s">
        <v>240</v>
      </c>
      <c r="W1083">
        <v>783</v>
      </c>
      <c r="X1083" t="s">
        <v>344</v>
      </c>
      <c r="Y1083" t="s">
        <v>345</v>
      </c>
      <c r="Z1083" t="s">
        <v>346</v>
      </c>
      <c r="AA1083">
        <v>0.1065</v>
      </c>
      <c r="AB1083" t="s">
        <v>347</v>
      </c>
      <c r="AC1083" t="s">
        <v>348</v>
      </c>
      <c r="AD1083" t="s">
        <v>92</v>
      </c>
      <c r="AE1083" t="s">
        <v>82</v>
      </c>
      <c r="AF1083" t="s">
        <v>83</v>
      </c>
      <c r="AG1083" t="s">
        <v>84</v>
      </c>
      <c r="AH1083" t="s">
        <v>84</v>
      </c>
      <c r="AI1083" t="s">
        <v>85</v>
      </c>
      <c r="AJ1083" t="s">
        <v>86</v>
      </c>
      <c r="AK1083">
        <v>700013</v>
      </c>
      <c r="AL1083" t="s">
        <v>21</v>
      </c>
      <c r="AM1083" t="s">
        <v>30</v>
      </c>
      <c r="AN1083">
        <v>3141</v>
      </c>
      <c r="AO1083">
        <v>39039</v>
      </c>
      <c r="AP1083">
        <v>2452</v>
      </c>
      <c r="AQ1083">
        <v>40.96</v>
      </c>
      <c r="AR1083">
        <v>1478.79</v>
      </c>
      <c r="AS1083" t="s">
        <v>2396</v>
      </c>
      <c r="AT1083" t="s">
        <v>2396</v>
      </c>
      <c r="AU1083">
        <v>1</v>
      </c>
      <c r="AV1083" t="s">
        <v>2399</v>
      </c>
      <c r="AW1083" t="str" cm="1">
        <f t="array" ref="AW1083">IF(Bank_Final_Fact[[#This Row],[Disbursement Date]]=MIN(_xlfn._xlws.FILTER(Bank_Final_Fact[Disbursement Date],Bank_Final_Fact[Client id]=Bank_Final_Fact[[#This Row],[Client id]])),"New","Old")</f>
        <v>Old</v>
      </c>
      <c r="AX1083">
        <f t="shared" si="16"/>
        <v>4</v>
      </c>
    </row>
    <row r="1084" spans="1:50">
      <c r="A1084" t="s">
        <v>1469</v>
      </c>
      <c r="B1084">
        <v>548</v>
      </c>
      <c r="C1084" t="s">
        <v>142</v>
      </c>
      <c r="D1084" t="s">
        <v>343</v>
      </c>
      <c r="E1084">
        <v>34509</v>
      </c>
      <c r="F1084">
        <v>34357</v>
      </c>
      <c r="G1084">
        <v>4662</v>
      </c>
      <c r="H1084" s="1">
        <v>42226</v>
      </c>
      <c r="I1084" t="s">
        <v>382</v>
      </c>
      <c r="J1084" t="s">
        <v>383</v>
      </c>
      <c r="K1084">
        <v>570241</v>
      </c>
      <c r="L1084" t="s">
        <v>148</v>
      </c>
      <c r="M1084" t="s">
        <v>279</v>
      </c>
      <c r="N1084" t="s">
        <v>225</v>
      </c>
      <c r="O1084" t="s">
        <v>226</v>
      </c>
      <c r="P1084">
        <v>42</v>
      </c>
      <c r="Q1084" s="1">
        <v>28126</v>
      </c>
      <c r="R1084" t="s">
        <v>235</v>
      </c>
      <c r="S1084" t="s">
        <v>243</v>
      </c>
      <c r="T1084" t="s">
        <v>229</v>
      </c>
      <c r="U1084" t="s">
        <v>233</v>
      </c>
      <c r="V1084" t="s">
        <v>231</v>
      </c>
      <c r="W1084">
        <v>668</v>
      </c>
      <c r="X1084" t="s">
        <v>344</v>
      </c>
      <c r="Y1084" t="s">
        <v>345</v>
      </c>
      <c r="Z1084" t="s">
        <v>346</v>
      </c>
      <c r="AA1084">
        <v>0.1065</v>
      </c>
      <c r="AB1084" t="s">
        <v>347</v>
      </c>
      <c r="AC1084" t="s">
        <v>348</v>
      </c>
      <c r="AD1084" t="s">
        <v>142</v>
      </c>
      <c r="AE1084" t="s">
        <v>143</v>
      </c>
      <c r="AF1084" t="s">
        <v>144</v>
      </c>
      <c r="AG1084" t="s">
        <v>145</v>
      </c>
      <c r="AH1084" t="s">
        <v>145</v>
      </c>
      <c r="AI1084" t="s">
        <v>146</v>
      </c>
      <c r="AJ1084" t="s">
        <v>142</v>
      </c>
      <c r="AK1084">
        <v>570241</v>
      </c>
      <c r="AL1084" t="s">
        <v>147</v>
      </c>
      <c r="AM1084" t="s">
        <v>30</v>
      </c>
      <c r="AN1084">
        <v>34158</v>
      </c>
      <c r="AO1084">
        <v>34352</v>
      </c>
      <c r="AP1084">
        <v>34059</v>
      </c>
      <c r="AQ1084">
        <v>22.17</v>
      </c>
      <c r="AR1084">
        <v>1007.09</v>
      </c>
      <c r="AS1084" t="s">
        <v>2396</v>
      </c>
      <c r="AT1084" t="s">
        <v>2397</v>
      </c>
      <c r="AU1084">
        <v>1</v>
      </c>
      <c r="AV1084" t="s">
        <v>2398</v>
      </c>
      <c r="AW1084" t="str" cm="1">
        <f t="array" ref="AW1084">IF(Bank_Final_Fact[[#This Row],[Disbursement Date]]=MIN(_xlfn._xlws.FILTER(Bank_Final_Fact[Disbursement Date],Bank_Final_Fact[Client id]=Bank_Final_Fact[[#This Row],[Client id]])),"New","Old")</f>
        <v>New</v>
      </c>
      <c r="AX1084">
        <f t="shared" si="16"/>
        <v>2</v>
      </c>
    </row>
    <row r="1085" spans="1:50">
      <c r="A1085" t="s">
        <v>1470</v>
      </c>
      <c r="B1085">
        <v>354</v>
      </c>
      <c r="C1085" t="s">
        <v>92</v>
      </c>
      <c r="D1085" t="s">
        <v>343</v>
      </c>
      <c r="E1085">
        <v>31746</v>
      </c>
      <c r="F1085">
        <v>20517</v>
      </c>
      <c r="G1085">
        <v>30969</v>
      </c>
      <c r="H1085" s="1">
        <v>44578</v>
      </c>
      <c r="I1085" t="s">
        <v>387</v>
      </c>
      <c r="J1085" t="s">
        <v>389</v>
      </c>
      <c r="K1085">
        <v>700013</v>
      </c>
      <c r="L1085" t="s">
        <v>93</v>
      </c>
      <c r="M1085" t="s">
        <v>296</v>
      </c>
      <c r="N1085" t="s">
        <v>225</v>
      </c>
      <c r="O1085" t="s">
        <v>226</v>
      </c>
      <c r="P1085">
        <v>36</v>
      </c>
      <c r="Q1085" s="1">
        <v>30317</v>
      </c>
      <c r="R1085" t="s">
        <v>235</v>
      </c>
      <c r="S1085" t="s">
        <v>243</v>
      </c>
      <c r="T1085" t="s">
        <v>259</v>
      </c>
      <c r="U1085" t="s">
        <v>233</v>
      </c>
      <c r="V1085" t="s">
        <v>231</v>
      </c>
      <c r="W1085">
        <v>489</v>
      </c>
      <c r="X1085" t="s">
        <v>344</v>
      </c>
      <c r="Y1085" t="s">
        <v>345</v>
      </c>
      <c r="Z1085" t="s">
        <v>346</v>
      </c>
      <c r="AA1085">
        <v>0.1065</v>
      </c>
      <c r="AB1085" t="s">
        <v>347</v>
      </c>
      <c r="AC1085" t="s">
        <v>348</v>
      </c>
      <c r="AD1085" t="s">
        <v>92</v>
      </c>
      <c r="AE1085" t="s">
        <v>82</v>
      </c>
      <c r="AF1085" t="s">
        <v>83</v>
      </c>
      <c r="AG1085" t="s">
        <v>84</v>
      </c>
      <c r="AH1085" t="s">
        <v>84</v>
      </c>
      <c r="AI1085" t="s">
        <v>85</v>
      </c>
      <c r="AJ1085" t="s">
        <v>86</v>
      </c>
      <c r="AK1085">
        <v>700013</v>
      </c>
      <c r="AL1085" t="s">
        <v>21</v>
      </c>
      <c r="AM1085" t="s">
        <v>30</v>
      </c>
      <c r="AN1085">
        <v>32433</v>
      </c>
      <c r="AO1085">
        <v>21679</v>
      </c>
      <c r="AP1085">
        <v>31376</v>
      </c>
      <c r="AQ1085">
        <v>15.65</v>
      </c>
      <c r="AR1085">
        <v>1705.6</v>
      </c>
      <c r="AS1085" t="s">
        <v>2396</v>
      </c>
      <c r="AT1085" t="s">
        <v>2396</v>
      </c>
      <c r="AU1085">
        <v>1</v>
      </c>
      <c r="AV1085" t="s">
        <v>2398</v>
      </c>
      <c r="AW1085" t="str" cm="1">
        <f t="array" ref="AW1085">IF(Bank_Final_Fact[[#This Row],[Disbursement Date]]=MIN(_xlfn._xlws.FILTER(Bank_Final_Fact[Disbursement Date],Bank_Final_Fact[Client id]=Bank_Final_Fact[[#This Row],[Client id]])),"New","Old")</f>
        <v>Old</v>
      </c>
      <c r="AX1085">
        <f t="shared" si="16"/>
        <v>5</v>
      </c>
    </row>
    <row r="1086" spans="1:50">
      <c r="A1086" t="s">
        <v>1471</v>
      </c>
      <c r="B1086">
        <v>168</v>
      </c>
      <c r="C1086" t="s">
        <v>89</v>
      </c>
      <c r="D1086" t="s">
        <v>343</v>
      </c>
      <c r="E1086">
        <v>38635</v>
      </c>
      <c r="F1086">
        <v>29984</v>
      </c>
      <c r="G1086">
        <v>16928</v>
      </c>
      <c r="H1086" s="1">
        <v>43688</v>
      </c>
      <c r="I1086" t="s">
        <v>382</v>
      </c>
      <c r="J1086" t="s">
        <v>389</v>
      </c>
      <c r="K1086">
        <v>910020</v>
      </c>
      <c r="L1086" t="s">
        <v>91</v>
      </c>
      <c r="M1086" t="s">
        <v>316</v>
      </c>
      <c r="N1086" t="s">
        <v>225</v>
      </c>
      <c r="O1086" t="s">
        <v>238</v>
      </c>
      <c r="P1086">
        <v>51</v>
      </c>
      <c r="Q1086" s="1">
        <v>24838</v>
      </c>
      <c r="R1086" t="s">
        <v>266</v>
      </c>
      <c r="S1086" t="s">
        <v>282</v>
      </c>
      <c r="T1086" t="s">
        <v>259</v>
      </c>
      <c r="U1086" t="s">
        <v>230</v>
      </c>
      <c r="V1086" t="s">
        <v>231</v>
      </c>
      <c r="W1086">
        <v>804</v>
      </c>
      <c r="X1086" t="s">
        <v>344</v>
      </c>
      <c r="Y1086" t="s">
        <v>345</v>
      </c>
      <c r="Z1086" t="s">
        <v>346</v>
      </c>
      <c r="AA1086">
        <v>0.1065</v>
      </c>
      <c r="AB1086" t="s">
        <v>347</v>
      </c>
      <c r="AC1086" t="s">
        <v>348</v>
      </c>
      <c r="AD1086" t="s">
        <v>89</v>
      </c>
      <c r="AE1086" t="s">
        <v>24</v>
      </c>
      <c r="AF1086" t="s">
        <v>25</v>
      </c>
      <c r="AG1086" t="s">
        <v>26</v>
      </c>
      <c r="AH1086" t="s">
        <v>26</v>
      </c>
      <c r="AI1086" t="s">
        <v>27</v>
      </c>
      <c r="AJ1086" t="s">
        <v>28</v>
      </c>
      <c r="AK1086">
        <v>910020</v>
      </c>
      <c r="AL1086" t="s">
        <v>90</v>
      </c>
      <c r="AM1086" t="s">
        <v>16</v>
      </c>
      <c r="AN1086">
        <v>40609</v>
      </c>
      <c r="AO1086">
        <v>30918</v>
      </c>
      <c r="AP1086">
        <v>38618</v>
      </c>
      <c r="AQ1086">
        <v>19.53</v>
      </c>
      <c r="AR1086">
        <v>1239.05</v>
      </c>
      <c r="AS1086" t="s">
        <v>2396</v>
      </c>
      <c r="AT1086" t="s">
        <v>2396</v>
      </c>
      <c r="AU1086">
        <v>1</v>
      </c>
      <c r="AV1086" t="s">
        <v>2398</v>
      </c>
      <c r="AW1086" t="str" cm="1">
        <f t="array" ref="AW1086">IF(Bank_Final_Fact[[#This Row],[Disbursement Date]]=MIN(_xlfn._xlws.FILTER(Bank_Final_Fact[Disbursement Date],Bank_Final_Fact[Client id]=Bank_Final_Fact[[#This Row],[Client id]])),"New","Old")</f>
        <v>Old</v>
      </c>
      <c r="AX1086">
        <f t="shared" si="16"/>
        <v>3</v>
      </c>
    </row>
    <row r="1087" spans="1:50">
      <c r="A1087" t="s">
        <v>1472</v>
      </c>
      <c r="B1087">
        <v>839</v>
      </c>
      <c r="C1087" t="s">
        <v>57</v>
      </c>
      <c r="D1087" t="s">
        <v>359</v>
      </c>
      <c r="E1087">
        <v>13317</v>
      </c>
      <c r="F1087">
        <v>27211</v>
      </c>
      <c r="G1087">
        <v>26162</v>
      </c>
      <c r="H1087" s="1">
        <v>44860</v>
      </c>
      <c r="I1087" t="s">
        <v>387</v>
      </c>
      <c r="J1087" t="s">
        <v>389</v>
      </c>
      <c r="K1087">
        <v>240005</v>
      </c>
      <c r="L1087" t="s">
        <v>59</v>
      </c>
      <c r="M1087" t="s">
        <v>295</v>
      </c>
      <c r="N1087" t="s">
        <v>225</v>
      </c>
      <c r="O1087" t="s">
        <v>238</v>
      </c>
      <c r="P1087">
        <v>51</v>
      </c>
      <c r="Q1087" s="1">
        <v>24838</v>
      </c>
      <c r="R1087" t="s">
        <v>227</v>
      </c>
      <c r="S1087" t="s">
        <v>243</v>
      </c>
      <c r="T1087" t="s">
        <v>229</v>
      </c>
      <c r="U1087" t="s">
        <v>245</v>
      </c>
      <c r="V1087" t="s">
        <v>231</v>
      </c>
      <c r="W1087">
        <v>389</v>
      </c>
      <c r="X1087" t="s">
        <v>344</v>
      </c>
      <c r="Y1087" t="s">
        <v>360</v>
      </c>
      <c r="Z1087" t="s">
        <v>346</v>
      </c>
      <c r="AA1087">
        <v>9.9099999999999994E-2</v>
      </c>
      <c r="AB1087" t="s">
        <v>347</v>
      </c>
      <c r="AC1087" t="s">
        <v>361</v>
      </c>
      <c r="AD1087" t="s">
        <v>57</v>
      </c>
      <c r="AE1087" t="s">
        <v>33</v>
      </c>
      <c r="AF1087" t="s">
        <v>34</v>
      </c>
      <c r="AG1087" t="s">
        <v>35</v>
      </c>
      <c r="AH1087" t="s">
        <v>35</v>
      </c>
      <c r="AI1087" t="s">
        <v>36</v>
      </c>
      <c r="AJ1087" t="s">
        <v>57</v>
      </c>
      <c r="AK1087">
        <v>240005</v>
      </c>
      <c r="AL1087" t="s">
        <v>58</v>
      </c>
      <c r="AM1087" t="s">
        <v>30</v>
      </c>
      <c r="AN1087">
        <v>14382</v>
      </c>
      <c r="AO1087">
        <v>27877</v>
      </c>
      <c r="AP1087">
        <v>13244</v>
      </c>
      <c r="AQ1087">
        <v>22.21</v>
      </c>
      <c r="AR1087">
        <v>1238.22</v>
      </c>
      <c r="AS1087" t="s">
        <v>2397</v>
      </c>
      <c r="AT1087" t="s">
        <v>2397</v>
      </c>
      <c r="AU1087">
        <v>1</v>
      </c>
      <c r="AV1087" t="s">
        <v>2398</v>
      </c>
      <c r="AW1087" t="str" cm="1">
        <f t="array" ref="AW1087">IF(Bank_Final_Fact[[#This Row],[Disbursement Date]]=MIN(_xlfn._xlws.FILTER(Bank_Final_Fact[Disbursement Date],Bank_Final_Fact[Client id]=Bank_Final_Fact[[#This Row],[Client id]])),"New","Old")</f>
        <v>Old</v>
      </c>
      <c r="AX1087">
        <f t="shared" si="16"/>
        <v>4</v>
      </c>
    </row>
    <row r="1088" spans="1:50">
      <c r="A1088" t="s">
        <v>1473</v>
      </c>
      <c r="B1088">
        <v>326</v>
      </c>
      <c r="C1088" t="s">
        <v>127</v>
      </c>
      <c r="D1088" t="s">
        <v>359</v>
      </c>
      <c r="E1088">
        <v>4476</v>
      </c>
      <c r="F1088">
        <v>31635</v>
      </c>
      <c r="G1088">
        <v>25759</v>
      </c>
      <c r="H1088" s="1">
        <v>43003</v>
      </c>
      <c r="I1088" t="s">
        <v>382</v>
      </c>
      <c r="J1088" t="s">
        <v>389</v>
      </c>
      <c r="K1088">
        <v>120676</v>
      </c>
      <c r="L1088" t="s">
        <v>128</v>
      </c>
      <c r="M1088" t="s">
        <v>322</v>
      </c>
      <c r="N1088" t="s">
        <v>225</v>
      </c>
      <c r="O1088" t="s">
        <v>226</v>
      </c>
      <c r="P1088">
        <v>44</v>
      </c>
      <c r="Q1088" s="1">
        <v>27395</v>
      </c>
      <c r="R1088" t="s">
        <v>239</v>
      </c>
      <c r="S1088" t="s">
        <v>303</v>
      </c>
      <c r="T1088" t="s">
        <v>229</v>
      </c>
      <c r="U1088" t="s">
        <v>236</v>
      </c>
      <c r="V1088" t="s">
        <v>231</v>
      </c>
      <c r="W1088">
        <v>638</v>
      </c>
      <c r="X1088" t="s">
        <v>344</v>
      </c>
      <c r="Y1088" t="s">
        <v>360</v>
      </c>
      <c r="Z1088" t="s">
        <v>346</v>
      </c>
      <c r="AA1088">
        <v>9.9099999999999994E-2</v>
      </c>
      <c r="AB1088" t="s">
        <v>347</v>
      </c>
      <c r="AC1088" t="s">
        <v>361</v>
      </c>
      <c r="AD1088" t="s">
        <v>127</v>
      </c>
      <c r="AE1088" t="s">
        <v>9</v>
      </c>
      <c r="AF1088" t="s">
        <v>10</v>
      </c>
      <c r="AG1088" t="s">
        <v>11</v>
      </c>
      <c r="AH1088" t="s">
        <v>11</v>
      </c>
      <c r="AI1088" t="s">
        <v>12</v>
      </c>
      <c r="AJ1088" t="s">
        <v>127</v>
      </c>
      <c r="AK1088">
        <v>120676</v>
      </c>
      <c r="AL1088" t="s">
        <v>21</v>
      </c>
      <c r="AM1088" t="s">
        <v>14</v>
      </c>
      <c r="AN1088">
        <v>6419</v>
      </c>
      <c r="AO1088">
        <v>32779</v>
      </c>
      <c r="AP1088">
        <v>3988</v>
      </c>
      <c r="AQ1088">
        <v>29.46</v>
      </c>
      <c r="AR1088">
        <v>1194.42</v>
      </c>
      <c r="AS1088" t="s">
        <v>2397</v>
      </c>
      <c r="AT1088" t="s">
        <v>2397</v>
      </c>
      <c r="AU1088">
        <v>0</v>
      </c>
      <c r="AV1088" t="s">
        <v>2398</v>
      </c>
      <c r="AW1088" t="str" cm="1">
        <f t="array" ref="AW1088">IF(Bank_Final_Fact[[#This Row],[Disbursement Date]]=MIN(_xlfn._xlws.FILTER(Bank_Final_Fact[Disbursement Date],Bank_Final_Fact[Client id]=Bank_Final_Fact[[#This Row],[Client id]])),"New","Old")</f>
        <v>New</v>
      </c>
      <c r="AX1088">
        <f t="shared" si="16"/>
        <v>5</v>
      </c>
    </row>
    <row r="1089" spans="1:50">
      <c r="A1089" t="s">
        <v>1474</v>
      </c>
      <c r="B1089">
        <v>845</v>
      </c>
      <c r="C1089" t="s">
        <v>102</v>
      </c>
      <c r="D1089" t="s">
        <v>343</v>
      </c>
      <c r="E1089">
        <v>32551</v>
      </c>
      <c r="F1089">
        <v>49887</v>
      </c>
      <c r="G1089">
        <v>44065</v>
      </c>
      <c r="H1089" s="1">
        <v>43025</v>
      </c>
      <c r="I1089" t="s">
        <v>385</v>
      </c>
      <c r="J1089" t="s">
        <v>389</v>
      </c>
      <c r="K1089">
        <v>1510002</v>
      </c>
      <c r="L1089" t="s">
        <v>108</v>
      </c>
      <c r="M1089" t="s">
        <v>260</v>
      </c>
      <c r="N1089" t="s">
        <v>225</v>
      </c>
      <c r="O1089" t="s">
        <v>226</v>
      </c>
      <c r="P1089">
        <v>43</v>
      </c>
      <c r="Q1089" s="1">
        <v>27030</v>
      </c>
      <c r="R1089" t="s">
        <v>235</v>
      </c>
      <c r="S1089" t="s">
        <v>243</v>
      </c>
      <c r="T1089" t="s">
        <v>259</v>
      </c>
      <c r="U1089" t="s">
        <v>261</v>
      </c>
      <c r="V1089" t="s">
        <v>246</v>
      </c>
      <c r="W1089">
        <v>453</v>
      </c>
      <c r="X1089" t="s">
        <v>344</v>
      </c>
      <c r="Y1089" t="s">
        <v>345</v>
      </c>
      <c r="Z1089" t="s">
        <v>346</v>
      </c>
      <c r="AA1089">
        <v>0.1065</v>
      </c>
      <c r="AB1089" t="s">
        <v>347</v>
      </c>
      <c r="AC1089" t="s">
        <v>348</v>
      </c>
      <c r="AD1089" t="s">
        <v>102</v>
      </c>
      <c r="AE1089" t="s">
        <v>103</v>
      </c>
      <c r="AF1089" t="s">
        <v>104</v>
      </c>
      <c r="AG1089" t="s">
        <v>105</v>
      </c>
      <c r="AH1089" t="s">
        <v>105</v>
      </c>
      <c r="AI1089" t="s">
        <v>106</v>
      </c>
      <c r="AJ1089" t="s">
        <v>102</v>
      </c>
      <c r="AK1089">
        <v>1510002</v>
      </c>
      <c r="AL1089" t="s">
        <v>107</v>
      </c>
      <c r="AM1089" t="s">
        <v>16</v>
      </c>
      <c r="AN1089">
        <v>33205</v>
      </c>
      <c r="AO1089">
        <v>50406</v>
      </c>
      <c r="AP1089">
        <v>32202</v>
      </c>
      <c r="AQ1089">
        <v>28.41</v>
      </c>
      <c r="AR1089">
        <v>753.26</v>
      </c>
      <c r="AS1089" t="s">
        <v>2396</v>
      </c>
      <c r="AT1089" t="s">
        <v>2396</v>
      </c>
      <c r="AU1089">
        <v>2</v>
      </c>
      <c r="AV1089" t="s">
        <v>2400</v>
      </c>
      <c r="AW1089" t="str" cm="1">
        <f t="array" ref="AW1089">IF(Bank_Final_Fact[[#This Row],[Disbursement Date]]=MIN(_xlfn._xlws.FILTER(Bank_Final_Fact[Disbursement Date],Bank_Final_Fact[Client id]=Bank_Final_Fact[[#This Row],[Client id]])),"New","Old")</f>
        <v>Old</v>
      </c>
      <c r="AX1089">
        <f t="shared" si="16"/>
        <v>4</v>
      </c>
    </row>
    <row r="1090" spans="1:50">
      <c r="A1090" t="s">
        <v>1475</v>
      </c>
      <c r="B1090">
        <v>483</v>
      </c>
      <c r="C1090" t="s">
        <v>196</v>
      </c>
      <c r="D1090" t="s">
        <v>343</v>
      </c>
      <c r="E1090">
        <v>48695</v>
      </c>
      <c r="F1090">
        <v>19160</v>
      </c>
      <c r="G1090">
        <v>21124</v>
      </c>
      <c r="H1090" s="1">
        <v>44521</v>
      </c>
      <c r="I1090" t="s">
        <v>385</v>
      </c>
      <c r="J1090" t="s">
        <v>389</v>
      </c>
      <c r="K1090">
        <v>560090</v>
      </c>
      <c r="L1090" t="s">
        <v>199</v>
      </c>
      <c r="M1090" t="s">
        <v>289</v>
      </c>
      <c r="N1090" t="s">
        <v>225</v>
      </c>
      <c r="O1090" t="s">
        <v>238</v>
      </c>
      <c r="P1090">
        <v>52</v>
      </c>
      <c r="Q1090" s="1">
        <v>24838</v>
      </c>
      <c r="R1090" t="s">
        <v>235</v>
      </c>
      <c r="S1090" t="s">
        <v>243</v>
      </c>
      <c r="T1090" t="s">
        <v>229</v>
      </c>
      <c r="U1090" t="s">
        <v>230</v>
      </c>
      <c r="V1090" t="s">
        <v>246</v>
      </c>
      <c r="W1090">
        <v>584</v>
      </c>
      <c r="X1090" t="s">
        <v>344</v>
      </c>
      <c r="Y1090" t="s">
        <v>345</v>
      </c>
      <c r="Z1090" t="s">
        <v>346</v>
      </c>
      <c r="AA1090">
        <v>0.1065</v>
      </c>
      <c r="AB1090" t="s">
        <v>347</v>
      </c>
      <c r="AC1090" t="s">
        <v>348</v>
      </c>
      <c r="AD1090" t="s">
        <v>196</v>
      </c>
      <c r="AE1090" t="s">
        <v>143</v>
      </c>
      <c r="AF1090" t="s">
        <v>144</v>
      </c>
      <c r="AG1090" t="s">
        <v>145</v>
      </c>
      <c r="AH1090" t="s">
        <v>145</v>
      </c>
      <c r="AI1090" t="s">
        <v>146</v>
      </c>
      <c r="AJ1090" t="s">
        <v>197</v>
      </c>
      <c r="AK1090">
        <v>560090</v>
      </c>
      <c r="AL1090" t="s">
        <v>198</v>
      </c>
      <c r="AM1090" t="s">
        <v>14</v>
      </c>
      <c r="AN1090">
        <v>50671</v>
      </c>
      <c r="AO1090">
        <v>19301</v>
      </c>
      <c r="AP1090">
        <v>48648</v>
      </c>
      <c r="AQ1090">
        <v>14.3</v>
      </c>
      <c r="AR1090">
        <v>1524.77</v>
      </c>
      <c r="AS1090" t="s">
        <v>2397</v>
      </c>
      <c r="AT1090" t="s">
        <v>2396</v>
      </c>
      <c r="AU1090">
        <v>0</v>
      </c>
      <c r="AV1090" t="s">
        <v>2398</v>
      </c>
      <c r="AW1090" t="str" cm="1">
        <f t="array" ref="AW1090">IF(Bank_Final_Fact[[#This Row],[Disbursement Date]]=MIN(_xlfn._xlws.FILTER(Bank_Final_Fact[Disbursement Date],Bank_Final_Fact[Client id]=Bank_Final_Fact[[#This Row],[Client id]])),"New","Old")</f>
        <v>New</v>
      </c>
      <c r="AX1090">
        <f t="shared" ref="AX1090:AX1153" si="17">COUNTIF($B:$B,B1090)</f>
        <v>3</v>
      </c>
    </row>
    <row r="1091" spans="1:50">
      <c r="A1091" t="s">
        <v>1476</v>
      </c>
      <c r="B1091">
        <v>319</v>
      </c>
      <c r="C1091" t="s">
        <v>193</v>
      </c>
      <c r="D1091" t="s">
        <v>359</v>
      </c>
      <c r="E1091">
        <v>24884</v>
      </c>
      <c r="F1091">
        <v>38208</v>
      </c>
      <c r="G1091">
        <v>27574</v>
      </c>
      <c r="H1091" s="1">
        <v>43146</v>
      </c>
      <c r="I1091" t="s">
        <v>382</v>
      </c>
      <c r="J1091" t="s">
        <v>389</v>
      </c>
      <c r="K1091">
        <v>410521</v>
      </c>
      <c r="L1091" t="s">
        <v>195</v>
      </c>
      <c r="M1091" t="s">
        <v>288</v>
      </c>
      <c r="N1091" t="s">
        <v>225</v>
      </c>
      <c r="O1091" t="s">
        <v>226</v>
      </c>
      <c r="P1091">
        <v>36</v>
      </c>
      <c r="Q1091" s="1">
        <v>30317</v>
      </c>
      <c r="R1091" t="s">
        <v>239</v>
      </c>
      <c r="S1091" t="s">
        <v>303</v>
      </c>
      <c r="T1091" t="s">
        <v>229</v>
      </c>
      <c r="U1091" t="s">
        <v>261</v>
      </c>
      <c r="V1091" t="s">
        <v>246</v>
      </c>
      <c r="W1091">
        <v>514</v>
      </c>
      <c r="X1091" t="s">
        <v>344</v>
      </c>
      <c r="Y1091" t="s">
        <v>360</v>
      </c>
      <c r="Z1091" t="s">
        <v>346</v>
      </c>
      <c r="AA1091">
        <v>9.9099999999999994E-2</v>
      </c>
      <c r="AB1091" t="s">
        <v>347</v>
      </c>
      <c r="AC1091" t="s">
        <v>361</v>
      </c>
      <c r="AD1091" t="s">
        <v>193</v>
      </c>
      <c r="AE1091" t="s">
        <v>24</v>
      </c>
      <c r="AF1091" t="s">
        <v>25</v>
      </c>
      <c r="AG1091" t="s">
        <v>26</v>
      </c>
      <c r="AH1091" t="s">
        <v>26</v>
      </c>
      <c r="AI1091" t="s">
        <v>27</v>
      </c>
      <c r="AJ1091" t="s">
        <v>193</v>
      </c>
      <c r="AK1091">
        <v>410521</v>
      </c>
      <c r="AL1091" t="s">
        <v>194</v>
      </c>
      <c r="AM1091" t="s">
        <v>30</v>
      </c>
      <c r="AN1091">
        <v>24678</v>
      </c>
      <c r="AO1091">
        <v>38600</v>
      </c>
      <c r="AP1091">
        <v>24438</v>
      </c>
      <c r="AQ1091">
        <v>15.69</v>
      </c>
      <c r="AR1091">
        <v>375.3</v>
      </c>
      <c r="AS1091" t="s">
        <v>2396</v>
      </c>
      <c r="AT1091" t="s">
        <v>2396</v>
      </c>
      <c r="AU1091">
        <v>0</v>
      </c>
      <c r="AV1091" t="s">
        <v>2398</v>
      </c>
      <c r="AW1091" t="str" cm="1">
        <f t="array" ref="AW1091">IF(Bank_Final_Fact[[#This Row],[Disbursement Date]]=MIN(_xlfn._xlws.FILTER(Bank_Final_Fact[Disbursement Date],Bank_Final_Fact[Client id]=Bank_Final_Fact[[#This Row],[Client id]])),"New","Old")</f>
        <v>New</v>
      </c>
      <c r="AX1091">
        <f t="shared" si="17"/>
        <v>3</v>
      </c>
    </row>
    <row r="1092" spans="1:50">
      <c r="A1092" t="s">
        <v>1477</v>
      </c>
      <c r="B1092">
        <v>366</v>
      </c>
      <c r="C1092" t="s">
        <v>139</v>
      </c>
      <c r="D1092" t="s">
        <v>343</v>
      </c>
      <c r="E1092">
        <v>18858</v>
      </c>
      <c r="F1092">
        <v>3861</v>
      </c>
      <c r="G1092">
        <v>22773</v>
      </c>
      <c r="H1092" s="1">
        <v>42540</v>
      </c>
      <c r="I1092" t="s">
        <v>382</v>
      </c>
      <c r="J1092" t="s">
        <v>389</v>
      </c>
      <c r="K1092">
        <v>630081</v>
      </c>
      <c r="L1092" t="s">
        <v>141</v>
      </c>
      <c r="M1092" t="s">
        <v>260</v>
      </c>
      <c r="N1092" t="s">
        <v>225</v>
      </c>
      <c r="O1092" t="s">
        <v>238</v>
      </c>
      <c r="P1092">
        <v>49</v>
      </c>
      <c r="Q1092" s="1">
        <v>25204</v>
      </c>
      <c r="R1092" t="s">
        <v>239</v>
      </c>
      <c r="S1092" t="s">
        <v>303</v>
      </c>
      <c r="T1092" t="s">
        <v>249</v>
      </c>
      <c r="U1092" t="s">
        <v>236</v>
      </c>
      <c r="V1092" t="s">
        <v>246</v>
      </c>
      <c r="W1092">
        <v>408</v>
      </c>
      <c r="X1092" t="s">
        <v>344</v>
      </c>
      <c r="Y1092" t="s">
        <v>345</v>
      </c>
      <c r="Z1092" t="s">
        <v>346</v>
      </c>
      <c r="AA1092">
        <v>0.1065</v>
      </c>
      <c r="AB1092" t="s">
        <v>347</v>
      </c>
      <c r="AC1092" t="s">
        <v>348</v>
      </c>
      <c r="AD1092" t="s">
        <v>139</v>
      </c>
      <c r="AE1092" t="s">
        <v>133</v>
      </c>
      <c r="AF1092" t="s">
        <v>134</v>
      </c>
      <c r="AG1092" t="s">
        <v>135</v>
      </c>
      <c r="AH1092" t="s">
        <v>135</v>
      </c>
      <c r="AI1092" t="s">
        <v>136</v>
      </c>
      <c r="AJ1092" t="s">
        <v>139</v>
      </c>
      <c r="AK1092">
        <v>630081</v>
      </c>
      <c r="AL1092" t="s">
        <v>140</v>
      </c>
      <c r="AM1092" t="s">
        <v>16</v>
      </c>
      <c r="AN1092">
        <v>19293</v>
      </c>
      <c r="AO1092">
        <v>4913</v>
      </c>
      <c r="AP1092">
        <v>18710</v>
      </c>
      <c r="AQ1092">
        <v>42.24</v>
      </c>
      <c r="AR1092">
        <v>3047.4</v>
      </c>
      <c r="AS1092" t="s">
        <v>2396</v>
      </c>
      <c r="AT1092" t="s">
        <v>2396</v>
      </c>
      <c r="AU1092">
        <v>1</v>
      </c>
      <c r="AV1092" t="s">
        <v>2398</v>
      </c>
      <c r="AW1092" t="str" cm="1">
        <f t="array" ref="AW1092">IF(Bank_Final_Fact[[#This Row],[Disbursement Date]]=MIN(_xlfn._xlws.FILTER(Bank_Final_Fact[Disbursement Date],Bank_Final_Fact[Client id]=Bank_Final_Fact[[#This Row],[Client id]])),"New","Old")</f>
        <v>New</v>
      </c>
      <c r="AX1092">
        <f t="shared" si="17"/>
        <v>1</v>
      </c>
    </row>
    <row r="1093" spans="1:50">
      <c r="A1093" t="s">
        <v>1478</v>
      </c>
      <c r="B1093">
        <v>395</v>
      </c>
      <c r="C1093" t="s">
        <v>180</v>
      </c>
      <c r="D1093" t="s">
        <v>366</v>
      </c>
      <c r="E1093">
        <v>49642</v>
      </c>
      <c r="F1093">
        <v>5331</v>
      </c>
      <c r="G1093">
        <v>22305</v>
      </c>
      <c r="H1093" s="1">
        <v>43856</v>
      </c>
      <c r="I1093" t="s">
        <v>382</v>
      </c>
      <c r="J1093" t="s">
        <v>383</v>
      </c>
      <c r="K1093">
        <v>1320004</v>
      </c>
      <c r="L1093" t="s">
        <v>182</v>
      </c>
      <c r="M1093" t="s">
        <v>224</v>
      </c>
      <c r="N1093" t="s">
        <v>225</v>
      </c>
      <c r="O1093" t="s">
        <v>238</v>
      </c>
      <c r="P1093">
        <v>53</v>
      </c>
      <c r="Q1093" s="1">
        <v>24293</v>
      </c>
      <c r="R1093" t="s">
        <v>239</v>
      </c>
      <c r="S1093" t="s">
        <v>303</v>
      </c>
      <c r="T1093" t="s">
        <v>229</v>
      </c>
      <c r="U1093" t="s">
        <v>230</v>
      </c>
      <c r="V1093" t="s">
        <v>240</v>
      </c>
      <c r="W1093">
        <v>551</v>
      </c>
      <c r="X1093" t="s">
        <v>344</v>
      </c>
      <c r="Y1093" t="s">
        <v>360</v>
      </c>
      <c r="Z1093" t="s">
        <v>363</v>
      </c>
      <c r="AA1093">
        <v>0.17269999999999999</v>
      </c>
      <c r="AB1093" t="s">
        <v>354</v>
      </c>
      <c r="AC1093" t="s">
        <v>367</v>
      </c>
      <c r="AD1093" t="s">
        <v>180</v>
      </c>
      <c r="AE1093" t="s">
        <v>103</v>
      </c>
      <c r="AF1093" t="s">
        <v>104</v>
      </c>
      <c r="AG1093" t="s">
        <v>105</v>
      </c>
      <c r="AH1093" t="s">
        <v>105</v>
      </c>
      <c r="AI1093" t="s">
        <v>106</v>
      </c>
      <c r="AJ1093" t="s">
        <v>104</v>
      </c>
      <c r="AK1093">
        <v>1320004</v>
      </c>
      <c r="AL1093" t="s">
        <v>181</v>
      </c>
      <c r="AM1093" t="s">
        <v>14</v>
      </c>
      <c r="AN1093">
        <v>49855</v>
      </c>
      <c r="AO1093">
        <v>7058</v>
      </c>
      <c r="AP1093">
        <v>49330</v>
      </c>
      <c r="AQ1093">
        <v>13.46</v>
      </c>
      <c r="AR1093">
        <v>4406.63</v>
      </c>
      <c r="AS1093" t="s">
        <v>2396</v>
      </c>
      <c r="AT1093" t="s">
        <v>2396</v>
      </c>
      <c r="AU1093">
        <v>2</v>
      </c>
      <c r="AV1093" t="s">
        <v>2399</v>
      </c>
      <c r="AW1093" t="str" cm="1">
        <f t="array" ref="AW1093">IF(Bank_Final_Fact[[#This Row],[Disbursement Date]]=MIN(_xlfn._xlws.FILTER(Bank_Final_Fact[Disbursement Date],Bank_Final_Fact[Client id]=Bank_Final_Fact[[#This Row],[Client id]])),"New","Old")</f>
        <v>New</v>
      </c>
      <c r="AX1093">
        <f t="shared" si="17"/>
        <v>3</v>
      </c>
    </row>
    <row r="1094" spans="1:50">
      <c r="A1094" t="s">
        <v>1479</v>
      </c>
      <c r="B1094">
        <v>435</v>
      </c>
      <c r="C1094" t="s">
        <v>81</v>
      </c>
      <c r="D1094" t="s">
        <v>356</v>
      </c>
      <c r="E1094">
        <v>11593</v>
      </c>
      <c r="F1094">
        <v>46445</v>
      </c>
      <c r="G1094">
        <v>31922</v>
      </c>
      <c r="H1094" s="1">
        <v>44806</v>
      </c>
      <c r="I1094" t="s">
        <v>394</v>
      </c>
      <c r="J1094" t="s">
        <v>383</v>
      </c>
      <c r="K1094">
        <v>690076</v>
      </c>
      <c r="L1094" t="s">
        <v>88</v>
      </c>
      <c r="M1094" t="s">
        <v>274</v>
      </c>
      <c r="N1094" t="s">
        <v>225</v>
      </c>
      <c r="O1094" t="s">
        <v>238</v>
      </c>
      <c r="P1094">
        <v>52</v>
      </c>
      <c r="Q1094" s="1">
        <v>23743</v>
      </c>
      <c r="R1094" t="s">
        <v>266</v>
      </c>
      <c r="S1094" t="s">
        <v>243</v>
      </c>
      <c r="T1094" t="s">
        <v>229</v>
      </c>
      <c r="U1094" t="s">
        <v>233</v>
      </c>
      <c r="V1094" t="s">
        <v>246</v>
      </c>
      <c r="W1094">
        <v>322</v>
      </c>
      <c r="X1094" t="s">
        <v>344</v>
      </c>
      <c r="Y1094" t="s">
        <v>357</v>
      </c>
      <c r="Z1094" t="s">
        <v>346</v>
      </c>
      <c r="AA1094">
        <v>6.6199999999999995E-2</v>
      </c>
      <c r="AB1094" t="s">
        <v>351</v>
      </c>
      <c r="AC1094" t="s">
        <v>358</v>
      </c>
      <c r="AD1094" t="s">
        <v>81</v>
      </c>
      <c r="AE1094" t="s">
        <v>82</v>
      </c>
      <c r="AF1094" t="s">
        <v>83</v>
      </c>
      <c r="AG1094" t="s">
        <v>84</v>
      </c>
      <c r="AH1094" t="s">
        <v>84</v>
      </c>
      <c r="AI1094" t="s">
        <v>85</v>
      </c>
      <c r="AJ1094" t="s">
        <v>86</v>
      </c>
      <c r="AK1094">
        <v>690076</v>
      </c>
      <c r="AL1094" t="s">
        <v>87</v>
      </c>
      <c r="AM1094" t="s">
        <v>14</v>
      </c>
      <c r="AN1094">
        <v>13264</v>
      </c>
      <c r="AO1094">
        <v>48079</v>
      </c>
      <c r="AP1094">
        <v>11198</v>
      </c>
      <c r="AQ1094">
        <v>16.84</v>
      </c>
      <c r="AR1094">
        <v>767.01</v>
      </c>
      <c r="AS1094" t="s">
        <v>2396</v>
      </c>
      <c r="AT1094" t="s">
        <v>2396</v>
      </c>
      <c r="AU1094">
        <v>2</v>
      </c>
      <c r="AV1094" t="s">
        <v>2400</v>
      </c>
      <c r="AW1094" t="str" cm="1">
        <f t="array" ref="AW1094">IF(Bank_Final_Fact[[#This Row],[Disbursement Date]]=MIN(_xlfn._xlws.FILTER(Bank_Final_Fact[Disbursement Date],Bank_Final_Fact[Client id]=Bank_Final_Fact[[#This Row],[Client id]])),"New","Old")</f>
        <v>Old</v>
      </c>
      <c r="AX1094">
        <f t="shared" si="17"/>
        <v>2</v>
      </c>
    </row>
    <row r="1095" spans="1:50">
      <c r="A1095" t="s">
        <v>1480</v>
      </c>
      <c r="B1095">
        <v>572</v>
      </c>
      <c r="C1095" t="s">
        <v>39</v>
      </c>
      <c r="D1095" t="s">
        <v>343</v>
      </c>
      <c r="E1095">
        <v>3170</v>
      </c>
      <c r="F1095">
        <v>40050</v>
      </c>
      <c r="G1095">
        <v>33179</v>
      </c>
      <c r="H1095" s="1">
        <v>45281</v>
      </c>
      <c r="I1095" t="s">
        <v>387</v>
      </c>
      <c r="J1095" t="s">
        <v>389</v>
      </c>
      <c r="K1095">
        <v>30179</v>
      </c>
      <c r="L1095" t="s">
        <v>46</v>
      </c>
      <c r="M1095" t="s">
        <v>289</v>
      </c>
      <c r="N1095" t="s">
        <v>225</v>
      </c>
      <c r="O1095" t="s">
        <v>238</v>
      </c>
      <c r="P1095">
        <v>52</v>
      </c>
      <c r="Q1095" s="1">
        <v>24838</v>
      </c>
      <c r="R1095" t="s">
        <v>235</v>
      </c>
      <c r="S1095" t="s">
        <v>243</v>
      </c>
      <c r="T1095" t="s">
        <v>229</v>
      </c>
      <c r="U1095" t="s">
        <v>230</v>
      </c>
      <c r="V1095" t="s">
        <v>246</v>
      </c>
      <c r="W1095">
        <v>584</v>
      </c>
      <c r="X1095" t="s">
        <v>344</v>
      </c>
      <c r="Y1095" t="s">
        <v>345</v>
      </c>
      <c r="Z1095" t="s">
        <v>346</v>
      </c>
      <c r="AA1095">
        <v>0.1065</v>
      </c>
      <c r="AB1095" t="s">
        <v>347</v>
      </c>
      <c r="AC1095" t="s">
        <v>348</v>
      </c>
      <c r="AD1095" t="s">
        <v>39</v>
      </c>
      <c r="AE1095" t="s">
        <v>40</v>
      </c>
      <c r="AF1095" t="s">
        <v>41</v>
      </c>
      <c r="AG1095" t="s">
        <v>42</v>
      </c>
      <c r="AH1095" t="s">
        <v>42</v>
      </c>
      <c r="AI1095" t="s">
        <v>43</v>
      </c>
      <c r="AJ1095" t="s">
        <v>44</v>
      </c>
      <c r="AK1095">
        <v>30179</v>
      </c>
      <c r="AL1095" t="s">
        <v>45</v>
      </c>
      <c r="AM1095" t="s">
        <v>30</v>
      </c>
      <c r="AN1095">
        <v>3937</v>
      </c>
      <c r="AO1095">
        <v>39877</v>
      </c>
      <c r="AP1095">
        <v>2900</v>
      </c>
      <c r="AQ1095">
        <v>31.8</v>
      </c>
      <c r="AR1095">
        <v>203.43</v>
      </c>
      <c r="AS1095" t="s">
        <v>2396</v>
      </c>
      <c r="AT1095" t="s">
        <v>2396</v>
      </c>
      <c r="AU1095">
        <v>0</v>
      </c>
      <c r="AV1095" t="s">
        <v>2398</v>
      </c>
      <c r="AW1095" t="str" cm="1">
        <f t="array" ref="AW1095">IF(Bank_Final_Fact[[#This Row],[Disbursement Date]]=MIN(_xlfn._xlws.FILTER(Bank_Final_Fact[Disbursement Date],Bank_Final_Fact[Client id]=Bank_Final_Fact[[#This Row],[Client id]])),"New","Old")</f>
        <v>Old</v>
      </c>
      <c r="AX1095">
        <f t="shared" si="17"/>
        <v>2</v>
      </c>
    </row>
    <row r="1096" spans="1:50">
      <c r="A1096" t="s">
        <v>1481</v>
      </c>
      <c r="B1096">
        <v>229</v>
      </c>
      <c r="C1096" t="s">
        <v>60</v>
      </c>
      <c r="D1096" t="s">
        <v>362</v>
      </c>
      <c r="E1096">
        <v>20906</v>
      </c>
      <c r="F1096">
        <v>32374</v>
      </c>
      <c r="G1096">
        <v>6489</v>
      </c>
      <c r="H1096" s="1">
        <v>43820</v>
      </c>
      <c r="I1096" t="s">
        <v>382</v>
      </c>
      <c r="J1096" t="s">
        <v>383</v>
      </c>
      <c r="K1096">
        <v>90149</v>
      </c>
      <c r="L1096" t="s">
        <v>62</v>
      </c>
      <c r="M1096" t="s">
        <v>244</v>
      </c>
      <c r="N1096" t="s">
        <v>225</v>
      </c>
      <c r="O1096" t="s">
        <v>226</v>
      </c>
      <c r="P1096">
        <v>37</v>
      </c>
      <c r="Q1096" s="1">
        <v>29221</v>
      </c>
      <c r="R1096" t="s">
        <v>227</v>
      </c>
      <c r="S1096" t="s">
        <v>243</v>
      </c>
      <c r="T1096" t="s">
        <v>229</v>
      </c>
      <c r="U1096" t="s">
        <v>245</v>
      </c>
      <c r="V1096" t="s">
        <v>246</v>
      </c>
      <c r="W1096">
        <v>426</v>
      </c>
      <c r="X1096" t="s">
        <v>344</v>
      </c>
      <c r="Y1096" t="s">
        <v>357</v>
      </c>
      <c r="Z1096" t="s">
        <v>363</v>
      </c>
      <c r="AA1096">
        <v>0.1991</v>
      </c>
      <c r="AB1096" t="s">
        <v>364</v>
      </c>
      <c r="AC1096" t="s">
        <v>365</v>
      </c>
      <c r="AD1096" t="s">
        <v>60</v>
      </c>
      <c r="AE1096" t="s">
        <v>40</v>
      </c>
      <c r="AF1096" t="s">
        <v>41</v>
      </c>
      <c r="AG1096" t="s">
        <v>42</v>
      </c>
      <c r="AH1096" t="s">
        <v>42</v>
      </c>
      <c r="AI1096" t="s">
        <v>43</v>
      </c>
      <c r="AJ1096" t="s">
        <v>61</v>
      </c>
      <c r="AK1096">
        <v>90149</v>
      </c>
      <c r="AL1096" t="s">
        <v>48</v>
      </c>
      <c r="AM1096" t="s">
        <v>30</v>
      </c>
      <c r="AN1096">
        <v>21621</v>
      </c>
      <c r="AO1096">
        <v>32153</v>
      </c>
      <c r="AP1096">
        <v>20798</v>
      </c>
      <c r="AQ1096">
        <v>20.98</v>
      </c>
      <c r="AR1096">
        <v>3536.42</v>
      </c>
      <c r="AS1096" t="s">
        <v>2396</v>
      </c>
      <c r="AT1096" t="s">
        <v>2396</v>
      </c>
      <c r="AU1096">
        <v>2</v>
      </c>
      <c r="AV1096" t="s">
        <v>2398</v>
      </c>
      <c r="AW1096" t="str" cm="1">
        <f t="array" ref="AW1096">IF(Bank_Final_Fact[[#This Row],[Disbursement Date]]=MIN(_xlfn._xlws.FILTER(Bank_Final_Fact[Disbursement Date],Bank_Final_Fact[Client id]=Bank_Final_Fact[[#This Row],[Client id]])),"New","Old")</f>
        <v>New</v>
      </c>
      <c r="AX1096">
        <f t="shared" si="17"/>
        <v>1</v>
      </c>
    </row>
    <row r="1097" spans="1:50">
      <c r="A1097" t="s">
        <v>1482</v>
      </c>
      <c r="B1097">
        <v>200</v>
      </c>
      <c r="C1097" t="s">
        <v>92</v>
      </c>
      <c r="D1097" t="s">
        <v>343</v>
      </c>
      <c r="E1097">
        <v>22104</v>
      </c>
      <c r="F1097">
        <v>39644</v>
      </c>
      <c r="G1097">
        <v>35394</v>
      </c>
      <c r="H1097" s="1">
        <v>44108</v>
      </c>
      <c r="I1097" t="s">
        <v>394</v>
      </c>
      <c r="J1097" t="s">
        <v>383</v>
      </c>
      <c r="K1097">
        <v>700013</v>
      </c>
      <c r="L1097" t="s">
        <v>93</v>
      </c>
      <c r="M1097" t="s">
        <v>314</v>
      </c>
      <c r="N1097" t="s">
        <v>225</v>
      </c>
      <c r="O1097" t="s">
        <v>251</v>
      </c>
      <c r="P1097">
        <v>31</v>
      </c>
      <c r="Q1097" s="1">
        <v>32143</v>
      </c>
      <c r="R1097" t="s">
        <v>235</v>
      </c>
      <c r="S1097" t="s">
        <v>243</v>
      </c>
      <c r="T1097" t="s">
        <v>229</v>
      </c>
      <c r="U1097" t="s">
        <v>233</v>
      </c>
      <c r="V1097" t="s">
        <v>231</v>
      </c>
      <c r="W1097">
        <v>672</v>
      </c>
      <c r="X1097" t="s">
        <v>344</v>
      </c>
      <c r="Y1097" t="s">
        <v>345</v>
      </c>
      <c r="Z1097" t="s">
        <v>346</v>
      </c>
      <c r="AA1097">
        <v>0.1065</v>
      </c>
      <c r="AB1097" t="s">
        <v>347</v>
      </c>
      <c r="AC1097" t="s">
        <v>348</v>
      </c>
      <c r="AD1097" t="s">
        <v>92</v>
      </c>
      <c r="AE1097" t="s">
        <v>82</v>
      </c>
      <c r="AF1097" t="s">
        <v>83</v>
      </c>
      <c r="AG1097" t="s">
        <v>84</v>
      </c>
      <c r="AH1097" t="s">
        <v>84</v>
      </c>
      <c r="AI1097" t="s">
        <v>85</v>
      </c>
      <c r="AJ1097" t="s">
        <v>86</v>
      </c>
      <c r="AK1097">
        <v>700013</v>
      </c>
      <c r="AL1097" t="s">
        <v>21</v>
      </c>
      <c r="AM1097" t="s">
        <v>30</v>
      </c>
      <c r="AN1097">
        <v>23350</v>
      </c>
      <c r="AO1097">
        <v>39968</v>
      </c>
      <c r="AP1097">
        <v>22101</v>
      </c>
      <c r="AQ1097">
        <v>4.47</v>
      </c>
      <c r="AR1097">
        <v>1828.72</v>
      </c>
      <c r="AS1097" t="s">
        <v>2396</v>
      </c>
      <c r="AT1097" t="s">
        <v>2396</v>
      </c>
      <c r="AU1097">
        <v>0</v>
      </c>
      <c r="AV1097" t="s">
        <v>2398</v>
      </c>
      <c r="AW1097" t="str" cm="1">
        <f t="array" ref="AW1097">IF(Bank_Final_Fact[[#This Row],[Disbursement Date]]=MIN(_xlfn._xlws.FILTER(Bank_Final_Fact[Disbursement Date],Bank_Final_Fact[Client id]=Bank_Final_Fact[[#This Row],[Client id]])),"New","Old")</f>
        <v>Old</v>
      </c>
      <c r="AX1097">
        <f t="shared" si="17"/>
        <v>3</v>
      </c>
    </row>
    <row r="1098" spans="1:50">
      <c r="A1098" t="s">
        <v>1483</v>
      </c>
      <c r="B1098">
        <v>282</v>
      </c>
      <c r="C1098" t="s">
        <v>23</v>
      </c>
      <c r="D1098" t="s">
        <v>359</v>
      </c>
      <c r="E1098">
        <v>23761</v>
      </c>
      <c r="F1098">
        <v>45501</v>
      </c>
      <c r="G1098">
        <v>25314</v>
      </c>
      <c r="H1098" s="1">
        <v>42330</v>
      </c>
      <c r="I1098" t="s">
        <v>387</v>
      </c>
      <c r="J1098" t="s">
        <v>389</v>
      </c>
      <c r="K1098">
        <v>910182</v>
      </c>
      <c r="L1098" t="s">
        <v>31</v>
      </c>
      <c r="M1098" t="s">
        <v>248</v>
      </c>
      <c r="N1098" t="s">
        <v>225</v>
      </c>
      <c r="O1098" t="s">
        <v>251</v>
      </c>
      <c r="P1098">
        <v>35</v>
      </c>
      <c r="Q1098" s="1">
        <v>30682</v>
      </c>
      <c r="R1098" t="s">
        <v>266</v>
      </c>
      <c r="S1098" t="s">
        <v>243</v>
      </c>
      <c r="T1098" t="s">
        <v>229</v>
      </c>
      <c r="U1098" t="s">
        <v>261</v>
      </c>
      <c r="V1098" t="s">
        <v>240</v>
      </c>
      <c r="W1098">
        <v>624</v>
      </c>
      <c r="X1098" t="s">
        <v>344</v>
      </c>
      <c r="Y1098" t="s">
        <v>360</v>
      </c>
      <c r="Z1098" t="s">
        <v>346</v>
      </c>
      <c r="AA1098">
        <v>9.9099999999999994E-2</v>
      </c>
      <c r="AB1098" t="s">
        <v>347</v>
      </c>
      <c r="AC1098" t="s">
        <v>361</v>
      </c>
      <c r="AD1098" t="s">
        <v>23</v>
      </c>
      <c r="AE1098" t="s">
        <v>24</v>
      </c>
      <c r="AF1098" t="s">
        <v>25</v>
      </c>
      <c r="AG1098" t="s">
        <v>26</v>
      </c>
      <c r="AH1098" t="s">
        <v>26</v>
      </c>
      <c r="AI1098" t="s">
        <v>27</v>
      </c>
      <c r="AJ1098" t="s">
        <v>28</v>
      </c>
      <c r="AK1098">
        <v>910182</v>
      </c>
      <c r="AL1098" t="s">
        <v>29</v>
      </c>
      <c r="AM1098" t="s">
        <v>16</v>
      </c>
      <c r="AN1098">
        <v>24969</v>
      </c>
      <c r="AO1098">
        <v>45216</v>
      </c>
      <c r="AP1098">
        <v>23424</v>
      </c>
      <c r="AQ1098">
        <v>14.71</v>
      </c>
      <c r="AR1098">
        <v>1859.67</v>
      </c>
      <c r="AS1098" t="s">
        <v>2396</v>
      </c>
      <c r="AT1098" t="s">
        <v>2397</v>
      </c>
      <c r="AU1098">
        <v>0</v>
      </c>
      <c r="AV1098" t="s">
        <v>2398</v>
      </c>
      <c r="AW1098" t="str" cm="1">
        <f t="array" ref="AW1098">IF(Bank_Final_Fact[[#This Row],[Disbursement Date]]=MIN(_xlfn._xlws.FILTER(Bank_Final_Fact[Disbursement Date],Bank_Final_Fact[Client id]=Bank_Final_Fact[[#This Row],[Client id]])),"New","Old")</f>
        <v>New</v>
      </c>
      <c r="AX1098">
        <f t="shared" si="17"/>
        <v>3</v>
      </c>
    </row>
    <row r="1099" spans="1:50">
      <c r="A1099" t="s">
        <v>1484</v>
      </c>
      <c r="B1099">
        <v>950</v>
      </c>
      <c r="C1099" t="s">
        <v>109</v>
      </c>
      <c r="D1099" t="s">
        <v>343</v>
      </c>
      <c r="E1099">
        <v>48866</v>
      </c>
      <c r="F1099">
        <v>35739</v>
      </c>
      <c r="G1099">
        <v>33835</v>
      </c>
      <c r="H1099" s="1">
        <v>44035</v>
      </c>
      <c r="I1099" t="s">
        <v>382</v>
      </c>
      <c r="J1099" t="s">
        <v>389</v>
      </c>
      <c r="K1099">
        <v>1110166</v>
      </c>
      <c r="L1099" t="s">
        <v>112</v>
      </c>
      <c r="M1099" t="s">
        <v>295</v>
      </c>
      <c r="N1099" t="s">
        <v>225</v>
      </c>
      <c r="O1099" t="s">
        <v>238</v>
      </c>
      <c r="P1099">
        <v>51</v>
      </c>
      <c r="Q1099" s="1">
        <v>24838</v>
      </c>
      <c r="R1099" t="s">
        <v>227</v>
      </c>
      <c r="S1099" t="s">
        <v>243</v>
      </c>
      <c r="T1099" t="s">
        <v>229</v>
      </c>
      <c r="U1099" t="s">
        <v>245</v>
      </c>
      <c r="V1099" t="s">
        <v>231</v>
      </c>
      <c r="W1099">
        <v>389</v>
      </c>
      <c r="X1099" t="s">
        <v>344</v>
      </c>
      <c r="Y1099" t="s">
        <v>345</v>
      </c>
      <c r="Z1099" t="s">
        <v>346</v>
      </c>
      <c r="AA1099">
        <v>0.1065</v>
      </c>
      <c r="AB1099" t="s">
        <v>347</v>
      </c>
      <c r="AC1099" t="s">
        <v>348</v>
      </c>
      <c r="AD1099" t="s">
        <v>109</v>
      </c>
      <c r="AE1099" t="s">
        <v>9</v>
      </c>
      <c r="AF1099" t="s">
        <v>10</v>
      </c>
      <c r="AG1099" t="s">
        <v>11</v>
      </c>
      <c r="AH1099" t="s">
        <v>11</v>
      </c>
      <c r="AI1099" t="s">
        <v>12</v>
      </c>
      <c r="AJ1099" t="s">
        <v>110</v>
      </c>
      <c r="AK1099">
        <v>1110166</v>
      </c>
      <c r="AL1099" t="s">
        <v>111</v>
      </c>
      <c r="AM1099" t="s">
        <v>14</v>
      </c>
      <c r="AN1099">
        <v>50386</v>
      </c>
      <c r="AO1099">
        <v>35455</v>
      </c>
      <c r="AP1099">
        <v>48619</v>
      </c>
      <c r="AQ1099">
        <v>18.12</v>
      </c>
      <c r="AR1099">
        <v>4475.47</v>
      </c>
      <c r="AS1099" t="s">
        <v>2396</v>
      </c>
      <c r="AT1099" t="s">
        <v>2396</v>
      </c>
      <c r="AU1099">
        <v>0</v>
      </c>
      <c r="AV1099" t="s">
        <v>2398</v>
      </c>
      <c r="AW1099" t="str" cm="1">
        <f t="array" ref="AW1099">IF(Bank_Final_Fact[[#This Row],[Disbursement Date]]=MIN(_xlfn._xlws.FILTER(Bank_Final_Fact[Disbursement Date],Bank_Final_Fact[Client id]=Bank_Final_Fact[[#This Row],[Client id]])),"New","Old")</f>
        <v>Old</v>
      </c>
      <c r="AX1099">
        <f t="shared" si="17"/>
        <v>4</v>
      </c>
    </row>
    <row r="1100" spans="1:50">
      <c r="A1100" t="s">
        <v>1485</v>
      </c>
      <c r="B1100">
        <v>983</v>
      </c>
      <c r="C1100" t="s">
        <v>200</v>
      </c>
      <c r="D1100" t="s">
        <v>353</v>
      </c>
      <c r="E1100">
        <v>30562</v>
      </c>
      <c r="F1100">
        <v>18062</v>
      </c>
      <c r="G1100">
        <v>23033</v>
      </c>
      <c r="H1100" s="1">
        <v>42063</v>
      </c>
      <c r="I1100" t="s">
        <v>394</v>
      </c>
      <c r="J1100" t="s">
        <v>383</v>
      </c>
      <c r="K1100">
        <v>850152</v>
      </c>
      <c r="L1100" t="s">
        <v>201</v>
      </c>
      <c r="M1100" t="s">
        <v>298</v>
      </c>
      <c r="N1100" t="s">
        <v>225</v>
      </c>
      <c r="O1100" t="s">
        <v>242</v>
      </c>
      <c r="P1100">
        <v>22</v>
      </c>
      <c r="Q1100" s="1">
        <v>35348</v>
      </c>
      <c r="R1100" t="s">
        <v>239</v>
      </c>
      <c r="S1100" t="s">
        <v>303</v>
      </c>
      <c r="T1100" t="s">
        <v>259</v>
      </c>
      <c r="U1100" t="s">
        <v>233</v>
      </c>
      <c r="V1100" t="s">
        <v>246</v>
      </c>
      <c r="W1100">
        <v>564</v>
      </c>
      <c r="X1100" t="s">
        <v>344</v>
      </c>
      <c r="Y1100" t="s">
        <v>357</v>
      </c>
      <c r="Z1100" t="s">
        <v>346</v>
      </c>
      <c r="AA1100">
        <v>0.1825</v>
      </c>
      <c r="AB1100" t="s">
        <v>354</v>
      </c>
      <c r="AC1100" t="s">
        <v>355</v>
      </c>
      <c r="AD1100" t="s">
        <v>200</v>
      </c>
      <c r="AE1100" t="s">
        <v>143</v>
      </c>
      <c r="AF1100" t="s">
        <v>144</v>
      </c>
      <c r="AG1100" t="s">
        <v>145</v>
      </c>
      <c r="AH1100" t="s">
        <v>145</v>
      </c>
      <c r="AI1100" t="s">
        <v>146</v>
      </c>
      <c r="AJ1100" t="s">
        <v>200</v>
      </c>
      <c r="AK1100">
        <v>850152</v>
      </c>
      <c r="AL1100" t="s">
        <v>147</v>
      </c>
      <c r="AM1100" t="s">
        <v>16</v>
      </c>
      <c r="AN1100">
        <v>31197</v>
      </c>
      <c r="AO1100">
        <v>19239</v>
      </c>
      <c r="AP1100">
        <v>30519</v>
      </c>
      <c r="AQ1100">
        <v>17.8</v>
      </c>
      <c r="AR1100">
        <v>3144.41</v>
      </c>
      <c r="AS1100" t="s">
        <v>2396</v>
      </c>
      <c r="AT1100" t="s">
        <v>2396</v>
      </c>
      <c r="AU1100">
        <v>2</v>
      </c>
      <c r="AV1100" t="s">
        <v>2399</v>
      </c>
      <c r="AW1100" t="str" cm="1">
        <f t="array" ref="AW1100">IF(Bank_Final_Fact[[#This Row],[Disbursement Date]]=MIN(_xlfn._xlws.FILTER(Bank_Final_Fact[Disbursement Date],Bank_Final_Fact[Client id]=Bank_Final_Fact[[#This Row],[Client id]])),"New","Old")</f>
        <v>New</v>
      </c>
      <c r="AX1100">
        <f t="shared" si="17"/>
        <v>6</v>
      </c>
    </row>
    <row r="1101" spans="1:50">
      <c r="A1101" t="s">
        <v>1486</v>
      </c>
      <c r="B1101">
        <v>933</v>
      </c>
      <c r="C1101" t="s">
        <v>109</v>
      </c>
      <c r="D1101" t="s">
        <v>359</v>
      </c>
      <c r="E1101">
        <v>47914</v>
      </c>
      <c r="F1101">
        <v>43515</v>
      </c>
      <c r="G1101">
        <v>43481</v>
      </c>
      <c r="H1101" s="1">
        <v>44788</v>
      </c>
      <c r="I1101" t="s">
        <v>385</v>
      </c>
      <c r="J1101" t="s">
        <v>383</v>
      </c>
      <c r="K1101">
        <v>1110166</v>
      </c>
      <c r="L1101" t="s">
        <v>112</v>
      </c>
      <c r="M1101" t="s">
        <v>309</v>
      </c>
      <c r="N1101" t="s">
        <v>225</v>
      </c>
      <c r="O1101" t="s">
        <v>238</v>
      </c>
      <c r="P1101">
        <v>53</v>
      </c>
      <c r="Q1101" s="1">
        <v>24108</v>
      </c>
      <c r="R1101" t="s">
        <v>239</v>
      </c>
      <c r="S1101" t="s">
        <v>303</v>
      </c>
      <c r="T1101" t="s">
        <v>229</v>
      </c>
      <c r="U1101" t="s">
        <v>261</v>
      </c>
      <c r="V1101" t="s">
        <v>246</v>
      </c>
      <c r="W1101">
        <v>529</v>
      </c>
      <c r="X1101" t="s">
        <v>344</v>
      </c>
      <c r="Y1101" t="s">
        <v>360</v>
      </c>
      <c r="Z1101" t="s">
        <v>346</v>
      </c>
      <c r="AA1101">
        <v>9.9099999999999994E-2</v>
      </c>
      <c r="AB1101" t="s">
        <v>347</v>
      </c>
      <c r="AC1101" t="s">
        <v>361</v>
      </c>
      <c r="AD1101" t="s">
        <v>109</v>
      </c>
      <c r="AE1101" t="s">
        <v>9</v>
      </c>
      <c r="AF1101" t="s">
        <v>10</v>
      </c>
      <c r="AG1101" t="s">
        <v>11</v>
      </c>
      <c r="AH1101" t="s">
        <v>11</v>
      </c>
      <c r="AI1101" t="s">
        <v>12</v>
      </c>
      <c r="AJ1101" t="s">
        <v>110</v>
      </c>
      <c r="AK1101">
        <v>1110166</v>
      </c>
      <c r="AL1101" t="s">
        <v>111</v>
      </c>
      <c r="AM1101" t="s">
        <v>14</v>
      </c>
      <c r="AN1101">
        <v>49494</v>
      </c>
      <c r="AO1101">
        <v>43809</v>
      </c>
      <c r="AP1101">
        <v>47572</v>
      </c>
      <c r="AQ1101">
        <v>25.95</v>
      </c>
      <c r="AR1101">
        <v>4112.05</v>
      </c>
      <c r="AS1101" t="s">
        <v>2396</v>
      </c>
      <c r="AT1101" t="s">
        <v>2396</v>
      </c>
      <c r="AU1101">
        <v>1</v>
      </c>
      <c r="AV1101" t="s">
        <v>2398</v>
      </c>
      <c r="AW1101" t="str" cm="1">
        <f t="array" ref="AW1101">IF(Bank_Final_Fact[[#This Row],[Disbursement Date]]=MIN(_xlfn._xlws.FILTER(Bank_Final_Fact[Disbursement Date],Bank_Final_Fact[Client id]=Bank_Final_Fact[[#This Row],[Client id]])),"New","Old")</f>
        <v>Old</v>
      </c>
      <c r="AX1101">
        <f t="shared" si="17"/>
        <v>2</v>
      </c>
    </row>
    <row r="1102" spans="1:50">
      <c r="A1102" t="s">
        <v>1487</v>
      </c>
      <c r="B1102">
        <v>498</v>
      </c>
      <c r="C1102" t="s">
        <v>124</v>
      </c>
      <c r="D1102" t="s">
        <v>359</v>
      </c>
      <c r="E1102">
        <v>20471</v>
      </c>
      <c r="F1102">
        <v>18171</v>
      </c>
      <c r="G1102">
        <v>12445</v>
      </c>
      <c r="H1102" s="1">
        <v>42168</v>
      </c>
      <c r="I1102" t="s">
        <v>387</v>
      </c>
      <c r="J1102" t="s">
        <v>383</v>
      </c>
      <c r="K1102">
        <v>1030063</v>
      </c>
      <c r="L1102" t="s">
        <v>126</v>
      </c>
      <c r="M1102" t="s">
        <v>263</v>
      </c>
      <c r="N1102" t="s">
        <v>225</v>
      </c>
      <c r="O1102" t="s">
        <v>251</v>
      </c>
      <c r="P1102">
        <v>28</v>
      </c>
      <c r="Q1102" s="1">
        <v>32846</v>
      </c>
      <c r="R1102" t="s">
        <v>235</v>
      </c>
      <c r="S1102" t="s">
        <v>243</v>
      </c>
      <c r="T1102" t="s">
        <v>229</v>
      </c>
      <c r="U1102" t="s">
        <v>245</v>
      </c>
      <c r="V1102" t="s">
        <v>240</v>
      </c>
      <c r="W1102">
        <v>385</v>
      </c>
      <c r="X1102" t="s">
        <v>344</v>
      </c>
      <c r="Y1102" t="s">
        <v>360</v>
      </c>
      <c r="Z1102" t="s">
        <v>346</v>
      </c>
      <c r="AA1102">
        <v>9.9099999999999994E-2</v>
      </c>
      <c r="AB1102" t="s">
        <v>347</v>
      </c>
      <c r="AC1102" t="s">
        <v>361</v>
      </c>
      <c r="AD1102" t="s">
        <v>124</v>
      </c>
      <c r="AE1102" t="s">
        <v>9</v>
      </c>
      <c r="AF1102" t="s">
        <v>10</v>
      </c>
      <c r="AG1102" t="s">
        <v>11</v>
      </c>
      <c r="AH1102" t="s">
        <v>11</v>
      </c>
      <c r="AI1102" t="s">
        <v>12</v>
      </c>
      <c r="AJ1102" t="s">
        <v>20</v>
      </c>
      <c r="AK1102">
        <v>1030063</v>
      </c>
      <c r="AL1102" t="s">
        <v>125</v>
      </c>
      <c r="AM1102" t="s">
        <v>30</v>
      </c>
      <c r="AN1102">
        <v>22222</v>
      </c>
      <c r="AO1102">
        <v>20099</v>
      </c>
      <c r="AP1102">
        <v>20166</v>
      </c>
      <c r="AQ1102">
        <v>10.57</v>
      </c>
      <c r="AR1102">
        <v>3295.78</v>
      </c>
      <c r="AS1102" t="s">
        <v>2396</v>
      </c>
      <c r="AT1102" t="s">
        <v>2396</v>
      </c>
      <c r="AU1102">
        <v>2</v>
      </c>
      <c r="AV1102" t="s">
        <v>2398</v>
      </c>
      <c r="AW1102" t="str" cm="1">
        <f t="array" ref="AW1102">IF(Bank_Final_Fact[[#This Row],[Disbursement Date]]=MIN(_xlfn._xlws.FILTER(Bank_Final_Fact[Disbursement Date],Bank_Final_Fact[Client id]=Bank_Final_Fact[[#This Row],[Client id]])),"New","Old")</f>
        <v>New</v>
      </c>
      <c r="AX1102">
        <f t="shared" si="17"/>
        <v>3</v>
      </c>
    </row>
    <row r="1103" spans="1:50">
      <c r="A1103" t="s">
        <v>1488</v>
      </c>
      <c r="B1103">
        <v>902</v>
      </c>
      <c r="C1103" t="s">
        <v>81</v>
      </c>
      <c r="D1103" t="s">
        <v>343</v>
      </c>
      <c r="E1103">
        <v>26404</v>
      </c>
      <c r="F1103">
        <v>3693</v>
      </c>
      <c r="G1103">
        <v>27351</v>
      </c>
      <c r="H1103" s="1">
        <v>44622</v>
      </c>
      <c r="I1103" t="s">
        <v>382</v>
      </c>
      <c r="J1103" t="s">
        <v>389</v>
      </c>
      <c r="K1103">
        <v>690076</v>
      </c>
      <c r="L1103" t="s">
        <v>88</v>
      </c>
      <c r="M1103" t="s">
        <v>258</v>
      </c>
      <c r="N1103" t="s">
        <v>225</v>
      </c>
      <c r="O1103" t="s">
        <v>251</v>
      </c>
      <c r="P1103">
        <v>34</v>
      </c>
      <c r="Q1103" s="1">
        <v>30682</v>
      </c>
      <c r="R1103" t="s">
        <v>239</v>
      </c>
      <c r="S1103" t="s">
        <v>303</v>
      </c>
      <c r="T1103" t="s">
        <v>229</v>
      </c>
      <c r="U1103" t="s">
        <v>233</v>
      </c>
      <c r="V1103" t="s">
        <v>231</v>
      </c>
      <c r="W1103">
        <v>464</v>
      </c>
      <c r="X1103" t="s">
        <v>344</v>
      </c>
      <c r="Y1103" t="s">
        <v>345</v>
      </c>
      <c r="Z1103" t="s">
        <v>346</v>
      </c>
      <c r="AA1103">
        <v>0.1065</v>
      </c>
      <c r="AB1103" t="s">
        <v>347</v>
      </c>
      <c r="AC1103" t="s">
        <v>348</v>
      </c>
      <c r="AD1103" t="s">
        <v>81</v>
      </c>
      <c r="AE1103" t="s">
        <v>82</v>
      </c>
      <c r="AF1103" t="s">
        <v>83</v>
      </c>
      <c r="AG1103" t="s">
        <v>84</v>
      </c>
      <c r="AH1103" t="s">
        <v>84</v>
      </c>
      <c r="AI1103" t="s">
        <v>85</v>
      </c>
      <c r="AJ1103" t="s">
        <v>86</v>
      </c>
      <c r="AK1103">
        <v>690076</v>
      </c>
      <c r="AL1103" t="s">
        <v>87</v>
      </c>
      <c r="AM1103" t="s">
        <v>14</v>
      </c>
      <c r="AN1103">
        <v>27921</v>
      </c>
      <c r="AO1103">
        <v>4649</v>
      </c>
      <c r="AP1103">
        <v>25935</v>
      </c>
      <c r="AQ1103">
        <v>24.46</v>
      </c>
      <c r="AR1103">
        <v>4976.33</v>
      </c>
      <c r="AS1103" t="s">
        <v>2396</v>
      </c>
      <c r="AT1103" t="s">
        <v>2396</v>
      </c>
      <c r="AU1103">
        <v>2</v>
      </c>
      <c r="AV1103" t="s">
        <v>2398</v>
      </c>
      <c r="AW1103" t="str" cm="1">
        <f t="array" ref="AW1103">IF(Bank_Final_Fact[[#This Row],[Disbursement Date]]=MIN(_xlfn._xlws.FILTER(Bank_Final_Fact[Disbursement Date],Bank_Final_Fact[Client id]=Bank_Final_Fact[[#This Row],[Client id]])),"New","Old")</f>
        <v>New</v>
      </c>
      <c r="AX1103">
        <f t="shared" si="17"/>
        <v>1</v>
      </c>
    </row>
    <row r="1104" spans="1:50">
      <c r="A1104" t="s">
        <v>1489</v>
      </c>
      <c r="B1104">
        <v>613</v>
      </c>
      <c r="C1104" t="s">
        <v>124</v>
      </c>
      <c r="D1104" t="s">
        <v>343</v>
      </c>
      <c r="E1104">
        <v>13610</v>
      </c>
      <c r="F1104">
        <v>18299</v>
      </c>
      <c r="G1104">
        <v>28492</v>
      </c>
      <c r="H1104" s="1">
        <v>43105</v>
      </c>
      <c r="I1104" t="s">
        <v>387</v>
      </c>
      <c r="J1104" t="s">
        <v>383</v>
      </c>
      <c r="K1104">
        <v>1030063</v>
      </c>
      <c r="L1104" t="s">
        <v>126</v>
      </c>
      <c r="M1104" t="s">
        <v>262</v>
      </c>
      <c r="N1104" t="s">
        <v>225</v>
      </c>
      <c r="O1104" t="s">
        <v>226</v>
      </c>
      <c r="P1104">
        <v>41</v>
      </c>
      <c r="Q1104" s="1">
        <v>27760</v>
      </c>
      <c r="R1104" t="s">
        <v>266</v>
      </c>
      <c r="S1104" t="s">
        <v>243</v>
      </c>
      <c r="T1104" t="s">
        <v>229</v>
      </c>
      <c r="U1104" t="s">
        <v>233</v>
      </c>
      <c r="V1104" t="s">
        <v>246</v>
      </c>
      <c r="W1104">
        <v>399</v>
      </c>
      <c r="X1104" t="s">
        <v>344</v>
      </c>
      <c r="Y1104" t="s">
        <v>345</v>
      </c>
      <c r="Z1104" t="s">
        <v>346</v>
      </c>
      <c r="AA1104">
        <v>0.1065</v>
      </c>
      <c r="AB1104" t="s">
        <v>347</v>
      </c>
      <c r="AC1104" t="s">
        <v>348</v>
      </c>
      <c r="AD1104" t="s">
        <v>124</v>
      </c>
      <c r="AE1104" t="s">
        <v>9</v>
      </c>
      <c r="AF1104" t="s">
        <v>10</v>
      </c>
      <c r="AG1104" t="s">
        <v>11</v>
      </c>
      <c r="AH1104" t="s">
        <v>11</v>
      </c>
      <c r="AI1104" t="s">
        <v>12</v>
      </c>
      <c r="AJ1104" t="s">
        <v>20</v>
      </c>
      <c r="AK1104">
        <v>1030063</v>
      </c>
      <c r="AL1104" t="s">
        <v>125</v>
      </c>
      <c r="AM1104" t="s">
        <v>30</v>
      </c>
      <c r="AN1104">
        <v>14534</v>
      </c>
      <c r="AO1104">
        <v>20054</v>
      </c>
      <c r="AP1104">
        <v>13478</v>
      </c>
      <c r="AQ1104">
        <v>30.26</v>
      </c>
      <c r="AR1104">
        <v>3075.73</v>
      </c>
      <c r="AS1104" t="s">
        <v>2396</v>
      </c>
      <c r="AT1104" t="s">
        <v>2396</v>
      </c>
      <c r="AU1104">
        <v>2</v>
      </c>
      <c r="AV1104" t="s">
        <v>2398</v>
      </c>
      <c r="AW1104" t="str" cm="1">
        <f t="array" ref="AW1104">IF(Bank_Final_Fact[[#This Row],[Disbursement Date]]=MIN(_xlfn._xlws.FILTER(Bank_Final_Fact[Disbursement Date],Bank_Final_Fact[Client id]=Bank_Final_Fact[[#This Row],[Client id]])),"New","Old")</f>
        <v>Old</v>
      </c>
      <c r="AX1104">
        <f t="shared" si="17"/>
        <v>3</v>
      </c>
    </row>
    <row r="1105" spans="1:50">
      <c r="A1105" t="s">
        <v>1490</v>
      </c>
      <c r="B1105">
        <v>562</v>
      </c>
      <c r="C1105" t="s">
        <v>8</v>
      </c>
      <c r="D1105" t="s">
        <v>362</v>
      </c>
      <c r="E1105">
        <v>7409</v>
      </c>
      <c r="F1105">
        <v>11749</v>
      </c>
      <c r="G1105">
        <v>3503</v>
      </c>
      <c r="H1105" s="1">
        <v>44571</v>
      </c>
      <c r="I1105" t="s">
        <v>385</v>
      </c>
      <c r="J1105" t="s">
        <v>383</v>
      </c>
      <c r="K1105">
        <v>100186</v>
      </c>
      <c r="L1105" t="s">
        <v>15</v>
      </c>
      <c r="M1105" t="s">
        <v>288</v>
      </c>
      <c r="N1105" t="s">
        <v>225</v>
      </c>
      <c r="O1105" t="s">
        <v>251</v>
      </c>
      <c r="P1105">
        <v>34</v>
      </c>
      <c r="Q1105" s="1">
        <v>31048</v>
      </c>
      <c r="R1105" t="s">
        <v>239</v>
      </c>
      <c r="S1105" t="s">
        <v>303</v>
      </c>
      <c r="T1105" t="s">
        <v>259</v>
      </c>
      <c r="U1105" t="s">
        <v>230</v>
      </c>
      <c r="V1105" t="s">
        <v>240</v>
      </c>
      <c r="W1105">
        <v>328</v>
      </c>
      <c r="X1105" t="s">
        <v>344</v>
      </c>
      <c r="Y1105" t="s">
        <v>357</v>
      </c>
      <c r="Z1105" t="s">
        <v>363</v>
      </c>
      <c r="AA1105">
        <v>0.1991</v>
      </c>
      <c r="AB1105" t="s">
        <v>364</v>
      </c>
      <c r="AC1105" t="s">
        <v>365</v>
      </c>
      <c r="AD1105" t="s">
        <v>8</v>
      </c>
      <c r="AE1105" t="s">
        <v>9</v>
      </c>
      <c r="AF1105" t="s">
        <v>10</v>
      </c>
      <c r="AG1105" t="s">
        <v>11</v>
      </c>
      <c r="AH1105" t="s">
        <v>11</v>
      </c>
      <c r="AI1105" t="s">
        <v>12</v>
      </c>
      <c r="AJ1105" t="s">
        <v>8</v>
      </c>
      <c r="AK1105">
        <v>100186</v>
      </c>
      <c r="AL1105" t="s">
        <v>13</v>
      </c>
      <c r="AM1105" t="s">
        <v>14</v>
      </c>
      <c r="AN1105">
        <v>8553</v>
      </c>
      <c r="AO1105">
        <v>12204</v>
      </c>
      <c r="AP1105">
        <v>6935</v>
      </c>
      <c r="AQ1105">
        <v>22.96</v>
      </c>
      <c r="AR1105">
        <v>1485.7</v>
      </c>
      <c r="AS1105" t="s">
        <v>2396</v>
      </c>
      <c r="AT1105" t="s">
        <v>2396</v>
      </c>
      <c r="AU1105">
        <v>0</v>
      </c>
      <c r="AV1105" t="s">
        <v>2400</v>
      </c>
      <c r="AW1105" t="str" cm="1">
        <f t="array" ref="AW1105">IF(Bank_Final_Fact[[#This Row],[Disbursement Date]]=MIN(_xlfn._xlws.FILTER(Bank_Final_Fact[Disbursement Date],Bank_Final_Fact[Client id]=Bank_Final_Fact[[#This Row],[Client id]])),"New","Old")</f>
        <v>Old</v>
      </c>
      <c r="AX1105">
        <f t="shared" si="17"/>
        <v>3</v>
      </c>
    </row>
    <row r="1106" spans="1:50">
      <c r="A1106" t="s">
        <v>1491</v>
      </c>
      <c r="B1106">
        <v>802</v>
      </c>
      <c r="C1106" t="s">
        <v>165</v>
      </c>
      <c r="D1106" t="s">
        <v>343</v>
      </c>
      <c r="E1106">
        <v>22724</v>
      </c>
      <c r="F1106">
        <v>43155</v>
      </c>
      <c r="G1106">
        <v>17369</v>
      </c>
      <c r="H1106" s="1">
        <v>44735</v>
      </c>
      <c r="I1106" t="s">
        <v>382</v>
      </c>
      <c r="J1106" t="s">
        <v>389</v>
      </c>
      <c r="K1106">
        <v>650051</v>
      </c>
      <c r="L1106" t="s">
        <v>167</v>
      </c>
      <c r="M1106" t="s">
        <v>314</v>
      </c>
      <c r="N1106" t="s">
        <v>225</v>
      </c>
      <c r="O1106" t="s">
        <v>238</v>
      </c>
      <c r="P1106">
        <v>46</v>
      </c>
      <c r="Q1106" s="1">
        <v>26665</v>
      </c>
      <c r="R1106" t="s">
        <v>281</v>
      </c>
      <c r="S1106" t="s">
        <v>282</v>
      </c>
      <c r="T1106" t="s">
        <v>229</v>
      </c>
      <c r="U1106" t="s">
        <v>261</v>
      </c>
      <c r="V1106" t="s">
        <v>231</v>
      </c>
      <c r="W1106">
        <v>512</v>
      </c>
      <c r="X1106" t="s">
        <v>344</v>
      </c>
      <c r="Y1106" t="s">
        <v>345</v>
      </c>
      <c r="Z1106" t="s">
        <v>346</v>
      </c>
      <c r="AA1106">
        <v>0.1065</v>
      </c>
      <c r="AB1106" t="s">
        <v>347</v>
      </c>
      <c r="AC1106" t="s">
        <v>348</v>
      </c>
      <c r="AD1106" t="s">
        <v>165</v>
      </c>
      <c r="AE1106" t="s">
        <v>82</v>
      </c>
      <c r="AF1106" t="s">
        <v>83</v>
      </c>
      <c r="AG1106" t="s">
        <v>84</v>
      </c>
      <c r="AH1106" t="s">
        <v>84</v>
      </c>
      <c r="AI1106" t="s">
        <v>85</v>
      </c>
      <c r="AJ1106" t="s">
        <v>165</v>
      </c>
      <c r="AK1106">
        <v>650051</v>
      </c>
      <c r="AL1106" t="s">
        <v>166</v>
      </c>
      <c r="AM1106" t="s">
        <v>30</v>
      </c>
      <c r="AN1106">
        <v>23341</v>
      </c>
      <c r="AO1106">
        <v>42753</v>
      </c>
      <c r="AP1106">
        <v>22516</v>
      </c>
      <c r="AQ1106">
        <v>28.86</v>
      </c>
      <c r="AR1106">
        <v>1332.66</v>
      </c>
      <c r="AS1106" t="s">
        <v>2396</v>
      </c>
      <c r="AT1106" t="s">
        <v>2396</v>
      </c>
      <c r="AU1106">
        <v>2</v>
      </c>
      <c r="AV1106" t="s">
        <v>2399</v>
      </c>
      <c r="AW1106" t="str" cm="1">
        <f t="array" ref="AW1106">IF(Bank_Final_Fact[[#This Row],[Disbursement Date]]=MIN(_xlfn._xlws.FILTER(Bank_Final_Fact[Disbursement Date],Bank_Final_Fact[Client id]=Bank_Final_Fact[[#This Row],[Client id]])),"New","Old")</f>
        <v>Old</v>
      </c>
      <c r="AX1106">
        <f t="shared" si="17"/>
        <v>3</v>
      </c>
    </row>
    <row r="1107" spans="1:50">
      <c r="A1107" t="s">
        <v>1492</v>
      </c>
      <c r="B1107">
        <v>609</v>
      </c>
      <c r="C1107" t="s">
        <v>92</v>
      </c>
      <c r="D1107" t="s">
        <v>343</v>
      </c>
      <c r="E1107">
        <v>40033</v>
      </c>
      <c r="F1107">
        <v>22817</v>
      </c>
      <c r="G1107">
        <v>25933</v>
      </c>
      <c r="H1107" s="1">
        <v>44061</v>
      </c>
      <c r="I1107" t="s">
        <v>394</v>
      </c>
      <c r="J1107" t="s">
        <v>389</v>
      </c>
      <c r="K1107">
        <v>700013</v>
      </c>
      <c r="L1107" t="s">
        <v>93</v>
      </c>
      <c r="M1107" t="s">
        <v>270</v>
      </c>
      <c r="N1107" t="s">
        <v>225</v>
      </c>
      <c r="O1107" t="s">
        <v>238</v>
      </c>
      <c r="P1107">
        <v>49</v>
      </c>
      <c r="Q1107" s="1">
        <v>25727</v>
      </c>
      <c r="R1107" t="s">
        <v>281</v>
      </c>
      <c r="S1107" t="s">
        <v>282</v>
      </c>
      <c r="T1107" t="s">
        <v>229</v>
      </c>
      <c r="U1107" t="s">
        <v>261</v>
      </c>
      <c r="V1107" t="s">
        <v>246</v>
      </c>
      <c r="W1107">
        <v>442</v>
      </c>
      <c r="X1107" t="s">
        <v>344</v>
      </c>
      <c r="Y1107" t="s">
        <v>345</v>
      </c>
      <c r="Z1107" t="s">
        <v>346</v>
      </c>
      <c r="AA1107">
        <v>0.1065</v>
      </c>
      <c r="AB1107" t="s">
        <v>347</v>
      </c>
      <c r="AC1107" t="s">
        <v>348</v>
      </c>
      <c r="AD1107" t="s">
        <v>92</v>
      </c>
      <c r="AE1107" t="s">
        <v>82</v>
      </c>
      <c r="AF1107" t="s">
        <v>83</v>
      </c>
      <c r="AG1107" t="s">
        <v>84</v>
      </c>
      <c r="AH1107" t="s">
        <v>84</v>
      </c>
      <c r="AI1107" t="s">
        <v>85</v>
      </c>
      <c r="AJ1107" t="s">
        <v>86</v>
      </c>
      <c r="AK1107">
        <v>700013</v>
      </c>
      <c r="AL1107" t="s">
        <v>21</v>
      </c>
      <c r="AM1107" t="s">
        <v>30</v>
      </c>
      <c r="AN1107">
        <v>41997</v>
      </c>
      <c r="AO1107">
        <v>24425</v>
      </c>
      <c r="AP1107">
        <v>39680</v>
      </c>
      <c r="AQ1107">
        <v>36.549999999999997</v>
      </c>
      <c r="AR1107">
        <v>2203.69</v>
      </c>
      <c r="AS1107" t="s">
        <v>2396</v>
      </c>
      <c r="AT1107" t="s">
        <v>2396</v>
      </c>
      <c r="AU1107">
        <v>1</v>
      </c>
      <c r="AV1107" t="s">
        <v>2398</v>
      </c>
      <c r="AW1107" t="str" cm="1">
        <f t="array" ref="AW1107">IF(Bank_Final_Fact[[#This Row],[Disbursement Date]]=MIN(_xlfn._xlws.FILTER(Bank_Final_Fact[Disbursement Date],Bank_Final_Fact[Client id]=Bank_Final_Fact[[#This Row],[Client id]])),"New","Old")</f>
        <v>Old</v>
      </c>
      <c r="AX1107">
        <f t="shared" si="17"/>
        <v>3</v>
      </c>
    </row>
    <row r="1108" spans="1:50">
      <c r="A1108" t="s">
        <v>1493</v>
      </c>
      <c r="B1108">
        <v>683</v>
      </c>
      <c r="C1108" t="s">
        <v>89</v>
      </c>
      <c r="D1108" t="s">
        <v>359</v>
      </c>
      <c r="E1108">
        <v>10225</v>
      </c>
      <c r="F1108">
        <v>37910</v>
      </c>
      <c r="G1108">
        <v>42965</v>
      </c>
      <c r="H1108" s="1">
        <v>44023</v>
      </c>
      <c r="I1108" t="s">
        <v>394</v>
      </c>
      <c r="J1108" t="s">
        <v>389</v>
      </c>
      <c r="K1108">
        <v>910020</v>
      </c>
      <c r="L1108" t="s">
        <v>91</v>
      </c>
      <c r="M1108" t="s">
        <v>255</v>
      </c>
      <c r="N1108" t="s">
        <v>225</v>
      </c>
      <c r="O1108" t="s">
        <v>251</v>
      </c>
      <c r="P1108">
        <v>29</v>
      </c>
      <c r="Q1108" s="1">
        <v>32509</v>
      </c>
      <c r="R1108" t="s">
        <v>239</v>
      </c>
      <c r="S1108" t="s">
        <v>303</v>
      </c>
      <c r="T1108" t="s">
        <v>229</v>
      </c>
      <c r="U1108" t="s">
        <v>233</v>
      </c>
      <c r="V1108" t="s">
        <v>246</v>
      </c>
      <c r="W1108">
        <v>324</v>
      </c>
      <c r="X1108" t="s">
        <v>344</v>
      </c>
      <c r="Y1108" t="s">
        <v>360</v>
      </c>
      <c r="Z1108" t="s">
        <v>346</v>
      </c>
      <c r="AA1108">
        <v>9.9099999999999994E-2</v>
      </c>
      <c r="AB1108" t="s">
        <v>347</v>
      </c>
      <c r="AC1108" t="s">
        <v>361</v>
      </c>
      <c r="AD1108" t="s">
        <v>89</v>
      </c>
      <c r="AE1108" t="s">
        <v>24</v>
      </c>
      <c r="AF1108" t="s">
        <v>25</v>
      </c>
      <c r="AG1108" t="s">
        <v>26</v>
      </c>
      <c r="AH1108" t="s">
        <v>26</v>
      </c>
      <c r="AI1108" t="s">
        <v>27</v>
      </c>
      <c r="AJ1108" t="s">
        <v>28</v>
      </c>
      <c r="AK1108">
        <v>910020</v>
      </c>
      <c r="AL1108" t="s">
        <v>90</v>
      </c>
      <c r="AM1108" t="s">
        <v>16</v>
      </c>
      <c r="AN1108">
        <v>11026</v>
      </c>
      <c r="AO1108">
        <v>38258</v>
      </c>
      <c r="AP1108">
        <v>9908</v>
      </c>
      <c r="AQ1108">
        <v>2.61</v>
      </c>
      <c r="AR1108">
        <v>443.66</v>
      </c>
      <c r="AS1108" t="s">
        <v>2396</v>
      </c>
      <c r="AT1108" t="s">
        <v>2396</v>
      </c>
      <c r="AU1108">
        <v>0</v>
      </c>
      <c r="AV1108" t="s">
        <v>2398</v>
      </c>
      <c r="AW1108" t="str" cm="1">
        <f t="array" ref="AW1108">IF(Bank_Final_Fact[[#This Row],[Disbursement Date]]=MIN(_xlfn._xlws.FILTER(Bank_Final_Fact[Disbursement Date],Bank_Final_Fact[Client id]=Bank_Final_Fact[[#This Row],[Client id]])),"New","Old")</f>
        <v>Old</v>
      </c>
      <c r="AX1108">
        <f t="shared" si="17"/>
        <v>4</v>
      </c>
    </row>
    <row r="1109" spans="1:50">
      <c r="A1109" t="s">
        <v>1494</v>
      </c>
      <c r="B1109">
        <v>373</v>
      </c>
      <c r="C1109" t="s">
        <v>92</v>
      </c>
      <c r="D1109" t="s">
        <v>372</v>
      </c>
      <c r="E1109">
        <v>46557</v>
      </c>
      <c r="F1109">
        <v>15680</v>
      </c>
      <c r="G1109">
        <v>19039</v>
      </c>
      <c r="H1109" s="1">
        <v>44808</v>
      </c>
      <c r="I1109" t="s">
        <v>387</v>
      </c>
      <c r="J1109" t="s">
        <v>389</v>
      </c>
      <c r="K1109">
        <v>700013</v>
      </c>
      <c r="L1109" t="s">
        <v>93</v>
      </c>
      <c r="M1109" t="s">
        <v>237</v>
      </c>
      <c r="N1109" t="s">
        <v>225</v>
      </c>
      <c r="O1109" t="s">
        <v>251</v>
      </c>
      <c r="P1109">
        <v>29</v>
      </c>
      <c r="Q1109" s="1">
        <v>32509</v>
      </c>
      <c r="R1109" t="s">
        <v>239</v>
      </c>
      <c r="S1109" t="s">
        <v>303</v>
      </c>
      <c r="T1109" t="s">
        <v>229</v>
      </c>
      <c r="U1109" t="s">
        <v>230</v>
      </c>
      <c r="V1109" t="s">
        <v>231</v>
      </c>
      <c r="W1109">
        <v>369</v>
      </c>
      <c r="X1109" t="s">
        <v>344</v>
      </c>
      <c r="Y1109" t="s">
        <v>345</v>
      </c>
      <c r="Z1109" t="s">
        <v>346</v>
      </c>
      <c r="AA1109">
        <v>0.17269999999999999</v>
      </c>
      <c r="AB1109" t="s">
        <v>354</v>
      </c>
      <c r="AC1109" t="s">
        <v>367</v>
      </c>
      <c r="AD1109" t="s">
        <v>92</v>
      </c>
      <c r="AE1109" t="s">
        <v>82</v>
      </c>
      <c r="AF1109" t="s">
        <v>83</v>
      </c>
      <c r="AG1109" t="s">
        <v>84</v>
      </c>
      <c r="AH1109" t="s">
        <v>84</v>
      </c>
      <c r="AI1109" t="s">
        <v>85</v>
      </c>
      <c r="AJ1109" t="s">
        <v>86</v>
      </c>
      <c r="AK1109">
        <v>700013</v>
      </c>
      <c r="AL1109" t="s">
        <v>21</v>
      </c>
      <c r="AM1109" t="s">
        <v>30</v>
      </c>
      <c r="AN1109">
        <v>47113</v>
      </c>
      <c r="AO1109">
        <v>17344</v>
      </c>
      <c r="AP1109">
        <v>46452</v>
      </c>
      <c r="AQ1109">
        <v>4.3899999999999997</v>
      </c>
      <c r="AR1109">
        <v>3328.23</v>
      </c>
      <c r="AS1109" t="s">
        <v>2396</v>
      </c>
      <c r="AT1109" t="s">
        <v>2396</v>
      </c>
      <c r="AU1109">
        <v>1</v>
      </c>
      <c r="AV1109" t="s">
        <v>2400</v>
      </c>
      <c r="AW1109" t="str" cm="1">
        <f t="array" ref="AW1109">IF(Bank_Final_Fact[[#This Row],[Disbursement Date]]=MIN(_xlfn._xlws.FILTER(Bank_Final_Fact[Disbursement Date],Bank_Final_Fact[Client id]=Bank_Final_Fact[[#This Row],[Client id]])),"New","Old")</f>
        <v>Old</v>
      </c>
      <c r="AX1109">
        <f t="shared" si="17"/>
        <v>6</v>
      </c>
    </row>
    <row r="1110" spans="1:50">
      <c r="A1110" t="s">
        <v>1495</v>
      </c>
      <c r="B1110">
        <v>137</v>
      </c>
      <c r="C1110" t="s">
        <v>124</v>
      </c>
      <c r="D1110" t="s">
        <v>359</v>
      </c>
      <c r="E1110">
        <v>14107</v>
      </c>
      <c r="F1110">
        <v>4352</v>
      </c>
      <c r="G1110">
        <v>43086</v>
      </c>
      <c r="H1110" s="1">
        <v>43011</v>
      </c>
      <c r="I1110" t="s">
        <v>382</v>
      </c>
      <c r="J1110" t="s">
        <v>383</v>
      </c>
      <c r="K1110">
        <v>1030063</v>
      </c>
      <c r="L1110" t="s">
        <v>126</v>
      </c>
      <c r="M1110" t="s">
        <v>322</v>
      </c>
      <c r="N1110" t="s">
        <v>225</v>
      </c>
      <c r="O1110" t="s">
        <v>226</v>
      </c>
      <c r="P1110">
        <v>44</v>
      </c>
      <c r="Q1110" s="1">
        <v>27395</v>
      </c>
      <c r="R1110" t="s">
        <v>239</v>
      </c>
      <c r="S1110" t="s">
        <v>303</v>
      </c>
      <c r="T1110" t="s">
        <v>229</v>
      </c>
      <c r="U1110" t="s">
        <v>236</v>
      </c>
      <c r="V1110" t="s">
        <v>231</v>
      </c>
      <c r="W1110">
        <v>638</v>
      </c>
      <c r="X1110" t="s">
        <v>344</v>
      </c>
      <c r="Y1110" t="s">
        <v>360</v>
      </c>
      <c r="Z1110" t="s">
        <v>346</v>
      </c>
      <c r="AA1110">
        <v>9.9099999999999994E-2</v>
      </c>
      <c r="AB1110" t="s">
        <v>347</v>
      </c>
      <c r="AC1110" t="s">
        <v>361</v>
      </c>
      <c r="AD1110" t="s">
        <v>124</v>
      </c>
      <c r="AE1110" t="s">
        <v>9</v>
      </c>
      <c r="AF1110" t="s">
        <v>10</v>
      </c>
      <c r="AG1110" t="s">
        <v>11</v>
      </c>
      <c r="AH1110" t="s">
        <v>11</v>
      </c>
      <c r="AI1110" t="s">
        <v>12</v>
      </c>
      <c r="AJ1110" t="s">
        <v>20</v>
      </c>
      <c r="AK1110">
        <v>1030063</v>
      </c>
      <c r="AL1110" t="s">
        <v>125</v>
      </c>
      <c r="AM1110" t="s">
        <v>30</v>
      </c>
      <c r="AN1110">
        <v>14391</v>
      </c>
      <c r="AO1110">
        <v>6191</v>
      </c>
      <c r="AP1110">
        <v>13905</v>
      </c>
      <c r="AQ1110">
        <v>30.83</v>
      </c>
      <c r="AR1110">
        <v>3018.88</v>
      </c>
      <c r="AS1110" t="s">
        <v>2396</v>
      </c>
      <c r="AT1110" t="s">
        <v>2396</v>
      </c>
      <c r="AU1110">
        <v>0</v>
      </c>
      <c r="AV1110" t="s">
        <v>2398</v>
      </c>
      <c r="AW1110" t="str" cm="1">
        <f t="array" ref="AW1110">IF(Bank_Final_Fact[[#This Row],[Disbursement Date]]=MIN(_xlfn._xlws.FILTER(Bank_Final_Fact[Disbursement Date],Bank_Final_Fact[Client id]=Bank_Final_Fact[[#This Row],[Client id]])),"New","Old")</f>
        <v>New</v>
      </c>
      <c r="AX1110">
        <f t="shared" si="17"/>
        <v>5</v>
      </c>
    </row>
    <row r="1111" spans="1:50">
      <c r="A1111" t="s">
        <v>1496</v>
      </c>
      <c r="B1111">
        <v>116</v>
      </c>
      <c r="C1111" t="s">
        <v>168</v>
      </c>
      <c r="D1111" t="s">
        <v>362</v>
      </c>
      <c r="E1111">
        <v>3433</v>
      </c>
      <c r="F1111">
        <v>16076</v>
      </c>
      <c r="G1111">
        <v>28857</v>
      </c>
      <c r="H1111" s="1">
        <v>44816</v>
      </c>
      <c r="I1111" t="s">
        <v>382</v>
      </c>
      <c r="J1111" t="s">
        <v>389</v>
      </c>
      <c r="K1111">
        <v>610198</v>
      </c>
      <c r="L1111" t="s">
        <v>170</v>
      </c>
      <c r="M1111" t="s">
        <v>272</v>
      </c>
      <c r="N1111" t="s">
        <v>225</v>
      </c>
      <c r="O1111" t="s">
        <v>251</v>
      </c>
      <c r="P1111">
        <v>35</v>
      </c>
      <c r="Q1111" s="1">
        <v>30682</v>
      </c>
      <c r="R1111" t="s">
        <v>239</v>
      </c>
      <c r="S1111" t="s">
        <v>303</v>
      </c>
      <c r="T1111" t="s">
        <v>229</v>
      </c>
      <c r="U1111" t="s">
        <v>261</v>
      </c>
      <c r="V1111" t="s">
        <v>240</v>
      </c>
      <c r="W1111">
        <v>697</v>
      </c>
      <c r="X1111" t="s">
        <v>344</v>
      </c>
      <c r="Y1111" t="s">
        <v>357</v>
      </c>
      <c r="Z1111" t="s">
        <v>363</v>
      </c>
      <c r="AA1111">
        <v>0.1991</v>
      </c>
      <c r="AB1111" t="s">
        <v>364</v>
      </c>
      <c r="AC1111" t="s">
        <v>365</v>
      </c>
      <c r="AD1111" t="s">
        <v>168</v>
      </c>
      <c r="AE1111" t="s">
        <v>82</v>
      </c>
      <c r="AF1111" t="s">
        <v>83</v>
      </c>
      <c r="AG1111" t="s">
        <v>84</v>
      </c>
      <c r="AH1111" t="s">
        <v>84</v>
      </c>
      <c r="AI1111" t="s">
        <v>85</v>
      </c>
      <c r="AJ1111" t="s">
        <v>169</v>
      </c>
      <c r="AK1111">
        <v>610198</v>
      </c>
      <c r="AL1111" t="s">
        <v>87</v>
      </c>
      <c r="AM1111" t="s">
        <v>14</v>
      </c>
      <c r="AN1111">
        <v>4161</v>
      </c>
      <c r="AO1111">
        <v>16730</v>
      </c>
      <c r="AP1111">
        <v>3270</v>
      </c>
      <c r="AQ1111">
        <v>45.8</v>
      </c>
      <c r="AR1111">
        <v>893.6</v>
      </c>
      <c r="AS1111" t="s">
        <v>2396</v>
      </c>
      <c r="AT1111" t="s">
        <v>2396</v>
      </c>
      <c r="AU1111">
        <v>0</v>
      </c>
      <c r="AV1111" t="s">
        <v>2398</v>
      </c>
      <c r="AW1111" t="str" cm="1">
        <f t="array" ref="AW1111">IF(Bank_Final_Fact[[#This Row],[Disbursement Date]]=MIN(_xlfn._xlws.FILTER(Bank_Final_Fact[Disbursement Date],Bank_Final_Fact[Client id]=Bank_Final_Fact[[#This Row],[Client id]])),"New","Old")</f>
        <v>Old</v>
      </c>
      <c r="AX1111">
        <f t="shared" si="17"/>
        <v>4</v>
      </c>
    </row>
    <row r="1112" spans="1:50">
      <c r="A1112" t="s">
        <v>1497</v>
      </c>
      <c r="B1112">
        <v>189</v>
      </c>
      <c r="C1112" t="s">
        <v>66</v>
      </c>
      <c r="D1112" t="s">
        <v>343</v>
      </c>
      <c r="E1112">
        <v>47125</v>
      </c>
      <c r="F1112">
        <v>2780</v>
      </c>
      <c r="G1112">
        <v>16808</v>
      </c>
      <c r="H1112" s="1">
        <v>44917</v>
      </c>
      <c r="I1112" t="s">
        <v>385</v>
      </c>
      <c r="J1112" t="s">
        <v>383</v>
      </c>
      <c r="K1112">
        <v>60004</v>
      </c>
      <c r="L1112" t="s">
        <v>68</v>
      </c>
      <c r="M1112" t="s">
        <v>294</v>
      </c>
      <c r="N1112" t="s">
        <v>225</v>
      </c>
      <c r="O1112" t="s">
        <v>238</v>
      </c>
      <c r="P1112">
        <v>49</v>
      </c>
      <c r="Q1112" s="1">
        <v>25846</v>
      </c>
      <c r="R1112" t="s">
        <v>281</v>
      </c>
      <c r="S1112" t="s">
        <v>282</v>
      </c>
      <c r="T1112" t="s">
        <v>259</v>
      </c>
      <c r="U1112" t="s">
        <v>261</v>
      </c>
      <c r="V1112" t="s">
        <v>246</v>
      </c>
      <c r="W1112">
        <v>825</v>
      </c>
      <c r="X1112" t="s">
        <v>344</v>
      </c>
      <c r="Y1112" t="s">
        <v>345</v>
      </c>
      <c r="Z1112" t="s">
        <v>346</v>
      </c>
      <c r="AA1112">
        <v>0.1065</v>
      </c>
      <c r="AB1112" t="s">
        <v>347</v>
      </c>
      <c r="AC1112" t="s">
        <v>348</v>
      </c>
      <c r="AD1112" t="s">
        <v>66</v>
      </c>
      <c r="AE1112" t="s">
        <v>51</v>
      </c>
      <c r="AF1112" t="s">
        <v>52</v>
      </c>
      <c r="AG1112" t="s">
        <v>53</v>
      </c>
      <c r="AH1112" t="s">
        <v>53</v>
      </c>
      <c r="AI1112" t="s">
        <v>54</v>
      </c>
      <c r="AJ1112" t="s">
        <v>66</v>
      </c>
      <c r="AK1112">
        <v>60004</v>
      </c>
      <c r="AL1112" t="s">
        <v>67</v>
      </c>
      <c r="AM1112" t="s">
        <v>14</v>
      </c>
      <c r="AN1112">
        <v>48442</v>
      </c>
      <c r="AO1112">
        <v>4241</v>
      </c>
      <c r="AP1112">
        <v>46660</v>
      </c>
      <c r="AQ1112">
        <v>17</v>
      </c>
      <c r="AR1112">
        <v>2251.6</v>
      </c>
      <c r="AS1112" t="s">
        <v>2396</v>
      </c>
      <c r="AT1112" t="s">
        <v>2396</v>
      </c>
      <c r="AU1112">
        <v>1</v>
      </c>
      <c r="AV1112" t="s">
        <v>2398</v>
      </c>
      <c r="AW1112" t="str" cm="1">
        <f t="array" ref="AW1112">IF(Bank_Final_Fact[[#This Row],[Disbursement Date]]=MIN(_xlfn._xlws.FILTER(Bank_Final_Fact[Disbursement Date],Bank_Final_Fact[Client id]=Bank_Final_Fact[[#This Row],[Client id]])),"New","Old")</f>
        <v>Old</v>
      </c>
      <c r="AX1112">
        <f t="shared" si="17"/>
        <v>3</v>
      </c>
    </row>
    <row r="1113" spans="1:50">
      <c r="A1113" t="s">
        <v>1498</v>
      </c>
      <c r="B1113">
        <v>887</v>
      </c>
      <c r="C1113" t="s">
        <v>39</v>
      </c>
      <c r="D1113" t="s">
        <v>359</v>
      </c>
      <c r="E1113">
        <v>38934</v>
      </c>
      <c r="F1113">
        <v>30820</v>
      </c>
      <c r="G1113">
        <v>17882</v>
      </c>
      <c r="H1113" s="1">
        <v>43052</v>
      </c>
      <c r="I1113" t="s">
        <v>382</v>
      </c>
      <c r="J1113" t="s">
        <v>389</v>
      </c>
      <c r="K1113">
        <v>30179</v>
      </c>
      <c r="L1113" t="s">
        <v>46</v>
      </c>
      <c r="M1113" t="s">
        <v>314</v>
      </c>
      <c r="N1113" t="s">
        <v>225</v>
      </c>
      <c r="O1113" t="s">
        <v>251</v>
      </c>
      <c r="P1113">
        <v>29</v>
      </c>
      <c r="Q1113" s="1">
        <v>32509</v>
      </c>
      <c r="R1113" t="s">
        <v>239</v>
      </c>
      <c r="S1113" t="s">
        <v>303</v>
      </c>
      <c r="T1113" t="s">
        <v>259</v>
      </c>
      <c r="U1113" t="s">
        <v>261</v>
      </c>
      <c r="V1113" t="s">
        <v>231</v>
      </c>
      <c r="W1113">
        <v>695</v>
      </c>
      <c r="X1113" t="s">
        <v>344</v>
      </c>
      <c r="Y1113" t="s">
        <v>360</v>
      </c>
      <c r="Z1113" t="s">
        <v>346</v>
      </c>
      <c r="AA1113">
        <v>9.9099999999999994E-2</v>
      </c>
      <c r="AB1113" t="s">
        <v>347</v>
      </c>
      <c r="AC1113" t="s">
        <v>361</v>
      </c>
      <c r="AD1113" t="s">
        <v>39</v>
      </c>
      <c r="AE1113" t="s">
        <v>40</v>
      </c>
      <c r="AF1113" t="s">
        <v>41</v>
      </c>
      <c r="AG1113" t="s">
        <v>42</v>
      </c>
      <c r="AH1113" t="s">
        <v>42</v>
      </c>
      <c r="AI1113" t="s">
        <v>43</v>
      </c>
      <c r="AJ1113" t="s">
        <v>44</v>
      </c>
      <c r="AK1113">
        <v>30179</v>
      </c>
      <c r="AL1113" t="s">
        <v>45</v>
      </c>
      <c r="AM1113" t="s">
        <v>30</v>
      </c>
      <c r="AN1113">
        <v>39884</v>
      </c>
      <c r="AO1113">
        <v>32614</v>
      </c>
      <c r="AP1113">
        <v>38546</v>
      </c>
      <c r="AQ1113">
        <v>24.82</v>
      </c>
      <c r="AR1113">
        <v>2482.0100000000002</v>
      </c>
      <c r="AS1113" t="s">
        <v>2396</v>
      </c>
      <c r="AT1113" t="s">
        <v>2396</v>
      </c>
      <c r="AU1113">
        <v>1</v>
      </c>
      <c r="AV1113" t="s">
        <v>2398</v>
      </c>
      <c r="AW1113" t="str" cm="1">
        <f t="array" ref="AW1113">IF(Bank_Final_Fact[[#This Row],[Disbursement Date]]=MIN(_xlfn._xlws.FILTER(Bank_Final_Fact[Disbursement Date],Bank_Final_Fact[Client id]=Bank_Final_Fact[[#This Row],[Client id]])),"New","Old")</f>
        <v>Old</v>
      </c>
      <c r="AX1113">
        <f t="shared" si="17"/>
        <v>3</v>
      </c>
    </row>
    <row r="1114" spans="1:50">
      <c r="A1114" t="s">
        <v>1499</v>
      </c>
      <c r="B1114">
        <v>355</v>
      </c>
      <c r="C1114" t="s">
        <v>180</v>
      </c>
      <c r="D1114" t="s">
        <v>359</v>
      </c>
      <c r="E1114">
        <v>39787</v>
      </c>
      <c r="F1114">
        <v>32460</v>
      </c>
      <c r="G1114">
        <v>14928</v>
      </c>
      <c r="H1114" s="1">
        <v>44622</v>
      </c>
      <c r="I1114" t="s">
        <v>382</v>
      </c>
      <c r="J1114" t="s">
        <v>389</v>
      </c>
      <c r="K1114">
        <v>1320004</v>
      </c>
      <c r="L1114" t="s">
        <v>182</v>
      </c>
      <c r="M1114" t="s">
        <v>331</v>
      </c>
      <c r="N1114" t="s">
        <v>225</v>
      </c>
      <c r="O1114" t="s">
        <v>226</v>
      </c>
      <c r="P1114">
        <v>39</v>
      </c>
      <c r="Q1114" s="1">
        <v>29221</v>
      </c>
      <c r="R1114" t="s">
        <v>281</v>
      </c>
      <c r="S1114" t="s">
        <v>282</v>
      </c>
      <c r="T1114" t="s">
        <v>229</v>
      </c>
      <c r="U1114" t="s">
        <v>230</v>
      </c>
      <c r="V1114" t="s">
        <v>231</v>
      </c>
      <c r="W1114">
        <v>472</v>
      </c>
      <c r="X1114" t="s">
        <v>344</v>
      </c>
      <c r="Y1114" t="s">
        <v>360</v>
      </c>
      <c r="Z1114" t="s">
        <v>346</v>
      </c>
      <c r="AA1114">
        <v>9.9099999999999994E-2</v>
      </c>
      <c r="AB1114" t="s">
        <v>347</v>
      </c>
      <c r="AC1114" t="s">
        <v>361</v>
      </c>
      <c r="AD1114" t="s">
        <v>180</v>
      </c>
      <c r="AE1114" t="s">
        <v>103</v>
      </c>
      <c r="AF1114" t="s">
        <v>104</v>
      </c>
      <c r="AG1114" t="s">
        <v>105</v>
      </c>
      <c r="AH1114" t="s">
        <v>105</v>
      </c>
      <c r="AI1114" t="s">
        <v>106</v>
      </c>
      <c r="AJ1114" t="s">
        <v>104</v>
      </c>
      <c r="AK1114">
        <v>1320004</v>
      </c>
      <c r="AL1114" t="s">
        <v>181</v>
      </c>
      <c r="AM1114" t="s">
        <v>14</v>
      </c>
      <c r="AN1114">
        <v>40094</v>
      </c>
      <c r="AO1114">
        <v>33750</v>
      </c>
      <c r="AP1114">
        <v>39634</v>
      </c>
      <c r="AQ1114">
        <v>44.18</v>
      </c>
      <c r="AR1114">
        <v>2665.93</v>
      </c>
      <c r="AS1114" t="s">
        <v>2396</v>
      </c>
      <c r="AT1114" t="s">
        <v>2396</v>
      </c>
      <c r="AU1114">
        <v>1</v>
      </c>
      <c r="AV1114" t="s">
        <v>2398</v>
      </c>
      <c r="AW1114" t="str" cm="1">
        <f t="array" ref="AW1114">IF(Bank_Final_Fact[[#This Row],[Disbursement Date]]=MIN(_xlfn._xlws.FILTER(Bank_Final_Fact[Disbursement Date],Bank_Final_Fact[Client id]=Bank_Final_Fact[[#This Row],[Client id]])),"New","Old")</f>
        <v>Old</v>
      </c>
      <c r="AX1114">
        <f t="shared" si="17"/>
        <v>3</v>
      </c>
    </row>
    <row r="1115" spans="1:50">
      <c r="A1115" t="s">
        <v>1500</v>
      </c>
      <c r="B1115">
        <v>793</v>
      </c>
      <c r="C1115" t="s">
        <v>109</v>
      </c>
      <c r="D1115" t="s">
        <v>372</v>
      </c>
      <c r="E1115">
        <v>39524</v>
      </c>
      <c r="F1115">
        <v>4846</v>
      </c>
      <c r="G1115">
        <v>14973</v>
      </c>
      <c r="H1115" s="1">
        <v>43423</v>
      </c>
      <c r="I1115" t="s">
        <v>382</v>
      </c>
      <c r="J1115" t="s">
        <v>383</v>
      </c>
      <c r="K1115">
        <v>1110166</v>
      </c>
      <c r="L1115" t="s">
        <v>112</v>
      </c>
      <c r="M1115" t="s">
        <v>248</v>
      </c>
      <c r="N1115" t="s">
        <v>225</v>
      </c>
      <c r="O1115" t="s">
        <v>238</v>
      </c>
      <c r="P1115">
        <v>54</v>
      </c>
      <c r="Q1115" s="1">
        <v>23012</v>
      </c>
      <c r="R1115" t="s">
        <v>227</v>
      </c>
      <c r="S1115" t="s">
        <v>243</v>
      </c>
      <c r="T1115" t="s">
        <v>229</v>
      </c>
      <c r="U1115" t="s">
        <v>236</v>
      </c>
      <c r="V1115" t="s">
        <v>240</v>
      </c>
      <c r="W1115">
        <v>357</v>
      </c>
      <c r="X1115" t="s">
        <v>344</v>
      </c>
      <c r="Y1115" t="s">
        <v>345</v>
      </c>
      <c r="Z1115" t="s">
        <v>346</v>
      </c>
      <c r="AA1115">
        <v>0.17269999999999999</v>
      </c>
      <c r="AB1115" t="s">
        <v>354</v>
      </c>
      <c r="AC1115" t="s">
        <v>367</v>
      </c>
      <c r="AD1115" t="s">
        <v>109</v>
      </c>
      <c r="AE1115" t="s">
        <v>9</v>
      </c>
      <c r="AF1115" t="s">
        <v>10</v>
      </c>
      <c r="AG1115" t="s">
        <v>11</v>
      </c>
      <c r="AH1115" t="s">
        <v>11</v>
      </c>
      <c r="AI1115" t="s">
        <v>12</v>
      </c>
      <c r="AJ1115" t="s">
        <v>110</v>
      </c>
      <c r="AK1115">
        <v>1110166</v>
      </c>
      <c r="AL1115" t="s">
        <v>111</v>
      </c>
      <c r="AM1115" t="s">
        <v>14</v>
      </c>
      <c r="AN1115">
        <v>40311</v>
      </c>
      <c r="AO1115">
        <v>6437</v>
      </c>
      <c r="AP1115">
        <v>39378</v>
      </c>
      <c r="AQ1115">
        <v>23.79</v>
      </c>
      <c r="AR1115">
        <v>3929.04</v>
      </c>
      <c r="AS1115" t="s">
        <v>2396</v>
      </c>
      <c r="AT1115" t="s">
        <v>2396</v>
      </c>
      <c r="AU1115">
        <v>2</v>
      </c>
      <c r="AV1115" t="s">
        <v>2400</v>
      </c>
      <c r="AW1115" t="str" cm="1">
        <f t="array" ref="AW1115">IF(Bank_Final_Fact[[#This Row],[Disbursement Date]]=MIN(_xlfn._xlws.FILTER(Bank_Final_Fact[Disbursement Date],Bank_Final_Fact[Client id]=Bank_Final_Fact[[#This Row],[Client id]])),"New","Old")</f>
        <v>New</v>
      </c>
      <c r="AX1115">
        <f t="shared" si="17"/>
        <v>3</v>
      </c>
    </row>
    <row r="1116" spans="1:50">
      <c r="A1116" t="s">
        <v>1501</v>
      </c>
      <c r="B1116">
        <v>129</v>
      </c>
      <c r="C1116" t="s">
        <v>186</v>
      </c>
      <c r="D1116" t="s">
        <v>366</v>
      </c>
      <c r="E1116">
        <v>44330</v>
      </c>
      <c r="F1116">
        <v>9355</v>
      </c>
      <c r="G1116">
        <v>27167</v>
      </c>
      <c r="H1116" s="1">
        <v>42214</v>
      </c>
      <c r="I1116" t="s">
        <v>385</v>
      </c>
      <c r="J1116" t="s">
        <v>389</v>
      </c>
      <c r="K1116">
        <v>800018</v>
      </c>
      <c r="L1116" t="s">
        <v>189</v>
      </c>
      <c r="M1116" t="s">
        <v>280</v>
      </c>
      <c r="N1116" t="s">
        <v>225</v>
      </c>
      <c r="O1116" t="s">
        <v>226</v>
      </c>
      <c r="P1116">
        <v>38</v>
      </c>
      <c r="Q1116" s="1">
        <v>29952</v>
      </c>
      <c r="R1116" t="s">
        <v>239</v>
      </c>
      <c r="S1116" t="s">
        <v>303</v>
      </c>
      <c r="T1116" t="s">
        <v>229</v>
      </c>
      <c r="U1116" t="s">
        <v>230</v>
      </c>
      <c r="V1116" t="s">
        <v>231</v>
      </c>
      <c r="W1116">
        <v>467</v>
      </c>
      <c r="X1116" t="s">
        <v>344</v>
      </c>
      <c r="Y1116" t="s">
        <v>360</v>
      </c>
      <c r="Z1116" t="s">
        <v>363</v>
      </c>
      <c r="AA1116">
        <v>0.17269999999999999</v>
      </c>
      <c r="AB1116" t="s">
        <v>354</v>
      </c>
      <c r="AC1116" t="s">
        <v>367</v>
      </c>
      <c r="AD1116" t="s">
        <v>186</v>
      </c>
      <c r="AE1116" t="s">
        <v>24</v>
      </c>
      <c r="AF1116" t="s">
        <v>25</v>
      </c>
      <c r="AG1116" t="s">
        <v>26</v>
      </c>
      <c r="AH1116" t="s">
        <v>26</v>
      </c>
      <c r="AI1116" t="s">
        <v>27</v>
      </c>
      <c r="AJ1116" t="s">
        <v>187</v>
      </c>
      <c r="AK1116">
        <v>800018</v>
      </c>
      <c r="AL1116" t="s">
        <v>188</v>
      </c>
      <c r="AM1116" t="s">
        <v>14</v>
      </c>
      <c r="AN1116">
        <v>45158</v>
      </c>
      <c r="AO1116">
        <v>9182</v>
      </c>
      <c r="AP1116">
        <v>44176</v>
      </c>
      <c r="AQ1116">
        <v>33.68</v>
      </c>
      <c r="AR1116">
        <v>3679.32</v>
      </c>
      <c r="AS1116" t="s">
        <v>2397</v>
      </c>
      <c r="AT1116" t="s">
        <v>2396</v>
      </c>
      <c r="AU1116">
        <v>0</v>
      </c>
      <c r="AV1116" t="s">
        <v>2398</v>
      </c>
      <c r="AW1116" t="str" cm="1">
        <f t="array" ref="AW1116">IF(Bank_Final_Fact[[#This Row],[Disbursement Date]]=MIN(_xlfn._xlws.FILTER(Bank_Final_Fact[Disbursement Date],Bank_Final_Fact[Client id]=Bank_Final_Fact[[#This Row],[Client id]])),"New","Old")</f>
        <v>New</v>
      </c>
      <c r="AX1116">
        <f t="shared" si="17"/>
        <v>3</v>
      </c>
    </row>
    <row r="1117" spans="1:50">
      <c r="A1117" t="s">
        <v>1502</v>
      </c>
      <c r="B1117">
        <v>115</v>
      </c>
      <c r="C1117" t="s">
        <v>99</v>
      </c>
      <c r="D1117" t="s">
        <v>343</v>
      </c>
      <c r="E1117">
        <v>6511</v>
      </c>
      <c r="F1117">
        <v>6403</v>
      </c>
      <c r="G1117">
        <v>2409</v>
      </c>
      <c r="H1117" s="1">
        <v>43987</v>
      </c>
      <c r="I1117" t="s">
        <v>382</v>
      </c>
      <c r="J1117" t="s">
        <v>389</v>
      </c>
      <c r="K1117">
        <v>790102</v>
      </c>
      <c r="L1117" t="s">
        <v>101</v>
      </c>
      <c r="M1117" t="s">
        <v>316</v>
      </c>
      <c r="N1117" t="s">
        <v>225</v>
      </c>
      <c r="O1117" t="s">
        <v>226</v>
      </c>
      <c r="P1117">
        <v>38</v>
      </c>
      <c r="Q1117" s="1">
        <v>29587</v>
      </c>
      <c r="R1117" t="s">
        <v>239</v>
      </c>
      <c r="S1117" t="s">
        <v>303</v>
      </c>
      <c r="T1117" t="s">
        <v>259</v>
      </c>
      <c r="U1117" t="s">
        <v>236</v>
      </c>
      <c r="V1117" t="s">
        <v>246</v>
      </c>
      <c r="W1117">
        <v>485</v>
      </c>
      <c r="X1117" t="s">
        <v>344</v>
      </c>
      <c r="Y1117" t="s">
        <v>345</v>
      </c>
      <c r="Z1117" t="s">
        <v>346</v>
      </c>
      <c r="AA1117">
        <v>0.1065</v>
      </c>
      <c r="AB1117" t="s">
        <v>347</v>
      </c>
      <c r="AC1117" t="s">
        <v>348</v>
      </c>
      <c r="AD1117" t="s">
        <v>99</v>
      </c>
      <c r="AE1117" t="s">
        <v>76</v>
      </c>
      <c r="AF1117" t="s">
        <v>77</v>
      </c>
      <c r="AG1117" t="s">
        <v>78</v>
      </c>
      <c r="AH1117" t="s">
        <v>78</v>
      </c>
      <c r="AI1117" t="s">
        <v>79</v>
      </c>
      <c r="AJ1117" t="s">
        <v>99</v>
      </c>
      <c r="AK1117">
        <v>790102</v>
      </c>
      <c r="AL1117" t="s">
        <v>100</v>
      </c>
      <c r="AM1117" t="s">
        <v>14</v>
      </c>
      <c r="AN1117">
        <v>7051</v>
      </c>
      <c r="AO1117">
        <v>7210</v>
      </c>
      <c r="AP1117">
        <v>6247</v>
      </c>
      <c r="AQ1117">
        <v>22.22</v>
      </c>
      <c r="AR1117">
        <v>4422.55</v>
      </c>
      <c r="AS1117" t="s">
        <v>2396</v>
      </c>
      <c r="AT1117" t="s">
        <v>2396</v>
      </c>
      <c r="AU1117">
        <v>0</v>
      </c>
      <c r="AV1117" t="s">
        <v>2398</v>
      </c>
      <c r="AW1117" t="str" cm="1">
        <f t="array" ref="AW1117">IF(Bank_Final_Fact[[#This Row],[Disbursement Date]]=MIN(_xlfn._xlws.FILTER(Bank_Final_Fact[Disbursement Date],Bank_Final_Fact[Client id]=Bank_Final_Fact[[#This Row],[Client id]])),"New","Old")</f>
        <v>Old</v>
      </c>
      <c r="AX1117">
        <f t="shared" si="17"/>
        <v>3</v>
      </c>
    </row>
    <row r="1118" spans="1:50">
      <c r="A1118" t="s">
        <v>1503</v>
      </c>
      <c r="B1118">
        <v>319</v>
      </c>
      <c r="C1118" t="s">
        <v>25</v>
      </c>
      <c r="D1118" t="s">
        <v>343</v>
      </c>
      <c r="E1118">
        <v>38320</v>
      </c>
      <c r="F1118">
        <v>33218</v>
      </c>
      <c r="G1118">
        <v>25766</v>
      </c>
      <c r="H1118" s="1">
        <v>43724</v>
      </c>
      <c r="I1118" t="s">
        <v>382</v>
      </c>
      <c r="J1118" t="s">
        <v>383</v>
      </c>
      <c r="K1118">
        <v>10068</v>
      </c>
      <c r="L1118" t="s">
        <v>74</v>
      </c>
      <c r="M1118" t="s">
        <v>288</v>
      </c>
      <c r="N1118" t="s">
        <v>225</v>
      </c>
      <c r="O1118" t="s">
        <v>226</v>
      </c>
      <c r="P1118">
        <v>36</v>
      </c>
      <c r="Q1118" s="1">
        <v>30317</v>
      </c>
      <c r="R1118" t="s">
        <v>239</v>
      </c>
      <c r="S1118" t="s">
        <v>303</v>
      </c>
      <c r="T1118" t="s">
        <v>229</v>
      </c>
      <c r="U1118" t="s">
        <v>261</v>
      </c>
      <c r="V1118" t="s">
        <v>246</v>
      </c>
      <c r="W1118">
        <v>514</v>
      </c>
      <c r="X1118" t="s">
        <v>344</v>
      </c>
      <c r="Y1118" t="s">
        <v>345</v>
      </c>
      <c r="Z1118" t="s">
        <v>346</v>
      </c>
      <c r="AA1118">
        <v>0.1065</v>
      </c>
      <c r="AB1118" t="s">
        <v>347</v>
      </c>
      <c r="AC1118" t="s">
        <v>348</v>
      </c>
      <c r="AD1118" t="s">
        <v>25</v>
      </c>
      <c r="AE1118" t="s">
        <v>24</v>
      </c>
      <c r="AF1118" t="s">
        <v>25</v>
      </c>
      <c r="AG1118" t="s">
        <v>26</v>
      </c>
      <c r="AH1118" t="s">
        <v>26</v>
      </c>
      <c r="AI1118" t="s">
        <v>27</v>
      </c>
      <c r="AJ1118" t="s">
        <v>72</v>
      </c>
      <c r="AK1118">
        <v>10068</v>
      </c>
      <c r="AL1118" t="s">
        <v>73</v>
      </c>
      <c r="AM1118" t="s">
        <v>16</v>
      </c>
      <c r="AN1118">
        <v>39891</v>
      </c>
      <c r="AO1118">
        <v>33578</v>
      </c>
      <c r="AP1118">
        <v>37914</v>
      </c>
      <c r="AQ1118">
        <v>3.21</v>
      </c>
      <c r="AR1118">
        <v>3147.31</v>
      </c>
      <c r="AS1118" t="s">
        <v>2396</v>
      </c>
      <c r="AT1118" t="s">
        <v>2396</v>
      </c>
      <c r="AU1118">
        <v>2</v>
      </c>
      <c r="AV1118" t="s">
        <v>2398</v>
      </c>
      <c r="AW1118" t="str" cm="1">
        <f t="array" ref="AW1118">IF(Bank_Final_Fact[[#This Row],[Disbursement Date]]=MIN(_xlfn._xlws.FILTER(Bank_Final_Fact[Disbursement Date],Bank_Final_Fact[Client id]=Bank_Final_Fact[[#This Row],[Client id]])),"New","Old")</f>
        <v>Old</v>
      </c>
      <c r="AX1118">
        <f t="shared" si="17"/>
        <v>3</v>
      </c>
    </row>
    <row r="1119" spans="1:50">
      <c r="A1119" t="s">
        <v>1504</v>
      </c>
      <c r="B1119">
        <v>970</v>
      </c>
      <c r="C1119" t="s">
        <v>8</v>
      </c>
      <c r="D1119" t="s">
        <v>343</v>
      </c>
      <c r="E1119">
        <v>36540</v>
      </c>
      <c r="F1119">
        <v>26668</v>
      </c>
      <c r="G1119">
        <v>33276</v>
      </c>
      <c r="H1119" s="1">
        <v>42723</v>
      </c>
      <c r="I1119" t="s">
        <v>382</v>
      </c>
      <c r="J1119" t="s">
        <v>389</v>
      </c>
      <c r="K1119">
        <v>100186</v>
      </c>
      <c r="L1119" t="s">
        <v>15</v>
      </c>
      <c r="M1119" t="s">
        <v>315</v>
      </c>
      <c r="N1119" t="s">
        <v>225</v>
      </c>
      <c r="O1119" t="s">
        <v>251</v>
      </c>
      <c r="P1119">
        <v>34</v>
      </c>
      <c r="Q1119" s="1">
        <v>30682</v>
      </c>
      <c r="R1119" t="s">
        <v>239</v>
      </c>
      <c r="S1119" t="s">
        <v>303</v>
      </c>
      <c r="T1119" t="s">
        <v>259</v>
      </c>
      <c r="U1119" t="s">
        <v>233</v>
      </c>
      <c r="V1119" t="s">
        <v>231</v>
      </c>
      <c r="W1119">
        <v>341</v>
      </c>
      <c r="X1119" t="s">
        <v>344</v>
      </c>
      <c r="Y1119" t="s">
        <v>345</v>
      </c>
      <c r="Z1119" t="s">
        <v>346</v>
      </c>
      <c r="AA1119">
        <v>0.1065</v>
      </c>
      <c r="AB1119" t="s">
        <v>347</v>
      </c>
      <c r="AC1119" t="s">
        <v>348</v>
      </c>
      <c r="AD1119" t="s">
        <v>8</v>
      </c>
      <c r="AE1119" t="s">
        <v>9</v>
      </c>
      <c r="AF1119" t="s">
        <v>10</v>
      </c>
      <c r="AG1119" t="s">
        <v>11</v>
      </c>
      <c r="AH1119" t="s">
        <v>11</v>
      </c>
      <c r="AI1119" t="s">
        <v>12</v>
      </c>
      <c r="AJ1119" t="s">
        <v>8</v>
      </c>
      <c r="AK1119">
        <v>100186</v>
      </c>
      <c r="AL1119" t="s">
        <v>13</v>
      </c>
      <c r="AM1119" t="s">
        <v>14</v>
      </c>
      <c r="AN1119">
        <v>36208</v>
      </c>
      <c r="AO1119">
        <v>26205</v>
      </c>
      <c r="AP1119">
        <v>36173</v>
      </c>
      <c r="AQ1119">
        <v>37.450000000000003</v>
      </c>
      <c r="AR1119">
        <v>4668.67</v>
      </c>
      <c r="AS1119" t="s">
        <v>2396</v>
      </c>
      <c r="AT1119" t="s">
        <v>2396</v>
      </c>
      <c r="AU1119">
        <v>1</v>
      </c>
      <c r="AV1119" t="s">
        <v>2398</v>
      </c>
      <c r="AW1119" t="str" cm="1">
        <f t="array" ref="AW1119">IF(Bank_Final_Fact[[#This Row],[Disbursement Date]]=MIN(_xlfn._xlws.FILTER(Bank_Final_Fact[Disbursement Date],Bank_Final_Fact[Client id]=Bank_Final_Fact[[#This Row],[Client id]])),"New","Old")</f>
        <v>Old</v>
      </c>
      <c r="AX1119">
        <f t="shared" si="17"/>
        <v>2</v>
      </c>
    </row>
    <row r="1120" spans="1:50">
      <c r="A1120" t="s">
        <v>1505</v>
      </c>
      <c r="B1120">
        <v>140</v>
      </c>
      <c r="C1120" t="s">
        <v>109</v>
      </c>
      <c r="D1120" t="s">
        <v>343</v>
      </c>
      <c r="E1120">
        <v>40095</v>
      </c>
      <c r="F1120">
        <v>42005</v>
      </c>
      <c r="G1120">
        <v>43514</v>
      </c>
      <c r="H1120" s="1">
        <v>42697</v>
      </c>
      <c r="I1120" t="s">
        <v>394</v>
      </c>
      <c r="J1120" t="s">
        <v>383</v>
      </c>
      <c r="K1120">
        <v>1110166</v>
      </c>
      <c r="L1120" t="s">
        <v>112</v>
      </c>
      <c r="M1120" t="s">
        <v>323</v>
      </c>
      <c r="N1120" t="s">
        <v>225</v>
      </c>
      <c r="O1120" t="s">
        <v>251</v>
      </c>
      <c r="P1120">
        <v>28</v>
      </c>
      <c r="Q1120" s="1">
        <v>33550</v>
      </c>
      <c r="R1120" t="s">
        <v>239</v>
      </c>
      <c r="S1120" t="s">
        <v>303</v>
      </c>
      <c r="T1120" t="s">
        <v>259</v>
      </c>
      <c r="U1120" t="s">
        <v>245</v>
      </c>
      <c r="V1120" t="s">
        <v>231</v>
      </c>
      <c r="W1120">
        <v>641</v>
      </c>
      <c r="X1120" t="s">
        <v>344</v>
      </c>
      <c r="Y1120" t="s">
        <v>345</v>
      </c>
      <c r="Z1120" t="s">
        <v>346</v>
      </c>
      <c r="AA1120">
        <v>0.1065</v>
      </c>
      <c r="AB1120" t="s">
        <v>347</v>
      </c>
      <c r="AC1120" t="s">
        <v>348</v>
      </c>
      <c r="AD1120" t="s">
        <v>109</v>
      </c>
      <c r="AE1120" t="s">
        <v>9</v>
      </c>
      <c r="AF1120" t="s">
        <v>10</v>
      </c>
      <c r="AG1120" t="s">
        <v>11</v>
      </c>
      <c r="AH1120" t="s">
        <v>11</v>
      </c>
      <c r="AI1120" t="s">
        <v>12</v>
      </c>
      <c r="AJ1120" t="s">
        <v>110</v>
      </c>
      <c r="AK1120">
        <v>1110166</v>
      </c>
      <c r="AL1120" t="s">
        <v>111</v>
      </c>
      <c r="AM1120" t="s">
        <v>14</v>
      </c>
      <c r="AN1120">
        <v>40074</v>
      </c>
      <c r="AO1120">
        <v>42493</v>
      </c>
      <c r="AP1120">
        <v>39785</v>
      </c>
      <c r="AQ1120">
        <v>28.57</v>
      </c>
      <c r="AR1120">
        <v>661.93</v>
      </c>
      <c r="AS1120" t="s">
        <v>2396</v>
      </c>
      <c r="AT1120" t="s">
        <v>2396</v>
      </c>
      <c r="AU1120">
        <v>1</v>
      </c>
      <c r="AV1120" t="s">
        <v>2398</v>
      </c>
      <c r="AW1120" t="str" cm="1">
        <f t="array" ref="AW1120">IF(Bank_Final_Fact[[#This Row],[Disbursement Date]]=MIN(_xlfn._xlws.FILTER(Bank_Final_Fact[Disbursement Date],Bank_Final_Fact[Client id]=Bank_Final_Fact[[#This Row],[Client id]])),"New","Old")</f>
        <v>Old</v>
      </c>
      <c r="AX1120">
        <f t="shared" si="17"/>
        <v>4</v>
      </c>
    </row>
    <row r="1121" spans="1:50">
      <c r="A1121" t="s">
        <v>1506</v>
      </c>
      <c r="B1121">
        <v>261</v>
      </c>
      <c r="C1121" t="s">
        <v>20</v>
      </c>
      <c r="D1121" t="s">
        <v>343</v>
      </c>
      <c r="E1121">
        <v>48877</v>
      </c>
      <c r="F1121">
        <v>42576</v>
      </c>
      <c r="G1121">
        <v>20622</v>
      </c>
      <c r="H1121" s="1">
        <v>43466</v>
      </c>
      <c r="I1121" t="s">
        <v>387</v>
      </c>
      <c r="J1121" t="s">
        <v>383</v>
      </c>
      <c r="K1121">
        <v>110159</v>
      </c>
      <c r="L1121" t="s">
        <v>22</v>
      </c>
      <c r="M1121" t="s">
        <v>247</v>
      </c>
      <c r="N1121" t="s">
        <v>225</v>
      </c>
      <c r="O1121" t="s">
        <v>226</v>
      </c>
      <c r="P1121">
        <v>39</v>
      </c>
      <c r="Q1121" s="1">
        <v>28491</v>
      </c>
      <c r="R1121" t="s">
        <v>227</v>
      </c>
      <c r="S1121" t="s">
        <v>243</v>
      </c>
      <c r="T1121" t="s">
        <v>229</v>
      </c>
      <c r="U1121" t="s">
        <v>236</v>
      </c>
      <c r="V1121" t="s">
        <v>246</v>
      </c>
      <c r="W1121">
        <v>692</v>
      </c>
      <c r="X1121" t="s">
        <v>344</v>
      </c>
      <c r="Y1121" t="s">
        <v>345</v>
      </c>
      <c r="Z1121" t="s">
        <v>346</v>
      </c>
      <c r="AA1121">
        <v>0.1065</v>
      </c>
      <c r="AB1121" t="s">
        <v>347</v>
      </c>
      <c r="AC1121" t="s">
        <v>348</v>
      </c>
      <c r="AD1121" t="s">
        <v>20</v>
      </c>
      <c r="AE1121" t="s">
        <v>9</v>
      </c>
      <c r="AF1121" t="s">
        <v>10</v>
      </c>
      <c r="AG1121" t="s">
        <v>11</v>
      </c>
      <c r="AH1121" t="s">
        <v>11</v>
      </c>
      <c r="AI1121" t="s">
        <v>12</v>
      </c>
      <c r="AJ1121" t="s">
        <v>20</v>
      </c>
      <c r="AK1121">
        <v>110159</v>
      </c>
      <c r="AL1121" t="s">
        <v>21</v>
      </c>
      <c r="AM1121" t="s">
        <v>30</v>
      </c>
      <c r="AN1121">
        <v>49855</v>
      </c>
      <c r="AO1121">
        <v>42639</v>
      </c>
      <c r="AP1121">
        <v>48577</v>
      </c>
      <c r="AQ1121">
        <v>33.53</v>
      </c>
      <c r="AR1121">
        <v>825.3</v>
      </c>
      <c r="AS1121" t="s">
        <v>2396</v>
      </c>
      <c r="AT1121" t="s">
        <v>2396</v>
      </c>
      <c r="AU1121">
        <v>0</v>
      </c>
      <c r="AV1121" t="s">
        <v>2399</v>
      </c>
      <c r="AW1121" t="str" cm="1">
        <f t="array" ref="AW1121">IF(Bank_Final_Fact[[#This Row],[Disbursement Date]]=MIN(_xlfn._xlws.FILTER(Bank_Final_Fact[Disbursement Date],Bank_Final_Fact[Client id]=Bank_Final_Fact[[#This Row],[Client id]])),"New","Old")</f>
        <v>New</v>
      </c>
      <c r="AX1121">
        <f t="shared" si="17"/>
        <v>1</v>
      </c>
    </row>
    <row r="1122" spans="1:50">
      <c r="A1122" t="s">
        <v>1507</v>
      </c>
      <c r="B1122">
        <v>238</v>
      </c>
      <c r="C1122" t="s">
        <v>75</v>
      </c>
      <c r="D1122" t="s">
        <v>359</v>
      </c>
      <c r="E1122">
        <v>6990</v>
      </c>
      <c r="F1122">
        <v>17703</v>
      </c>
      <c r="G1122">
        <v>31161</v>
      </c>
      <c r="H1122" s="1">
        <v>44987</v>
      </c>
      <c r="I1122" t="s">
        <v>382</v>
      </c>
      <c r="J1122" t="s">
        <v>383</v>
      </c>
      <c r="K1122">
        <v>710002</v>
      </c>
      <c r="L1122" t="s">
        <v>80</v>
      </c>
      <c r="M1122" t="s">
        <v>314</v>
      </c>
      <c r="N1122" t="s">
        <v>225</v>
      </c>
      <c r="O1122" t="s">
        <v>251</v>
      </c>
      <c r="P1122">
        <v>31</v>
      </c>
      <c r="Q1122" s="1">
        <v>32143</v>
      </c>
      <c r="R1122" t="s">
        <v>235</v>
      </c>
      <c r="S1122" t="s">
        <v>243</v>
      </c>
      <c r="T1122" t="s">
        <v>229</v>
      </c>
      <c r="U1122" t="s">
        <v>233</v>
      </c>
      <c r="V1122" t="s">
        <v>231</v>
      </c>
      <c r="W1122">
        <v>672</v>
      </c>
      <c r="X1122" t="s">
        <v>344</v>
      </c>
      <c r="Y1122" t="s">
        <v>360</v>
      </c>
      <c r="Z1122" t="s">
        <v>346</v>
      </c>
      <c r="AA1122">
        <v>9.9099999999999994E-2</v>
      </c>
      <c r="AB1122" t="s">
        <v>347</v>
      </c>
      <c r="AC1122" t="s">
        <v>361</v>
      </c>
      <c r="AD1122" t="s">
        <v>75</v>
      </c>
      <c r="AE1122" t="s">
        <v>76</v>
      </c>
      <c r="AF1122" t="s">
        <v>77</v>
      </c>
      <c r="AG1122" t="s">
        <v>78</v>
      </c>
      <c r="AH1122" t="s">
        <v>78</v>
      </c>
      <c r="AI1122" t="s">
        <v>79</v>
      </c>
      <c r="AJ1122" t="s">
        <v>75</v>
      </c>
      <c r="AK1122">
        <v>710002</v>
      </c>
      <c r="AL1122" t="s">
        <v>45</v>
      </c>
      <c r="AM1122" t="s">
        <v>14</v>
      </c>
      <c r="AN1122">
        <v>7325</v>
      </c>
      <c r="AO1122">
        <v>18975</v>
      </c>
      <c r="AP1122">
        <v>6930</v>
      </c>
      <c r="AQ1122">
        <v>30.89</v>
      </c>
      <c r="AR1122">
        <v>1494.34</v>
      </c>
      <c r="AS1122" t="s">
        <v>2396</v>
      </c>
      <c r="AT1122" t="s">
        <v>2396</v>
      </c>
      <c r="AU1122">
        <v>2</v>
      </c>
      <c r="AV1122" t="s">
        <v>2399</v>
      </c>
      <c r="AW1122" t="str" cm="1">
        <f t="array" ref="AW1122">IF(Bank_Final_Fact[[#This Row],[Disbursement Date]]=MIN(_xlfn._xlws.FILTER(Bank_Final_Fact[Disbursement Date],Bank_Final_Fact[Client id]=Bank_Final_Fact[[#This Row],[Client id]])),"New","Old")</f>
        <v>New</v>
      </c>
      <c r="AX1122">
        <f t="shared" si="17"/>
        <v>1</v>
      </c>
    </row>
    <row r="1123" spans="1:50">
      <c r="A1123" t="s">
        <v>1508</v>
      </c>
      <c r="B1123">
        <v>328</v>
      </c>
      <c r="C1123" t="s">
        <v>39</v>
      </c>
      <c r="D1123" t="s">
        <v>343</v>
      </c>
      <c r="E1123">
        <v>42724</v>
      </c>
      <c r="F1123">
        <v>38142</v>
      </c>
      <c r="G1123">
        <v>29919</v>
      </c>
      <c r="H1123" s="1">
        <v>43045</v>
      </c>
      <c r="I1123" t="s">
        <v>382</v>
      </c>
      <c r="J1123" t="s">
        <v>383</v>
      </c>
      <c r="K1123">
        <v>30179</v>
      </c>
      <c r="L1123" t="s">
        <v>46</v>
      </c>
      <c r="M1123" t="s">
        <v>272</v>
      </c>
      <c r="N1123" t="s">
        <v>225</v>
      </c>
      <c r="O1123" t="s">
        <v>251</v>
      </c>
      <c r="P1123">
        <v>35</v>
      </c>
      <c r="Q1123" s="1">
        <v>30682</v>
      </c>
      <c r="R1123" t="s">
        <v>239</v>
      </c>
      <c r="S1123" t="s">
        <v>303</v>
      </c>
      <c r="T1123" t="s">
        <v>229</v>
      </c>
      <c r="U1123" t="s">
        <v>261</v>
      </c>
      <c r="V1123" t="s">
        <v>240</v>
      </c>
      <c r="W1123">
        <v>697</v>
      </c>
      <c r="X1123" t="s">
        <v>344</v>
      </c>
      <c r="Y1123" t="s">
        <v>345</v>
      </c>
      <c r="Z1123" t="s">
        <v>346</v>
      </c>
      <c r="AA1123">
        <v>0.1065</v>
      </c>
      <c r="AB1123" t="s">
        <v>347</v>
      </c>
      <c r="AC1123" t="s">
        <v>348</v>
      </c>
      <c r="AD1123" t="s">
        <v>39</v>
      </c>
      <c r="AE1123" t="s">
        <v>40</v>
      </c>
      <c r="AF1123" t="s">
        <v>41</v>
      </c>
      <c r="AG1123" t="s">
        <v>42</v>
      </c>
      <c r="AH1123" t="s">
        <v>42</v>
      </c>
      <c r="AI1123" t="s">
        <v>43</v>
      </c>
      <c r="AJ1123" t="s">
        <v>44</v>
      </c>
      <c r="AK1123">
        <v>30179</v>
      </c>
      <c r="AL1123" t="s">
        <v>45</v>
      </c>
      <c r="AM1123" t="s">
        <v>30</v>
      </c>
      <c r="AN1123">
        <v>42863</v>
      </c>
      <c r="AO1123">
        <v>37876</v>
      </c>
      <c r="AP1123">
        <v>42364</v>
      </c>
      <c r="AQ1123">
        <v>0.7</v>
      </c>
      <c r="AR1123">
        <v>297.95</v>
      </c>
      <c r="AS1123" t="s">
        <v>2396</v>
      </c>
      <c r="AT1123" t="s">
        <v>2396</v>
      </c>
      <c r="AU1123">
        <v>2</v>
      </c>
      <c r="AV1123" t="s">
        <v>2398</v>
      </c>
      <c r="AW1123" t="str" cm="1">
        <f t="array" ref="AW1123">IF(Bank_Final_Fact[[#This Row],[Disbursement Date]]=MIN(_xlfn._xlws.FILTER(Bank_Final_Fact[Disbursement Date],Bank_Final_Fact[Client id]=Bank_Final_Fact[[#This Row],[Client id]])),"New","Old")</f>
        <v>New</v>
      </c>
      <c r="AX1123">
        <f t="shared" si="17"/>
        <v>2</v>
      </c>
    </row>
    <row r="1124" spans="1:50">
      <c r="A1124" t="s">
        <v>1509</v>
      </c>
      <c r="B1124">
        <v>379</v>
      </c>
      <c r="C1124" t="s">
        <v>39</v>
      </c>
      <c r="D1124" t="s">
        <v>356</v>
      </c>
      <c r="E1124">
        <v>18931</v>
      </c>
      <c r="F1124">
        <v>4094</v>
      </c>
      <c r="G1124">
        <v>12152</v>
      </c>
      <c r="H1124" s="1">
        <v>43557</v>
      </c>
      <c r="I1124" t="s">
        <v>385</v>
      </c>
      <c r="J1124" t="s">
        <v>383</v>
      </c>
      <c r="K1124">
        <v>30179</v>
      </c>
      <c r="L1124" t="s">
        <v>46</v>
      </c>
      <c r="M1124" t="s">
        <v>272</v>
      </c>
      <c r="N1124" t="s">
        <v>225</v>
      </c>
      <c r="O1124" t="s">
        <v>251</v>
      </c>
      <c r="P1124">
        <v>35</v>
      </c>
      <c r="Q1124" s="1">
        <v>30682</v>
      </c>
      <c r="R1124" t="s">
        <v>239</v>
      </c>
      <c r="S1124" t="s">
        <v>303</v>
      </c>
      <c r="T1124" t="s">
        <v>229</v>
      </c>
      <c r="U1124" t="s">
        <v>261</v>
      </c>
      <c r="V1124" t="s">
        <v>240</v>
      </c>
      <c r="W1124">
        <v>697</v>
      </c>
      <c r="X1124" t="s">
        <v>344</v>
      </c>
      <c r="Y1124" t="s">
        <v>357</v>
      </c>
      <c r="Z1124" t="s">
        <v>346</v>
      </c>
      <c r="AA1124">
        <v>6.6199999999999995E-2</v>
      </c>
      <c r="AB1124" t="s">
        <v>351</v>
      </c>
      <c r="AC1124" t="s">
        <v>358</v>
      </c>
      <c r="AD1124" t="s">
        <v>39</v>
      </c>
      <c r="AE1124" t="s">
        <v>40</v>
      </c>
      <c r="AF1124" t="s">
        <v>41</v>
      </c>
      <c r="AG1124" t="s">
        <v>42</v>
      </c>
      <c r="AH1124" t="s">
        <v>42</v>
      </c>
      <c r="AI1124" t="s">
        <v>43</v>
      </c>
      <c r="AJ1124" t="s">
        <v>44</v>
      </c>
      <c r="AK1124">
        <v>30179</v>
      </c>
      <c r="AL1124" t="s">
        <v>45</v>
      </c>
      <c r="AM1124" t="s">
        <v>30</v>
      </c>
      <c r="AN1124">
        <v>20369</v>
      </c>
      <c r="AO1124">
        <v>5397</v>
      </c>
      <c r="AP1124">
        <v>18615</v>
      </c>
      <c r="AQ1124">
        <v>36.93</v>
      </c>
      <c r="AR1124">
        <v>551.80999999999995</v>
      </c>
      <c r="AS1124" t="s">
        <v>2396</v>
      </c>
      <c r="AT1124" t="s">
        <v>2396</v>
      </c>
      <c r="AU1124">
        <v>2</v>
      </c>
      <c r="AV1124" t="s">
        <v>2398</v>
      </c>
      <c r="AW1124" t="str" cm="1">
        <f t="array" ref="AW1124">IF(Bank_Final_Fact[[#This Row],[Disbursement Date]]=MIN(_xlfn._xlws.FILTER(Bank_Final_Fact[Disbursement Date],Bank_Final_Fact[Client id]=Bank_Final_Fact[[#This Row],[Client id]])),"New","Old")</f>
        <v>New</v>
      </c>
      <c r="AX1124">
        <f t="shared" si="17"/>
        <v>3</v>
      </c>
    </row>
    <row r="1125" spans="1:50">
      <c r="A1125" t="s">
        <v>1510</v>
      </c>
      <c r="B1125">
        <v>899</v>
      </c>
      <c r="C1125" t="s">
        <v>109</v>
      </c>
      <c r="D1125" t="s">
        <v>343</v>
      </c>
      <c r="E1125">
        <v>34662</v>
      </c>
      <c r="F1125">
        <v>46380</v>
      </c>
      <c r="G1125">
        <v>2691</v>
      </c>
      <c r="H1125" s="1">
        <v>43763</v>
      </c>
      <c r="I1125" t="s">
        <v>385</v>
      </c>
      <c r="J1125" t="s">
        <v>383</v>
      </c>
      <c r="K1125">
        <v>1110166</v>
      </c>
      <c r="L1125" t="s">
        <v>112</v>
      </c>
      <c r="M1125" t="s">
        <v>314</v>
      </c>
      <c r="N1125" t="s">
        <v>225</v>
      </c>
      <c r="O1125" t="s">
        <v>226</v>
      </c>
      <c r="P1125">
        <v>37</v>
      </c>
      <c r="Q1125" s="1">
        <v>29952</v>
      </c>
      <c r="R1125" t="s">
        <v>281</v>
      </c>
      <c r="S1125" t="s">
        <v>282</v>
      </c>
      <c r="T1125" t="s">
        <v>229</v>
      </c>
      <c r="U1125" t="s">
        <v>261</v>
      </c>
      <c r="V1125" t="s">
        <v>231</v>
      </c>
      <c r="W1125">
        <v>740</v>
      </c>
      <c r="X1125" t="s">
        <v>344</v>
      </c>
      <c r="Y1125" t="s">
        <v>345</v>
      </c>
      <c r="Z1125" t="s">
        <v>346</v>
      </c>
      <c r="AA1125">
        <v>0.1065</v>
      </c>
      <c r="AB1125" t="s">
        <v>347</v>
      </c>
      <c r="AC1125" t="s">
        <v>348</v>
      </c>
      <c r="AD1125" t="s">
        <v>109</v>
      </c>
      <c r="AE1125" t="s">
        <v>9</v>
      </c>
      <c r="AF1125" t="s">
        <v>10</v>
      </c>
      <c r="AG1125" t="s">
        <v>11</v>
      </c>
      <c r="AH1125" t="s">
        <v>11</v>
      </c>
      <c r="AI1125" t="s">
        <v>12</v>
      </c>
      <c r="AJ1125" t="s">
        <v>110</v>
      </c>
      <c r="AK1125">
        <v>1110166</v>
      </c>
      <c r="AL1125" t="s">
        <v>111</v>
      </c>
      <c r="AM1125" t="s">
        <v>14</v>
      </c>
      <c r="AN1125">
        <v>35929</v>
      </c>
      <c r="AO1125">
        <v>48261</v>
      </c>
      <c r="AP1125">
        <v>34365</v>
      </c>
      <c r="AQ1125">
        <v>49.14</v>
      </c>
      <c r="AR1125">
        <v>3452.42</v>
      </c>
      <c r="AS1125" t="s">
        <v>2396</v>
      </c>
      <c r="AT1125" t="s">
        <v>2396</v>
      </c>
      <c r="AU1125">
        <v>1</v>
      </c>
      <c r="AV1125" t="s">
        <v>2398</v>
      </c>
      <c r="AW1125" t="str" cm="1">
        <f t="array" ref="AW1125">IF(Bank_Final_Fact[[#This Row],[Disbursement Date]]=MIN(_xlfn._xlws.FILTER(Bank_Final_Fact[Disbursement Date],Bank_Final_Fact[Client id]=Bank_Final_Fact[[#This Row],[Client id]])),"New","Old")</f>
        <v>Old</v>
      </c>
      <c r="AX1125">
        <f t="shared" si="17"/>
        <v>3</v>
      </c>
    </row>
    <row r="1126" spans="1:50">
      <c r="A1126" t="s">
        <v>1511</v>
      </c>
      <c r="B1126">
        <v>565</v>
      </c>
      <c r="C1126" t="s">
        <v>127</v>
      </c>
      <c r="D1126" t="s">
        <v>359</v>
      </c>
      <c r="E1126">
        <v>32034</v>
      </c>
      <c r="F1126">
        <v>15529</v>
      </c>
      <c r="G1126">
        <v>13255</v>
      </c>
      <c r="H1126" s="1">
        <v>44533</v>
      </c>
      <c r="I1126" t="s">
        <v>382</v>
      </c>
      <c r="J1126" t="s">
        <v>389</v>
      </c>
      <c r="K1126">
        <v>120676</v>
      </c>
      <c r="L1126" t="s">
        <v>128</v>
      </c>
      <c r="M1126" t="s">
        <v>329</v>
      </c>
      <c r="N1126" t="s">
        <v>225</v>
      </c>
      <c r="O1126" t="s">
        <v>238</v>
      </c>
      <c r="P1126">
        <v>49</v>
      </c>
      <c r="Q1126" s="1">
        <v>25571</v>
      </c>
      <c r="R1126" t="s">
        <v>266</v>
      </c>
      <c r="S1126" t="s">
        <v>282</v>
      </c>
      <c r="T1126" t="s">
        <v>229</v>
      </c>
      <c r="U1126" t="s">
        <v>233</v>
      </c>
      <c r="V1126" t="s">
        <v>246</v>
      </c>
      <c r="W1126">
        <v>519</v>
      </c>
      <c r="X1126" t="s">
        <v>344</v>
      </c>
      <c r="Y1126" t="s">
        <v>360</v>
      </c>
      <c r="Z1126" t="s">
        <v>346</v>
      </c>
      <c r="AA1126">
        <v>9.9099999999999994E-2</v>
      </c>
      <c r="AB1126" t="s">
        <v>347</v>
      </c>
      <c r="AC1126" t="s">
        <v>361</v>
      </c>
      <c r="AD1126" t="s">
        <v>127</v>
      </c>
      <c r="AE1126" t="s">
        <v>9</v>
      </c>
      <c r="AF1126" t="s">
        <v>10</v>
      </c>
      <c r="AG1126" t="s">
        <v>11</v>
      </c>
      <c r="AH1126" t="s">
        <v>11</v>
      </c>
      <c r="AI1126" t="s">
        <v>12</v>
      </c>
      <c r="AJ1126" t="s">
        <v>127</v>
      </c>
      <c r="AK1126">
        <v>120676</v>
      </c>
      <c r="AL1126" t="s">
        <v>21</v>
      </c>
      <c r="AM1126" t="s">
        <v>14</v>
      </c>
      <c r="AN1126">
        <v>32431</v>
      </c>
      <c r="AO1126">
        <v>17465</v>
      </c>
      <c r="AP1126">
        <v>31568</v>
      </c>
      <c r="AQ1126">
        <v>14.65</v>
      </c>
      <c r="AR1126">
        <v>1069.0899999999999</v>
      </c>
      <c r="AS1126" t="s">
        <v>2396</v>
      </c>
      <c r="AT1126" t="s">
        <v>2396</v>
      </c>
      <c r="AU1126">
        <v>2</v>
      </c>
      <c r="AV1126" t="s">
        <v>2399</v>
      </c>
      <c r="AW1126" t="str" cm="1">
        <f t="array" ref="AW1126">IF(Bank_Final_Fact[[#This Row],[Disbursement Date]]=MIN(_xlfn._xlws.FILTER(Bank_Final_Fact[Disbursement Date],Bank_Final_Fact[Client id]=Bank_Final_Fact[[#This Row],[Client id]])),"New","Old")</f>
        <v>Old</v>
      </c>
      <c r="AX1126">
        <f t="shared" si="17"/>
        <v>3</v>
      </c>
    </row>
    <row r="1127" spans="1:50">
      <c r="A1127" t="s">
        <v>1512</v>
      </c>
      <c r="B1127">
        <v>777</v>
      </c>
      <c r="C1127" t="s">
        <v>92</v>
      </c>
      <c r="D1127" t="s">
        <v>343</v>
      </c>
      <c r="E1127">
        <v>33108</v>
      </c>
      <c r="F1127">
        <v>26794</v>
      </c>
      <c r="G1127">
        <v>33582</v>
      </c>
      <c r="H1127" s="1">
        <v>43192</v>
      </c>
      <c r="I1127" t="s">
        <v>382</v>
      </c>
      <c r="J1127" t="s">
        <v>383</v>
      </c>
      <c r="K1127">
        <v>700013</v>
      </c>
      <c r="L1127" t="s">
        <v>93</v>
      </c>
      <c r="M1127" t="s">
        <v>299</v>
      </c>
      <c r="N1127" t="s">
        <v>225</v>
      </c>
      <c r="O1127" t="s">
        <v>238</v>
      </c>
      <c r="P1127">
        <v>49</v>
      </c>
      <c r="Q1127" s="1">
        <v>25569</v>
      </c>
      <c r="R1127" t="s">
        <v>239</v>
      </c>
      <c r="S1127" t="s">
        <v>243</v>
      </c>
      <c r="T1127" t="s">
        <v>249</v>
      </c>
      <c r="U1127" t="s">
        <v>230</v>
      </c>
      <c r="V1127" t="s">
        <v>246</v>
      </c>
      <c r="W1127">
        <v>374</v>
      </c>
      <c r="X1127" t="s">
        <v>344</v>
      </c>
      <c r="Y1127" t="s">
        <v>345</v>
      </c>
      <c r="Z1127" t="s">
        <v>346</v>
      </c>
      <c r="AA1127">
        <v>0.1065</v>
      </c>
      <c r="AB1127" t="s">
        <v>347</v>
      </c>
      <c r="AC1127" t="s">
        <v>348</v>
      </c>
      <c r="AD1127" t="s">
        <v>92</v>
      </c>
      <c r="AE1127" t="s">
        <v>82</v>
      </c>
      <c r="AF1127" t="s">
        <v>83</v>
      </c>
      <c r="AG1127" t="s">
        <v>84</v>
      </c>
      <c r="AH1127" t="s">
        <v>84</v>
      </c>
      <c r="AI1127" t="s">
        <v>85</v>
      </c>
      <c r="AJ1127" t="s">
        <v>86</v>
      </c>
      <c r="AK1127">
        <v>700013</v>
      </c>
      <c r="AL1127" t="s">
        <v>21</v>
      </c>
      <c r="AM1127" t="s">
        <v>30</v>
      </c>
      <c r="AN1127">
        <v>33412</v>
      </c>
      <c r="AO1127">
        <v>27232</v>
      </c>
      <c r="AP1127">
        <v>32649</v>
      </c>
      <c r="AQ1127">
        <v>40.79</v>
      </c>
      <c r="AR1127">
        <v>773.48</v>
      </c>
      <c r="AS1127" t="s">
        <v>2396</v>
      </c>
      <c r="AT1127" t="s">
        <v>2396</v>
      </c>
      <c r="AU1127">
        <v>1</v>
      </c>
      <c r="AV1127" t="s">
        <v>2398</v>
      </c>
      <c r="AW1127" t="str" cm="1">
        <f t="array" ref="AW1127">IF(Bank_Final_Fact[[#This Row],[Disbursement Date]]=MIN(_xlfn._xlws.FILTER(Bank_Final_Fact[Disbursement Date],Bank_Final_Fact[Client id]=Bank_Final_Fact[[#This Row],[Client id]])),"New","Old")</f>
        <v>New</v>
      </c>
      <c r="AX1127">
        <f t="shared" si="17"/>
        <v>2</v>
      </c>
    </row>
    <row r="1128" spans="1:50">
      <c r="A1128" t="s">
        <v>1513</v>
      </c>
      <c r="B1128">
        <v>545</v>
      </c>
      <c r="C1128" t="s">
        <v>124</v>
      </c>
      <c r="D1128" t="s">
        <v>362</v>
      </c>
      <c r="E1128">
        <v>14910</v>
      </c>
      <c r="F1128">
        <v>12540</v>
      </c>
      <c r="G1128">
        <v>33868</v>
      </c>
      <c r="H1128" s="1">
        <v>45126</v>
      </c>
      <c r="I1128" t="s">
        <v>382</v>
      </c>
      <c r="J1128" t="s">
        <v>389</v>
      </c>
      <c r="K1128">
        <v>1030063</v>
      </c>
      <c r="L1128" t="s">
        <v>126</v>
      </c>
      <c r="M1128" t="s">
        <v>313</v>
      </c>
      <c r="N1128" t="s">
        <v>225</v>
      </c>
      <c r="O1128" t="s">
        <v>251</v>
      </c>
      <c r="P1128">
        <v>30</v>
      </c>
      <c r="Q1128" s="1">
        <v>32143</v>
      </c>
      <c r="R1128" t="s">
        <v>239</v>
      </c>
      <c r="S1128" t="s">
        <v>303</v>
      </c>
      <c r="T1128" t="s">
        <v>229</v>
      </c>
      <c r="U1128" t="s">
        <v>230</v>
      </c>
      <c r="V1128" t="s">
        <v>240</v>
      </c>
      <c r="W1128">
        <v>783</v>
      </c>
      <c r="X1128" t="s">
        <v>344</v>
      </c>
      <c r="Y1128" t="s">
        <v>357</v>
      </c>
      <c r="Z1128" t="s">
        <v>363</v>
      </c>
      <c r="AA1128">
        <v>0.1991</v>
      </c>
      <c r="AB1128" t="s">
        <v>364</v>
      </c>
      <c r="AC1128" t="s">
        <v>365</v>
      </c>
      <c r="AD1128" t="s">
        <v>124</v>
      </c>
      <c r="AE1128" t="s">
        <v>9</v>
      </c>
      <c r="AF1128" t="s">
        <v>10</v>
      </c>
      <c r="AG1128" t="s">
        <v>11</v>
      </c>
      <c r="AH1128" t="s">
        <v>11</v>
      </c>
      <c r="AI1128" t="s">
        <v>12</v>
      </c>
      <c r="AJ1128" t="s">
        <v>20</v>
      </c>
      <c r="AK1128">
        <v>1030063</v>
      </c>
      <c r="AL1128" t="s">
        <v>125</v>
      </c>
      <c r="AM1128" t="s">
        <v>30</v>
      </c>
      <c r="AN1128">
        <v>15401</v>
      </c>
      <c r="AO1128">
        <v>12360</v>
      </c>
      <c r="AP1128">
        <v>14530</v>
      </c>
      <c r="AQ1128">
        <v>25.71</v>
      </c>
      <c r="AR1128">
        <v>3367</v>
      </c>
      <c r="AS1128" t="s">
        <v>2396</v>
      </c>
      <c r="AT1128" t="s">
        <v>2396</v>
      </c>
      <c r="AU1128">
        <v>1</v>
      </c>
      <c r="AV1128" t="s">
        <v>2399</v>
      </c>
      <c r="AW1128" t="str" cm="1">
        <f t="array" ref="AW1128">IF(Bank_Final_Fact[[#This Row],[Disbursement Date]]=MIN(_xlfn._xlws.FILTER(Bank_Final_Fact[Disbursement Date],Bank_Final_Fact[Client id]=Bank_Final_Fact[[#This Row],[Client id]])),"New","Old")</f>
        <v>Old</v>
      </c>
      <c r="AX1128">
        <f t="shared" si="17"/>
        <v>3</v>
      </c>
    </row>
    <row r="1129" spans="1:50">
      <c r="A1129" t="s">
        <v>1514</v>
      </c>
      <c r="B1129">
        <v>103</v>
      </c>
      <c r="C1129" t="s">
        <v>8</v>
      </c>
      <c r="D1129" t="s">
        <v>359</v>
      </c>
      <c r="E1129">
        <v>49300</v>
      </c>
      <c r="F1129">
        <v>42409</v>
      </c>
      <c r="G1129">
        <v>9972</v>
      </c>
      <c r="H1129" s="1">
        <v>42791</v>
      </c>
      <c r="I1129" t="s">
        <v>394</v>
      </c>
      <c r="J1129" t="s">
        <v>383</v>
      </c>
      <c r="K1129">
        <v>100186</v>
      </c>
      <c r="L1129" t="s">
        <v>15</v>
      </c>
      <c r="M1129" t="s">
        <v>298</v>
      </c>
      <c r="N1129" t="s">
        <v>225</v>
      </c>
      <c r="O1129" t="s">
        <v>242</v>
      </c>
      <c r="P1129">
        <v>24</v>
      </c>
      <c r="Q1129" s="1">
        <v>34335</v>
      </c>
      <c r="R1129" t="s">
        <v>239</v>
      </c>
      <c r="S1129" t="s">
        <v>303</v>
      </c>
      <c r="T1129" t="s">
        <v>229</v>
      </c>
      <c r="U1129" t="s">
        <v>261</v>
      </c>
      <c r="V1129" t="s">
        <v>246</v>
      </c>
      <c r="W1129">
        <v>443</v>
      </c>
      <c r="X1129" t="s">
        <v>344</v>
      </c>
      <c r="Y1129" t="s">
        <v>360</v>
      </c>
      <c r="Z1129" t="s">
        <v>346</v>
      </c>
      <c r="AA1129">
        <v>9.9099999999999994E-2</v>
      </c>
      <c r="AB1129" t="s">
        <v>347</v>
      </c>
      <c r="AC1129" t="s">
        <v>361</v>
      </c>
      <c r="AD1129" t="s">
        <v>8</v>
      </c>
      <c r="AE1129" t="s">
        <v>9</v>
      </c>
      <c r="AF1129" t="s">
        <v>10</v>
      </c>
      <c r="AG1129" t="s">
        <v>11</v>
      </c>
      <c r="AH1129" t="s">
        <v>11</v>
      </c>
      <c r="AI1129" t="s">
        <v>12</v>
      </c>
      <c r="AJ1129" t="s">
        <v>8</v>
      </c>
      <c r="AK1129">
        <v>100186</v>
      </c>
      <c r="AL1129" t="s">
        <v>13</v>
      </c>
      <c r="AM1129" t="s">
        <v>14</v>
      </c>
      <c r="AN1129">
        <v>49639</v>
      </c>
      <c r="AO1129">
        <v>42693</v>
      </c>
      <c r="AP1129">
        <v>48941</v>
      </c>
      <c r="AQ1129">
        <v>32.86</v>
      </c>
      <c r="AR1129">
        <v>1420.07</v>
      </c>
      <c r="AS1129" t="s">
        <v>2396</v>
      </c>
      <c r="AT1129" t="s">
        <v>2396</v>
      </c>
      <c r="AU1129">
        <v>1</v>
      </c>
      <c r="AV1129" t="s">
        <v>2399</v>
      </c>
      <c r="AW1129" t="str" cm="1">
        <f t="array" ref="AW1129">IF(Bank_Final_Fact[[#This Row],[Disbursement Date]]=MIN(_xlfn._xlws.FILTER(Bank_Final_Fact[Disbursement Date],Bank_Final_Fact[Client id]=Bank_Final_Fact[[#This Row],[Client id]])),"New","Old")</f>
        <v>New</v>
      </c>
      <c r="AX1129">
        <f t="shared" si="17"/>
        <v>1</v>
      </c>
    </row>
    <row r="1130" spans="1:50">
      <c r="A1130" t="s">
        <v>1515</v>
      </c>
      <c r="B1130">
        <v>282</v>
      </c>
      <c r="C1130" t="s">
        <v>127</v>
      </c>
      <c r="D1130" t="s">
        <v>343</v>
      </c>
      <c r="E1130">
        <v>42250</v>
      </c>
      <c r="F1130">
        <v>7489</v>
      </c>
      <c r="G1130">
        <v>40041</v>
      </c>
      <c r="H1130" s="1">
        <v>45011</v>
      </c>
      <c r="I1130" t="s">
        <v>382</v>
      </c>
      <c r="J1130" t="s">
        <v>383</v>
      </c>
      <c r="K1130">
        <v>120676</v>
      </c>
      <c r="L1130" t="s">
        <v>128</v>
      </c>
      <c r="M1130" t="s">
        <v>248</v>
      </c>
      <c r="N1130" t="s">
        <v>225</v>
      </c>
      <c r="O1130" t="s">
        <v>251</v>
      </c>
      <c r="P1130">
        <v>35</v>
      </c>
      <c r="Q1130" s="1">
        <v>30682</v>
      </c>
      <c r="R1130" t="s">
        <v>266</v>
      </c>
      <c r="S1130" t="s">
        <v>243</v>
      </c>
      <c r="T1130" t="s">
        <v>229</v>
      </c>
      <c r="U1130" t="s">
        <v>261</v>
      </c>
      <c r="V1130" t="s">
        <v>240</v>
      </c>
      <c r="W1130">
        <v>624</v>
      </c>
      <c r="X1130" t="s">
        <v>344</v>
      </c>
      <c r="Y1130" t="s">
        <v>345</v>
      </c>
      <c r="Z1130" t="s">
        <v>346</v>
      </c>
      <c r="AA1130">
        <v>0.1065</v>
      </c>
      <c r="AB1130" t="s">
        <v>347</v>
      </c>
      <c r="AC1130" t="s">
        <v>348</v>
      </c>
      <c r="AD1130" t="s">
        <v>127</v>
      </c>
      <c r="AE1130" t="s">
        <v>9</v>
      </c>
      <c r="AF1130" t="s">
        <v>10</v>
      </c>
      <c r="AG1130" t="s">
        <v>11</v>
      </c>
      <c r="AH1130" t="s">
        <v>11</v>
      </c>
      <c r="AI1130" t="s">
        <v>12</v>
      </c>
      <c r="AJ1130" t="s">
        <v>127</v>
      </c>
      <c r="AK1130">
        <v>120676</v>
      </c>
      <c r="AL1130" t="s">
        <v>21</v>
      </c>
      <c r="AM1130" t="s">
        <v>14</v>
      </c>
      <c r="AN1130">
        <v>42937</v>
      </c>
      <c r="AO1130">
        <v>9327</v>
      </c>
      <c r="AP1130">
        <v>41859</v>
      </c>
      <c r="AQ1130">
        <v>5.36</v>
      </c>
      <c r="AR1130">
        <v>2181.52</v>
      </c>
      <c r="AS1130" t="s">
        <v>2396</v>
      </c>
      <c r="AT1130" t="s">
        <v>2397</v>
      </c>
      <c r="AU1130">
        <v>2</v>
      </c>
      <c r="AV1130" t="s">
        <v>2398</v>
      </c>
      <c r="AW1130" t="str" cm="1">
        <f t="array" ref="AW1130">IF(Bank_Final_Fact[[#This Row],[Disbursement Date]]=MIN(_xlfn._xlws.FILTER(Bank_Final_Fact[Disbursement Date],Bank_Final_Fact[Client id]=Bank_Final_Fact[[#This Row],[Client id]])),"New","Old")</f>
        <v>Old</v>
      </c>
      <c r="AX1130">
        <f t="shared" si="17"/>
        <v>3</v>
      </c>
    </row>
    <row r="1131" spans="1:50">
      <c r="A1131" t="s">
        <v>1516</v>
      </c>
      <c r="B1131">
        <v>989</v>
      </c>
      <c r="C1131" t="s">
        <v>81</v>
      </c>
      <c r="D1131" t="s">
        <v>343</v>
      </c>
      <c r="E1131">
        <v>13756</v>
      </c>
      <c r="F1131">
        <v>17450</v>
      </c>
      <c r="G1131">
        <v>20514</v>
      </c>
      <c r="H1131" s="1">
        <v>43521</v>
      </c>
      <c r="I1131" t="s">
        <v>394</v>
      </c>
      <c r="J1131" t="s">
        <v>383</v>
      </c>
      <c r="K1131">
        <v>690076</v>
      </c>
      <c r="L1131" t="s">
        <v>88</v>
      </c>
      <c r="M1131" t="s">
        <v>297</v>
      </c>
      <c r="N1131" t="s">
        <v>225</v>
      </c>
      <c r="O1131" t="s">
        <v>226</v>
      </c>
      <c r="P1131">
        <v>45</v>
      </c>
      <c r="Q1131" s="1">
        <v>26737</v>
      </c>
      <c r="R1131" t="s">
        <v>266</v>
      </c>
      <c r="S1131" t="s">
        <v>282</v>
      </c>
      <c r="T1131" t="s">
        <v>249</v>
      </c>
      <c r="U1131" t="s">
        <v>236</v>
      </c>
      <c r="V1131" t="s">
        <v>240</v>
      </c>
      <c r="W1131">
        <v>490</v>
      </c>
      <c r="X1131" t="s">
        <v>344</v>
      </c>
      <c r="Y1131" t="s">
        <v>345</v>
      </c>
      <c r="Z1131" t="s">
        <v>346</v>
      </c>
      <c r="AA1131">
        <v>0.1065</v>
      </c>
      <c r="AB1131" t="s">
        <v>347</v>
      </c>
      <c r="AC1131" t="s">
        <v>348</v>
      </c>
      <c r="AD1131" t="s">
        <v>81</v>
      </c>
      <c r="AE1131" t="s">
        <v>82</v>
      </c>
      <c r="AF1131" t="s">
        <v>83</v>
      </c>
      <c r="AG1131" t="s">
        <v>84</v>
      </c>
      <c r="AH1131" t="s">
        <v>84</v>
      </c>
      <c r="AI1131" t="s">
        <v>85</v>
      </c>
      <c r="AJ1131" t="s">
        <v>86</v>
      </c>
      <c r="AK1131">
        <v>690076</v>
      </c>
      <c r="AL1131" t="s">
        <v>87</v>
      </c>
      <c r="AM1131" t="s">
        <v>14</v>
      </c>
      <c r="AN1131">
        <v>15490</v>
      </c>
      <c r="AO1131">
        <v>19178</v>
      </c>
      <c r="AP1131">
        <v>13409</v>
      </c>
      <c r="AQ1131">
        <v>7.28</v>
      </c>
      <c r="AR1131">
        <v>353.59</v>
      </c>
      <c r="AS1131" t="s">
        <v>2397</v>
      </c>
      <c r="AT1131" t="s">
        <v>2396</v>
      </c>
      <c r="AU1131">
        <v>2</v>
      </c>
      <c r="AV1131" t="s">
        <v>2398</v>
      </c>
      <c r="AW1131" t="str" cm="1">
        <f t="array" ref="AW1131">IF(Bank_Final_Fact[[#This Row],[Disbursement Date]]=MIN(_xlfn._xlws.FILTER(Bank_Final_Fact[Disbursement Date],Bank_Final_Fact[Client id]=Bank_Final_Fact[[#This Row],[Client id]])),"New","Old")</f>
        <v>New</v>
      </c>
      <c r="AX1131">
        <f t="shared" si="17"/>
        <v>1</v>
      </c>
    </row>
    <row r="1132" spans="1:50">
      <c r="A1132" t="s">
        <v>1517</v>
      </c>
      <c r="B1132">
        <v>771</v>
      </c>
      <c r="C1132" t="s">
        <v>142</v>
      </c>
      <c r="D1132" t="s">
        <v>343</v>
      </c>
      <c r="E1132">
        <v>23862</v>
      </c>
      <c r="F1132">
        <v>24874</v>
      </c>
      <c r="G1132">
        <v>13594</v>
      </c>
      <c r="H1132" s="1">
        <v>42616</v>
      </c>
      <c r="I1132" t="s">
        <v>382</v>
      </c>
      <c r="J1132" t="s">
        <v>389</v>
      </c>
      <c r="K1132">
        <v>570241</v>
      </c>
      <c r="L1132" t="s">
        <v>148</v>
      </c>
      <c r="M1132" t="s">
        <v>327</v>
      </c>
      <c r="N1132" t="s">
        <v>225</v>
      </c>
      <c r="O1132" t="s">
        <v>238</v>
      </c>
      <c r="P1132">
        <v>55</v>
      </c>
      <c r="Q1132" s="1">
        <v>23012</v>
      </c>
      <c r="R1132" t="s">
        <v>266</v>
      </c>
      <c r="S1132" t="s">
        <v>282</v>
      </c>
      <c r="T1132" t="s">
        <v>259</v>
      </c>
      <c r="U1132" t="s">
        <v>261</v>
      </c>
      <c r="V1132" t="s">
        <v>231</v>
      </c>
      <c r="W1132">
        <v>750</v>
      </c>
      <c r="X1132" t="s">
        <v>344</v>
      </c>
      <c r="Y1132" t="s">
        <v>345</v>
      </c>
      <c r="Z1132" t="s">
        <v>346</v>
      </c>
      <c r="AA1132">
        <v>0.1065</v>
      </c>
      <c r="AB1132" t="s">
        <v>347</v>
      </c>
      <c r="AC1132" t="s">
        <v>348</v>
      </c>
      <c r="AD1132" t="s">
        <v>142</v>
      </c>
      <c r="AE1132" t="s">
        <v>143</v>
      </c>
      <c r="AF1132" t="s">
        <v>144</v>
      </c>
      <c r="AG1132" t="s">
        <v>145</v>
      </c>
      <c r="AH1132" t="s">
        <v>145</v>
      </c>
      <c r="AI1132" t="s">
        <v>146</v>
      </c>
      <c r="AJ1132" t="s">
        <v>142</v>
      </c>
      <c r="AK1132">
        <v>570241</v>
      </c>
      <c r="AL1132" t="s">
        <v>147</v>
      </c>
      <c r="AM1132" t="s">
        <v>30</v>
      </c>
      <c r="AN1132">
        <v>23622</v>
      </c>
      <c r="AO1132">
        <v>25599</v>
      </c>
      <c r="AP1132">
        <v>23389</v>
      </c>
      <c r="AQ1132">
        <v>18.98</v>
      </c>
      <c r="AR1132">
        <v>3159.37</v>
      </c>
      <c r="AS1132" t="s">
        <v>2396</v>
      </c>
      <c r="AT1132" t="s">
        <v>2396</v>
      </c>
      <c r="AU1132">
        <v>0</v>
      </c>
      <c r="AV1132" t="s">
        <v>2398</v>
      </c>
      <c r="AW1132" t="str" cm="1">
        <f t="array" ref="AW1132">IF(Bank_Final_Fact[[#This Row],[Disbursement Date]]=MIN(_xlfn._xlws.FILTER(Bank_Final_Fact[Disbursement Date],Bank_Final_Fact[Client id]=Bank_Final_Fact[[#This Row],[Client id]])),"New","Old")</f>
        <v>New</v>
      </c>
      <c r="AX1132">
        <f t="shared" si="17"/>
        <v>2</v>
      </c>
    </row>
    <row r="1133" spans="1:50">
      <c r="A1133" t="s">
        <v>1518</v>
      </c>
      <c r="B1133">
        <v>319</v>
      </c>
      <c r="C1133" t="s">
        <v>190</v>
      </c>
      <c r="D1133" t="s">
        <v>343</v>
      </c>
      <c r="E1133">
        <v>2378</v>
      </c>
      <c r="F1133">
        <v>6845</v>
      </c>
      <c r="G1133">
        <v>23147</v>
      </c>
      <c r="H1133" s="1">
        <v>44441</v>
      </c>
      <c r="I1133" t="s">
        <v>385</v>
      </c>
      <c r="J1133" t="s">
        <v>389</v>
      </c>
      <c r="K1133">
        <v>210563</v>
      </c>
      <c r="L1133" t="s">
        <v>192</v>
      </c>
      <c r="M1133" t="s">
        <v>288</v>
      </c>
      <c r="N1133" t="s">
        <v>225</v>
      </c>
      <c r="O1133" t="s">
        <v>226</v>
      </c>
      <c r="P1133">
        <v>36</v>
      </c>
      <c r="Q1133" s="1">
        <v>30317</v>
      </c>
      <c r="R1133" t="s">
        <v>239</v>
      </c>
      <c r="S1133" t="s">
        <v>303</v>
      </c>
      <c r="T1133" t="s">
        <v>229</v>
      </c>
      <c r="U1133" t="s">
        <v>261</v>
      </c>
      <c r="V1133" t="s">
        <v>246</v>
      </c>
      <c r="W1133">
        <v>514</v>
      </c>
      <c r="X1133" t="s">
        <v>344</v>
      </c>
      <c r="Y1133" t="s">
        <v>345</v>
      </c>
      <c r="Z1133" t="s">
        <v>346</v>
      </c>
      <c r="AA1133">
        <v>0.1065</v>
      </c>
      <c r="AB1133" t="s">
        <v>347</v>
      </c>
      <c r="AC1133" t="s">
        <v>348</v>
      </c>
      <c r="AD1133" t="s">
        <v>190</v>
      </c>
      <c r="AE1133" t="s">
        <v>24</v>
      </c>
      <c r="AF1133" t="s">
        <v>25</v>
      </c>
      <c r="AG1133" t="s">
        <v>26</v>
      </c>
      <c r="AH1133" t="s">
        <v>26</v>
      </c>
      <c r="AI1133" t="s">
        <v>27</v>
      </c>
      <c r="AJ1133" t="s">
        <v>190</v>
      </c>
      <c r="AK1133">
        <v>210563</v>
      </c>
      <c r="AL1133" t="s">
        <v>191</v>
      </c>
      <c r="AM1133" t="s">
        <v>30</v>
      </c>
      <c r="AN1133">
        <v>2365</v>
      </c>
      <c r="AO1133">
        <v>8337</v>
      </c>
      <c r="AP1133">
        <v>1912</v>
      </c>
      <c r="AQ1133">
        <v>28.59</v>
      </c>
      <c r="AR1133">
        <v>2430.17</v>
      </c>
      <c r="AS1133" t="s">
        <v>2396</v>
      </c>
      <c r="AT1133" t="s">
        <v>2396</v>
      </c>
      <c r="AU1133">
        <v>0</v>
      </c>
      <c r="AV1133" t="s">
        <v>2398</v>
      </c>
      <c r="AW1133" t="str" cm="1">
        <f t="array" ref="AW1133">IF(Bank_Final_Fact[[#This Row],[Disbursement Date]]=MIN(_xlfn._xlws.FILTER(Bank_Final_Fact[Disbursement Date],Bank_Final_Fact[Client id]=Bank_Final_Fact[[#This Row],[Client id]])),"New","Old")</f>
        <v>Old</v>
      </c>
      <c r="AX1133">
        <f t="shared" si="17"/>
        <v>3</v>
      </c>
    </row>
    <row r="1134" spans="1:50">
      <c r="A1134" t="s">
        <v>1519</v>
      </c>
      <c r="B1134">
        <v>579</v>
      </c>
      <c r="C1134" t="s">
        <v>209</v>
      </c>
      <c r="D1134" t="s">
        <v>356</v>
      </c>
      <c r="E1134">
        <v>17670</v>
      </c>
      <c r="F1134">
        <v>3454</v>
      </c>
      <c r="G1134">
        <v>13207</v>
      </c>
      <c r="H1134" s="1">
        <v>42042</v>
      </c>
      <c r="I1134" t="s">
        <v>385</v>
      </c>
      <c r="J1134" t="s">
        <v>383</v>
      </c>
      <c r="K1134">
        <v>1440051</v>
      </c>
      <c r="L1134" t="s">
        <v>211</v>
      </c>
      <c r="M1134" t="s">
        <v>272</v>
      </c>
      <c r="N1134" t="s">
        <v>225</v>
      </c>
      <c r="O1134" t="s">
        <v>251</v>
      </c>
      <c r="P1134">
        <v>33</v>
      </c>
      <c r="Q1134" s="1">
        <v>30682</v>
      </c>
      <c r="R1134" t="s">
        <v>266</v>
      </c>
      <c r="S1134" t="s">
        <v>243</v>
      </c>
      <c r="T1134" t="s">
        <v>259</v>
      </c>
      <c r="U1134" t="s">
        <v>236</v>
      </c>
      <c r="V1134" t="s">
        <v>231</v>
      </c>
      <c r="W1134">
        <v>731</v>
      </c>
      <c r="X1134" t="s">
        <v>344</v>
      </c>
      <c r="Y1134" t="s">
        <v>357</v>
      </c>
      <c r="Z1134" t="s">
        <v>346</v>
      </c>
      <c r="AA1134">
        <v>6.6199999999999995E-2</v>
      </c>
      <c r="AB1134" t="s">
        <v>351</v>
      </c>
      <c r="AC1134" t="s">
        <v>358</v>
      </c>
      <c r="AD1134" t="s">
        <v>209</v>
      </c>
      <c r="AE1134" t="s">
        <v>103</v>
      </c>
      <c r="AF1134" t="s">
        <v>104</v>
      </c>
      <c r="AG1134" t="s">
        <v>105</v>
      </c>
      <c r="AH1134" t="s">
        <v>105</v>
      </c>
      <c r="AI1134" t="s">
        <v>106</v>
      </c>
      <c r="AJ1134" t="s">
        <v>209</v>
      </c>
      <c r="AK1134">
        <v>1440051</v>
      </c>
      <c r="AL1134" t="s">
        <v>210</v>
      </c>
      <c r="AM1134" t="s">
        <v>16</v>
      </c>
      <c r="AN1134">
        <v>17931</v>
      </c>
      <c r="AO1134">
        <v>5277</v>
      </c>
      <c r="AP1134">
        <v>17649</v>
      </c>
      <c r="AQ1134">
        <v>31.45</v>
      </c>
      <c r="AR1134">
        <v>1389.99</v>
      </c>
      <c r="AS1134" t="s">
        <v>2396</v>
      </c>
      <c r="AT1134" t="s">
        <v>2396</v>
      </c>
      <c r="AU1134">
        <v>0</v>
      </c>
      <c r="AV1134" t="s">
        <v>2398</v>
      </c>
      <c r="AW1134" t="str" cm="1">
        <f t="array" ref="AW1134">IF(Bank_Final_Fact[[#This Row],[Disbursement Date]]=MIN(_xlfn._xlws.FILTER(Bank_Final_Fact[Disbursement Date],Bank_Final_Fact[Client id]=Bank_Final_Fact[[#This Row],[Client id]])),"New","Old")</f>
        <v>New</v>
      </c>
      <c r="AX1134">
        <f t="shared" si="17"/>
        <v>3</v>
      </c>
    </row>
    <row r="1135" spans="1:50">
      <c r="A1135" t="s">
        <v>1520</v>
      </c>
      <c r="B1135">
        <v>404</v>
      </c>
      <c r="C1135" t="s">
        <v>94</v>
      </c>
      <c r="D1135" t="s">
        <v>343</v>
      </c>
      <c r="E1135">
        <v>40537</v>
      </c>
      <c r="F1135">
        <v>9116</v>
      </c>
      <c r="G1135">
        <v>6144</v>
      </c>
      <c r="H1135" s="1">
        <v>44117</v>
      </c>
      <c r="I1135" t="s">
        <v>382</v>
      </c>
      <c r="J1135" t="s">
        <v>383</v>
      </c>
      <c r="K1135">
        <v>70364</v>
      </c>
      <c r="L1135" t="s">
        <v>96</v>
      </c>
      <c r="M1135" t="s">
        <v>302</v>
      </c>
      <c r="N1135" t="s">
        <v>225</v>
      </c>
      <c r="O1135" t="s">
        <v>251</v>
      </c>
      <c r="P1135">
        <v>29</v>
      </c>
      <c r="Q1135" s="1">
        <v>32874</v>
      </c>
      <c r="R1135" t="s">
        <v>281</v>
      </c>
      <c r="S1135" t="s">
        <v>243</v>
      </c>
      <c r="T1135" t="s">
        <v>259</v>
      </c>
      <c r="U1135" t="s">
        <v>230</v>
      </c>
      <c r="V1135" t="s">
        <v>240</v>
      </c>
      <c r="W1135">
        <v>395</v>
      </c>
      <c r="X1135" t="s">
        <v>344</v>
      </c>
      <c r="Y1135" t="s">
        <v>345</v>
      </c>
      <c r="Z1135" t="s">
        <v>346</v>
      </c>
      <c r="AA1135">
        <v>0.1065</v>
      </c>
      <c r="AB1135" t="s">
        <v>347</v>
      </c>
      <c r="AC1135" t="s">
        <v>348</v>
      </c>
      <c r="AD1135" t="s">
        <v>94</v>
      </c>
      <c r="AE1135" t="s">
        <v>51</v>
      </c>
      <c r="AF1135" t="s">
        <v>52</v>
      </c>
      <c r="AG1135" t="s">
        <v>53</v>
      </c>
      <c r="AH1135" t="s">
        <v>53</v>
      </c>
      <c r="AI1135" t="s">
        <v>54</v>
      </c>
      <c r="AJ1135" t="s">
        <v>94</v>
      </c>
      <c r="AK1135">
        <v>70364</v>
      </c>
      <c r="AL1135" t="s">
        <v>95</v>
      </c>
      <c r="AM1135" t="s">
        <v>14</v>
      </c>
      <c r="AN1135">
        <v>41297</v>
      </c>
      <c r="AO1135">
        <v>10751</v>
      </c>
      <c r="AP1135">
        <v>40436</v>
      </c>
      <c r="AQ1135">
        <v>14.27</v>
      </c>
      <c r="AR1135">
        <v>266.77</v>
      </c>
      <c r="AS1135" t="s">
        <v>2396</v>
      </c>
      <c r="AT1135" t="s">
        <v>2396</v>
      </c>
      <c r="AU1135">
        <v>0</v>
      </c>
      <c r="AV1135" t="s">
        <v>2398</v>
      </c>
      <c r="AW1135" t="str" cm="1">
        <f t="array" ref="AW1135">IF(Bank_Final_Fact[[#This Row],[Disbursement Date]]=MIN(_xlfn._xlws.FILTER(Bank_Final_Fact[Disbursement Date],Bank_Final_Fact[Client id]=Bank_Final_Fact[[#This Row],[Client id]])),"New","Old")</f>
        <v>Old</v>
      </c>
      <c r="AX1135">
        <f t="shared" si="17"/>
        <v>5</v>
      </c>
    </row>
    <row r="1136" spans="1:50">
      <c r="A1136" t="s">
        <v>1521</v>
      </c>
      <c r="B1136">
        <v>317</v>
      </c>
      <c r="C1136" t="s">
        <v>39</v>
      </c>
      <c r="D1136" t="s">
        <v>359</v>
      </c>
      <c r="E1136">
        <v>24551</v>
      </c>
      <c r="F1136">
        <v>37678</v>
      </c>
      <c r="G1136">
        <v>26940</v>
      </c>
      <c r="H1136" s="1">
        <v>43305</v>
      </c>
      <c r="I1136" t="s">
        <v>387</v>
      </c>
      <c r="J1136" t="s">
        <v>383</v>
      </c>
      <c r="K1136">
        <v>30179</v>
      </c>
      <c r="L1136" t="s">
        <v>46</v>
      </c>
      <c r="M1136" t="s">
        <v>302</v>
      </c>
      <c r="N1136" t="s">
        <v>225</v>
      </c>
      <c r="O1136" t="s">
        <v>251</v>
      </c>
      <c r="P1136">
        <v>33</v>
      </c>
      <c r="Q1136" s="1">
        <v>31578</v>
      </c>
      <c r="R1136" t="s">
        <v>235</v>
      </c>
      <c r="S1136" t="s">
        <v>303</v>
      </c>
      <c r="T1136" t="s">
        <v>259</v>
      </c>
      <c r="U1136" t="s">
        <v>230</v>
      </c>
      <c r="V1136" t="s">
        <v>231</v>
      </c>
      <c r="W1136">
        <v>847</v>
      </c>
      <c r="X1136" t="s">
        <v>344</v>
      </c>
      <c r="Y1136" t="s">
        <v>360</v>
      </c>
      <c r="Z1136" t="s">
        <v>346</v>
      </c>
      <c r="AA1136">
        <v>9.9099999999999994E-2</v>
      </c>
      <c r="AB1136" t="s">
        <v>347</v>
      </c>
      <c r="AC1136" t="s">
        <v>361</v>
      </c>
      <c r="AD1136" t="s">
        <v>39</v>
      </c>
      <c r="AE1136" t="s">
        <v>40</v>
      </c>
      <c r="AF1136" t="s">
        <v>41</v>
      </c>
      <c r="AG1136" t="s">
        <v>42</v>
      </c>
      <c r="AH1136" t="s">
        <v>42</v>
      </c>
      <c r="AI1136" t="s">
        <v>43</v>
      </c>
      <c r="AJ1136" t="s">
        <v>44</v>
      </c>
      <c r="AK1136">
        <v>30179</v>
      </c>
      <c r="AL1136" t="s">
        <v>45</v>
      </c>
      <c r="AM1136" t="s">
        <v>30</v>
      </c>
      <c r="AN1136">
        <v>24270</v>
      </c>
      <c r="AO1136">
        <v>37499</v>
      </c>
      <c r="AP1136">
        <v>24299</v>
      </c>
      <c r="AQ1136">
        <v>26.47</v>
      </c>
      <c r="AR1136">
        <v>2641.4</v>
      </c>
      <c r="AS1136" t="s">
        <v>2396</v>
      </c>
      <c r="AT1136" t="s">
        <v>2396</v>
      </c>
      <c r="AU1136">
        <v>2</v>
      </c>
      <c r="AV1136" t="s">
        <v>2398</v>
      </c>
      <c r="AW1136" t="str" cm="1">
        <f t="array" ref="AW1136">IF(Bank_Final_Fact[[#This Row],[Disbursement Date]]=MIN(_xlfn._xlws.FILTER(Bank_Final_Fact[Disbursement Date],Bank_Final_Fact[Client id]=Bank_Final_Fact[[#This Row],[Client id]])),"New","Old")</f>
        <v>New</v>
      </c>
      <c r="AX1136">
        <f t="shared" si="17"/>
        <v>2</v>
      </c>
    </row>
    <row r="1137" spans="1:50">
      <c r="A1137" t="s">
        <v>1522</v>
      </c>
      <c r="B1137">
        <v>716</v>
      </c>
      <c r="C1137" t="s">
        <v>57</v>
      </c>
      <c r="D1137" t="s">
        <v>353</v>
      </c>
      <c r="E1137">
        <v>18908</v>
      </c>
      <c r="F1137">
        <v>35939</v>
      </c>
      <c r="G1137">
        <v>7554</v>
      </c>
      <c r="H1137" s="1">
        <v>43312</v>
      </c>
      <c r="I1137" t="s">
        <v>382</v>
      </c>
      <c r="J1137" t="s">
        <v>389</v>
      </c>
      <c r="K1137">
        <v>240005</v>
      </c>
      <c r="L1137" t="s">
        <v>59</v>
      </c>
      <c r="M1137" t="s">
        <v>323</v>
      </c>
      <c r="N1137" t="s">
        <v>225</v>
      </c>
      <c r="O1137" t="s">
        <v>251</v>
      </c>
      <c r="P1137">
        <v>28</v>
      </c>
      <c r="Q1137" s="1">
        <v>33550</v>
      </c>
      <c r="R1137" t="s">
        <v>239</v>
      </c>
      <c r="S1137" t="s">
        <v>303</v>
      </c>
      <c r="T1137" t="s">
        <v>259</v>
      </c>
      <c r="U1137" t="s">
        <v>245</v>
      </c>
      <c r="V1137" t="s">
        <v>231</v>
      </c>
      <c r="W1137">
        <v>641</v>
      </c>
      <c r="X1137" t="s">
        <v>344</v>
      </c>
      <c r="Y1137" t="s">
        <v>357</v>
      </c>
      <c r="Z1137" t="s">
        <v>346</v>
      </c>
      <c r="AA1137">
        <v>0.1825</v>
      </c>
      <c r="AB1137" t="s">
        <v>354</v>
      </c>
      <c r="AC1137" t="s">
        <v>355</v>
      </c>
      <c r="AD1137" t="s">
        <v>57</v>
      </c>
      <c r="AE1137" t="s">
        <v>33</v>
      </c>
      <c r="AF1137" t="s">
        <v>34</v>
      </c>
      <c r="AG1137" t="s">
        <v>35</v>
      </c>
      <c r="AH1137" t="s">
        <v>35</v>
      </c>
      <c r="AI1137" t="s">
        <v>36</v>
      </c>
      <c r="AJ1137" t="s">
        <v>57</v>
      </c>
      <c r="AK1137">
        <v>240005</v>
      </c>
      <c r="AL1137" t="s">
        <v>58</v>
      </c>
      <c r="AM1137" t="s">
        <v>30</v>
      </c>
      <c r="AN1137">
        <v>19007</v>
      </c>
      <c r="AO1137">
        <v>35913</v>
      </c>
      <c r="AP1137">
        <v>18719</v>
      </c>
      <c r="AQ1137">
        <v>46.27</v>
      </c>
      <c r="AR1137">
        <v>1592.75</v>
      </c>
      <c r="AS1137" t="s">
        <v>2396</v>
      </c>
      <c r="AT1137" t="s">
        <v>2396</v>
      </c>
      <c r="AU1137">
        <v>1</v>
      </c>
      <c r="AV1137" t="s">
        <v>2398</v>
      </c>
      <c r="AW1137" t="str" cm="1">
        <f t="array" ref="AW1137">IF(Bank_Final_Fact[[#This Row],[Disbursement Date]]=MIN(_xlfn._xlws.FILTER(Bank_Final_Fact[Disbursement Date],Bank_Final_Fact[Client id]=Bank_Final_Fact[[#This Row],[Client id]])),"New","Old")</f>
        <v>Old</v>
      </c>
      <c r="AX1137">
        <f t="shared" si="17"/>
        <v>4</v>
      </c>
    </row>
    <row r="1138" spans="1:50">
      <c r="A1138" t="s">
        <v>1523</v>
      </c>
      <c r="B1138">
        <v>419</v>
      </c>
      <c r="C1138" t="s">
        <v>158</v>
      </c>
      <c r="D1138" t="s">
        <v>343</v>
      </c>
      <c r="E1138">
        <v>16508</v>
      </c>
      <c r="F1138">
        <v>16849</v>
      </c>
      <c r="G1138">
        <v>32888</v>
      </c>
      <c r="H1138" s="1">
        <v>43617</v>
      </c>
      <c r="I1138" t="s">
        <v>382</v>
      </c>
      <c r="J1138" t="s">
        <v>383</v>
      </c>
      <c r="K1138">
        <v>1230018</v>
      </c>
      <c r="L1138" t="s">
        <v>164</v>
      </c>
      <c r="M1138" t="s">
        <v>292</v>
      </c>
      <c r="N1138" t="s">
        <v>225</v>
      </c>
      <c r="O1138" t="s">
        <v>242</v>
      </c>
      <c r="Q1138" s="1"/>
      <c r="R1138" t="s">
        <v>239</v>
      </c>
      <c r="S1138" t="s">
        <v>303</v>
      </c>
      <c r="T1138" t="s">
        <v>259</v>
      </c>
      <c r="U1138" t="s">
        <v>261</v>
      </c>
      <c r="V1138" t="s">
        <v>246</v>
      </c>
      <c r="W1138">
        <v>476</v>
      </c>
      <c r="X1138" t="s">
        <v>344</v>
      </c>
      <c r="Y1138" t="s">
        <v>345</v>
      </c>
      <c r="Z1138" t="s">
        <v>346</v>
      </c>
      <c r="AA1138">
        <v>0.1065</v>
      </c>
      <c r="AB1138" t="s">
        <v>347</v>
      </c>
      <c r="AC1138" t="s">
        <v>348</v>
      </c>
      <c r="AD1138" t="s">
        <v>158</v>
      </c>
      <c r="AE1138" t="s">
        <v>159</v>
      </c>
      <c r="AF1138" t="s">
        <v>144</v>
      </c>
      <c r="AG1138" t="s">
        <v>160</v>
      </c>
      <c r="AH1138" t="s">
        <v>160</v>
      </c>
      <c r="AI1138" t="s">
        <v>161</v>
      </c>
      <c r="AJ1138" t="s">
        <v>162</v>
      </c>
      <c r="AK1138">
        <v>1230018</v>
      </c>
      <c r="AL1138" t="s">
        <v>163</v>
      </c>
      <c r="AM1138" t="s">
        <v>16</v>
      </c>
      <c r="AN1138">
        <v>16389</v>
      </c>
      <c r="AO1138">
        <v>17925</v>
      </c>
      <c r="AP1138">
        <v>16063</v>
      </c>
      <c r="AQ1138">
        <v>22.23</v>
      </c>
      <c r="AR1138">
        <v>2437.88</v>
      </c>
      <c r="AS1138" t="s">
        <v>2397</v>
      </c>
      <c r="AT1138" t="s">
        <v>2396</v>
      </c>
      <c r="AU1138">
        <v>1</v>
      </c>
      <c r="AV1138" t="s">
        <v>2400</v>
      </c>
      <c r="AW1138" t="str" cm="1">
        <f t="array" ref="AW1138">IF(Bank_Final_Fact[[#This Row],[Disbursement Date]]=MIN(_xlfn._xlws.FILTER(Bank_Final_Fact[Disbursement Date],Bank_Final_Fact[Client id]=Bank_Final_Fact[[#This Row],[Client id]])),"New","Old")</f>
        <v>Old</v>
      </c>
      <c r="AX1138">
        <f t="shared" si="17"/>
        <v>2</v>
      </c>
    </row>
    <row r="1139" spans="1:50">
      <c r="A1139" t="s">
        <v>1524</v>
      </c>
      <c r="B1139">
        <v>450</v>
      </c>
      <c r="C1139" t="s">
        <v>158</v>
      </c>
      <c r="D1139" t="s">
        <v>343</v>
      </c>
      <c r="E1139">
        <v>48005</v>
      </c>
      <c r="F1139">
        <v>36245</v>
      </c>
      <c r="G1139">
        <v>3622</v>
      </c>
      <c r="H1139" s="1">
        <v>42934</v>
      </c>
      <c r="I1139" t="s">
        <v>382</v>
      </c>
      <c r="J1139" t="s">
        <v>383</v>
      </c>
      <c r="K1139">
        <v>1230018</v>
      </c>
      <c r="L1139" t="s">
        <v>164</v>
      </c>
      <c r="M1139" t="s">
        <v>314</v>
      </c>
      <c r="N1139" t="s">
        <v>225</v>
      </c>
      <c r="O1139" t="s">
        <v>226</v>
      </c>
      <c r="P1139">
        <v>37</v>
      </c>
      <c r="Q1139" s="1">
        <v>29952</v>
      </c>
      <c r="R1139" t="s">
        <v>281</v>
      </c>
      <c r="S1139" t="s">
        <v>282</v>
      </c>
      <c r="T1139" t="s">
        <v>229</v>
      </c>
      <c r="U1139" t="s">
        <v>261</v>
      </c>
      <c r="V1139" t="s">
        <v>231</v>
      </c>
      <c r="W1139">
        <v>740</v>
      </c>
      <c r="X1139" t="s">
        <v>344</v>
      </c>
      <c r="Y1139" t="s">
        <v>345</v>
      </c>
      <c r="Z1139" t="s">
        <v>346</v>
      </c>
      <c r="AA1139">
        <v>0.1065</v>
      </c>
      <c r="AB1139" t="s">
        <v>347</v>
      </c>
      <c r="AC1139" t="s">
        <v>348</v>
      </c>
      <c r="AD1139" t="s">
        <v>158</v>
      </c>
      <c r="AE1139" t="s">
        <v>159</v>
      </c>
      <c r="AF1139" t="s">
        <v>144</v>
      </c>
      <c r="AG1139" t="s">
        <v>160</v>
      </c>
      <c r="AH1139" t="s">
        <v>160</v>
      </c>
      <c r="AI1139" t="s">
        <v>161</v>
      </c>
      <c r="AJ1139" t="s">
        <v>162</v>
      </c>
      <c r="AK1139">
        <v>1230018</v>
      </c>
      <c r="AL1139" t="s">
        <v>163</v>
      </c>
      <c r="AM1139" t="s">
        <v>16</v>
      </c>
      <c r="AN1139">
        <v>49187</v>
      </c>
      <c r="AO1139">
        <v>36353</v>
      </c>
      <c r="AP1139">
        <v>47579</v>
      </c>
      <c r="AQ1139">
        <v>41.69</v>
      </c>
      <c r="AR1139">
        <v>4642.6099999999997</v>
      </c>
      <c r="AS1139" t="s">
        <v>2396</v>
      </c>
      <c r="AT1139" t="s">
        <v>2396</v>
      </c>
      <c r="AU1139">
        <v>1</v>
      </c>
      <c r="AV1139" t="s">
        <v>2398</v>
      </c>
      <c r="AW1139" t="str" cm="1">
        <f t="array" ref="AW1139">IF(Bank_Final_Fact[[#This Row],[Disbursement Date]]=MIN(_xlfn._xlws.FILTER(Bank_Final_Fact[Disbursement Date],Bank_Final_Fact[Client id]=Bank_Final_Fact[[#This Row],[Client id]])),"New","Old")</f>
        <v>Old</v>
      </c>
      <c r="AX1139">
        <f t="shared" si="17"/>
        <v>3</v>
      </c>
    </row>
    <row r="1140" spans="1:50">
      <c r="A1140" t="s">
        <v>1525</v>
      </c>
      <c r="B1140">
        <v>851</v>
      </c>
      <c r="C1140" t="s">
        <v>129</v>
      </c>
      <c r="D1140" t="s">
        <v>359</v>
      </c>
      <c r="E1140">
        <v>36735</v>
      </c>
      <c r="F1140">
        <v>43609</v>
      </c>
      <c r="G1140">
        <v>26917</v>
      </c>
      <c r="H1140" s="1">
        <v>43532</v>
      </c>
      <c r="I1140" t="s">
        <v>382</v>
      </c>
      <c r="J1140" t="s">
        <v>383</v>
      </c>
      <c r="K1140">
        <v>130067</v>
      </c>
      <c r="L1140" t="s">
        <v>131</v>
      </c>
      <c r="M1140" t="s">
        <v>248</v>
      </c>
      <c r="N1140" t="s">
        <v>225</v>
      </c>
      <c r="O1140" t="s">
        <v>238</v>
      </c>
      <c r="P1140">
        <v>54</v>
      </c>
      <c r="Q1140" s="1">
        <v>23012</v>
      </c>
      <c r="R1140" t="s">
        <v>227</v>
      </c>
      <c r="S1140" t="s">
        <v>243</v>
      </c>
      <c r="T1140" t="s">
        <v>229</v>
      </c>
      <c r="U1140" t="s">
        <v>236</v>
      </c>
      <c r="V1140" t="s">
        <v>240</v>
      </c>
      <c r="W1140">
        <v>357</v>
      </c>
      <c r="X1140" t="s">
        <v>344</v>
      </c>
      <c r="Y1140" t="s">
        <v>360</v>
      </c>
      <c r="Z1140" t="s">
        <v>346</v>
      </c>
      <c r="AA1140">
        <v>9.9099999999999994E-2</v>
      </c>
      <c r="AB1140" t="s">
        <v>347</v>
      </c>
      <c r="AC1140" t="s">
        <v>361</v>
      </c>
      <c r="AD1140" t="s">
        <v>129</v>
      </c>
      <c r="AE1140" t="s">
        <v>9</v>
      </c>
      <c r="AF1140" t="s">
        <v>10</v>
      </c>
      <c r="AG1140" t="s">
        <v>11</v>
      </c>
      <c r="AH1140" t="s">
        <v>11</v>
      </c>
      <c r="AI1140" t="s">
        <v>12</v>
      </c>
      <c r="AJ1140" t="s">
        <v>129</v>
      </c>
      <c r="AK1140">
        <v>130067</v>
      </c>
      <c r="AL1140" t="s">
        <v>130</v>
      </c>
      <c r="AM1140" t="s">
        <v>30</v>
      </c>
      <c r="AN1140">
        <v>36909</v>
      </c>
      <c r="AO1140">
        <v>44291</v>
      </c>
      <c r="AP1140">
        <v>36510</v>
      </c>
      <c r="AQ1140">
        <v>29.81</v>
      </c>
      <c r="AR1140">
        <v>2656.3</v>
      </c>
      <c r="AS1140" t="s">
        <v>2396</v>
      </c>
      <c r="AT1140" t="s">
        <v>2396</v>
      </c>
      <c r="AU1140">
        <v>0</v>
      </c>
      <c r="AV1140" t="s">
        <v>2398</v>
      </c>
      <c r="AW1140" t="str" cm="1">
        <f t="array" ref="AW1140">IF(Bank_Final_Fact[[#This Row],[Disbursement Date]]=MIN(_xlfn._xlws.FILTER(Bank_Final_Fact[Disbursement Date],Bank_Final_Fact[Client id]=Bank_Final_Fact[[#This Row],[Client id]])),"New","Old")</f>
        <v>New</v>
      </c>
      <c r="AX1140">
        <f t="shared" si="17"/>
        <v>2</v>
      </c>
    </row>
    <row r="1141" spans="1:50">
      <c r="A1141" t="s">
        <v>1526</v>
      </c>
      <c r="B1141">
        <v>730</v>
      </c>
      <c r="C1141" t="s">
        <v>20</v>
      </c>
      <c r="D1141" t="s">
        <v>359</v>
      </c>
      <c r="E1141">
        <v>8007</v>
      </c>
      <c r="F1141">
        <v>37714</v>
      </c>
      <c r="G1141">
        <v>5727</v>
      </c>
      <c r="H1141" s="1">
        <v>42359</v>
      </c>
      <c r="I1141" t="s">
        <v>382</v>
      </c>
      <c r="J1141" t="s">
        <v>389</v>
      </c>
      <c r="K1141">
        <v>110159</v>
      </c>
      <c r="L1141" t="s">
        <v>22</v>
      </c>
      <c r="M1141" t="s">
        <v>311</v>
      </c>
      <c r="N1141" t="s">
        <v>225</v>
      </c>
      <c r="O1141" t="s">
        <v>251</v>
      </c>
      <c r="P1141">
        <v>33</v>
      </c>
      <c r="Q1141" s="1">
        <v>31200</v>
      </c>
      <c r="R1141" t="s">
        <v>239</v>
      </c>
      <c r="S1141" t="s">
        <v>303</v>
      </c>
      <c r="T1141" t="s">
        <v>259</v>
      </c>
      <c r="U1141" t="s">
        <v>245</v>
      </c>
      <c r="V1141" t="s">
        <v>246</v>
      </c>
      <c r="W1141">
        <v>754</v>
      </c>
      <c r="X1141" t="s">
        <v>344</v>
      </c>
      <c r="Y1141" t="s">
        <v>360</v>
      </c>
      <c r="Z1141" t="s">
        <v>346</v>
      </c>
      <c r="AA1141">
        <v>9.9099999999999994E-2</v>
      </c>
      <c r="AB1141" t="s">
        <v>347</v>
      </c>
      <c r="AC1141" t="s">
        <v>361</v>
      </c>
      <c r="AD1141" t="s">
        <v>20</v>
      </c>
      <c r="AE1141" t="s">
        <v>9</v>
      </c>
      <c r="AF1141" t="s">
        <v>10</v>
      </c>
      <c r="AG1141" t="s">
        <v>11</v>
      </c>
      <c r="AH1141" t="s">
        <v>11</v>
      </c>
      <c r="AI1141" t="s">
        <v>12</v>
      </c>
      <c r="AJ1141" t="s">
        <v>20</v>
      </c>
      <c r="AK1141">
        <v>110159</v>
      </c>
      <c r="AL1141" t="s">
        <v>21</v>
      </c>
      <c r="AM1141" t="s">
        <v>30</v>
      </c>
      <c r="AN1141">
        <v>7822</v>
      </c>
      <c r="AO1141">
        <v>38836</v>
      </c>
      <c r="AP1141">
        <v>7611</v>
      </c>
      <c r="AQ1141">
        <v>19.760000000000002</v>
      </c>
      <c r="AR1141">
        <v>1232.83</v>
      </c>
      <c r="AS1141" t="s">
        <v>2396</v>
      </c>
      <c r="AT1141" t="s">
        <v>2396</v>
      </c>
      <c r="AU1141">
        <v>0</v>
      </c>
      <c r="AV1141" t="s">
        <v>2398</v>
      </c>
      <c r="AW1141" t="str" cm="1">
        <f t="array" ref="AW1141">IF(Bank_Final_Fact[[#This Row],[Disbursement Date]]=MIN(_xlfn._xlws.FILTER(Bank_Final_Fact[Disbursement Date],Bank_Final_Fact[Client id]=Bank_Final_Fact[[#This Row],[Client id]])),"New","Old")</f>
        <v>New</v>
      </c>
      <c r="AX1141">
        <f t="shared" si="17"/>
        <v>6</v>
      </c>
    </row>
    <row r="1142" spans="1:50">
      <c r="A1142" t="s">
        <v>1527</v>
      </c>
      <c r="B1142">
        <v>663</v>
      </c>
      <c r="C1142" t="s">
        <v>92</v>
      </c>
      <c r="D1142" t="s">
        <v>343</v>
      </c>
      <c r="E1142">
        <v>17329</v>
      </c>
      <c r="F1142">
        <v>34518</v>
      </c>
      <c r="G1142">
        <v>44835</v>
      </c>
      <c r="H1142" s="1">
        <v>42232</v>
      </c>
      <c r="I1142" t="s">
        <v>382</v>
      </c>
      <c r="J1142" t="s">
        <v>389</v>
      </c>
      <c r="K1142">
        <v>700013</v>
      </c>
      <c r="L1142" t="s">
        <v>93</v>
      </c>
      <c r="M1142" t="s">
        <v>255</v>
      </c>
      <c r="N1142" t="s">
        <v>225</v>
      </c>
      <c r="O1142" t="s">
        <v>242</v>
      </c>
      <c r="Q1142" s="1"/>
      <c r="R1142" t="s">
        <v>266</v>
      </c>
      <c r="S1142" t="s">
        <v>282</v>
      </c>
      <c r="T1142" t="s">
        <v>259</v>
      </c>
      <c r="U1142" t="s">
        <v>261</v>
      </c>
      <c r="V1142" t="s">
        <v>231</v>
      </c>
      <c r="W1142">
        <v>660</v>
      </c>
      <c r="X1142" t="s">
        <v>344</v>
      </c>
      <c r="Y1142" t="s">
        <v>345</v>
      </c>
      <c r="Z1142" t="s">
        <v>346</v>
      </c>
      <c r="AA1142">
        <v>0.1065</v>
      </c>
      <c r="AB1142" t="s">
        <v>347</v>
      </c>
      <c r="AC1142" t="s">
        <v>348</v>
      </c>
      <c r="AD1142" t="s">
        <v>92</v>
      </c>
      <c r="AE1142" t="s">
        <v>82</v>
      </c>
      <c r="AF1142" t="s">
        <v>83</v>
      </c>
      <c r="AG1142" t="s">
        <v>84</v>
      </c>
      <c r="AH1142" t="s">
        <v>84</v>
      </c>
      <c r="AI1142" t="s">
        <v>85</v>
      </c>
      <c r="AJ1142" t="s">
        <v>86</v>
      </c>
      <c r="AK1142">
        <v>700013</v>
      </c>
      <c r="AL1142" t="s">
        <v>21</v>
      </c>
      <c r="AM1142" t="s">
        <v>30</v>
      </c>
      <c r="AN1142">
        <v>19107</v>
      </c>
      <c r="AO1142">
        <v>36508</v>
      </c>
      <c r="AP1142">
        <v>16970</v>
      </c>
      <c r="AQ1142">
        <v>16.52</v>
      </c>
      <c r="AR1142">
        <v>1408.57</v>
      </c>
      <c r="AS1142" t="s">
        <v>2397</v>
      </c>
      <c r="AT1142" t="s">
        <v>2396</v>
      </c>
      <c r="AU1142">
        <v>1</v>
      </c>
      <c r="AV1142" t="s">
        <v>2398</v>
      </c>
      <c r="AW1142" t="str" cm="1">
        <f t="array" ref="AW1142">IF(Bank_Final_Fact[[#This Row],[Disbursement Date]]=MIN(_xlfn._xlws.FILTER(Bank_Final_Fact[Disbursement Date],Bank_Final_Fact[Client id]=Bank_Final_Fact[[#This Row],[Client id]])),"New","Old")</f>
        <v>New</v>
      </c>
      <c r="AX1142">
        <f t="shared" si="17"/>
        <v>5</v>
      </c>
    </row>
    <row r="1143" spans="1:50">
      <c r="A1143" t="s">
        <v>1528</v>
      </c>
      <c r="B1143">
        <v>549</v>
      </c>
      <c r="C1143" t="s">
        <v>154</v>
      </c>
      <c r="D1143" t="s">
        <v>343</v>
      </c>
      <c r="E1143">
        <v>48805</v>
      </c>
      <c r="F1143">
        <v>21950</v>
      </c>
      <c r="G1143">
        <v>23705</v>
      </c>
      <c r="H1143" s="1">
        <v>43332</v>
      </c>
      <c r="I1143" t="s">
        <v>382</v>
      </c>
      <c r="J1143" t="s">
        <v>389</v>
      </c>
      <c r="K1143">
        <v>740048</v>
      </c>
      <c r="L1143" t="s">
        <v>157</v>
      </c>
      <c r="M1143" t="s">
        <v>317</v>
      </c>
      <c r="N1143" t="s">
        <v>225</v>
      </c>
      <c r="O1143" t="s">
        <v>251</v>
      </c>
      <c r="P1143">
        <v>31</v>
      </c>
      <c r="Q1143" s="1">
        <v>32143</v>
      </c>
      <c r="R1143" t="s">
        <v>239</v>
      </c>
      <c r="S1143" t="s">
        <v>303</v>
      </c>
      <c r="T1143" t="s">
        <v>259</v>
      </c>
      <c r="U1143" t="s">
        <v>236</v>
      </c>
      <c r="V1143" t="s">
        <v>240</v>
      </c>
      <c r="W1143">
        <v>462</v>
      </c>
      <c r="X1143" t="s">
        <v>344</v>
      </c>
      <c r="Y1143" t="s">
        <v>345</v>
      </c>
      <c r="Z1143" t="s">
        <v>346</v>
      </c>
      <c r="AA1143">
        <v>0.1065</v>
      </c>
      <c r="AB1143" t="s">
        <v>347</v>
      </c>
      <c r="AC1143" t="s">
        <v>348</v>
      </c>
      <c r="AD1143" t="s">
        <v>154</v>
      </c>
      <c r="AE1143" t="s">
        <v>143</v>
      </c>
      <c r="AF1143" t="s">
        <v>144</v>
      </c>
      <c r="AG1143" t="s">
        <v>145</v>
      </c>
      <c r="AH1143" t="s">
        <v>145</v>
      </c>
      <c r="AI1143" t="s">
        <v>146</v>
      </c>
      <c r="AJ1143" t="s">
        <v>155</v>
      </c>
      <c r="AK1143">
        <v>740048</v>
      </c>
      <c r="AL1143" t="s">
        <v>156</v>
      </c>
      <c r="AM1143" t="s">
        <v>14</v>
      </c>
      <c r="AN1143">
        <v>50138</v>
      </c>
      <c r="AO1143">
        <v>23582</v>
      </c>
      <c r="AP1143">
        <v>48680</v>
      </c>
      <c r="AQ1143">
        <v>5.4</v>
      </c>
      <c r="AR1143">
        <v>4958.93</v>
      </c>
      <c r="AS1143" t="s">
        <v>2396</v>
      </c>
      <c r="AT1143" t="s">
        <v>2396</v>
      </c>
      <c r="AU1143">
        <v>2</v>
      </c>
      <c r="AV1143" t="s">
        <v>2398</v>
      </c>
      <c r="AW1143" t="str" cm="1">
        <f t="array" ref="AW1143">IF(Bank_Final_Fact[[#This Row],[Disbursement Date]]=MIN(_xlfn._xlws.FILTER(Bank_Final_Fact[Disbursement Date],Bank_Final_Fact[Client id]=Bank_Final_Fact[[#This Row],[Client id]])),"New","Old")</f>
        <v>New</v>
      </c>
      <c r="AX1143">
        <f t="shared" si="17"/>
        <v>1</v>
      </c>
    </row>
    <row r="1144" spans="1:50">
      <c r="A1144" t="s">
        <v>1529</v>
      </c>
      <c r="B1144">
        <v>27</v>
      </c>
      <c r="C1144" t="s">
        <v>109</v>
      </c>
      <c r="D1144" t="s">
        <v>356</v>
      </c>
      <c r="E1144">
        <v>28102</v>
      </c>
      <c r="F1144">
        <v>13777</v>
      </c>
      <c r="G1144">
        <v>5505</v>
      </c>
      <c r="H1144" s="1">
        <v>43490</v>
      </c>
      <c r="I1144" t="s">
        <v>385</v>
      </c>
      <c r="J1144" t="s">
        <v>383</v>
      </c>
      <c r="K1144">
        <v>1110166</v>
      </c>
      <c r="L1144" t="s">
        <v>112</v>
      </c>
      <c r="M1144" t="s">
        <v>268</v>
      </c>
      <c r="N1144" t="s">
        <v>225</v>
      </c>
      <c r="O1144" t="s">
        <v>226</v>
      </c>
      <c r="P1144">
        <v>42</v>
      </c>
      <c r="Q1144" s="1">
        <v>27622</v>
      </c>
      <c r="R1144" t="s">
        <v>266</v>
      </c>
      <c r="S1144" t="s">
        <v>243</v>
      </c>
      <c r="T1144" t="s">
        <v>259</v>
      </c>
      <c r="U1144" t="s">
        <v>236</v>
      </c>
      <c r="V1144" t="s">
        <v>246</v>
      </c>
      <c r="W1144">
        <v>393</v>
      </c>
      <c r="X1144" t="s">
        <v>344</v>
      </c>
      <c r="Y1144" t="s">
        <v>357</v>
      </c>
      <c r="Z1144" t="s">
        <v>346</v>
      </c>
      <c r="AA1144">
        <v>6.6199999999999995E-2</v>
      </c>
      <c r="AB1144" t="s">
        <v>351</v>
      </c>
      <c r="AC1144" t="s">
        <v>358</v>
      </c>
      <c r="AD1144" t="s">
        <v>109</v>
      </c>
      <c r="AE1144" t="s">
        <v>9</v>
      </c>
      <c r="AF1144" t="s">
        <v>10</v>
      </c>
      <c r="AG1144" t="s">
        <v>11</v>
      </c>
      <c r="AH1144" t="s">
        <v>11</v>
      </c>
      <c r="AI1144" t="s">
        <v>12</v>
      </c>
      <c r="AJ1144" t="s">
        <v>110</v>
      </c>
      <c r="AK1144">
        <v>1110166</v>
      </c>
      <c r="AL1144" t="s">
        <v>111</v>
      </c>
      <c r="AM1144" t="s">
        <v>14</v>
      </c>
      <c r="AN1144">
        <v>29620</v>
      </c>
      <c r="AO1144">
        <v>14577</v>
      </c>
      <c r="AP1144">
        <v>27683</v>
      </c>
      <c r="AQ1144">
        <v>23.05</v>
      </c>
      <c r="AR1144">
        <v>3323.88</v>
      </c>
      <c r="AS1144" t="s">
        <v>2396</v>
      </c>
      <c r="AT1144" t="s">
        <v>2396</v>
      </c>
      <c r="AU1144">
        <v>1</v>
      </c>
      <c r="AV1144" t="s">
        <v>2400</v>
      </c>
      <c r="AW1144" t="str" cm="1">
        <f t="array" ref="AW1144">IF(Bank_Final_Fact[[#This Row],[Disbursement Date]]=MIN(_xlfn._xlws.FILTER(Bank_Final_Fact[Disbursement Date],Bank_Final_Fact[Client id]=Bank_Final_Fact[[#This Row],[Client id]])),"New","Old")</f>
        <v>Old</v>
      </c>
      <c r="AX1144">
        <f t="shared" si="17"/>
        <v>3</v>
      </c>
    </row>
    <row r="1145" spans="1:50">
      <c r="A1145" t="s">
        <v>1530</v>
      </c>
      <c r="B1145">
        <v>391</v>
      </c>
      <c r="C1145" t="s">
        <v>23</v>
      </c>
      <c r="D1145" t="s">
        <v>343</v>
      </c>
      <c r="E1145">
        <v>30546</v>
      </c>
      <c r="F1145">
        <v>28206</v>
      </c>
      <c r="G1145">
        <v>41746</v>
      </c>
      <c r="H1145" s="1">
        <v>43219</v>
      </c>
      <c r="I1145" t="s">
        <v>387</v>
      </c>
      <c r="J1145" t="s">
        <v>383</v>
      </c>
      <c r="K1145">
        <v>910182</v>
      </c>
      <c r="L1145" t="s">
        <v>31</v>
      </c>
      <c r="M1145" t="s">
        <v>312</v>
      </c>
      <c r="N1145" t="s">
        <v>225</v>
      </c>
      <c r="O1145" t="s">
        <v>226</v>
      </c>
      <c r="P1145">
        <v>36</v>
      </c>
      <c r="Q1145" s="1">
        <v>30317</v>
      </c>
      <c r="R1145" t="s">
        <v>239</v>
      </c>
      <c r="S1145" t="s">
        <v>303</v>
      </c>
      <c r="T1145" t="s">
        <v>229</v>
      </c>
      <c r="U1145" t="s">
        <v>233</v>
      </c>
      <c r="V1145" t="s">
        <v>240</v>
      </c>
      <c r="W1145">
        <v>692</v>
      </c>
      <c r="X1145" t="s">
        <v>344</v>
      </c>
      <c r="Y1145" t="s">
        <v>345</v>
      </c>
      <c r="Z1145" t="s">
        <v>346</v>
      </c>
      <c r="AA1145">
        <v>0.1065</v>
      </c>
      <c r="AB1145" t="s">
        <v>347</v>
      </c>
      <c r="AC1145" t="s">
        <v>348</v>
      </c>
      <c r="AD1145" t="s">
        <v>23</v>
      </c>
      <c r="AE1145" t="s">
        <v>24</v>
      </c>
      <c r="AF1145" t="s">
        <v>25</v>
      </c>
      <c r="AG1145" t="s">
        <v>26</v>
      </c>
      <c r="AH1145" t="s">
        <v>26</v>
      </c>
      <c r="AI1145" t="s">
        <v>27</v>
      </c>
      <c r="AJ1145" t="s">
        <v>28</v>
      </c>
      <c r="AK1145">
        <v>910182</v>
      </c>
      <c r="AL1145" t="s">
        <v>29</v>
      </c>
      <c r="AM1145" t="s">
        <v>16</v>
      </c>
      <c r="AN1145">
        <v>30229</v>
      </c>
      <c r="AO1145">
        <v>29654</v>
      </c>
      <c r="AP1145">
        <v>30435</v>
      </c>
      <c r="AQ1145">
        <v>32.06</v>
      </c>
      <c r="AR1145">
        <v>3341.73</v>
      </c>
      <c r="AS1145" t="s">
        <v>2396</v>
      </c>
      <c r="AT1145" t="s">
        <v>2396</v>
      </c>
      <c r="AU1145">
        <v>2</v>
      </c>
      <c r="AV1145" t="s">
        <v>2398</v>
      </c>
      <c r="AW1145" t="str" cm="1">
        <f t="array" ref="AW1145">IF(Bank_Final_Fact[[#This Row],[Disbursement Date]]=MIN(_xlfn._xlws.FILTER(Bank_Final_Fact[Disbursement Date],Bank_Final_Fact[Client id]=Bank_Final_Fact[[#This Row],[Client id]])),"New","Old")</f>
        <v>New</v>
      </c>
      <c r="AX1145">
        <f t="shared" si="17"/>
        <v>1</v>
      </c>
    </row>
    <row r="1146" spans="1:50">
      <c r="A1146" t="s">
        <v>1531</v>
      </c>
      <c r="B1146">
        <v>909</v>
      </c>
      <c r="C1146" t="s">
        <v>23</v>
      </c>
      <c r="D1146" t="s">
        <v>349</v>
      </c>
      <c r="E1146">
        <v>34105</v>
      </c>
      <c r="F1146">
        <v>20867</v>
      </c>
      <c r="G1146">
        <v>19550</v>
      </c>
      <c r="H1146" s="1">
        <v>43801</v>
      </c>
      <c r="I1146" t="s">
        <v>385</v>
      </c>
      <c r="J1146" t="s">
        <v>383</v>
      </c>
      <c r="K1146">
        <v>910182</v>
      </c>
      <c r="L1146" t="s">
        <v>31</v>
      </c>
      <c r="M1146" t="s">
        <v>313</v>
      </c>
      <c r="N1146" t="s">
        <v>225</v>
      </c>
      <c r="O1146" t="s">
        <v>251</v>
      </c>
      <c r="P1146">
        <v>30</v>
      </c>
      <c r="Q1146" s="1">
        <v>32143</v>
      </c>
      <c r="R1146" t="s">
        <v>239</v>
      </c>
      <c r="S1146" t="s">
        <v>303</v>
      </c>
      <c r="T1146" t="s">
        <v>229</v>
      </c>
      <c r="U1146" t="s">
        <v>230</v>
      </c>
      <c r="V1146" t="s">
        <v>240</v>
      </c>
      <c r="W1146">
        <v>783</v>
      </c>
      <c r="X1146" t="s">
        <v>344</v>
      </c>
      <c r="Y1146" t="s">
        <v>350</v>
      </c>
      <c r="Z1146" t="s">
        <v>346</v>
      </c>
      <c r="AA1146">
        <v>7.51E-2</v>
      </c>
      <c r="AB1146" t="s">
        <v>351</v>
      </c>
      <c r="AC1146" t="s">
        <v>352</v>
      </c>
      <c r="AD1146" t="s">
        <v>23</v>
      </c>
      <c r="AE1146" t="s">
        <v>24</v>
      </c>
      <c r="AF1146" t="s">
        <v>25</v>
      </c>
      <c r="AG1146" t="s">
        <v>26</v>
      </c>
      <c r="AH1146" t="s">
        <v>26</v>
      </c>
      <c r="AI1146" t="s">
        <v>27</v>
      </c>
      <c r="AJ1146" t="s">
        <v>28</v>
      </c>
      <c r="AK1146">
        <v>910182</v>
      </c>
      <c r="AL1146" t="s">
        <v>29</v>
      </c>
      <c r="AM1146" t="s">
        <v>16</v>
      </c>
      <c r="AN1146">
        <v>35400</v>
      </c>
      <c r="AO1146">
        <v>22076</v>
      </c>
      <c r="AP1146">
        <v>33958</v>
      </c>
      <c r="AQ1146">
        <v>25.38</v>
      </c>
      <c r="AR1146">
        <v>452.21</v>
      </c>
      <c r="AS1146" t="s">
        <v>2396</v>
      </c>
      <c r="AT1146" t="s">
        <v>2396</v>
      </c>
      <c r="AU1146">
        <v>0</v>
      </c>
      <c r="AV1146" t="s">
        <v>2398</v>
      </c>
      <c r="AW1146" t="str" cm="1">
        <f t="array" ref="AW1146">IF(Bank_Final_Fact[[#This Row],[Disbursement Date]]=MIN(_xlfn._xlws.FILTER(Bank_Final_Fact[Disbursement Date],Bank_Final_Fact[Client id]=Bank_Final_Fact[[#This Row],[Client id]])),"New","Old")</f>
        <v>Old</v>
      </c>
      <c r="AX1146">
        <f t="shared" si="17"/>
        <v>3</v>
      </c>
    </row>
    <row r="1147" spans="1:50">
      <c r="A1147" t="s">
        <v>1532</v>
      </c>
      <c r="B1147">
        <v>656</v>
      </c>
      <c r="C1147" t="s">
        <v>20</v>
      </c>
      <c r="D1147" t="s">
        <v>343</v>
      </c>
      <c r="E1147">
        <v>36952</v>
      </c>
      <c r="F1147">
        <v>39075</v>
      </c>
      <c r="G1147">
        <v>2954</v>
      </c>
      <c r="H1147" s="1">
        <v>42121</v>
      </c>
      <c r="I1147" t="s">
        <v>394</v>
      </c>
      <c r="J1147" t="s">
        <v>389</v>
      </c>
      <c r="K1147">
        <v>110159</v>
      </c>
      <c r="L1147" t="s">
        <v>22</v>
      </c>
      <c r="M1147" t="s">
        <v>273</v>
      </c>
      <c r="N1147" t="s">
        <v>225</v>
      </c>
      <c r="O1147" t="s">
        <v>226</v>
      </c>
      <c r="P1147">
        <v>43</v>
      </c>
      <c r="Q1147" s="1">
        <v>27463</v>
      </c>
      <c r="R1147" t="s">
        <v>266</v>
      </c>
      <c r="S1147" t="s">
        <v>282</v>
      </c>
      <c r="T1147" t="s">
        <v>249</v>
      </c>
      <c r="U1147" t="s">
        <v>233</v>
      </c>
      <c r="V1147" t="s">
        <v>240</v>
      </c>
      <c r="W1147">
        <v>300</v>
      </c>
      <c r="X1147" t="s">
        <v>344</v>
      </c>
      <c r="Y1147" t="s">
        <v>345</v>
      </c>
      <c r="Z1147" t="s">
        <v>346</v>
      </c>
      <c r="AA1147">
        <v>0.1065</v>
      </c>
      <c r="AB1147" t="s">
        <v>347</v>
      </c>
      <c r="AC1147" t="s">
        <v>348</v>
      </c>
      <c r="AD1147" t="s">
        <v>20</v>
      </c>
      <c r="AE1147" t="s">
        <v>9</v>
      </c>
      <c r="AF1147" t="s">
        <v>10</v>
      </c>
      <c r="AG1147" t="s">
        <v>11</v>
      </c>
      <c r="AH1147" t="s">
        <v>11</v>
      </c>
      <c r="AI1147" t="s">
        <v>12</v>
      </c>
      <c r="AJ1147" t="s">
        <v>20</v>
      </c>
      <c r="AK1147">
        <v>110159</v>
      </c>
      <c r="AL1147" t="s">
        <v>21</v>
      </c>
      <c r="AM1147" t="s">
        <v>30</v>
      </c>
      <c r="AN1147">
        <v>37624</v>
      </c>
      <c r="AO1147">
        <v>39446</v>
      </c>
      <c r="AP1147">
        <v>36663</v>
      </c>
      <c r="AQ1147">
        <v>38.86</v>
      </c>
      <c r="AR1147">
        <v>4480.2700000000004</v>
      </c>
      <c r="AS1147" t="s">
        <v>2396</v>
      </c>
      <c r="AT1147" t="s">
        <v>2396</v>
      </c>
      <c r="AU1147">
        <v>1</v>
      </c>
      <c r="AV1147" t="s">
        <v>2399</v>
      </c>
      <c r="AW1147" t="str" cm="1">
        <f t="array" ref="AW1147">IF(Bank_Final_Fact[[#This Row],[Disbursement Date]]=MIN(_xlfn._xlws.FILTER(Bank_Final_Fact[Disbursement Date],Bank_Final_Fact[Client id]=Bank_Final_Fact[[#This Row],[Client id]])),"New","Old")</f>
        <v>New</v>
      </c>
      <c r="AX1147">
        <f t="shared" si="17"/>
        <v>2</v>
      </c>
    </row>
    <row r="1148" spans="1:50">
      <c r="A1148" t="s">
        <v>1533</v>
      </c>
      <c r="B1148">
        <v>433</v>
      </c>
      <c r="C1148" t="s">
        <v>99</v>
      </c>
      <c r="D1148" t="s">
        <v>343</v>
      </c>
      <c r="E1148">
        <v>22091</v>
      </c>
      <c r="F1148">
        <v>9050</v>
      </c>
      <c r="G1148">
        <v>10847</v>
      </c>
      <c r="H1148" s="1">
        <v>44201</v>
      </c>
      <c r="I1148" t="s">
        <v>382</v>
      </c>
      <c r="J1148" t="s">
        <v>389</v>
      </c>
      <c r="K1148">
        <v>790102</v>
      </c>
      <c r="L1148" t="s">
        <v>101</v>
      </c>
      <c r="M1148" t="s">
        <v>244</v>
      </c>
      <c r="N1148" t="s">
        <v>225</v>
      </c>
      <c r="O1148" t="s">
        <v>226</v>
      </c>
      <c r="P1148">
        <v>37</v>
      </c>
      <c r="Q1148" s="1">
        <v>29221</v>
      </c>
      <c r="R1148" t="s">
        <v>227</v>
      </c>
      <c r="S1148" t="s">
        <v>243</v>
      </c>
      <c r="T1148" t="s">
        <v>229</v>
      </c>
      <c r="U1148" t="s">
        <v>245</v>
      </c>
      <c r="V1148" t="s">
        <v>246</v>
      </c>
      <c r="W1148">
        <v>426</v>
      </c>
      <c r="X1148" t="s">
        <v>344</v>
      </c>
      <c r="Y1148" t="s">
        <v>345</v>
      </c>
      <c r="Z1148" t="s">
        <v>346</v>
      </c>
      <c r="AA1148">
        <v>0.1065</v>
      </c>
      <c r="AB1148" t="s">
        <v>347</v>
      </c>
      <c r="AC1148" t="s">
        <v>348</v>
      </c>
      <c r="AD1148" t="s">
        <v>99</v>
      </c>
      <c r="AE1148" t="s">
        <v>76</v>
      </c>
      <c r="AF1148" t="s">
        <v>77</v>
      </c>
      <c r="AG1148" t="s">
        <v>78</v>
      </c>
      <c r="AH1148" t="s">
        <v>78</v>
      </c>
      <c r="AI1148" t="s">
        <v>79</v>
      </c>
      <c r="AJ1148" t="s">
        <v>99</v>
      </c>
      <c r="AK1148">
        <v>790102</v>
      </c>
      <c r="AL1148" t="s">
        <v>100</v>
      </c>
      <c r="AM1148" t="s">
        <v>14</v>
      </c>
      <c r="AN1148">
        <v>21849</v>
      </c>
      <c r="AO1148">
        <v>10742</v>
      </c>
      <c r="AP1148">
        <v>21699</v>
      </c>
      <c r="AQ1148">
        <v>14.14</v>
      </c>
      <c r="AR1148">
        <v>1983.14</v>
      </c>
      <c r="AS1148" t="s">
        <v>2396</v>
      </c>
      <c r="AT1148" t="s">
        <v>2396</v>
      </c>
      <c r="AU1148">
        <v>0</v>
      </c>
      <c r="AV1148" t="s">
        <v>2398</v>
      </c>
      <c r="AW1148" t="str" cm="1">
        <f t="array" ref="AW1148">IF(Bank_Final_Fact[[#This Row],[Disbursement Date]]=MIN(_xlfn._xlws.FILTER(Bank_Final_Fact[Disbursement Date],Bank_Final_Fact[Client id]=Bank_Final_Fact[[#This Row],[Client id]])),"New","Old")</f>
        <v>Old</v>
      </c>
      <c r="AX1148">
        <f t="shared" si="17"/>
        <v>4</v>
      </c>
    </row>
    <row r="1149" spans="1:50">
      <c r="A1149" t="s">
        <v>1534</v>
      </c>
      <c r="B1149">
        <v>956</v>
      </c>
      <c r="C1149" t="s">
        <v>142</v>
      </c>
      <c r="D1149" t="s">
        <v>359</v>
      </c>
      <c r="E1149">
        <v>41134</v>
      </c>
      <c r="F1149">
        <v>8667</v>
      </c>
      <c r="G1149">
        <v>16210</v>
      </c>
      <c r="H1149" s="1">
        <v>42258</v>
      </c>
      <c r="I1149" t="s">
        <v>385</v>
      </c>
      <c r="J1149" t="s">
        <v>389</v>
      </c>
      <c r="K1149">
        <v>570241</v>
      </c>
      <c r="L1149" t="s">
        <v>148</v>
      </c>
      <c r="M1149" t="s">
        <v>297</v>
      </c>
      <c r="N1149" t="s">
        <v>225</v>
      </c>
      <c r="O1149" t="s">
        <v>251</v>
      </c>
      <c r="P1149">
        <v>31</v>
      </c>
      <c r="Q1149" s="1">
        <v>31778</v>
      </c>
      <c r="R1149" t="s">
        <v>239</v>
      </c>
      <c r="S1149" t="s">
        <v>282</v>
      </c>
      <c r="T1149" t="s">
        <v>229</v>
      </c>
      <c r="U1149" t="s">
        <v>261</v>
      </c>
      <c r="V1149" t="s">
        <v>231</v>
      </c>
      <c r="W1149">
        <v>466</v>
      </c>
      <c r="X1149" t="s">
        <v>344</v>
      </c>
      <c r="Y1149" t="s">
        <v>360</v>
      </c>
      <c r="Z1149" t="s">
        <v>346</v>
      </c>
      <c r="AA1149">
        <v>9.9099999999999994E-2</v>
      </c>
      <c r="AB1149" t="s">
        <v>347</v>
      </c>
      <c r="AC1149" t="s">
        <v>361</v>
      </c>
      <c r="AD1149" t="s">
        <v>142</v>
      </c>
      <c r="AE1149" t="s">
        <v>143</v>
      </c>
      <c r="AF1149" t="s">
        <v>144</v>
      </c>
      <c r="AG1149" t="s">
        <v>145</v>
      </c>
      <c r="AH1149" t="s">
        <v>145</v>
      </c>
      <c r="AI1149" t="s">
        <v>146</v>
      </c>
      <c r="AJ1149" t="s">
        <v>142</v>
      </c>
      <c r="AK1149">
        <v>570241</v>
      </c>
      <c r="AL1149" t="s">
        <v>147</v>
      </c>
      <c r="AM1149" t="s">
        <v>30</v>
      </c>
      <c r="AN1149">
        <v>41171</v>
      </c>
      <c r="AO1149">
        <v>10587</v>
      </c>
      <c r="AP1149">
        <v>41134</v>
      </c>
      <c r="AQ1149">
        <v>1.02</v>
      </c>
      <c r="AR1149">
        <v>3860.66</v>
      </c>
      <c r="AS1149" t="s">
        <v>2396</v>
      </c>
      <c r="AT1149" t="s">
        <v>2396</v>
      </c>
      <c r="AU1149">
        <v>2</v>
      </c>
      <c r="AV1149" t="s">
        <v>2398</v>
      </c>
      <c r="AW1149" t="str" cm="1">
        <f t="array" ref="AW1149">IF(Bank_Final_Fact[[#This Row],[Disbursement Date]]=MIN(_xlfn._xlws.FILTER(Bank_Final_Fact[Disbursement Date],Bank_Final_Fact[Client id]=Bank_Final_Fact[[#This Row],[Client id]])),"New","Old")</f>
        <v>New</v>
      </c>
      <c r="AX1149">
        <f t="shared" si="17"/>
        <v>6</v>
      </c>
    </row>
    <row r="1150" spans="1:50">
      <c r="A1150" t="s">
        <v>1535</v>
      </c>
      <c r="B1150">
        <v>305</v>
      </c>
      <c r="C1150" t="s">
        <v>109</v>
      </c>
      <c r="D1150" t="s">
        <v>343</v>
      </c>
      <c r="E1150">
        <v>11589</v>
      </c>
      <c r="F1150">
        <v>24079</v>
      </c>
      <c r="G1150">
        <v>4661</v>
      </c>
      <c r="H1150" s="1">
        <v>43379</v>
      </c>
      <c r="I1150" t="s">
        <v>385</v>
      </c>
      <c r="J1150" t="s">
        <v>383</v>
      </c>
      <c r="K1150">
        <v>1110166</v>
      </c>
      <c r="L1150" t="s">
        <v>112</v>
      </c>
      <c r="M1150" t="s">
        <v>290</v>
      </c>
      <c r="N1150" t="s">
        <v>225</v>
      </c>
      <c r="O1150" t="s">
        <v>251</v>
      </c>
      <c r="P1150">
        <v>32</v>
      </c>
      <c r="Q1150" s="1">
        <v>31413</v>
      </c>
      <c r="R1150" t="s">
        <v>239</v>
      </c>
      <c r="S1150" t="s">
        <v>303</v>
      </c>
      <c r="T1150" t="s">
        <v>229</v>
      </c>
      <c r="U1150" t="s">
        <v>230</v>
      </c>
      <c r="V1150" t="s">
        <v>246</v>
      </c>
      <c r="W1150">
        <v>666</v>
      </c>
      <c r="X1150" t="s">
        <v>344</v>
      </c>
      <c r="Y1150" t="s">
        <v>345</v>
      </c>
      <c r="Z1150" t="s">
        <v>346</v>
      </c>
      <c r="AA1150">
        <v>0.1065</v>
      </c>
      <c r="AB1150" t="s">
        <v>347</v>
      </c>
      <c r="AC1150" t="s">
        <v>348</v>
      </c>
      <c r="AD1150" t="s">
        <v>109</v>
      </c>
      <c r="AE1150" t="s">
        <v>9</v>
      </c>
      <c r="AF1150" t="s">
        <v>10</v>
      </c>
      <c r="AG1150" t="s">
        <v>11</v>
      </c>
      <c r="AH1150" t="s">
        <v>11</v>
      </c>
      <c r="AI1150" t="s">
        <v>12</v>
      </c>
      <c r="AJ1150" t="s">
        <v>110</v>
      </c>
      <c r="AK1150">
        <v>1110166</v>
      </c>
      <c r="AL1150" t="s">
        <v>111</v>
      </c>
      <c r="AM1150" t="s">
        <v>14</v>
      </c>
      <c r="AN1150">
        <v>13551</v>
      </c>
      <c r="AO1150">
        <v>23687</v>
      </c>
      <c r="AP1150">
        <v>11141</v>
      </c>
      <c r="AQ1150">
        <v>22.08</v>
      </c>
      <c r="AR1150">
        <v>908.38</v>
      </c>
      <c r="AS1150" t="s">
        <v>2396</v>
      </c>
      <c r="AT1150" t="s">
        <v>2396</v>
      </c>
      <c r="AU1150">
        <v>2</v>
      </c>
      <c r="AV1150" t="s">
        <v>2398</v>
      </c>
      <c r="AW1150" t="str" cm="1">
        <f t="array" ref="AW1150">IF(Bank_Final_Fact[[#This Row],[Disbursement Date]]=MIN(_xlfn._xlws.FILTER(Bank_Final_Fact[Disbursement Date],Bank_Final_Fact[Client id]=Bank_Final_Fact[[#This Row],[Client id]])),"New","Old")</f>
        <v>Old</v>
      </c>
      <c r="AX1150">
        <f t="shared" si="17"/>
        <v>3</v>
      </c>
    </row>
    <row r="1151" spans="1:50">
      <c r="A1151" t="s">
        <v>1536</v>
      </c>
      <c r="B1151">
        <v>603</v>
      </c>
      <c r="C1151" t="s">
        <v>39</v>
      </c>
      <c r="D1151" t="s">
        <v>359</v>
      </c>
      <c r="E1151">
        <v>47814</v>
      </c>
      <c r="F1151">
        <v>40382</v>
      </c>
      <c r="G1151">
        <v>7162</v>
      </c>
      <c r="H1151" s="1">
        <v>45159</v>
      </c>
      <c r="I1151" t="s">
        <v>385</v>
      </c>
      <c r="J1151" t="s">
        <v>389</v>
      </c>
      <c r="K1151">
        <v>30179</v>
      </c>
      <c r="L1151" t="s">
        <v>46</v>
      </c>
      <c r="M1151" t="s">
        <v>286</v>
      </c>
      <c r="N1151" t="s">
        <v>225</v>
      </c>
      <c r="O1151" t="s">
        <v>238</v>
      </c>
      <c r="P1151">
        <v>46</v>
      </c>
      <c r="Q1151" s="1">
        <v>26665</v>
      </c>
      <c r="R1151" t="s">
        <v>266</v>
      </c>
      <c r="S1151" t="s">
        <v>243</v>
      </c>
      <c r="T1151" t="s">
        <v>229</v>
      </c>
      <c r="U1151" t="s">
        <v>236</v>
      </c>
      <c r="V1151" t="s">
        <v>240</v>
      </c>
      <c r="W1151">
        <v>467</v>
      </c>
      <c r="X1151" t="s">
        <v>344</v>
      </c>
      <c r="Y1151" t="s">
        <v>360</v>
      </c>
      <c r="Z1151" t="s">
        <v>346</v>
      </c>
      <c r="AA1151">
        <v>9.9099999999999994E-2</v>
      </c>
      <c r="AB1151" t="s">
        <v>347</v>
      </c>
      <c r="AC1151" t="s">
        <v>361</v>
      </c>
      <c r="AD1151" t="s">
        <v>39</v>
      </c>
      <c r="AE1151" t="s">
        <v>40</v>
      </c>
      <c r="AF1151" t="s">
        <v>41</v>
      </c>
      <c r="AG1151" t="s">
        <v>42</v>
      </c>
      <c r="AH1151" t="s">
        <v>42</v>
      </c>
      <c r="AI1151" t="s">
        <v>43</v>
      </c>
      <c r="AJ1151" t="s">
        <v>44</v>
      </c>
      <c r="AK1151">
        <v>30179</v>
      </c>
      <c r="AL1151" t="s">
        <v>45</v>
      </c>
      <c r="AM1151" t="s">
        <v>30</v>
      </c>
      <c r="AN1151">
        <v>49456</v>
      </c>
      <c r="AO1151">
        <v>40219</v>
      </c>
      <c r="AP1151">
        <v>47767</v>
      </c>
      <c r="AQ1151">
        <v>1.51</v>
      </c>
      <c r="AR1151">
        <v>1294.33</v>
      </c>
      <c r="AS1151" t="s">
        <v>2396</v>
      </c>
      <c r="AT1151" t="s">
        <v>2396</v>
      </c>
      <c r="AU1151">
        <v>0</v>
      </c>
      <c r="AV1151" t="s">
        <v>2398</v>
      </c>
      <c r="AW1151" t="str" cm="1">
        <f t="array" ref="AW1151">IF(Bank_Final_Fact[[#This Row],[Disbursement Date]]=MIN(_xlfn._xlws.FILTER(Bank_Final_Fact[Disbursement Date],Bank_Final_Fact[Client id]=Bank_Final_Fact[[#This Row],[Client id]])),"New","Old")</f>
        <v>Old</v>
      </c>
      <c r="AX1151">
        <f t="shared" si="17"/>
        <v>2</v>
      </c>
    </row>
    <row r="1152" spans="1:50">
      <c r="A1152" t="s">
        <v>1537</v>
      </c>
      <c r="B1152">
        <v>498</v>
      </c>
      <c r="C1152" t="s">
        <v>202</v>
      </c>
      <c r="D1152" t="s">
        <v>359</v>
      </c>
      <c r="E1152">
        <v>9378</v>
      </c>
      <c r="F1152">
        <v>37989</v>
      </c>
      <c r="G1152">
        <v>26933</v>
      </c>
      <c r="H1152" s="1">
        <v>44741</v>
      </c>
      <c r="I1152" t="s">
        <v>394</v>
      </c>
      <c r="J1152" t="s">
        <v>383</v>
      </c>
      <c r="K1152">
        <v>680026</v>
      </c>
      <c r="L1152" t="s">
        <v>205</v>
      </c>
      <c r="M1152" t="s">
        <v>263</v>
      </c>
      <c r="N1152" t="s">
        <v>225</v>
      </c>
      <c r="O1152" t="s">
        <v>251</v>
      </c>
      <c r="P1152">
        <v>28</v>
      </c>
      <c r="Q1152" s="1">
        <v>32846</v>
      </c>
      <c r="R1152" t="s">
        <v>235</v>
      </c>
      <c r="S1152" t="s">
        <v>243</v>
      </c>
      <c r="T1152" t="s">
        <v>229</v>
      </c>
      <c r="U1152" t="s">
        <v>245</v>
      </c>
      <c r="V1152" t="s">
        <v>240</v>
      </c>
      <c r="W1152">
        <v>385</v>
      </c>
      <c r="X1152" t="s">
        <v>344</v>
      </c>
      <c r="Y1152" t="s">
        <v>360</v>
      </c>
      <c r="Z1152" t="s">
        <v>346</v>
      </c>
      <c r="AA1152">
        <v>9.9099999999999994E-2</v>
      </c>
      <c r="AB1152" t="s">
        <v>347</v>
      </c>
      <c r="AC1152" t="s">
        <v>361</v>
      </c>
      <c r="AD1152" t="s">
        <v>202</v>
      </c>
      <c r="AE1152" t="s">
        <v>143</v>
      </c>
      <c r="AF1152" t="s">
        <v>144</v>
      </c>
      <c r="AG1152" t="s">
        <v>145</v>
      </c>
      <c r="AH1152" t="s">
        <v>145</v>
      </c>
      <c r="AI1152" t="s">
        <v>146</v>
      </c>
      <c r="AJ1152" t="s">
        <v>203</v>
      </c>
      <c r="AK1152">
        <v>680026</v>
      </c>
      <c r="AL1152" t="s">
        <v>204</v>
      </c>
      <c r="AM1152" t="s">
        <v>14</v>
      </c>
      <c r="AN1152">
        <v>9507</v>
      </c>
      <c r="AO1152">
        <v>37647</v>
      </c>
      <c r="AP1152">
        <v>9330</v>
      </c>
      <c r="AQ1152">
        <v>4.5199999999999996</v>
      </c>
      <c r="AR1152">
        <v>4894.71</v>
      </c>
      <c r="AS1152" t="s">
        <v>2396</v>
      </c>
      <c r="AT1152" t="s">
        <v>2396</v>
      </c>
      <c r="AU1152">
        <v>1</v>
      </c>
      <c r="AV1152" t="s">
        <v>2398</v>
      </c>
      <c r="AW1152" t="str" cm="1">
        <f t="array" ref="AW1152">IF(Bank_Final_Fact[[#This Row],[Disbursement Date]]=MIN(_xlfn._xlws.FILTER(Bank_Final_Fact[Disbursement Date],Bank_Final_Fact[Client id]=Bank_Final_Fact[[#This Row],[Client id]])),"New","Old")</f>
        <v>Old</v>
      </c>
      <c r="AX1152">
        <f t="shared" si="17"/>
        <v>3</v>
      </c>
    </row>
    <row r="1153" spans="1:50">
      <c r="A1153" t="s">
        <v>1538</v>
      </c>
      <c r="B1153">
        <v>477</v>
      </c>
      <c r="C1153" t="s">
        <v>94</v>
      </c>
      <c r="D1153" t="s">
        <v>343</v>
      </c>
      <c r="E1153">
        <v>3688</v>
      </c>
      <c r="F1153">
        <v>23183</v>
      </c>
      <c r="G1153">
        <v>1504</v>
      </c>
      <c r="H1153" s="1">
        <v>43011</v>
      </c>
      <c r="I1153" t="s">
        <v>394</v>
      </c>
      <c r="J1153" t="s">
        <v>383</v>
      </c>
      <c r="K1153">
        <v>70364</v>
      </c>
      <c r="L1153" t="s">
        <v>96</v>
      </c>
      <c r="M1153" t="s">
        <v>298</v>
      </c>
      <c r="N1153" t="s">
        <v>225</v>
      </c>
      <c r="O1153" t="s">
        <v>251</v>
      </c>
      <c r="P1153">
        <v>35</v>
      </c>
      <c r="Q1153" s="1">
        <v>30682</v>
      </c>
      <c r="R1153" t="s">
        <v>235</v>
      </c>
      <c r="S1153" t="s">
        <v>243</v>
      </c>
      <c r="T1153" t="s">
        <v>229</v>
      </c>
      <c r="U1153" t="s">
        <v>230</v>
      </c>
      <c r="V1153" t="s">
        <v>246</v>
      </c>
      <c r="W1153">
        <v>792</v>
      </c>
      <c r="X1153" t="s">
        <v>344</v>
      </c>
      <c r="Y1153" t="s">
        <v>345</v>
      </c>
      <c r="Z1153" t="s">
        <v>346</v>
      </c>
      <c r="AA1153">
        <v>0.1065</v>
      </c>
      <c r="AB1153" t="s">
        <v>347</v>
      </c>
      <c r="AC1153" t="s">
        <v>348</v>
      </c>
      <c r="AD1153" t="s">
        <v>94</v>
      </c>
      <c r="AE1153" t="s">
        <v>51</v>
      </c>
      <c r="AF1153" t="s">
        <v>52</v>
      </c>
      <c r="AG1153" t="s">
        <v>53</v>
      </c>
      <c r="AH1153" t="s">
        <v>53</v>
      </c>
      <c r="AI1153" t="s">
        <v>54</v>
      </c>
      <c r="AJ1153" t="s">
        <v>94</v>
      </c>
      <c r="AK1153">
        <v>70364</v>
      </c>
      <c r="AL1153" t="s">
        <v>95</v>
      </c>
      <c r="AM1153" t="s">
        <v>14</v>
      </c>
      <c r="AN1153">
        <v>5205</v>
      </c>
      <c r="AO1153">
        <v>25089</v>
      </c>
      <c r="AP1153">
        <v>3262</v>
      </c>
      <c r="AQ1153">
        <v>0.86</v>
      </c>
      <c r="AR1153">
        <v>3559.94</v>
      </c>
      <c r="AS1153" t="s">
        <v>2396</v>
      </c>
      <c r="AT1153" t="s">
        <v>2396</v>
      </c>
      <c r="AU1153">
        <v>0</v>
      </c>
      <c r="AV1153" t="s">
        <v>2400</v>
      </c>
      <c r="AW1153" t="str" cm="1">
        <f t="array" ref="AW1153">IF(Bank_Final_Fact[[#This Row],[Disbursement Date]]=MIN(_xlfn._xlws.FILTER(Bank_Final_Fact[Disbursement Date],Bank_Final_Fact[Client id]=Bank_Final_Fact[[#This Row],[Client id]])),"New","Old")</f>
        <v>New</v>
      </c>
      <c r="AX1153">
        <f t="shared" si="17"/>
        <v>2</v>
      </c>
    </row>
    <row r="1154" spans="1:50">
      <c r="A1154" t="s">
        <v>1539</v>
      </c>
      <c r="B1154">
        <v>817</v>
      </c>
      <c r="C1154" t="s">
        <v>23</v>
      </c>
      <c r="D1154" t="s">
        <v>343</v>
      </c>
      <c r="E1154">
        <v>37950</v>
      </c>
      <c r="F1154">
        <v>32902</v>
      </c>
      <c r="G1154">
        <v>4973</v>
      </c>
      <c r="H1154" s="1">
        <v>44632</v>
      </c>
      <c r="I1154" t="s">
        <v>387</v>
      </c>
      <c r="J1154" t="s">
        <v>383</v>
      </c>
      <c r="K1154">
        <v>910182</v>
      </c>
      <c r="L1154" t="s">
        <v>31</v>
      </c>
      <c r="M1154" t="s">
        <v>330</v>
      </c>
      <c r="N1154" t="s">
        <v>225</v>
      </c>
      <c r="O1154" t="s">
        <v>238</v>
      </c>
      <c r="P1154">
        <v>50</v>
      </c>
      <c r="Q1154" s="1">
        <v>25569</v>
      </c>
      <c r="R1154" t="s">
        <v>281</v>
      </c>
      <c r="S1154" t="s">
        <v>282</v>
      </c>
      <c r="T1154" t="s">
        <v>229</v>
      </c>
      <c r="U1154" t="s">
        <v>261</v>
      </c>
      <c r="V1154" t="s">
        <v>246</v>
      </c>
      <c r="W1154">
        <v>416</v>
      </c>
      <c r="X1154" t="s">
        <v>344</v>
      </c>
      <c r="Y1154" t="s">
        <v>345</v>
      </c>
      <c r="Z1154" t="s">
        <v>346</v>
      </c>
      <c r="AA1154">
        <v>0.1065</v>
      </c>
      <c r="AB1154" t="s">
        <v>347</v>
      </c>
      <c r="AC1154" t="s">
        <v>348</v>
      </c>
      <c r="AD1154" t="s">
        <v>23</v>
      </c>
      <c r="AE1154" t="s">
        <v>24</v>
      </c>
      <c r="AF1154" t="s">
        <v>25</v>
      </c>
      <c r="AG1154" t="s">
        <v>26</v>
      </c>
      <c r="AH1154" t="s">
        <v>26</v>
      </c>
      <c r="AI1154" t="s">
        <v>27</v>
      </c>
      <c r="AJ1154" t="s">
        <v>28</v>
      </c>
      <c r="AK1154">
        <v>910182</v>
      </c>
      <c r="AL1154" t="s">
        <v>29</v>
      </c>
      <c r="AM1154" t="s">
        <v>16</v>
      </c>
      <c r="AN1154">
        <v>39889</v>
      </c>
      <c r="AO1154">
        <v>33063</v>
      </c>
      <c r="AP1154">
        <v>37782</v>
      </c>
      <c r="AQ1154">
        <v>37.93</v>
      </c>
      <c r="AR1154">
        <v>2688.1</v>
      </c>
      <c r="AS1154" t="s">
        <v>2396</v>
      </c>
      <c r="AT1154" t="s">
        <v>2396</v>
      </c>
      <c r="AU1154">
        <v>0</v>
      </c>
      <c r="AV1154" t="s">
        <v>2399</v>
      </c>
      <c r="AW1154" t="str" cm="1">
        <f t="array" ref="AW1154">IF(Bank_Final_Fact[[#This Row],[Disbursement Date]]=MIN(_xlfn._xlws.FILTER(Bank_Final_Fact[Disbursement Date],Bank_Final_Fact[Client id]=Bank_Final_Fact[[#This Row],[Client id]])),"New","Old")</f>
        <v>Old</v>
      </c>
      <c r="AX1154">
        <f t="shared" ref="AX1154:AX1217" si="18">COUNTIF($B:$B,B1154)</f>
        <v>3</v>
      </c>
    </row>
    <row r="1155" spans="1:50">
      <c r="A1155" t="s">
        <v>1540</v>
      </c>
      <c r="B1155">
        <v>130</v>
      </c>
      <c r="C1155" t="s">
        <v>124</v>
      </c>
      <c r="D1155" t="s">
        <v>359</v>
      </c>
      <c r="E1155">
        <v>30231</v>
      </c>
      <c r="F1155">
        <v>46376</v>
      </c>
      <c r="G1155">
        <v>27518</v>
      </c>
      <c r="H1155" s="1">
        <v>44013</v>
      </c>
      <c r="I1155" t="s">
        <v>387</v>
      </c>
      <c r="J1155" t="s">
        <v>389</v>
      </c>
      <c r="K1155">
        <v>1030063</v>
      </c>
      <c r="L1155" t="s">
        <v>126</v>
      </c>
      <c r="M1155" t="s">
        <v>319</v>
      </c>
      <c r="N1155" t="s">
        <v>225</v>
      </c>
      <c r="O1155" t="s">
        <v>251</v>
      </c>
      <c r="P1155">
        <v>34</v>
      </c>
      <c r="Q1155" s="1">
        <v>31319</v>
      </c>
      <c r="R1155" t="s">
        <v>239</v>
      </c>
      <c r="S1155" t="s">
        <v>303</v>
      </c>
      <c r="T1155" t="s">
        <v>259</v>
      </c>
      <c r="U1155" t="s">
        <v>233</v>
      </c>
      <c r="V1155" t="s">
        <v>231</v>
      </c>
      <c r="W1155">
        <v>469</v>
      </c>
      <c r="X1155" t="s">
        <v>344</v>
      </c>
      <c r="Y1155" t="s">
        <v>360</v>
      </c>
      <c r="Z1155" t="s">
        <v>346</v>
      </c>
      <c r="AA1155">
        <v>9.9099999999999994E-2</v>
      </c>
      <c r="AB1155" t="s">
        <v>347</v>
      </c>
      <c r="AC1155" t="s">
        <v>361</v>
      </c>
      <c r="AD1155" t="s">
        <v>124</v>
      </c>
      <c r="AE1155" t="s">
        <v>9</v>
      </c>
      <c r="AF1155" t="s">
        <v>10</v>
      </c>
      <c r="AG1155" t="s">
        <v>11</v>
      </c>
      <c r="AH1155" t="s">
        <v>11</v>
      </c>
      <c r="AI1155" t="s">
        <v>12</v>
      </c>
      <c r="AJ1155" t="s">
        <v>20</v>
      </c>
      <c r="AK1155">
        <v>1030063</v>
      </c>
      <c r="AL1155" t="s">
        <v>125</v>
      </c>
      <c r="AM1155" t="s">
        <v>30</v>
      </c>
      <c r="AN1155">
        <v>29772</v>
      </c>
      <c r="AO1155">
        <v>47077</v>
      </c>
      <c r="AP1155">
        <v>30222</v>
      </c>
      <c r="AQ1155">
        <v>20.3</v>
      </c>
      <c r="AR1155">
        <v>4202.51</v>
      </c>
      <c r="AS1155" t="s">
        <v>2396</v>
      </c>
      <c r="AT1155" t="s">
        <v>2396</v>
      </c>
      <c r="AU1155">
        <v>1</v>
      </c>
      <c r="AV1155" t="s">
        <v>2398</v>
      </c>
      <c r="AW1155" t="str" cm="1">
        <f t="array" ref="AW1155">IF(Bank_Final_Fact[[#This Row],[Disbursement Date]]=MIN(_xlfn._xlws.FILTER(Bank_Final_Fact[Disbursement Date],Bank_Final_Fact[Client id]=Bank_Final_Fact[[#This Row],[Client id]])),"New","Old")</f>
        <v>Old</v>
      </c>
      <c r="AX1155">
        <f t="shared" si="18"/>
        <v>4</v>
      </c>
    </row>
    <row r="1156" spans="1:50">
      <c r="A1156" t="s">
        <v>1541</v>
      </c>
      <c r="B1156">
        <v>181</v>
      </c>
      <c r="C1156" t="s">
        <v>20</v>
      </c>
      <c r="D1156" t="s">
        <v>353</v>
      </c>
      <c r="E1156">
        <v>23165</v>
      </c>
      <c r="F1156">
        <v>25444</v>
      </c>
      <c r="G1156">
        <v>8058</v>
      </c>
      <c r="H1156" s="1">
        <v>44294</v>
      </c>
      <c r="I1156" t="s">
        <v>385</v>
      </c>
      <c r="J1156" t="s">
        <v>383</v>
      </c>
      <c r="K1156">
        <v>110159</v>
      </c>
      <c r="L1156" t="s">
        <v>22</v>
      </c>
      <c r="M1156" t="s">
        <v>247</v>
      </c>
      <c r="N1156" t="s">
        <v>225</v>
      </c>
      <c r="O1156" t="s">
        <v>226</v>
      </c>
      <c r="P1156">
        <v>43</v>
      </c>
      <c r="Q1156" s="1">
        <v>27760</v>
      </c>
      <c r="R1156" t="s">
        <v>281</v>
      </c>
      <c r="S1156" t="s">
        <v>282</v>
      </c>
      <c r="T1156" t="s">
        <v>229</v>
      </c>
      <c r="U1156" t="s">
        <v>261</v>
      </c>
      <c r="V1156" t="s">
        <v>231</v>
      </c>
      <c r="W1156">
        <v>528</v>
      </c>
      <c r="X1156" t="s">
        <v>344</v>
      </c>
      <c r="Y1156" t="s">
        <v>357</v>
      </c>
      <c r="Z1156" t="s">
        <v>346</v>
      </c>
      <c r="AA1156">
        <v>0.1825</v>
      </c>
      <c r="AB1156" t="s">
        <v>354</v>
      </c>
      <c r="AC1156" t="s">
        <v>355</v>
      </c>
      <c r="AD1156" t="s">
        <v>20</v>
      </c>
      <c r="AE1156" t="s">
        <v>9</v>
      </c>
      <c r="AF1156" t="s">
        <v>10</v>
      </c>
      <c r="AG1156" t="s">
        <v>11</v>
      </c>
      <c r="AH1156" t="s">
        <v>11</v>
      </c>
      <c r="AI1156" t="s">
        <v>12</v>
      </c>
      <c r="AJ1156" t="s">
        <v>20</v>
      </c>
      <c r="AK1156">
        <v>110159</v>
      </c>
      <c r="AL1156" t="s">
        <v>21</v>
      </c>
      <c r="AM1156" t="s">
        <v>30</v>
      </c>
      <c r="AN1156">
        <v>23850</v>
      </c>
      <c r="AO1156">
        <v>26617</v>
      </c>
      <c r="AP1156">
        <v>23101</v>
      </c>
      <c r="AQ1156">
        <v>50</v>
      </c>
      <c r="AR1156">
        <v>3681.55</v>
      </c>
      <c r="AS1156" t="s">
        <v>2396</v>
      </c>
      <c r="AT1156" t="s">
        <v>2396</v>
      </c>
      <c r="AU1156">
        <v>2</v>
      </c>
      <c r="AV1156" t="s">
        <v>2398</v>
      </c>
      <c r="AW1156" t="str" cm="1">
        <f t="array" ref="AW1156">IF(Bank_Final_Fact[[#This Row],[Disbursement Date]]=MIN(_xlfn._xlws.FILTER(Bank_Final_Fact[Disbursement Date],Bank_Final_Fact[Client id]=Bank_Final_Fact[[#This Row],[Client id]])),"New","Old")</f>
        <v>New</v>
      </c>
      <c r="AX1156">
        <f t="shared" si="18"/>
        <v>1</v>
      </c>
    </row>
    <row r="1157" spans="1:50">
      <c r="A1157" t="s">
        <v>1542</v>
      </c>
      <c r="B1157">
        <v>429</v>
      </c>
      <c r="C1157" t="s">
        <v>124</v>
      </c>
      <c r="D1157" t="s">
        <v>359</v>
      </c>
      <c r="E1157">
        <v>13506</v>
      </c>
      <c r="F1157">
        <v>9092</v>
      </c>
      <c r="G1157">
        <v>18218</v>
      </c>
      <c r="H1157" s="1">
        <v>42992</v>
      </c>
      <c r="I1157" t="s">
        <v>385</v>
      </c>
      <c r="J1157" t="s">
        <v>383</v>
      </c>
      <c r="K1157">
        <v>1030063</v>
      </c>
      <c r="L1157" t="s">
        <v>126</v>
      </c>
      <c r="M1157" t="s">
        <v>254</v>
      </c>
      <c r="N1157" t="s">
        <v>225</v>
      </c>
      <c r="O1157" t="s">
        <v>251</v>
      </c>
      <c r="P1157">
        <v>28</v>
      </c>
      <c r="Q1157" s="1">
        <v>32509</v>
      </c>
      <c r="R1157" t="s">
        <v>235</v>
      </c>
      <c r="S1157" t="s">
        <v>243</v>
      </c>
      <c r="T1157" t="s">
        <v>229</v>
      </c>
      <c r="U1157" t="s">
        <v>233</v>
      </c>
      <c r="V1157" t="s">
        <v>240</v>
      </c>
      <c r="W1157">
        <v>536</v>
      </c>
      <c r="X1157" t="s">
        <v>344</v>
      </c>
      <c r="Y1157" t="s">
        <v>360</v>
      </c>
      <c r="Z1157" t="s">
        <v>346</v>
      </c>
      <c r="AA1157">
        <v>9.9099999999999994E-2</v>
      </c>
      <c r="AB1157" t="s">
        <v>347</v>
      </c>
      <c r="AC1157" t="s">
        <v>361</v>
      </c>
      <c r="AD1157" t="s">
        <v>124</v>
      </c>
      <c r="AE1157" t="s">
        <v>9</v>
      </c>
      <c r="AF1157" t="s">
        <v>10</v>
      </c>
      <c r="AG1157" t="s">
        <v>11</v>
      </c>
      <c r="AH1157" t="s">
        <v>11</v>
      </c>
      <c r="AI1157" t="s">
        <v>12</v>
      </c>
      <c r="AJ1157" t="s">
        <v>20</v>
      </c>
      <c r="AK1157">
        <v>1030063</v>
      </c>
      <c r="AL1157" t="s">
        <v>125</v>
      </c>
      <c r="AM1157" t="s">
        <v>30</v>
      </c>
      <c r="AN1157">
        <v>14613</v>
      </c>
      <c r="AO1157">
        <v>10179</v>
      </c>
      <c r="AP1157">
        <v>13274</v>
      </c>
      <c r="AQ1157">
        <v>37.81</v>
      </c>
      <c r="AR1157">
        <v>3459.3</v>
      </c>
      <c r="AS1157" t="s">
        <v>2396</v>
      </c>
      <c r="AT1157" t="s">
        <v>2396</v>
      </c>
      <c r="AU1157">
        <v>2</v>
      </c>
      <c r="AV1157" t="s">
        <v>2398</v>
      </c>
      <c r="AW1157" t="str" cm="1">
        <f t="array" ref="AW1157">IF(Bank_Final_Fact[[#This Row],[Disbursement Date]]=MIN(_xlfn._xlws.FILTER(Bank_Final_Fact[Disbursement Date],Bank_Final_Fact[Client id]=Bank_Final_Fact[[#This Row],[Client id]])),"New","Old")</f>
        <v>New</v>
      </c>
      <c r="AX1157">
        <f t="shared" si="18"/>
        <v>4</v>
      </c>
    </row>
    <row r="1158" spans="1:50">
      <c r="A1158" t="s">
        <v>1543</v>
      </c>
      <c r="B1158">
        <v>405</v>
      </c>
      <c r="C1158" t="s">
        <v>17</v>
      </c>
      <c r="D1158" t="s">
        <v>353</v>
      </c>
      <c r="E1158">
        <v>4082</v>
      </c>
      <c r="F1158">
        <v>43211</v>
      </c>
      <c r="G1158">
        <v>41140</v>
      </c>
      <c r="H1158" s="1">
        <v>45264</v>
      </c>
      <c r="I1158" t="s">
        <v>382</v>
      </c>
      <c r="J1158" t="s">
        <v>389</v>
      </c>
      <c r="K1158">
        <v>160051</v>
      </c>
      <c r="L1158" t="s">
        <v>19</v>
      </c>
      <c r="M1158" t="s">
        <v>247</v>
      </c>
      <c r="N1158" t="s">
        <v>225</v>
      </c>
      <c r="O1158" t="s">
        <v>226</v>
      </c>
      <c r="P1158">
        <v>43</v>
      </c>
      <c r="Q1158" s="1">
        <v>27760</v>
      </c>
      <c r="R1158" t="s">
        <v>281</v>
      </c>
      <c r="S1158" t="s">
        <v>282</v>
      </c>
      <c r="T1158" t="s">
        <v>229</v>
      </c>
      <c r="U1158" t="s">
        <v>261</v>
      </c>
      <c r="V1158" t="s">
        <v>231</v>
      </c>
      <c r="W1158">
        <v>528</v>
      </c>
      <c r="X1158" t="s">
        <v>344</v>
      </c>
      <c r="Y1158" t="s">
        <v>357</v>
      </c>
      <c r="Z1158" t="s">
        <v>346</v>
      </c>
      <c r="AA1158">
        <v>0.1825</v>
      </c>
      <c r="AB1158" t="s">
        <v>354</v>
      </c>
      <c r="AC1158" t="s">
        <v>355</v>
      </c>
      <c r="AD1158" t="s">
        <v>17</v>
      </c>
      <c r="AE1158" t="s">
        <v>9</v>
      </c>
      <c r="AF1158" t="s">
        <v>10</v>
      </c>
      <c r="AG1158" t="s">
        <v>11</v>
      </c>
      <c r="AH1158" t="s">
        <v>11</v>
      </c>
      <c r="AI1158" t="s">
        <v>12</v>
      </c>
      <c r="AJ1158" t="s">
        <v>17</v>
      </c>
      <c r="AK1158">
        <v>160051</v>
      </c>
      <c r="AL1158" t="s">
        <v>18</v>
      </c>
      <c r="AM1158" t="s">
        <v>30</v>
      </c>
      <c r="AN1158">
        <v>4420</v>
      </c>
      <c r="AO1158">
        <v>43398</v>
      </c>
      <c r="AP1158">
        <v>3620</v>
      </c>
      <c r="AQ1158">
        <v>21.01</v>
      </c>
      <c r="AR1158">
        <v>4627.42</v>
      </c>
      <c r="AS1158" t="s">
        <v>2396</v>
      </c>
      <c r="AT1158" t="s">
        <v>2396</v>
      </c>
      <c r="AU1158">
        <v>2</v>
      </c>
      <c r="AV1158" t="s">
        <v>2398</v>
      </c>
      <c r="AW1158" t="str" cm="1">
        <f t="array" ref="AW1158">IF(Bank_Final_Fact[[#This Row],[Disbursement Date]]=MIN(_xlfn._xlws.FILTER(Bank_Final_Fact[Disbursement Date],Bank_Final_Fact[Client id]=Bank_Final_Fact[[#This Row],[Client id]])),"New","Old")</f>
        <v>Old</v>
      </c>
      <c r="AX1158">
        <f t="shared" si="18"/>
        <v>3</v>
      </c>
    </row>
    <row r="1159" spans="1:50">
      <c r="A1159" t="s">
        <v>1544</v>
      </c>
      <c r="B1159">
        <v>26</v>
      </c>
      <c r="C1159" t="s">
        <v>151</v>
      </c>
      <c r="D1159" t="s">
        <v>359</v>
      </c>
      <c r="E1159">
        <v>12471</v>
      </c>
      <c r="F1159">
        <v>47993</v>
      </c>
      <c r="G1159">
        <v>5257</v>
      </c>
      <c r="H1159" s="1">
        <v>43288</v>
      </c>
      <c r="I1159" t="s">
        <v>385</v>
      </c>
      <c r="J1159" t="s">
        <v>383</v>
      </c>
      <c r="K1159">
        <v>880038</v>
      </c>
      <c r="L1159" t="s">
        <v>153</v>
      </c>
      <c r="M1159" t="s">
        <v>252</v>
      </c>
      <c r="N1159" t="s">
        <v>225</v>
      </c>
      <c r="O1159" t="s">
        <v>242</v>
      </c>
      <c r="P1159">
        <v>22</v>
      </c>
      <c r="Q1159" s="1">
        <v>35047</v>
      </c>
      <c r="R1159" t="s">
        <v>266</v>
      </c>
      <c r="S1159" t="s">
        <v>243</v>
      </c>
      <c r="T1159" t="s">
        <v>229</v>
      </c>
      <c r="U1159" t="s">
        <v>261</v>
      </c>
      <c r="V1159" t="s">
        <v>246</v>
      </c>
      <c r="W1159">
        <v>346</v>
      </c>
      <c r="X1159" t="s">
        <v>344</v>
      </c>
      <c r="Y1159" t="s">
        <v>360</v>
      </c>
      <c r="Z1159" t="s">
        <v>346</v>
      </c>
      <c r="AA1159">
        <v>9.9099999999999994E-2</v>
      </c>
      <c r="AB1159" t="s">
        <v>347</v>
      </c>
      <c r="AC1159" t="s">
        <v>361</v>
      </c>
      <c r="AD1159" t="s">
        <v>151</v>
      </c>
      <c r="AE1159" t="s">
        <v>143</v>
      </c>
      <c r="AF1159" t="s">
        <v>144</v>
      </c>
      <c r="AG1159" t="s">
        <v>145</v>
      </c>
      <c r="AH1159" t="s">
        <v>145</v>
      </c>
      <c r="AI1159" t="s">
        <v>146</v>
      </c>
      <c r="AJ1159" t="s">
        <v>151</v>
      </c>
      <c r="AK1159">
        <v>880038</v>
      </c>
      <c r="AL1159" t="s">
        <v>152</v>
      </c>
      <c r="AM1159" t="s">
        <v>16</v>
      </c>
      <c r="AN1159">
        <v>13014</v>
      </c>
      <c r="AO1159">
        <v>49225</v>
      </c>
      <c r="AP1159">
        <v>12171</v>
      </c>
      <c r="AQ1159">
        <v>46.17</v>
      </c>
      <c r="AR1159">
        <v>1060.51</v>
      </c>
      <c r="AS1159" t="s">
        <v>2396</v>
      </c>
      <c r="AT1159" t="s">
        <v>2396</v>
      </c>
      <c r="AU1159">
        <v>0</v>
      </c>
      <c r="AV1159" t="s">
        <v>2398</v>
      </c>
      <c r="AW1159" t="str" cm="1">
        <f t="array" ref="AW1159">IF(Bank_Final_Fact[[#This Row],[Disbursement Date]]=MIN(_xlfn._xlws.FILTER(Bank_Final_Fact[Disbursement Date],Bank_Final_Fact[Client id]=Bank_Final_Fact[[#This Row],[Client id]])),"New","Old")</f>
        <v>Old</v>
      </c>
      <c r="AX1159">
        <f t="shared" si="18"/>
        <v>2</v>
      </c>
    </row>
    <row r="1160" spans="1:50">
      <c r="A1160" t="s">
        <v>1545</v>
      </c>
      <c r="B1160">
        <v>824</v>
      </c>
      <c r="C1160" t="s">
        <v>81</v>
      </c>
      <c r="D1160" t="s">
        <v>343</v>
      </c>
      <c r="E1160">
        <v>25161</v>
      </c>
      <c r="F1160">
        <v>45519</v>
      </c>
      <c r="G1160">
        <v>22830</v>
      </c>
      <c r="H1160" s="1">
        <v>43465</v>
      </c>
      <c r="I1160" t="s">
        <v>382</v>
      </c>
      <c r="J1160" t="s">
        <v>389</v>
      </c>
      <c r="K1160">
        <v>690076</v>
      </c>
      <c r="L1160" t="s">
        <v>88</v>
      </c>
      <c r="M1160" t="s">
        <v>253</v>
      </c>
      <c r="N1160" t="s">
        <v>225</v>
      </c>
      <c r="O1160" t="s">
        <v>251</v>
      </c>
      <c r="P1160">
        <v>31</v>
      </c>
      <c r="Q1160" s="1">
        <v>32153</v>
      </c>
      <c r="R1160" t="s">
        <v>235</v>
      </c>
      <c r="S1160" t="s">
        <v>243</v>
      </c>
      <c r="T1160" t="s">
        <v>229</v>
      </c>
      <c r="U1160" t="s">
        <v>245</v>
      </c>
      <c r="V1160" t="s">
        <v>246</v>
      </c>
      <c r="W1160">
        <v>315</v>
      </c>
      <c r="X1160" t="s">
        <v>344</v>
      </c>
      <c r="Y1160" t="s">
        <v>345</v>
      </c>
      <c r="Z1160" t="s">
        <v>346</v>
      </c>
      <c r="AA1160">
        <v>0.1065</v>
      </c>
      <c r="AB1160" t="s">
        <v>347</v>
      </c>
      <c r="AC1160" t="s">
        <v>348</v>
      </c>
      <c r="AD1160" t="s">
        <v>81</v>
      </c>
      <c r="AE1160" t="s">
        <v>82</v>
      </c>
      <c r="AF1160" t="s">
        <v>83</v>
      </c>
      <c r="AG1160" t="s">
        <v>84</v>
      </c>
      <c r="AH1160" t="s">
        <v>84</v>
      </c>
      <c r="AI1160" t="s">
        <v>85</v>
      </c>
      <c r="AJ1160" t="s">
        <v>86</v>
      </c>
      <c r="AK1160">
        <v>690076</v>
      </c>
      <c r="AL1160" t="s">
        <v>87</v>
      </c>
      <c r="AM1160" t="s">
        <v>14</v>
      </c>
      <c r="AN1160">
        <v>26702</v>
      </c>
      <c r="AO1160">
        <v>46115</v>
      </c>
      <c r="AP1160">
        <v>25131</v>
      </c>
      <c r="AQ1160">
        <v>8.64</v>
      </c>
      <c r="AR1160">
        <v>2743.1</v>
      </c>
      <c r="AS1160" t="s">
        <v>2396</v>
      </c>
      <c r="AT1160" t="s">
        <v>2396</v>
      </c>
      <c r="AU1160">
        <v>0</v>
      </c>
      <c r="AV1160" t="s">
        <v>2398</v>
      </c>
      <c r="AW1160" t="str" cm="1">
        <f t="array" ref="AW1160">IF(Bank_Final_Fact[[#This Row],[Disbursement Date]]=MIN(_xlfn._xlws.FILTER(Bank_Final_Fact[Disbursement Date],Bank_Final_Fact[Client id]=Bank_Final_Fact[[#This Row],[Client id]])),"New","Old")</f>
        <v>Old</v>
      </c>
      <c r="AX1160">
        <f t="shared" si="18"/>
        <v>3</v>
      </c>
    </row>
    <row r="1161" spans="1:50">
      <c r="A1161" t="s">
        <v>1546</v>
      </c>
      <c r="B1161">
        <v>811</v>
      </c>
      <c r="C1161" t="s">
        <v>92</v>
      </c>
      <c r="D1161" t="s">
        <v>343</v>
      </c>
      <c r="E1161">
        <v>31986</v>
      </c>
      <c r="F1161">
        <v>22308</v>
      </c>
      <c r="G1161">
        <v>10999</v>
      </c>
      <c r="H1161" s="1">
        <v>44648</v>
      </c>
      <c r="I1161" t="s">
        <v>394</v>
      </c>
      <c r="J1161" t="s">
        <v>389</v>
      </c>
      <c r="K1161">
        <v>700013</v>
      </c>
      <c r="L1161" t="s">
        <v>93</v>
      </c>
      <c r="M1161" t="s">
        <v>295</v>
      </c>
      <c r="N1161" t="s">
        <v>225</v>
      </c>
      <c r="O1161" t="s">
        <v>238</v>
      </c>
      <c r="P1161">
        <v>51</v>
      </c>
      <c r="Q1161" s="1">
        <v>24838</v>
      </c>
      <c r="R1161" t="s">
        <v>227</v>
      </c>
      <c r="S1161" t="s">
        <v>243</v>
      </c>
      <c r="T1161" t="s">
        <v>229</v>
      </c>
      <c r="U1161" t="s">
        <v>245</v>
      </c>
      <c r="V1161" t="s">
        <v>231</v>
      </c>
      <c r="W1161">
        <v>389</v>
      </c>
      <c r="X1161" t="s">
        <v>344</v>
      </c>
      <c r="Y1161" t="s">
        <v>345</v>
      </c>
      <c r="Z1161" t="s">
        <v>346</v>
      </c>
      <c r="AA1161">
        <v>0.1065</v>
      </c>
      <c r="AB1161" t="s">
        <v>347</v>
      </c>
      <c r="AC1161" t="s">
        <v>348</v>
      </c>
      <c r="AD1161" t="s">
        <v>92</v>
      </c>
      <c r="AE1161" t="s">
        <v>82</v>
      </c>
      <c r="AF1161" t="s">
        <v>83</v>
      </c>
      <c r="AG1161" t="s">
        <v>84</v>
      </c>
      <c r="AH1161" t="s">
        <v>84</v>
      </c>
      <c r="AI1161" t="s">
        <v>85</v>
      </c>
      <c r="AJ1161" t="s">
        <v>86</v>
      </c>
      <c r="AK1161">
        <v>700013</v>
      </c>
      <c r="AL1161" t="s">
        <v>21</v>
      </c>
      <c r="AM1161" t="s">
        <v>30</v>
      </c>
      <c r="AN1161">
        <v>31503</v>
      </c>
      <c r="AO1161">
        <v>24268</v>
      </c>
      <c r="AP1161">
        <v>31619</v>
      </c>
      <c r="AQ1161">
        <v>37.99</v>
      </c>
      <c r="AR1161">
        <v>4599.22</v>
      </c>
      <c r="AS1161" t="s">
        <v>2396</v>
      </c>
      <c r="AT1161" t="s">
        <v>2396</v>
      </c>
      <c r="AU1161">
        <v>1</v>
      </c>
      <c r="AV1161" t="s">
        <v>2398</v>
      </c>
      <c r="AW1161" t="str" cm="1">
        <f t="array" ref="AW1161">IF(Bank_Final_Fact[[#This Row],[Disbursement Date]]=MIN(_xlfn._xlws.FILTER(Bank_Final_Fact[Disbursement Date],Bank_Final_Fact[Client id]=Bank_Final_Fact[[#This Row],[Client id]])),"New","Old")</f>
        <v>New</v>
      </c>
      <c r="AX1161">
        <f t="shared" si="18"/>
        <v>1</v>
      </c>
    </row>
    <row r="1162" spans="1:50">
      <c r="A1162" t="s">
        <v>1547</v>
      </c>
      <c r="B1162">
        <v>690</v>
      </c>
      <c r="C1162" t="s">
        <v>47</v>
      </c>
      <c r="D1162" t="s">
        <v>359</v>
      </c>
      <c r="E1162">
        <v>38917</v>
      </c>
      <c r="F1162">
        <v>49352</v>
      </c>
      <c r="G1162">
        <v>38883</v>
      </c>
      <c r="H1162" s="1">
        <v>44580</v>
      </c>
      <c r="I1162" t="s">
        <v>382</v>
      </c>
      <c r="J1162" t="s">
        <v>389</v>
      </c>
      <c r="K1162">
        <v>80001</v>
      </c>
      <c r="L1162" t="s">
        <v>49</v>
      </c>
      <c r="M1162" t="s">
        <v>270</v>
      </c>
      <c r="N1162" t="s">
        <v>225</v>
      </c>
      <c r="O1162" t="s">
        <v>242</v>
      </c>
      <c r="P1162">
        <v>23</v>
      </c>
      <c r="Q1162" s="1">
        <v>34367</v>
      </c>
      <c r="R1162" t="s">
        <v>266</v>
      </c>
      <c r="S1162" t="s">
        <v>243</v>
      </c>
      <c r="T1162" t="s">
        <v>229</v>
      </c>
      <c r="U1162" t="s">
        <v>245</v>
      </c>
      <c r="V1162" t="s">
        <v>240</v>
      </c>
      <c r="W1162">
        <v>503</v>
      </c>
      <c r="X1162" t="s">
        <v>344</v>
      </c>
      <c r="Y1162" t="s">
        <v>360</v>
      </c>
      <c r="Z1162" t="s">
        <v>346</v>
      </c>
      <c r="AA1162">
        <v>9.9099999999999994E-2</v>
      </c>
      <c r="AB1162" t="s">
        <v>347</v>
      </c>
      <c r="AC1162" t="s">
        <v>361</v>
      </c>
      <c r="AD1162" t="s">
        <v>47</v>
      </c>
      <c r="AE1162" t="s">
        <v>40</v>
      </c>
      <c r="AF1162" t="s">
        <v>41</v>
      </c>
      <c r="AG1162" t="s">
        <v>42</v>
      </c>
      <c r="AH1162" t="s">
        <v>42</v>
      </c>
      <c r="AI1162" t="s">
        <v>43</v>
      </c>
      <c r="AJ1162" t="s">
        <v>47</v>
      </c>
      <c r="AK1162">
        <v>80001</v>
      </c>
      <c r="AL1162" t="s">
        <v>48</v>
      </c>
      <c r="AM1162" t="s">
        <v>16</v>
      </c>
      <c r="AN1162">
        <v>38485</v>
      </c>
      <c r="AO1162">
        <v>49965</v>
      </c>
      <c r="AP1162">
        <v>38526</v>
      </c>
      <c r="AQ1162">
        <v>22.57</v>
      </c>
      <c r="AR1162">
        <v>4268.3900000000003</v>
      </c>
      <c r="AS1162" t="s">
        <v>2396</v>
      </c>
      <c r="AT1162" t="s">
        <v>2396</v>
      </c>
      <c r="AU1162">
        <v>1</v>
      </c>
      <c r="AV1162" t="s">
        <v>2398</v>
      </c>
      <c r="AW1162" t="str" cm="1">
        <f t="array" ref="AW1162">IF(Bank_Final_Fact[[#This Row],[Disbursement Date]]=MIN(_xlfn._xlws.FILTER(Bank_Final_Fact[Disbursement Date],Bank_Final_Fact[Client id]=Bank_Final_Fact[[#This Row],[Client id]])),"New","Old")</f>
        <v>New</v>
      </c>
      <c r="AX1162">
        <f t="shared" si="18"/>
        <v>1</v>
      </c>
    </row>
    <row r="1163" spans="1:50">
      <c r="A1163" t="s">
        <v>1548</v>
      </c>
      <c r="B1163">
        <v>6</v>
      </c>
      <c r="C1163" t="s">
        <v>75</v>
      </c>
      <c r="D1163" t="s">
        <v>359</v>
      </c>
      <c r="E1163">
        <v>37160</v>
      </c>
      <c r="F1163">
        <v>17760</v>
      </c>
      <c r="G1163">
        <v>30229</v>
      </c>
      <c r="H1163" s="1">
        <v>42556</v>
      </c>
      <c r="I1163" t="s">
        <v>385</v>
      </c>
      <c r="J1163" t="s">
        <v>389</v>
      </c>
      <c r="K1163">
        <v>710002</v>
      </c>
      <c r="L1163" t="s">
        <v>80</v>
      </c>
      <c r="M1163" t="s">
        <v>241</v>
      </c>
      <c r="N1163" t="s">
        <v>225</v>
      </c>
      <c r="O1163" t="s">
        <v>242</v>
      </c>
      <c r="P1163">
        <v>23</v>
      </c>
      <c r="Q1163" s="1">
        <v>34335</v>
      </c>
      <c r="R1163" t="s">
        <v>227</v>
      </c>
      <c r="S1163" t="s">
        <v>243</v>
      </c>
      <c r="T1163" t="s">
        <v>229</v>
      </c>
      <c r="U1163" t="s">
        <v>233</v>
      </c>
      <c r="V1163" t="s">
        <v>240</v>
      </c>
      <c r="W1163">
        <v>416</v>
      </c>
      <c r="X1163" t="s">
        <v>344</v>
      </c>
      <c r="Y1163" t="s">
        <v>360</v>
      </c>
      <c r="Z1163" t="s">
        <v>346</v>
      </c>
      <c r="AA1163">
        <v>9.9099999999999994E-2</v>
      </c>
      <c r="AB1163" t="s">
        <v>347</v>
      </c>
      <c r="AC1163" t="s">
        <v>361</v>
      </c>
      <c r="AD1163" t="s">
        <v>75</v>
      </c>
      <c r="AE1163" t="s">
        <v>76</v>
      </c>
      <c r="AF1163" t="s">
        <v>77</v>
      </c>
      <c r="AG1163" t="s">
        <v>78</v>
      </c>
      <c r="AH1163" t="s">
        <v>78</v>
      </c>
      <c r="AI1163" t="s">
        <v>79</v>
      </c>
      <c r="AJ1163" t="s">
        <v>75</v>
      </c>
      <c r="AK1163">
        <v>710002</v>
      </c>
      <c r="AL1163" t="s">
        <v>45</v>
      </c>
      <c r="AM1163" t="s">
        <v>14</v>
      </c>
      <c r="AN1163">
        <v>37774</v>
      </c>
      <c r="AO1163">
        <v>18130</v>
      </c>
      <c r="AP1163">
        <v>36883</v>
      </c>
      <c r="AQ1163">
        <v>36.64</v>
      </c>
      <c r="AR1163">
        <v>2962.93</v>
      </c>
      <c r="AS1163" t="s">
        <v>2396</v>
      </c>
      <c r="AT1163" t="s">
        <v>2396</v>
      </c>
      <c r="AU1163">
        <v>0</v>
      </c>
      <c r="AV1163" t="s">
        <v>2398</v>
      </c>
      <c r="AW1163" t="str" cm="1">
        <f t="array" ref="AW1163">IF(Bank_Final_Fact[[#This Row],[Disbursement Date]]=MIN(_xlfn._xlws.FILTER(Bank_Final_Fact[Disbursement Date],Bank_Final_Fact[Client id]=Bank_Final_Fact[[#This Row],[Client id]])),"New","Old")</f>
        <v>New</v>
      </c>
      <c r="AX1163">
        <f t="shared" si="18"/>
        <v>3</v>
      </c>
    </row>
    <row r="1164" spans="1:50">
      <c r="A1164" t="s">
        <v>1549</v>
      </c>
      <c r="B1164">
        <v>86</v>
      </c>
      <c r="C1164" t="s">
        <v>17</v>
      </c>
      <c r="D1164" t="s">
        <v>343</v>
      </c>
      <c r="E1164">
        <v>32107</v>
      </c>
      <c r="F1164">
        <v>18030</v>
      </c>
      <c r="G1164">
        <v>17867</v>
      </c>
      <c r="H1164" s="1">
        <v>43441</v>
      </c>
      <c r="I1164" t="s">
        <v>382</v>
      </c>
      <c r="J1164" t="s">
        <v>383</v>
      </c>
      <c r="K1164">
        <v>160051</v>
      </c>
      <c r="L1164" t="s">
        <v>19</v>
      </c>
      <c r="M1164" t="s">
        <v>305</v>
      </c>
      <c r="N1164" t="s">
        <v>225</v>
      </c>
      <c r="O1164" t="s">
        <v>226</v>
      </c>
      <c r="P1164">
        <v>38</v>
      </c>
      <c r="Q1164" s="1">
        <v>29221</v>
      </c>
      <c r="R1164" t="s">
        <v>281</v>
      </c>
      <c r="S1164" t="s">
        <v>282</v>
      </c>
      <c r="T1164" t="s">
        <v>229</v>
      </c>
      <c r="U1164" t="s">
        <v>261</v>
      </c>
      <c r="V1164" t="s">
        <v>231</v>
      </c>
      <c r="W1164">
        <v>578</v>
      </c>
      <c r="X1164" t="s">
        <v>344</v>
      </c>
      <c r="Y1164" t="s">
        <v>345</v>
      </c>
      <c r="Z1164" t="s">
        <v>346</v>
      </c>
      <c r="AA1164">
        <v>0.1065</v>
      </c>
      <c r="AB1164" t="s">
        <v>347</v>
      </c>
      <c r="AC1164" t="s">
        <v>348</v>
      </c>
      <c r="AD1164" t="s">
        <v>17</v>
      </c>
      <c r="AE1164" t="s">
        <v>9</v>
      </c>
      <c r="AF1164" t="s">
        <v>10</v>
      </c>
      <c r="AG1164" t="s">
        <v>11</v>
      </c>
      <c r="AH1164" t="s">
        <v>11</v>
      </c>
      <c r="AI1164" t="s">
        <v>12</v>
      </c>
      <c r="AJ1164" t="s">
        <v>17</v>
      </c>
      <c r="AK1164">
        <v>160051</v>
      </c>
      <c r="AL1164" t="s">
        <v>18</v>
      </c>
      <c r="AM1164" t="s">
        <v>30</v>
      </c>
      <c r="AN1164">
        <v>31630</v>
      </c>
      <c r="AO1164">
        <v>19536</v>
      </c>
      <c r="AP1164">
        <v>31948</v>
      </c>
      <c r="AQ1164">
        <v>14</v>
      </c>
      <c r="AR1164">
        <v>3889.27</v>
      </c>
      <c r="AS1164" t="s">
        <v>2396</v>
      </c>
      <c r="AT1164" t="s">
        <v>2396</v>
      </c>
      <c r="AU1164">
        <v>2</v>
      </c>
      <c r="AV1164" t="s">
        <v>2398</v>
      </c>
      <c r="AW1164" t="str" cm="1">
        <f t="array" ref="AW1164">IF(Bank_Final_Fact[[#This Row],[Disbursement Date]]=MIN(_xlfn._xlws.FILTER(Bank_Final_Fact[Disbursement Date],Bank_Final_Fact[Client id]=Bank_Final_Fact[[#This Row],[Client id]])),"New","Old")</f>
        <v>Old</v>
      </c>
      <c r="AX1164">
        <f t="shared" si="18"/>
        <v>2</v>
      </c>
    </row>
    <row r="1165" spans="1:50">
      <c r="A1165" t="s">
        <v>1550</v>
      </c>
      <c r="B1165">
        <v>894</v>
      </c>
      <c r="C1165" t="s">
        <v>81</v>
      </c>
      <c r="D1165" t="s">
        <v>343</v>
      </c>
      <c r="E1165">
        <v>35110</v>
      </c>
      <c r="F1165">
        <v>31640</v>
      </c>
      <c r="G1165">
        <v>26430</v>
      </c>
      <c r="H1165" s="1">
        <v>44125</v>
      </c>
      <c r="I1165" t="s">
        <v>382</v>
      </c>
      <c r="J1165" t="s">
        <v>383</v>
      </c>
      <c r="K1165">
        <v>690076</v>
      </c>
      <c r="L1165" t="s">
        <v>88</v>
      </c>
      <c r="M1165" t="s">
        <v>316</v>
      </c>
      <c r="N1165" t="s">
        <v>225</v>
      </c>
      <c r="O1165" t="s">
        <v>238</v>
      </c>
      <c r="P1165">
        <v>51</v>
      </c>
      <c r="Q1165" s="1">
        <v>24838</v>
      </c>
      <c r="R1165" t="s">
        <v>266</v>
      </c>
      <c r="S1165" t="s">
        <v>282</v>
      </c>
      <c r="T1165" t="s">
        <v>259</v>
      </c>
      <c r="U1165" t="s">
        <v>230</v>
      </c>
      <c r="V1165" t="s">
        <v>231</v>
      </c>
      <c r="W1165">
        <v>804</v>
      </c>
      <c r="X1165" t="s">
        <v>344</v>
      </c>
      <c r="Y1165" t="s">
        <v>345</v>
      </c>
      <c r="Z1165" t="s">
        <v>346</v>
      </c>
      <c r="AA1165">
        <v>0.1065</v>
      </c>
      <c r="AB1165" t="s">
        <v>347</v>
      </c>
      <c r="AC1165" t="s">
        <v>348</v>
      </c>
      <c r="AD1165" t="s">
        <v>81</v>
      </c>
      <c r="AE1165" t="s">
        <v>82</v>
      </c>
      <c r="AF1165" t="s">
        <v>83</v>
      </c>
      <c r="AG1165" t="s">
        <v>84</v>
      </c>
      <c r="AH1165" t="s">
        <v>84</v>
      </c>
      <c r="AI1165" t="s">
        <v>85</v>
      </c>
      <c r="AJ1165" t="s">
        <v>86</v>
      </c>
      <c r="AK1165">
        <v>690076</v>
      </c>
      <c r="AL1165" t="s">
        <v>87</v>
      </c>
      <c r="AM1165" t="s">
        <v>14</v>
      </c>
      <c r="AN1165">
        <v>34778</v>
      </c>
      <c r="AO1165">
        <v>32711</v>
      </c>
      <c r="AP1165">
        <v>34896</v>
      </c>
      <c r="AQ1165">
        <v>18.78</v>
      </c>
      <c r="AR1165">
        <v>483.59</v>
      </c>
      <c r="AS1165" t="s">
        <v>2396</v>
      </c>
      <c r="AT1165" t="s">
        <v>2396</v>
      </c>
      <c r="AU1165">
        <v>1</v>
      </c>
      <c r="AV1165" t="s">
        <v>2398</v>
      </c>
      <c r="AW1165" t="str" cm="1">
        <f t="array" ref="AW1165">IF(Bank_Final_Fact[[#This Row],[Disbursement Date]]=MIN(_xlfn._xlws.FILTER(Bank_Final_Fact[Disbursement Date],Bank_Final_Fact[Client id]=Bank_Final_Fact[[#This Row],[Client id]])),"New","Old")</f>
        <v>New</v>
      </c>
      <c r="AX1165">
        <f t="shared" si="18"/>
        <v>1</v>
      </c>
    </row>
    <row r="1166" spans="1:50">
      <c r="A1166" t="s">
        <v>1551</v>
      </c>
      <c r="B1166">
        <v>723</v>
      </c>
      <c r="C1166" t="s">
        <v>23</v>
      </c>
      <c r="D1166" t="s">
        <v>359</v>
      </c>
      <c r="E1166">
        <v>43469</v>
      </c>
      <c r="F1166">
        <v>2841</v>
      </c>
      <c r="G1166">
        <v>35523</v>
      </c>
      <c r="H1166" s="1">
        <v>43757</v>
      </c>
      <c r="I1166" t="s">
        <v>385</v>
      </c>
      <c r="J1166" t="s">
        <v>383</v>
      </c>
      <c r="K1166">
        <v>910182</v>
      </c>
      <c r="L1166" t="s">
        <v>31</v>
      </c>
      <c r="M1166" t="s">
        <v>322</v>
      </c>
      <c r="N1166" t="s">
        <v>225</v>
      </c>
      <c r="O1166" t="s">
        <v>226</v>
      </c>
      <c r="P1166">
        <v>44</v>
      </c>
      <c r="Q1166" s="1">
        <v>27395</v>
      </c>
      <c r="R1166" t="s">
        <v>239</v>
      </c>
      <c r="S1166" t="s">
        <v>303</v>
      </c>
      <c r="T1166" t="s">
        <v>229</v>
      </c>
      <c r="U1166" t="s">
        <v>236</v>
      </c>
      <c r="V1166" t="s">
        <v>231</v>
      </c>
      <c r="W1166">
        <v>638</v>
      </c>
      <c r="X1166" t="s">
        <v>344</v>
      </c>
      <c r="Y1166" t="s">
        <v>360</v>
      </c>
      <c r="Z1166" t="s">
        <v>346</v>
      </c>
      <c r="AA1166">
        <v>9.9099999999999994E-2</v>
      </c>
      <c r="AB1166" t="s">
        <v>347</v>
      </c>
      <c r="AC1166" t="s">
        <v>361</v>
      </c>
      <c r="AD1166" t="s">
        <v>23</v>
      </c>
      <c r="AE1166" t="s">
        <v>24</v>
      </c>
      <c r="AF1166" t="s">
        <v>25</v>
      </c>
      <c r="AG1166" t="s">
        <v>26</v>
      </c>
      <c r="AH1166" t="s">
        <v>26</v>
      </c>
      <c r="AI1166" t="s">
        <v>27</v>
      </c>
      <c r="AJ1166" t="s">
        <v>28</v>
      </c>
      <c r="AK1166">
        <v>910182</v>
      </c>
      <c r="AL1166" t="s">
        <v>29</v>
      </c>
      <c r="AM1166" t="s">
        <v>16</v>
      </c>
      <c r="AN1166">
        <v>44471</v>
      </c>
      <c r="AO1166">
        <v>2763</v>
      </c>
      <c r="AP1166">
        <v>43216</v>
      </c>
      <c r="AQ1166">
        <v>26.87</v>
      </c>
      <c r="AR1166">
        <v>2686.26</v>
      </c>
      <c r="AS1166" t="s">
        <v>2397</v>
      </c>
      <c r="AT1166" t="s">
        <v>2396</v>
      </c>
      <c r="AU1166">
        <v>0</v>
      </c>
      <c r="AV1166" t="s">
        <v>2398</v>
      </c>
      <c r="AW1166" t="str" cm="1">
        <f t="array" ref="AW1166">IF(Bank_Final_Fact[[#This Row],[Disbursement Date]]=MIN(_xlfn._xlws.FILTER(Bank_Final_Fact[Disbursement Date],Bank_Final_Fact[Client id]=Bank_Final_Fact[[#This Row],[Client id]])),"New","Old")</f>
        <v>Old</v>
      </c>
      <c r="AX1166">
        <f t="shared" si="18"/>
        <v>2</v>
      </c>
    </row>
    <row r="1167" spans="1:50">
      <c r="A1167" t="s">
        <v>1552</v>
      </c>
      <c r="B1167">
        <v>30</v>
      </c>
      <c r="C1167" t="s">
        <v>8</v>
      </c>
      <c r="D1167" t="s">
        <v>343</v>
      </c>
      <c r="E1167">
        <v>8784</v>
      </c>
      <c r="F1167">
        <v>6476</v>
      </c>
      <c r="G1167">
        <v>20129</v>
      </c>
      <c r="H1167" s="1">
        <v>43323</v>
      </c>
      <c r="I1167" t="s">
        <v>382</v>
      </c>
      <c r="J1167" t="s">
        <v>389</v>
      </c>
      <c r="K1167">
        <v>100186</v>
      </c>
      <c r="L1167" t="s">
        <v>15</v>
      </c>
      <c r="M1167" t="s">
        <v>271</v>
      </c>
      <c r="N1167" t="s">
        <v>225</v>
      </c>
      <c r="O1167" t="s">
        <v>226</v>
      </c>
      <c r="P1167">
        <v>38</v>
      </c>
      <c r="Q1167" s="1">
        <v>28856</v>
      </c>
      <c r="R1167" t="s">
        <v>266</v>
      </c>
      <c r="S1167" t="s">
        <v>243</v>
      </c>
      <c r="T1167" t="s">
        <v>259</v>
      </c>
      <c r="U1167" t="s">
        <v>230</v>
      </c>
      <c r="V1167" t="s">
        <v>240</v>
      </c>
      <c r="W1167">
        <v>517</v>
      </c>
      <c r="X1167" t="s">
        <v>344</v>
      </c>
      <c r="Y1167" t="s">
        <v>345</v>
      </c>
      <c r="Z1167" t="s">
        <v>346</v>
      </c>
      <c r="AA1167">
        <v>0.1065</v>
      </c>
      <c r="AB1167" t="s">
        <v>347</v>
      </c>
      <c r="AC1167" t="s">
        <v>348</v>
      </c>
      <c r="AD1167" t="s">
        <v>8</v>
      </c>
      <c r="AE1167" t="s">
        <v>9</v>
      </c>
      <c r="AF1167" t="s">
        <v>10</v>
      </c>
      <c r="AG1167" t="s">
        <v>11</v>
      </c>
      <c r="AH1167" t="s">
        <v>11</v>
      </c>
      <c r="AI1167" t="s">
        <v>12</v>
      </c>
      <c r="AJ1167" t="s">
        <v>8</v>
      </c>
      <c r="AK1167">
        <v>100186</v>
      </c>
      <c r="AL1167" t="s">
        <v>13</v>
      </c>
      <c r="AM1167" t="s">
        <v>14</v>
      </c>
      <c r="AN1167">
        <v>10230</v>
      </c>
      <c r="AO1167">
        <v>6482</v>
      </c>
      <c r="AP1167">
        <v>8676</v>
      </c>
      <c r="AQ1167">
        <v>4.24</v>
      </c>
      <c r="AR1167">
        <v>302.07</v>
      </c>
      <c r="AS1167" t="s">
        <v>2397</v>
      </c>
      <c r="AT1167" t="s">
        <v>2396</v>
      </c>
      <c r="AU1167">
        <v>1</v>
      </c>
      <c r="AV1167" t="s">
        <v>2398</v>
      </c>
      <c r="AW1167" t="str" cm="1">
        <f t="array" ref="AW1167">IF(Bank_Final_Fact[[#This Row],[Disbursement Date]]=MIN(_xlfn._xlws.FILTER(Bank_Final_Fact[Disbursement Date],Bank_Final_Fact[Client id]=Bank_Final_Fact[[#This Row],[Client id]])),"New","Old")</f>
        <v>Old</v>
      </c>
      <c r="AX1167">
        <f t="shared" si="18"/>
        <v>4</v>
      </c>
    </row>
    <row r="1168" spans="1:50">
      <c r="A1168" t="s">
        <v>1553</v>
      </c>
      <c r="B1168">
        <v>201</v>
      </c>
      <c r="C1168" t="s">
        <v>109</v>
      </c>
      <c r="D1168" t="s">
        <v>359</v>
      </c>
      <c r="E1168">
        <v>6420</v>
      </c>
      <c r="F1168">
        <v>3913</v>
      </c>
      <c r="G1168">
        <v>24091</v>
      </c>
      <c r="H1168" s="1">
        <v>42594</v>
      </c>
      <c r="I1168" t="s">
        <v>382</v>
      </c>
      <c r="J1168" t="s">
        <v>389</v>
      </c>
      <c r="K1168">
        <v>1110166</v>
      </c>
      <c r="L1168" t="s">
        <v>112</v>
      </c>
      <c r="M1168" t="s">
        <v>273</v>
      </c>
      <c r="N1168" t="s">
        <v>225</v>
      </c>
      <c r="O1168" t="s">
        <v>226</v>
      </c>
      <c r="P1168">
        <v>36</v>
      </c>
      <c r="Q1168" s="1">
        <v>30682</v>
      </c>
      <c r="R1168" t="s">
        <v>281</v>
      </c>
      <c r="S1168" t="s">
        <v>282</v>
      </c>
      <c r="T1168" t="s">
        <v>229</v>
      </c>
      <c r="U1168" t="s">
        <v>230</v>
      </c>
      <c r="V1168" t="s">
        <v>231</v>
      </c>
      <c r="W1168">
        <v>307</v>
      </c>
      <c r="X1168" t="s">
        <v>344</v>
      </c>
      <c r="Y1168" t="s">
        <v>360</v>
      </c>
      <c r="Z1168" t="s">
        <v>346</v>
      </c>
      <c r="AA1168">
        <v>9.9099999999999994E-2</v>
      </c>
      <c r="AB1168" t="s">
        <v>347</v>
      </c>
      <c r="AC1168" t="s">
        <v>361</v>
      </c>
      <c r="AD1168" t="s">
        <v>109</v>
      </c>
      <c r="AE1168" t="s">
        <v>9</v>
      </c>
      <c r="AF1168" t="s">
        <v>10</v>
      </c>
      <c r="AG1168" t="s">
        <v>11</v>
      </c>
      <c r="AH1168" t="s">
        <v>11</v>
      </c>
      <c r="AI1168" t="s">
        <v>12</v>
      </c>
      <c r="AJ1168" t="s">
        <v>110</v>
      </c>
      <c r="AK1168">
        <v>1110166</v>
      </c>
      <c r="AL1168" t="s">
        <v>111</v>
      </c>
      <c r="AM1168" t="s">
        <v>14</v>
      </c>
      <c r="AN1168">
        <v>7385</v>
      </c>
      <c r="AO1168">
        <v>5346</v>
      </c>
      <c r="AP1168">
        <v>6171</v>
      </c>
      <c r="AQ1168">
        <v>12.32</v>
      </c>
      <c r="AR1168">
        <v>1762</v>
      </c>
      <c r="AS1168" t="s">
        <v>2396</v>
      </c>
      <c r="AT1168" t="s">
        <v>2396</v>
      </c>
      <c r="AU1168">
        <v>2</v>
      </c>
      <c r="AV1168" t="s">
        <v>2399</v>
      </c>
      <c r="AW1168" t="str" cm="1">
        <f t="array" ref="AW1168">IF(Bank_Final_Fact[[#This Row],[Disbursement Date]]=MIN(_xlfn._xlws.FILTER(Bank_Final_Fact[Disbursement Date],Bank_Final_Fact[Client id]=Bank_Final_Fact[[#This Row],[Client id]])),"New","Old")</f>
        <v>Old</v>
      </c>
      <c r="AX1168">
        <f t="shared" si="18"/>
        <v>3</v>
      </c>
    </row>
    <row r="1169" spans="1:50">
      <c r="A1169" t="s">
        <v>1554</v>
      </c>
      <c r="B1169">
        <v>3</v>
      </c>
      <c r="C1169" t="s">
        <v>23</v>
      </c>
      <c r="D1169" t="s">
        <v>373</v>
      </c>
      <c r="E1169">
        <v>45457</v>
      </c>
      <c r="F1169">
        <v>3325</v>
      </c>
      <c r="G1169">
        <v>44100</v>
      </c>
      <c r="H1169" s="1">
        <v>43445</v>
      </c>
      <c r="I1169" t="s">
        <v>382</v>
      </c>
      <c r="J1169" t="s">
        <v>383</v>
      </c>
      <c r="K1169">
        <v>910182</v>
      </c>
      <c r="L1169" t="s">
        <v>31</v>
      </c>
      <c r="M1169" t="s">
        <v>232</v>
      </c>
      <c r="N1169" t="s">
        <v>225</v>
      </c>
      <c r="O1169" t="s">
        <v>226</v>
      </c>
      <c r="P1169">
        <v>36</v>
      </c>
      <c r="Q1169" s="1">
        <v>29587</v>
      </c>
      <c r="R1169" t="s">
        <v>227</v>
      </c>
      <c r="S1169" t="s">
        <v>228</v>
      </c>
      <c r="T1169" t="s">
        <v>229</v>
      </c>
      <c r="U1169" t="s">
        <v>233</v>
      </c>
      <c r="V1169" t="s">
        <v>231</v>
      </c>
      <c r="W1169">
        <v>357</v>
      </c>
      <c r="X1169" t="s">
        <v>344</v>
      </c>
      <c r="Y1169" t="s">
        <v>350</v>
      </c>
      <c r="Z1169" t="s">
        <v>346</v>
      </c>
      <c r="AA1169">
        <v>6.6199999999999995E-2</v>
      </c>
      <c r="AB1169" t="s">
        <v>351</v>
      </c>
      <c r="AC1169" t="s">
        <v>358</v>
      </c>
      <c r="AD1169" t="s">
        <v>23</v>
      </c>
      <c r="AE1169" t="s">
        <v>24</v>
      </c>
      <c r="AF1169" t="s">
        <v>25</v>
      </c>
      <c r="AG1169" t="s">
        <v>26</v>
      </c>
      <c r="AH1169" t="s">
        <v>26</v>
      </c>
      <c r="AI1169" t="s">
        <v>27</v>
      </c>
      <c r="AJ1169" t="s">
        <v>28</v>
      </c>
      <c r="AK1169">
        <v>910182</v>
      </c>
      <c r="AL1169" t="s">
        <v>29</v>
      </c>
      <c r="AM1169" t="s">
        <v>16</v>
      </c>
      <c r="AN1169">
        <v>45620</v>
      </c>
      <c r="AO1169">
        <v>4650</v>
      </c>
      <c r="AP1169">
        <v>45092</v>
      </c>
      <c r="AQ1169">
        <v>22.62</v>
      </c>
      <c r="AR1169">
        <v>1715.34</v>
      </c>
      <c r="AS1169" t="s">
        <v>2396</v>
      </c>
      <c r="AT1169" t="s">
        <v>2396</v>
      </c>
      <c r="AU1169">
        <v>0</v>
      </c>
      <c r="AV1169" t="s">
        <v>2398</v>
      </c>
      <c r="AW1169" t="str" cm="1">
        <f t="array" ref="AW1169">IF(Bank_Final_Fact[[#This Row],[Disbursement Date]]=MIN(_xlfn._xlws.FILTER(Bank_Final_Fact[Disbursement Date],Bank_Final_Fact[Client id]=Bank_Final_Fact[[#This Row],[Client id]])),"New","Old")</f>
        <v>Old</v>
      </c>
      <c r="AX1169">
        <f t="shared" si="18"/>
        <v>2</v>
      </c>
    </row>
    <row r="1170" spans="1:50">
      <c r="A1170" t="s">
        <v>1555</v>
      </c>
      <c r="B1170">
        <v>10</v>
      </c>
      <c r="C1170" t="s">
        <v>60</v>
      </c>
      <c r="D1170" t="s">
        <v>343</v>
      </c>
      <c r="E1170">
        <v>38587</v>
      </c>
      <c r="F1170">
        <v>26802</v>
      </c>
      <c r="G1170">
        <v>36770</v>
      </c>
      <c r="H1170" s="1">
        <v>44507</v>
      </c>
      <c r="I1170" t="s">
        <v>385</v>
      </c>
      <c r="J1170" t="s">
        <v>389</v>
      </c>
      <c r="K1170">
        <v>90149</v>
      </c>
      <c r="L1170" t="s">
        <v>62</v>
      </c>
      <c r="M1170" t="s">
        <v>241</v>
      </c>
      <c r="N1170" t="s">
        <v>225</v>
      </c>
      <c r="O1170" t="s">
        <v>226</v>
      </c>
      <c r="P1170">
        <v>39</v>
      </c>
      <c r="Q1170" s="1">
        <v>28491</v>
      </c>
      <c r="R1170" t="s">
        <v>227</v>
      </c>
      <c r="S1170" t="s">
        <v>243</v>
      </c>
      <c r="T1170" t="s">
        <v>249</v>
      </c>
      <c r="U1170" t="s">
        <v>236</v>
      </c>
      <c r="V1170" t="s">
        <v>231</v>
      </c>
      <c r="W1170">
        <v>812</v>
      </c>
      <c r="X1170" t="s">
        <v>344</v>
      </c>
      <c r="Y1170" t="s">
        <v>345</v>
      </c>
      <c r="Z1170" t="s">
        <v>346</v>
      </c>
      <c r="AA1170">
        <v>0.1065</v>
      </c>
      <c r="AB1170" t="s">
        <v>347</v>
      </c>
      <c r="AC1170" t="s">
        <v>348</v>
      </c>
      <c r="AD1170" t="s">
        <v>60</v>
      </c>
      <c r="AE1170" t="s">
        <v>40</v>
      </c>
      <c r="AF1170" t="s">
        <v>41</v>
      </c>
      <c r="AG1170" t="s">
        <v>42</v>
      </c>
      <c r="AH1170" t="s">
        <v>42</v>
      </c>
      <c r="AI1170" t="s">
        <v>43</v>
      </c>
      <c r="AJ1170" t="s">
        <v>61</v>
      </c>
      <c r="AK1170">
        <v>90149</v>
      </c>
      <c r="AL1170" t="s">
        <v>48</v>
      </c>
      <c r="AM1170" t="s">
        <v>30</v>
      </c>
      <c r="AN1170">
        <v>38262</v>
      </c>
      <c r="AO1170">
        <v>28385</v>
      </c>
      <c r="AP1170">
        <v>38310</v>
      </c>
      <c r="AQ1170">
        <v>5.69</v>
      </c>
      <c r="AR1170">
        <v>877.08</v>
      </c>
      <c r="AS1170" t="s">
        <v>2396</v>
      </c>
      <c r="AT1170" t="s">
        <v>2396</v>
      </c>
      <c r="AU1170">
        <v>0</v>
      </c>
      <c r="AV1170" t="s">
        <v>2399</v>
      </c>
      <c r="AW1170" t="str" cm="1">
        <f t="array" ref="AW1170">IF(Bank_Final_Fact[[#This Row],[Disbursement Date]]=MIN(_xlfn._xlws.FILTER(Bank_Final_Fact[Disbursement Date],Bank_Final_Fact[Client id]=Bank_Final_Fact[[#This Row],[Client id]])),"New","Old")</f>
        <v>Old</v>
      </c>
      <c r="AX1170">
        <f t="shared" si="18"/>
        <v>3</v>
      </c>
    </row>
    <row r="1171" spans="1:50">
      <c r="A1171" t="s">
        <v>1556</v>
      </c>
      <c r="B1171">
        <v>638</v>
      </c>
      <c r="C1171" t="s">
        <v>23</v>
      </c>
      <c r="D1171" t="s">
        <v>359</v>
      </c>
      <c r="E1171">
        <v>47333</v>
      </c>
      <c r="F1171">
        <v>37795</v>
      </c>
      <c r="G1171">
        <v>17014</v>
      </c>
      <c r="H1171" s="1">
        <v>42960</v>
      </c>
      <c r="I1171" t="s">
        <v>382</v>
      </c>
      <c r="J1171" t="s">
        <v>383</v>
      </c>
      <c r="K1171">
        <v>910182</v>
      </c>
      <c r="L1171" t="s">
        <v>31</v>
      </c>
      <c r="M1171" t="s">
        <v>271</v>
      </c>
      <c r="N1171" t="s">
        <v>225</v>
      </c>
      <c r="O1171" t="s">
        <v>328</v>
      </c>
      <c r="P1171">
        <v>57</v>
      </c>
      <c r="Q1171" s="1">
        <v>22869</v>
      </c>
      <c r="R1171" t="s">
        <v>266</v>
      </c>
      <c r="S1171" t="s">
        <v>282</v>
      </c>
      <c r="T1171" t="s">
        <v>229</v>
      </c>
      <c r="U1171" t="s">
        <v>230</v>
      </c>
      <c r="V1171" t="s">
        <v>240</v>
      </c>
      <c r="W1171">
        <v>472</v>
      </c>
      <c r="X1171" t="s">
        <v>344</v>
      </c>
      <c r="Y1171" t="s">
        <v>360</v>
      </c>
      <c r="Z1171" t="s">
        <v>346</v>
      </c>
      <c r="AA1171">
        <v>9.9099999999999994E-2</v>
      </c>
      <c r="AB1171" t="s">
        <v>347</v>
      </c>
      <c r="AC1171" t="s">
        <v>361</v>
      </c>
      <c r="AD1171" t="s">
        <v>23</v>
      </c>
      <c r="AE1171" t="s">
        <v>24</v>
      </c>
      <c r="AF1171" t="s">
        <v>25</v>
      </c>
      <c r="AG1171" t="s">
        <v>26</v>
      </c>
      <c r="AH1171" t="s">
        <v>26</v>
      </c>
      <c r="AI1171" t="s">
        <v>27</v>
      </c>
      <c r="AJ1171" t="s">
        <v>28</v>
      </c>
      <c r="AK1171">
        <v>910182</v>
      </c>
      <c r="AL1171" t="s">
        <v>29</v>
      </c>
      <c r="AM1171" t="s">
        <v>16</v>
      </c>
      <c r="AN1171">
        <v>47030</v>
      </c>
      <c r="AO1171">
        <v>38769</v>
      </c>
      <c r="AP1171">
        <v>47118</v>
      </c>
      <c r="AQ1171">
        <v>1.54</v>
      </c>
      <c r="AR1171">
        <v>3763.17</v>
      </c>
      <c r="AS1171" t="s">
        <v>2396</v>
      </c>
      <c r="AT1171" t="s">
        <v>2396</v>
      </c>
      <c r="AU1171">
        <v>0</v>
      </c>
      <c r="AV1171" t="s">
        <v>2398</v>
      </c>
      <c r="AW1171" t="str" cm="1">
        <f t="array" ref="AW1171">IF(Bank_Final_Fact[[#This Row],[Disbursement Date]]=MIN(_xlfn._xlws.FILTER(Bank_Final_Fact[Disbursement Date],Bank_Final_Fact[Client id]=Bank_Final_Fact[[#This Row],[Client id]])),"New","Old")</f>
        <v>New</v>
      </c>
      <c r="AX1171">
        <f t="shared" si="18"/>
        <v>4</v>
      </c>
    </row>
    <row r="1172" spans="1:50">
      <c r="A1172" t="s">
        <v>1557</v>
      </c>
      <c r="B1172">
        <v>856</v>
      </c>
      <c r="C1172" t="s">
        <v>23</v>
      </c>
      <c r="D1172" t="s">
        <v>359</v>
      </c>
      <c r="E1172">
        <v>28645</v>
      </c>
      <c r="F1172">
        <v>37941</v>
      </c>
      <c r="G1172">
        <v>23436</v>
      </c>
      <c r="H1172" s="1">
        <v>43177</v>
      </c>
      <c r="I1172" t="s">
        <v>385</v>
      </c>
      <c r="J1172" t="s">
        <v>389</v>
      </c>
      <c r="K1172">
        <v>910182</v>
      </c>
      <c r="L1172" t="s">
        <v>31</v>
      </c>
      <c r="M1172" t="s">
        <v>267</v>
      </c>
      <c r="N1172" t="s">
        <v>225</v>
      </c>
      <c r="O1172" t="s">
        <v>238</v>
      </c>
      <c r="P1172">
        <v>46</v>
      </c>
      <c r="Q1172" s="1">
        <v>26759</v>
      </c>
      <c r="R1172" t="s">
        <v>235</v>
      </c>
      <c r="S1172" t="s">
        <v>243</v>
      </c>
      <c r="T1172" t="s">
        <v>229</v>
      </c>
      <c r="U1172" t="s">
        <v>233</v>
      </c>
      <c r="V1172" t="s">
        <v>240</v>
      </c>
      <c r="W1172">
        <v>459</v>
      </c>
      <c r="X1172" t="s">
        <v>344</v>
      </c>
      <c r="Y1172" t="s">
        <v>360</v>
      </c>
      <c r="Z1172" t="s">
        <v>346</v>
      </c>
      <c r="AA1172">
        <v>9.9099999999999994E-2</v>
      </c>
      <c r="AB1172" t="s">
        <v>347</v>
      </c>
      <c r="AC1172" t="s">
        <v>361</v>
      </c>
      <c r="AD1172" t="s">
        <v>23</v>
      </c>
      <c r="AE1172" t="s">
        <v>24</v>
      </c>
      <c r="AF1172" t="s">
        <v>25</v>
      </c>
      <c r="AG1172" t="s">
        <v>26</v>
      </c>
      <c r="AH1172" t="s">
        <v>26</v>
      </c>
      <c r="AI1172" t="s">
        <v>27</v>
      </c>
      <c r="AJ1172" t="s">
        <v>28</v>
      </c>
      <c r="AK1172">
        <v>910182</v>
      </c>
      <c r="AL1172" t="s">
        <v>29</v>
      </c>
      <c r="AM1172" t="s">
        <v>16</v>
      </c>
      <c r="AN1172">
        <v>29233</v>
      </c>
      <c r="AO1172">
        <v>39562</v>
      </c>
      <c r="AP1172">
        <v>28173</v>
      </c>
      <c r="AQ1172">
        <v>17.89</v>
      </c>
      <c r="AR1172">
        <v>2975.11</v>
      </c>
      <c r="AS1172" t="s">
        <v>2396</v>
      </c>
      <c r="AT1172" t="s">
        <v>2396</v>
      </c>
      <c r="AU1172">
        <v>2</v>
      </c>
      <c r="AV1172" t="s">
        <v>2400</v>
      </c>
      <c r="AW1172" t="str" cm="1">
        <f t="array" ref="AW1172">IF(Bank_Final_Fact[[#This Row],[Disbursement Date]]=MIN(_xlfn._xlws.FILTER(Bank_Final_Fact[Disbursement Date],Bank_Final_Fact[Client id]=Bank_Final_Fact[[#This Row],[Client id]])),"New","Old")</f>
        <v>Old</v>
      </c>
      <c r="AX1172">
        <f t="shared" si="18"/>
        <v>2</v>
      </c>
    </row>
    <row r="1173" spans="1:50">
      <c r="A1173" t="s">
        <v>1558</v>
      </c>
      <c r="B1173">
        <v>961</v>
      </c>
      <c r="C1173" t="s">
        <v>69</v>
      </c>
      <c r="D1173" t="s">
        <v>366</v>
      </c>
      <c r="E1173">
        <v>35537</v>
      </c>
      <c r="F1173">
        <v>24189</v>
      </c>
      <c r="G1173">
        <v>27974</v>
      </c>
      <c r="H1173" s="1">
        <v>44753</v>
      </c>
      <c r="I1173" t="s">
        <v>385</v>
      </c>
      <c r="J1173" t="s">
        <v>389</v>
      </c>
      <c r="K1173">
        <v>140056</v>
      </c>
      <c r="L1173" t="s">
        <v>71</v>
      </c>
      <c r="M1173" t="s">
        <v>255</v>
      </c>
      <c r="N1173" t="s">
        <v>225</v>
      </c>
      <c r="O1173" t="s">
        <v>251</v>
      </c>
      <c r="P1173">
        <v>29</v>
      </c>
      <c r="Q1173" s="1">
        <v>32509</v>
      </c>
      <c r="R1173" t="s">
        <v>239</v>
      </c>
      <c r="S1173" t="s">
        <v>303</v>
      </c>
      <c r="T1173" t="s">
        <v>229</v>
      </c>
      <c r="U1173" t="s">
        <v>233</v>
      </c>
      <c r="V1173" t="s">
        <v>246</v>
      </c>
      <c r="W1173">
        <v>324</v>
      </c>
      <c r="X1173" t="s">
        <v>344</v>
      </c>
      <c r="Y1173" t="s">
        <v>360</v>
      </c>
      <c r="Z1173" t="s">
        <v>363</v>
      </c>
      <c r="AA1173">
        <v>0.17269999999999999</v>
      </c>
      <c r="AB1173" t="s">
        <v>354</v>
      </c>
      <c r="AC1173" t="s">
        <v>367</v>
      </c>
      <c r="AD1173" t="s">
        <v>69</v>
      </c>
      <c r="AE1173" t="s">
        <v>24</v>
      </c>
      <c r="AF1173" t="s">
        <v>25</v>
      </c>
      <c r="AG1173" t="s">
        <v>26</v>
      </c>
      <c r="AH1173" t="s">
        <v>26</v>
      </c>
      <c r="AI1173" t="s">
        <v>27</v>
      </c>
      <c r="AJ1173" t="s">
        <v>69</v>
      </c>
      <c r="AK1173">
        <v>140056</v>
      </c>
      <c r="AL1173" t="s">
        <v>70</v>
      </c>
      <c r="AM1173" t="s">
        <v>14</v>
      </c>
      <c r="AN1173">
        <v>35675</v>
      </c>
      <c r="AO1173">
        <v>23724</v>
      </c>
      <c r="AP1173">
        <v>35262</v>
      </c>
      <c r="AQ1173">
        <v>19.649999999999999</v>
      </c>
      <c r="AR1173">
        <v>1629.6</v>
      </c>
      <c r="AS1173" t="s">
        <v>2396</v>
      </c>
      <c r="AT1173" t="s">
        <v>2396</v>
      </c>
      <c r="AU1173">
        <v>2</v>
      </c>
      <c r="AV1173" t="s">
        <v>2398</v>
      </c>
      <c r="AW1173" t="str" cm="1">
        <f t="array" ref="AW1173">IF(Bank_Final_Fact[[#This Row],[Disbursement Date]]=MIN(_xlfn._xlws.FILTER(Bank_Final_Fact[Disbursement Date],Bank_Final_Fact[Client id]=Bank_Final_Fact[[#This Row],[Client id]])),"New","Old")</f>
        <v>Old</v>
      </c>
      <c r="AX1173">
        <f t="shared" si="18"/>
        <v>3</v>
      </c>
    </row>
    <row r="1174" spans="1:50">
      <c r="A1174" t="s">
        <v>1559</v>
      </c>
      <c r="B1174">
        <v>487</v>
      </c>
      <c r="C1174" t="s">
        <v>8</v>
      </c>
      <c r="D1174" t="s">
        <v>359</v>
      </c>
      <c r="E1174">
        <v>41723</v>
      </c>
      <c r="F1174">
        <v>48131</v>
      </c>
      <c r="G1174">
        <v>21904</v>
      </c>
      <c r="H1174" s="1">
        <v>44662</v>
      </c>
      <c r="I1174" t="s">
        <v>385</v>
      </c>
      <c r="J1174" t="s">
        <v>383</v>
      </c>
      <c r="K1174">
        <v>100186</v>
      </c>
      <c r="L1174" t="s">
        <v>15</v>
      </c>
      <c r="M1174" t="s">
        <v>247</v>
      </c>
      <c r="N1174" t="s">
        <v>225</v>
      </c>
      <c r="O1174" t="s">
        <v>251</v>
      </c>
      <c r="P1174">
        <v>35</v>
      </c>
      <c r="Q1174" s="1">
        <v>30682</v>
      </c>
      <c r="R1174" t="s">
        <v>239</v>
      </c>
      <c r="S1174" t="s">
        <v>303</v>
      </c>
      <c r="T1174" t="s">
        <v>229</v>
      </c>
      <c r="U1174" t="s">
        <v>236</v>
      </c>
      <c r="V1174" t="s">
        <v>240</v>
      </c>
      <c r="W1174">
        <v>721</v>
      </c>
      <c r="X1174" t="s">
        <v>344</v>
      </c>
      <c r="Y1174" t="s">
        <v>360</v>
      </c>
      <c r="Z1174" t="s">
        <v>346</v>
      </c>
      <c r="AA1174">
        <v>9.9099999999999994E-2</v>
      </c>
      <c r="AB1174" t="s">
        <v>347</v>
      </c>
      <c r="AC1174" t="s">
        <v>361</v>
      </c>
      <c r="AD1174" t="s">
        <v>8</v>
      </c>
      <c r="AE1174" t="s">
        <v>9</v>
      </c>
      <c r="AF1174" t="s">
        <v>10</v>
      </c>
      <c r="AG1174" t="s">
        <v>11</v>
      </c>
      <c r="AH1174" t="s">
        <v>11</v>
      </c>
      <c r="AI1174" t="s">
        <v>12</v>
      </c>
      <c r="AJ1174" t="s">
        <v>8</v>
      </c>
      <c r="AK1174">
        <v>100186</v>
      </c>
      <c r="AL1174" t="s">
        <v>13</v>
      </c>
      <c r="AM1174" t="s">
        <v>14</v>
      </c>
      <c r="AN1174">
        <v>41614</v>
      </c>
      <c r="AO1174">
        <v>50031</v>
      </c>
      <c r="AP1174">
        <v>41375</v>
      </c>
      <c r="AQ1174">
        <v>18.96</v>
      </c>
      <c r="AR1174">
        <v>159.76</v>
      </c>
      <c r="AS1174" t="s">
        <v>2396</v>
      </c>
      <c r="AT1174" t="s">
        <v>2396</v>
      </c>
      <c r="AU1174">
        <v>0</v>
      </c>
      <c r="AV1174" t="s">
        <v>2398</v>
      </c>
      <c r="AW1174" t="str" cm="1">
        <f t="array" ref="AW1174">IF(Bank_Final_Fact[[#This Row],[Disbursement Date]]=MIN(_xlfn._xlws.FILTER(Bank_Final_Fact[Disbursement Date],Bank_Final_Fact[Client id]=Bank_Final_Fact[[#This Row],[Client id]])),"New","Old")</f>
        <v>Old</v>
      </c>
      <c r="AX1174">
        <f t="shared" si="18"/>
        <v>3</v>
      </c>
    </row>
    <row r="1175" spans="1:50">
      <c r="A1175" t="s">
        <v>1560</v>
      </c>
      <c r="B1175">
        <v>598</v>
      </c>
      <c r="C1175" t="s">
        <v>89</v>
      </c>
      <c r="D1175" t="s">
        <v>359</v>
      </c>
      <c r="E1175">
        <v>28467</v>
      </c>
      <c r="F1175">
        <v>46272</v>
      </c>
      <c r="G1175">
        <v>1888</v>
      </c>
      <c r="H1175" s="1">
        <v>43772</v>
      </c>
      <c r="I1175" t="s">
        <v>385</v>
      </c>
      <c r="J1175" t="s">
        <v>389</v>
      </c>
      <c r="K1175">
        <v>910020</v>
      </c>
      <c r="L1175" t="s">
        <v>91</v>
      </c>
      <c r="M1175" t="s">
        <v>262</v>
      </c>
      <c r="N1175" t="s">
        <v>225</v>
      </c>
      <c r="O1175" t="s">
        <v>226</v>
      </c>
      <c r="P1175">
        <v>41</v>
      </c>
      <c r="Q1175" s="1">
        <v>27760</v>
      </c>
      <c r="R1175" t="s">
        <v>266</v>
      </c>
      <c r="S1175" t="s">
        <v>243</v>
      </c>
      <c r="T1175" t="s">
        <v>229</v>
      </c>
      <c r="U1175" t="s">
        <v>233</v>
      </c>
      <c r="V1175" t="s">
        <v>246</v>
      </c>
      <c r="W1175">
        <v>399</v>
      </c>
      <c r="X1175" t="s">
        <v>344</v>
      </c>
      <c r="Y1175" t="s">
        <v>360</v>
      </c>
      <c r="Z1175" t="s">
        <v>346</v>
      </c>
      <c r="AA1175">
        <v>9.9099999999999994E-2</v>
      </c>
      <c r="AB1175" t="s">
        <v>347</v>
      </c>
      <c r="AC1175" t="s">
        <v>361</v>
      </c>
      <c r="AD1175" t="s">
        <v>89</v>
      </c>
      <c r="AE1175" t="s">
        <v>24</v>
      </c>
      <c r="AF1175" t="s">
        <v>25</v>
      </c>
      <c r="AG1175" t="s">
        <v>26</v>
      </c>
      <c r="AH1175" t="s">
        <v>26</v>
      </c>
      <c r="AI1175" t="s">
        <v>27</v>
      </c>
      <c r="AJ1175" t="s">
        <v>28</v>
      </c>
      <c r="AK1175">
        <v>910020</v>
      </c>
      <c r="AL1175" t="s">
        <v>90</v>
      </c>
      <c r="AM1175" t="s">
        <v>16</v>
      </c>
      <c r="AN1175">
        <v>29347</v>
      </c>
      <c r="AO1175">
        <v>45963</v>
      </c>
      <c r="AP1175">
        <v>28047</v>
      </c>
      <c r="AQ1175">
        <v>21.12</v>
      </c>
      <c r="AR1175">
        <v>2648.18</v>
      </c>
      <c r="AS1175" t="s">
        <v>2397</v>
      </c>
      <c r="AT1175" t="s">
        <v>2396</v>
      </c>
      <c r="AU1175">
        <v>0</v>
      </c>
      <c r="AV1175" t="s">
        <v>2398</v>
      </c>
      <c r="AW1175" t="str" cm="1">
        <f t="array" ref="AW1175">IF(Bank_Final_Fact[[#This Row],[Disbursement Date]]=MIN(_xlfn._xlws.FILTER(Bank_Final_Fact[Disbursement Date],Bank_Final_Fact[Client id]=Bank_Final_Fact[[#This Row],[Client id]])),"New","Old")</f>
        <v>Old</v>
      </c>
      <c r="AX1175">
        <f t="shared" si="18"/>
        <v>4</v>
      </c>
    </row>
    <row r="1176" spans="1:50">
      <c r="A1176" t="s">
        <v>1561</v>
      </c>
      <c r="B1176">
        <v>814</v>
      </c>
      <c r="C1176" t="s">
        <v>20</v>
      </c>
      <c r="D1176" t="s">
        <v>359</v>
      </c>
      <c r="E1176">
        <v>25712</v>
      </c>
      <c r="F1176">
        <v>15365</v>
      </c>
      <c r="G1176">
        <v>6335</v>
      </c>
      <c r="H1176" s="1">
        <v>44594</v>
      </c>
      <c r="I1176" t="s">
        <v>385</v>
      </c>
      <c r="J1176" t="s">
        <v>383</v>
      </c>
      <c r="K1176">
        <v>110159</v>
      </c>
      <c r="L1176" t="s">
        <v>22</v>
      </c>
      <c r="M1176" t="s">
        <v>278</v>
      </c>
      <c r="N1176" t="s">
        <v>225</v>
      </c>
      <c r="O1176" t="s">
        <v>238</v>
      </c>
      <c r="P1176">
        <v>54</v>
      </c>
      <c r="Q1176" s="1">
        <v>23743</v>
      </c>
      <c r="R1176" t="s">
        <v>281</v>
      </c>
      <c r="S1176" t="s">
        <v>282</v>
      </c>
      <c r="T1176" t="s">
        <v>229</v>
      </c>
      <c r="U1176" t="s">
        <v>245</v>
      </c>
      <c r="V1176" t="s">
        <v>231</v>
      </c>
      <c r="W1176">
        <v>433</v>
      </c>
      <c r="X1176" t="s">
        <v>344</v>
      </c>
      <c r="Y1176" t="s">
        <v>360</v>
      </c>
      <c r="Z1176" t="s">
        <v>346</v>
      </c>
      <c r="AA1176">
        <v>9.9099999999999994E-2</v>
      </c>
      <c r="AB1176" t="s">
        <v>347</v>
      </c>
      <c r="AC1176" t="s">
        <v>361</v>
      </c>
      <c r="AD1176" t="s">
        <v>20</v>
      </c>
      <c r="AE1176" t="s">
        <v>9</v>
      </c>
      <c r="AF1176" t="s">
        <v>10</v>
      </c>
      <c r="AG1176" t="s">
        <v>11</v>
      </c>
      <c r="AH1176" t="s">
        <v>11</v>
      </c>
      <c r="AI1176" t="s">
        <v>12</v>
      </c>
      <c r="AJ1176" t="s">
        <v>20</v>
      </c>
      <c r="AK1176">
        <v>110159</v>
      </c>
      <c r="AL1176" t="s">
        <v>21</v>
      </c>
      <c r="AM1176" t="s">
        <v>30</v>
      </c>
      <c r="AN1176">
        <v>26794</v>
      </c>
      <c r="AO1176">
        <v>17182</v>
      </c>
      <c r="AP1176">
        <v>25381</v>
      </c>
      <c r="AQ1176">
        <v>5.2</v>
      </c>
      <c r="AR1176">
        <v>4822.97</v>
      </c>
      <c r="AS1176" t="s">
        <v>2397</v>
      </c>
      <c r="AT1176" t="s">
        <v>2396</v>
      </c>
      <c r="AU1176">
        <v>2</v>
      </c>
      <c r="AV1176" t="s">
        <v>2398</v>
      </c>
      <c r="AW1176" t="str" cm="1">
        <f t="array" ref="AW1176">IF(Bank_Final_Fact[[#This Row],[Disbursement Date]]=MIN(_xlfn._xlws.FILTER(Bank_Final_Fact[Disbursement Date],Bank_Final_Fact[Client id]=Bank_Final_Fact[[#This Row],[Client id]])),"New","Old")</f>
        <v>Old</v>
      </c>
      <c r="AX1176">
        <f t="shared" si="18"/>
        <v>2</v>
      </c>
    </row>
    <row r="1177" spans="1:50">
      <c r="A1177" t="s">
        <v>1562</v>
      </c>
      <c r="B1177">
        <v>955</v>
      </c>
      <c r="C1177" t="s">
        <v>109</v>
      </c>
      <c r="D1177" t="s">
        <v>366</v>
      </c>
      <c r="E1177">
        <v>10100</v>
      </c>
      <c r="F1177">
        <v>5009</v>
      </c>
      <c r="G1177">
        <v>16599</v>
      </c>
      <c r="H1177" s="1">
        <v>43115</v>
      </c>
      <c r="I1177" t="s">
        <v>385</v>
      </c>
      <c r="J1177" t="s">
        <v>389</v>
      </c>
      <c r="K1177">
        <v>1110166</v>
      </c>
      <c r="L1177" t="s">
        <v>112</v>
      </c>
      <c r="M1177" t="s">
        <v>253</v>
      </c>
      <c r="N1177" t="s">
        <v>225</v>
      </c>
      <c r="O1177" t="s">
        <v>226</v>
      </c>
      <c r="P1177">
        <v>36</v>
      </c>
      <c r="Q1177" s="1">
        <v>29747</v>
      </c>
      <c r="R1177" t="s">
        <v>227</v>
      </c>
      <c r="S1177" t="s">
        <v>243</v>
      </c>
      <c r="T1177" t="s">
        <v>249</v>
      </c>
      <c r="U1177" t="s">
        <v>236</v>
      </c>
      <c r="V1177" t="s">
        <v>240</v>
      </c>
      <c r="W1177">
        <v>787</v>
      </c>
      <c r="X1177" t="s">
        <v>344</v>
      </c>
      <c r="Y1177" t="s">
        <v>360</v>
      </c>
      <c r="Z1177" t="s">
        <v>363</v>
      </c>
      <c r="AA1177">
        <v>0.17269999999999999</v>
      </c>
      <c r="AB1177" t="s">
        <v>354</v>
      </c>
      <c r="AC1177" t="s">
        <v>367</v>
      </c>
      <c r="AD1177" t="s">
        <v>109</v>
      </c>
      <c r="AE1177" t="s">
        <v>9</v>
      </c>
      <c r="AF1177" t="s">
        <v>10</v>
      </c>
      <c r="AG1177" t="s">
        <v>11</v>
      </c>
      <c r="AH1177" t="s">
        <v>11</v>
      </c>
      <c r="AI1177" t="s">
        <v>12</v>
      </c>
      <c r="AJ1177" t="s">
        <v>110</v>
      </c>
      <c r="AK1177">
        <v>1110166</v>
      </c>
      <c r="AL1177" t="s">
        <v>111</v>
      </c>
      <c r="AM1177" t="s">
        <v>14</v>
      </c>
      <c r="AN1177">
        <v>10581</v>
      </c>
      <c r="AO1177">
        <v>4895</v>
      </c>
      <c r="AP1177">
        <v>9913</v>
      </c>
      <c r="AQ1177">
        <v>48.59</v>
      </c>
      <c r="AR1177">
        <v>2754.82</v>
      </c>
      <c r="AS1177" t="s">
        <v>2396</v>
      </c>
      <c r="AT1177" t="s">
        <v>2396</v>
      </c>
      <c r="AU1177">
        <v>2</v>
      </c>
      <c r="AV1177" t="s">
        <v>2398</v>
      </c>
      <c r="AW1177" t="str" cm="1">
        <f t="array" ref="AW1177">IF(Bank_Final_Fact[[#This Row],[Disbursement Date]]=MIN(_xlfn._xlws.FILTER(Bank_Final_Fact[Disbursement Date],Bank_Final_Fact[Client id]=Bank_Final_Fact[[#This Row],[Client id]])),"New","Old")</f>
        <v>Old</v>
      </c>
      <c r="AX1177">
        <f t="shared" si="18"/>
        <v>4</v>
      </c>
    </row>
    <row r="1178" spans="1:50">
      <c r="A1178" t="s">
        <v>1563</v>
      </c>
      <c r="B1178">
        <v>921</v>
      </c>
      <c r="C1178" t="s">
        <v>39</v>
      </c>
      <c r="D1178" t="s">
        <v>359</v>
      </c>
      <c r="E1178">
        <v>6476</v>
      </c>
      <c r="F1178">
        <v>36388</v>
      </c>
      <c r="G1178">
        <v>36639</v>
      </c>
      <c r="H1178" s="1">
        <v>44052</v>
      </c>
      <c r="I1178" t="s">
        <v>382</v>
      </c>
      <c r="J1178" t="s">
        <v>389</v>
      </c>
      <c r="K1178">
        <v>30179</v>
      </c>
      <c r="L1178" t="s">
        <v>46</v>
      </c>
      <c r="M1178" t="s">
        <v>290</v>
      </c>
      <c r="N1178" t="s">
        <v>225</v>
      </c>
      <c r="O1178" t="s">
        <v>251</v>
      </c>
      <c r="P1178">
        <v>32</v>
      </c>
      <c r="Q1178" s="1">
        <v>31413</v>
      </c>
      <c r="R1178" t="s">
        <v>239</v>
      </c>
      <c r="S1178" t="s">
        <v>303</v>
      </c>
      <c r="T1178" t="s">
        <v>229</v>
      </c>
      <c r="U1178" t="s">
        <v>230</v>
      </c>
      <c r="V1178" t="s">
        <v>246</v>
      </c>
      <c r="W1178">
        <v>666</v>
      </c>
      <c r="X1178" t="s">
        <v>344</v>
      </c>
      <c r="Y1178" t="s">
        <v>360</v>
      </c>
      <c r="Z1178" t="s">
        <v>346</v>
      </c>
      <c r="AA1178">
        <v>9.9099999999999994E-2</v>
      </c>
      <c r="AB1178" t="s">
        <v>347</v>
      </c>
      <c r="AC1178" t="s">
        <v>361</v>
      </c>
      <c r="AD1178" t="s">
        <v>39</v>
      </c>
      <c r="AE1178" t="s">
        <v>40</v>
      </c>
      <c r="AF1178" t="s">
        <v>41</v>
      </c>
      <c r="AG1178" t="s">
        <v>42</v>
      </c>
      <c r="AH1178" t="s">
        <v>42</v>
      </c>
      <c r="AI1178" t="s">
        <v>43</v>
      </c>
      <c r="AJ1178" t="s">
        <v>44</v>
      </c>
      <c r="AK1178">
        <v>30179</v>
      </c>
      <c r="AL1178" t="s">
        <v>45</v>
      </c>
      <c r="AM1178" t="s">
        <v>30</v>
      </c>
      <c r="AN1178">
        <v>8444</v>
      </c>
      <c r="AO1178">
        <v>38013</v>
      </c>
      <c r="AP1178">
        <v>6145</v>
      </c>
      <c r="AQ1178">
        <v>17.760000000000002</v>
      </c>
      <c r="AR1178">
        <v>135.47</v>
      </c>
      <c r="AS1178" t="s">
        <v>2396</v>
      </c>
      <c r="AT1178" t="s">
        <v>2396</v>
      </c>
      <c r="AU1178">
        <v>0</v>
      </c>
      <c r="AV1178" t="s">
        <v>2399</v>
      </c>
      <c r="AW1178" t="str" cm="1">
        <f t="array" ref="AW1178">IF(Bank_Final_Fact[[#This Row],[Disbursement Date]]=MIN(_xlfn._xlws.FILTER(Bank_Final_Fact[Disbursement Date],Bank_Final_Fact[Client id]=Bank_Final_Fact[[#This Row],[Client id]])),"New","Old")</f>
        <v>New</v>
      </c>
      <c r="AX1178">
        <f t="shared" si="18"/>
        <v>2</v>
      </c>
    </row>
    <row r="1179" spans="1:50">
      <c r="A1179" t="s">
        <v>1564</v>
      </c>
      <c r="B1179">
        <v>501</v>
      </c>
      <c r="C1179" t="s">
        <v>142</v>
      </c>
      <c r="D1179" t="s">
        <v>343</v>
      </c>
      <c r="E1179">
        <v>20959</v>
      </c>
      <c r="F1179">
        <v>14033</v>
      </c>
      <c r="G1179">
        <v>41507</v>
      </c>
      <c r="H1179" s="1">
        <v>43963</v>
      </c>
      <c r="I1179" t="s">
        <v>382</v>
      </c>
      <c r="J1179" t="s">
        <v>389</v>
      </c>
      <c r="K1179">
        <v>570241</v>
      </c>
      <c r="L1179" t="s">
        <v>148</v>
      </c>
      <c r="M1179" t="s">
        <v>271</v>
      </c>
      <c r="N1179" t="s">
        <v>225</v>
      </c>
      <c r="O1179" t="s">
        <v>238</v>
      </c>
      <c r="P1179">
        <v>46</v>
      </c>
      <c r="Q1179" s="1">
        <v>26665</v>
      </c>
      <c r="R1179" t="s">
        <v>239</v>
      </c>
      <c r="S1179" t="s">
        <v>303</v>
      </c>
      <c r="T1179" t="s">
        <v>249</v>
      </c>
      <c r="U1179" t="s">
        <v>230</v>
      </c>
      <c r="V1179" t="s">
        <v>240</v>
      </c>
      <c r="W1179">
        <v>481</v>
      </c>
      <c r="X1179" t="s">
        <v>344</v>
      </c>
      <c r="Y1179" t="s">
        <v>345</v>
      </c>
      <c r="Z1179" t="s">
        <v>346</v>
      </c>
      <c r="AA1179">
        <v>0.1065</v>
      </c>
      <c r="AB1179" t="s">
        <v>347</v>
      </c>
      <c r="AC1179" t="s">
        <v>348</v>
      </c>
      <c r="AD1179" t="s">
        <v>142</v>
      </c>
      <c r="AE1179" t="s">
        <v>143</v>
      </c>
      <c r="AF1179" t="s">
        <v>144</v>
      </c>
      <c r="AG1179" t="s">
        <v>145</v>
      </c>
      <c r="AH1179" t="s">
        <v>145</v>
      </c>
      <c r="AI1179" t="s">
        <v>146</v>
      </c>
      <c r="AJ1179" t="s">
        <v>142</v>
      </c>
      <c r="AK1179">
        <v>570241</v>
      </c>
      <c r="AL1179" t="s">
        <v>147</v>
      </c>
      <c r="AM1179" t="s">
        <v>30</v>
      </c>
      <c r="AN1179">
        <v>21658</v>
      </c>
      <c r="AO1179">
        <v>15597</v>
      </c>
      <c r="AP1179">
        <v>20555</v>
      </c>
      <c r="AQ1179">
        <v>27.59</v>
      </c>
      <c r="AR1179">
        <v>3352.77</v>
      </c>
      <c r="AS1179" t="s">
        <v>2396</v>
      </c>
      <c r="AT1179" t="s">
        <v>2397</v>
      </c>
      <c r="AU1179">
        <v>0</v>
      </c>
      <c r="AV1179" t="s">
        <v>2398</v>
      </c>
      <c r="AW1179" t="str" cm="1">
        <f t="array" ref="AW1179">IF(Bank_Final_Fact[[#This Row],[Disbursement Date]]=MIN(_xlfn._xlws.FILTER(Bank_Final_Fact[Disbursement Date],Bank_Final_Fact[Client id]=Bank_Final_Fact[[#This Row],[Client id]])),"New","Old")</f>
        <v>Old</v>
      </c>
      <c r="AX1179">
        <f t="shared" si="18"/>
        <v>3</v>
      </c>
    </row>
    <row r="1180" spans="1:50">
      <c r="A1180" t="s">
        <v>1565</v>
      </c>
      <c r="B1180">
        <v>37</v>
      </c>
      <c r="C1180" t="s">
        <v>20</v>
      </c>
      <c r="D1180" t="s">
        <v>343</v>
      </c>
      <c r="E1180">
        <v>14302</v>
      </c>
      <c r="F1180">
        <v>23962</v>
      </c>
      <c r="G1180">
        <v>28224</v>
      </c>
      <c r="H1180" s="1">
        <v>42684</v>
      </c>
      <c r="I1180" t="s">
        <v>382</v>
      </c>
      <c r="J1180" t="s">
        <v>383</v>
      </c>
      <c r="K1180">
        <v>110159</v>
      </c>
      <c r="L1180" t="s">
        <v>22</v>
      </c>
      <c r="M1180" t="s">
        <v>274</v>
      </c>
      <c r="N1180" t="s">
        <v>225</v>
      </c>
      <c r="O1180" t="s">
        <v>238</v>
      </c>
      <c r="P1180">
        <v>52</v>
      </c>
      <c r="Q1180" s="1">
        <v>23743</v>
      </c>
      <c r="R1180" t="s">
        <v>266</v>
      </c>
      <c r="S1180" t="s">
        <v>243</v>
      </c>
      <c r="T1180" t="s">
        <v>229</v>
      </c>
      <c r="U1180" t="s">
        <v>233</v>
      </c>
      <c r="V1180" t="s">
        <v>246</v>
      </c>
      <c r="W1180">
        <v>322</v>
      </c>
      <c r="X1180" t="s">
        <v>344</v>
      </c>
      <c r="Y1180" t="s">
        <v>345</v>
      </c>
      <c r="Z1180" t="s">
        <v>346</v>
      </c>
      <c r="AA1180">
        <v>0.1065</v>
      </c>
      <c r="AB1180" t="s">
        <v>347</v>
      </c>
      <c r="AC1180" t="s">
        <v>348</v>
      </c>
      <c r="AD1180" t="s">
        <v>20</v>
      </c>
      <c r="AE1180" t="s">
        <v>9</v>
      </c>
      <c r="AF1180" t="s">
        <v>10</v>
      </c>
      <c r="AG1180" t="s">
        <v>11</v>
      </c>
      <c r="AH1180" t="s">
        <v>11</v>
      </c>
      <c r="AI1180" t="s">
        <v>12</v>
      </c>
      <c r="AJ1180" t="s">
        <v>20</v>
      </c>
      <c r="AK1180">
        <v>110159</v>
      </c>
      <c r="AL1180" t="s">
        <v>21</v>
      </c>
      <c r="AM1180" t="s">
        <v>30</v>
      </c>
      <c r="AN1180">
        <v>16106</v>
      </c>
      <c r="AO1180">
        <v>25263</v>
      </c>
      <c r="AP1180">
        <v>13861</v>
      </c>
      <c r="AQ1180">
        <v>22.11</v>
      </c>
      <c r="AR1180">
        <v>4037.27</v>
      </c>
      <c r="AS1180" t="s">
        <v>2396</v>
      </c>
      <c r="AT1180" t="s">
        <v>2396</v>
      </c>
      <c r="AU1180">
        <v>0</v>
      </c>
      <c r="AV1180" t="s">
        <v>2398</v>
      </c>
      <c r="AW1180" t="str" cm="1">
        <f t="array" ref="AW1180">IF(Bank_Final_Fact[[#This Row],[Disbursement Date]]=MIN(_xlfn._xlws.FILTER(Bank_Final_Fact[Disbursement Date],Bank_Final_Fact[Client id]=Bank_Final_Fact[[#This Row],[Client id]])),"New","Old")</f>
        <v>Old</v>
      </c>
      <c r="AX1180">
        <f t="shared" si="18"/>
        <v>2</v>
      </c>
    </row>
    <row r="1181" spans="1:50">
      <c r="A1181" t="s">
        <v>1566</v>
      </c>
      <c r="B1181">
        <v>992</v>
      </c>
      <c r="C1181" t="s">
        <v>124</v>
      </c>
      <c r="D1181" t="s">
        <v>343</v>
      </c>
      <c r="E1181">
        <v>42045</v>
      </c>
      <c r="F1181">
        <v>13492</v>
      </c>
      <c r="G1181">
        <v>22359</v>
      </c>
      <c r="H1181" s="1">
        <v>42247</v>
      </c>
      <c r="I1181" t="s">
        <v>385</v>
      </c>
      <c r="J1181" t="s">
        <v>383</v>
      </c>
      <c r="K1181">
        <v>1030063</v>
      </c>
      <c r="L1181" t="s">
        <v>126</v>
      </c>
      <c r="M1181" t="s">
        <v>300</v>
      </c>
      <c r="N1181" t="s">
        <v>225</v>
      </c>
      <c r="O1181" t="s">
        <v>226</v>
      </c>
      <c r="P1181">
        <v>43</v>
      </c>
      <c r="Q1181" s="1">
        <v>27852</v>
      </c>
      <c r="R1181" t="s">
        <v>266</v>
      </c>
      <c r="S1181" t="s">
        <v>243</v>
      </c>
      <c r="T1181" t="s">
        <v>229</v>
      </c>
      <c r="U1181" t="s">
        <v>233</v>
      </c>
      <c r="V1181" t="s">
        <v>246</v>
      </c>
      <c r="W1181">
        <v>675</v>
      </c>
      <c r="X1181" t="s">
        <v>344</v>
      </c>
      <c r="Y1181" t="s">
        <v>345</v>
      </c>
      <c r="Z1181" t="s">
        <v>346</v>
      </c>
      <c r="AA1181">
        <v>0.1065</v>
      </c>
      <c r="AB1181" t="s">
        <v>347</v>
      </c>
      <c r="AC1181" t="s">
        <v>348</v>
      </c>
      <c r="AD1181" t="s">
        <v>124</v>
      </c>
      <c r="AE1181" t="s">
        <v>9</v>
      </c>
      <c r="AF1181" t="s">
        <v>10</v>
      </c>
      <c r="AG1181" t="s">
        <v>11</v>
      </c>
      <c r="AH1181" t="s">
        <v>11</v>
      </c>
      <c r="AI1181" t="s">
        <v>12</v>
      </c>
      <c r="AJ1181" t="s">
        <v>20</v>
      </c>
      <c r="AK1181">
        <v>1030063</v>
      </c>
      <c r="AL1181" t="s">
        <v>125</v>
      </c>
      <c r="AM1181" t="s">
        <v>30</v>
      </c>
      <c r="AN1181">
        <v>42740</v>
      </c>
      <c r="AO1181">
        <v>13511</v>
      </c>
      <c r="AP1181">
        <v>41988</v>
      </c>
      <c r="AQ1181">
        <v>1.61</v>
      </c>
      <c r="AR1181">
        <v>2377</v>
      </c>
      <c r="AS1181" t="s">
        <v>2396</v>
      </c>
      <c r="AT1181" t="s">
        <v>2396</v>
      </c>
      <c r="AU1181">
        <v>1</v>
      </c>
      <c r="AV1181" t="s">
        <v>2398</v>
      </c>
      <c r="AW1181" t="str" cm="1">
        <f t="array" ref="AW1181">IF(Bank_Final_Fact[[#This Row],[Disbursement Date]]=MIN(_xlfn._xlws.FILTER(Bank_Final_Fact[Disbursement Date],Bank_Final_Fact[Client id]=Bank_Final_Fact[[#This Row],[Client id]])),"New","Old")</f>
        <v>New</v>
      </c>
      <c r="AX1181">
        <f t="shared" si="18"/>
        <v>2</v>
      </c>
    </row>
    <row r="1182" spans="1:50">
      <c r="A1182" t="s">
        <v>1567</v>
      </c>
      <c r="B1182">
        <v>636</v>
      </c>
      <c r="C1182" t="s">
        <v>20</v>
      </c>
      <c r="D1182" t="s">
        <v>359</v>
      </c>
      <c r="E1182">
        <v>42022</v>
      </c>
      <c r="F1182">
        <v>20325</v>
      </c>
      <c r="G1182">
        <v>14426</v>
      </c>
      <c r="H1182" s="1">
        <v>44532</v>
      </c>
      <c r="I1182" t="s">
        <v>385</v>
      </c>
      <c r="J1182" t="s">
        <v>383</v>
      </c>
      <c r="K1182">
        <v>110159</v>
      </c>
      <c r="L1182" t="s">
        <v>22</v>
      </c>
      <c r="M1182" t="s">
        <v>250</v>
      </c>
      <c r="N1182" t="s">
        <v>225</v>
      </c>
      <c r="O1182" t="s">
        <v>238</v>
      </c>
      <c r="P1182">
        <v>51</v>
      </c>
      <c r="Q1182" s="1">
        <v>24108</v>
      </c>
      <c r="R1182" t="s">
        <v>235</v>
      </c>
      <c r="S1182" t="s">
        <v>243</v>
      </c>
      <c r="T1182" t="s">
        <v>259</v>
      </c>
      <c r="U1182" t="s">
        <v>233</v>
      </c>
      <c r="V1182" t="s">
        <v>240</v>
      </c>
      <c r="W1182">
        <v>375</v>
      </c>
      <c r="X1182" t="s">
        <v>344</v>
      </c>
      <c r="Y1182" t="s">
        <v>360</v>
      </c>
      <c r="Z1182" t="s">
        <v>346</v>
      </c>
      <c r="AA1182">
        <v>9.9099999999999994E-2</v>
      </c>
      <c r="AB1182" t="s">
        <v>347</v>
      </c>
      <c r="AC1182" t="s">
        <v>361</v>
      </c>
      <c r="AD1182" t="s">
        <v>20</v>
      </c>
      <c r="AE1182" t="s">
        <v>9</v>
      </c>
      <c r="AF1182" t="s">
        <v>10</v>
      </c>
      <c r="AG1182" t="s">
        <v>11</v>
      </c>
      <c r="AH1182" t="s">
        <v>11</v>
      </c>
      <c r="AI1182" t="s">
        <v>12</v>
      </c>
      <c r="AJ1182" t="s">
        <v>20</v>
      </c>
      <c r="AK1182">
        <v>110159</v>
      </c>
      <c r="AL1182" t="s">
        <v>21</v>
      </c>
      <c r="AM1182" t="s">
        <v>30</v>
      </c>
      <c r="AN1182">
        <v>42727</v>
      </c>
      <c r="AO1182">
        <v>21094</v>
      </c>
      <c r="AP1182">
        <v>41803</v>
      </c>
      <c r="AQ1182">
        <v>48.61</v>
      </c>
      <c r="AR1182">
        <v>3735.42</v>
      </c>
      <c r="AS1182" t="s">
        <v>2396</v>
      </c>
      <c r="AT1182" t="s">
        <v>2397</v>
      </c>
      <c r="AU1182">
        <v>1</v>
      </c>
      <c r="AV1182" t="s">
        <v>2398</v>
      </c>
      <c r="AW1182" t="str" cm="1">
        <f t="array" ref="AW1182">IF(Bank_Final_Fact[[#This Row],[Disbursement Date]]=MIN(_xlfn._xlws.FILTER(Bank_Final_Fact[Disbursement Date],Bank_Final_Fact[Client id]=Bank_Final_Fact[[#This Row],[Client id]])),"New","Old")</f>
        <v>New</v>
      </c>
      <c r="AX1182">
        <f t="shared" si="18"/>
        <v>2</v>
      </c>
    </row>
    <row r="1183" spans="1:50">
      <c r="A1183" t="s">
        <v>1568</v>
      </c>
      <c r="B1183">
        <v>817</v>
      </c>
      <c r="C1183" t="s">
        <v>23</v>
      </c>
      <c r="D1183" t="s">
        <v>343</v>
      </c>
      <c r="E1183">
        <v>28485</v>
      </c>
      <c r="F1183">
        <v>13932</v>
      </c>
      <c r="G1183">
        <v>37335</v>
      </c>
      <c r="H1183" s="1">
        <v>44554</v>
      </c>
      <c r="I1183" t="s">
        <v>385</v>
      </c>
      <c r="J1183" t="s">
        <v>383</v>
      </c>
      <c r="K1183">
        <v>910182</v>
      </c>
      <c r="L1183" t="s">
        <v>31</v>
      </c>
      <c r="M1183" t="s">
        <v>330</v>
      </c>
      <c r="N1183" t="s">
        <v>225</v>
      </c>
      <c r="O1183" t="s">
        <v>238</v>
      </c>
      <c r="P1183">
        <v>50</v>
      </c>
      <c r="Q1183" s="1">
        <v>25569</v>
      </c>
      <c r="R1183" t="s">
        <v>281</v>
      </c>
      <c r="S1183" t="s">
        <v>282</v>
      </c>
      <c r="T1183" t="s">
        <v>229</v>
      </c>
      <c r="U1183" t="s">
        <v>261</v>
      </c>
      <c r="V1183" t="s">
        <v>246</v>
      </c>
      <c r="W1183">
        <v>416</v>
      </c>
      <c r="X1183" t="s">
        <v>344</v>
      </c>
      <c r="Y1183" t="s">
        <v>345</v>
      </c>
      <c r="Z1183" t="s">
        <v>346</v>
      </c>
      <c r="AA1183">
        <v>0.1065</v>
      </c>
      <c r="AB1183" t="s">
        <v>347</v>
      </c>
      <c r="AC1183" t="s">
        <v>348</v>
      </c>
      <c r="AD1183" t="s">
        <v>23</v>
      </c>
      <c r="AE1183" t="s">
        <v>24</v>
      </c>
      <c r="AF1183" t="s">
        <v>25</v>
      </c>
      <c r="AG1183" t="s">
        <v>26</v>
      </c>
      <c r="AH1183" t="s">
        <v>26</v>
      </c>
      <c r="AI1183" t="s">
        <v>27</v>
      </c>
      <c r="AJ1183" t="s">
        <v>28</v>
      </c>
      <c r="AK1183">
        <v>910182</v>
      </c>
      <c r="AL1183" t="s">
        <v>29</v>
      </c>
      <c r="AM1183" t="s">
        <v>16</v>
      </c>
      <c r="AN1183">
        <v>30069</v>
      </c>
      <c r="AO1183">
        <v>14807</v>
      </c>
      <c r="AP1183">
        <v>28027</v>
      </c>
      <c r="AQ1183">
        <v>6.65</v>
      </c>
      <c r="AR1183">
        <v>4902.2700000000004</v>
      </c>
      <c r="AS1183" t="s">
        <v>2396</v>
      </c>
      <c r="AT1183" t="s">
        <v>2396</v>
      </c>
      <c r="AU1183">
        <v>2</v>
      </c>
      <c r="AV1183" t="s">
        <v>2398</v>
      </c>
      <c r="AW1183" t="str" cm="1">
        <f t="array" ref="AW1183">IF(Bank_Final_Fact[[#This Row],[Disbursement Date]]=MIN(_xlfn._xlws.FILTER(Bank_Final_Fact[Disbursement Date],Bank_Final_Fact[Client id]=Bank_Final_Fact[[#This Row],[Client id]])),"New","Old")</f>
        <v>Old</v>
      </c>
      <c r="AX1183">
        <f t="shared" si="18"/>
        <v>3</v>
      </c>
    </row>
    <row r="1184" spans="1:50">
      <c r="A1184" t="s">
        <v>1569</v>
      </c>
      <c r="B1184">
        <v>426</v>
      </c>
      <c r="C1184" t="s">
        <v>57</v>
      </c>
      <c r="D1184" t="s">
        <v>343</v>
      </c>
      <c r="E1184">
        <v>8662</v>
      </c>
      <c r="F1184">
        <v>7692</v>
      </c>
      <c r="G1184">
        <v>44569</v>
      </c>
      <c r="H1184" s="1">
        <v>42254</v>
      </c>
      <c r="I1184" t="s">
        <v>394</v>
      </c>
      <c r="J1184" t="s">
        <v>383</v>
      </c>
      <c r="K1184">
        <v>240005</v>
      </c>
      <c r="L1184" t="s">
        <v>59</v>
      </c>
      <c r="M1184" t="s">
        <v>333</v>
      </c>
      <c r="N1184" t="s">
        <v>225</v>
      </c>
      <c r="O1184" t="s">
        <v>238</v>
      </c>
      <c r="P1184">
        <v>53</v>
      </c>
      <c r="Q1184" s="1">
        <v>24108</v>
      </c>
      <c r="R1184" t="s">
        <v>281</v>
      </c>
      <c r="S1184" t="s">
        <v>282</v>
      </c>
      <c r="T1184" t="s">
        <v>229</v>
      </c>
      <c r="U1184" t="s">
        <v>245</v>
      </c>
      <c r="V1184" t="s">
        <v>240</v>
      </c>
      <c r="W1184">
        <v>812</v>
      </c>
      <c r="X1184" t="s">
        <v>344</v>
      </c>
      <c r="Y1184" t="s">
        <v>345</v>
      </c>
      <c r="Z1184" t="s">
        <v>346</v>
      </c>
      <c r="AA1184">
        <v>0.1065</v>
      </c>
      <c r="AB1184" t="s">
        <v>347</v>
      </c>
      <c r="AC1184" t="s">
        <v>348</v>
      </c>
      <c r="AD1184" t="s">
        <v>57</v>
      </c>
      <c r="AE1184" t="s">
        <v>33</v>
      </c>
      <c r="AF1184" t="s">
        <v>34</v>
      </c>
      <c r="AG1184" t="s">
        <v>35</v>
      </c>
      <c r="AH1184" t="s">
        <v>35</v>
      </c>
      <c r="AI1184" t="s">
        <v>36</v>
      </c>
      <c r="AJ1184" t="s">
        <v>57</v>
      </c>
      <c r="AK1184">
        <v>240005</v>
      </c>
      <c r="AL1184" t="s">
        <v>58</v>
      </c>
      <c r="AM1184" t="s">
        <v>30</v>
      </c>
      <c r="AN1184">
        <v>9413</v>
      </c>
      <c r="AO1184">
        <v>8168</v>
      </c>
      <c r="AP1184">
        <v>8273</v>
      </c>
      <c r="AQ1184">
        <v>8.94</v>
      </c>
      <c r="AR1184">
        <v>4064.83</v>
      </c>
      <c r="AS1184" t="s">
        <v>2397</v>
      </c>
      <c r="AT1184" t="s">
        <v>2396</v>
      </c>
      <c r="AU1184">
        <v>1</v>
      </c>
      <c r="AV1184" t="s">
        <v>2398</v>
      </c>
      <c r="AW1184" t="str" cm="1">
        <f t="array" ref="AW1184">IF(Bank_Final_Fact[[#This Row],[Disbursement Date]]=MIN(_xlfn._xlws.FILTER(Bank_Final_Fact[Disbursement Date],Bank_Final_Fact[Client id]=Bank_Final_Fact[[#This Row],[Client id]])),"New","Old")</f>
        <v>New</v>
      </c>
      <c r="AX1184">
        <f t="shared" si="18"/>
        <v>1</v>
      </c>
    </row>
    <row r="1185" spans="1:50">
      <c r="A1185" t="s">
        <v>1570</v>
      </c>
      <c r="B1185">
        <v>150</v>
      </c>
      <c r="C1185" t="s">
        <v>75</v>
      </c>
      <c r="D1185" t="s">
        <v>359</v>
      </c>
      <c r="E1185">
        <v>15068</v>
      </c>
      <c r="F1185">
        <v>4099</v>
      </c>
      <c r="G1185">
        <v>20581</v>
      </c>
      <c r="H1185" s="1">
        <v>42617</v>
      </c>
      <c r="I1185" t="s">
        <v>394</v>
      </c>
      <c r="J1185" t="s">
        <v>389</v>
      </c>
      <c r="K1185">
        <v>710002</v>
      </c>
      <c r="L1185" t="s">
        <v>80</v>
      </c>
      <c r="M1185" t="s">
        <v>326</v>
      </c>
      <c r="N1185" t="s">
        <v>225</v>
      </c>
      <c r="O1185" t="s">
        <v>251</v>
      </c>
      <c r="P1185">
        <v>35</v>
      </c>
      <c r="Q1185" s="1">
        <v>30682</v>
      </c>
      <c r="R1185" t="s">
        <v>239</v>
      </c>
      <c r="S1185" t="s">
        <v>303</v>
      </c>
      <c r="T1185" t="s">
        <v>259</v>
      </c>
      <c r="U1185" t="s">
        <v>245</v>
      </c>
      <c r="V1185" t="s">
        <v>231</v>
      </c>
      <c r="W1185">
        <v>744</v>
      </c>
      <c r="X1185" t="s">
        <v>344</v>
      </c>
      <c r="Y1185" t="s">
        <v>360</v>
      </c>
      <c r="Z1185" t="s">
        <v>346</v>
      </c>
      <c r="AA1185">
        <v>9.9099999999999994E-2</v>
      </c>
      <c r="AB1185" t="s">
        <v>347</v>
      </c>
      <c r="AC1185" t="s">
        <v>361</v>
      </c>
      <c r="AD1185" t="s">
        <v>75</v>
      </c>
      <c r="AE1185" t="s">
        <v>76</v>
      </c>
      <c r="AF1185" t="s">
        <v>77</v>
      </c>
      <c r="AG1185" t="s">
        <v>78</v>
      </c>
      <c r="AH1185" t="s">
        <v>78</v>
      </c>
      <c r="AI1185" t="s">
        <v>79</v>
      </c>
      <c r="AJ1185" t="s">
        <v>75</v>
      </c>
      <c r="AK1185">
        <v>710002</v>
      </c>
      <c r="AL1185" t="s">
        <v>45</v>
      </c>
      <c r="AM1185" t="s">
        <v>14</v>
      </c>
      <c r="AN1185">
        <v>14806</v>
      </c>
      <c r="AO1185">
        <v>5760</v>
      </c>
      <c r="AP1185">
        <v>14776</v>
      </c>
      <c r="AQ1185">
        <v>29.26</v>
      </c>
      <c r="AR1185">
        <v>1880.16</v>
      </c>
      <c r="AS1185" t="s">
        <v>2396</v>
      </c>
      <c r="AT1185" t="s">
        <v>2396</v>
      </c>
      <c r="AU1185">
        <v>0</v>
      </c>
      <c r="AV1185" t="s">
        <v>2398</v>
      </c>
      <c r="AW1185" t="str" cm="1">
        <f t="array" ref="AW1185">IF(Bank_Final_Fact[[#This Row],[Disbursement Date]]=MIN(_xlfn._xlws.FILTER(Bank_Final_Fact[Disbursement Date],Bank_Final_Fact[Client id]=Bank_Final_Fact[[#This Row],[Client id]])),"New","Old")</f>
        <v>New</v>
      </c>
      <c r="AX1185">
        <f t="shared" si="18"/>
        <v>2</v>
      </c>
    </row>
    <row r="1186" spans="1:50">
      <c r="A1186" t="s">
        <v>1571</v>
      </c>
      <c r="B1186">
        <v>864</v>
      </c>
      <c r="C1186" t="s">
        <v>109</v>
      </c>
      <c r="D1186" t="s">
        <v>343</v>
      </c>
      <c r="E1186">
        <v>25754</v>
      </c>
      <c r="F1186">
        <v>43919</v>
      </c>
      <c r="G1186">
        <v>32921</v>
      </c>
      <c r="H1186" s="1">
        <v>44860</v>
      </c>
      <c r="I1186" t="s">
        <v>394</v>
      </c>
      <c r="J1186" t="s">
        <v>389</v>
      </c>
      <c r="K1186">
        <v>1110166</v>
      </c>
      <c r="L1186" t="s">
        <v>112</v>
      </c>
      <c r="M1186" t="s">
        <v>324</v>
      </c>
      <c r="N1186" t="s">
        <v>225</v>
      </c>
      <c r="O1186" t="s">
        <v>251</v>
      </c>
      <c r="P1186">
        <v>27</v>
      </c>
      <c r="Q1186" s="1">
        <v>33705</v>
      </c>
      <c r="R1186" t="s">
        <v>239</v>
      </c>
      <c r="S1186" t="s">
        <v>303</v>
      </c>
      <c r="T1186" t="s">
        <v>259</v>
      </c>
      <c r="U1186" t="s">
        <v>230</v>
      </c>
      <c r="V1186" t="s">
        <v>246</v>
      </c>
      <c r="W1186">
        <v>600</v>
      </c>
      <c r="X1186" t="s">
        <v>344</v>
      </c>
      <c r="Y1186" t="s">
        <v>345</v>
      </c>
      <c r="Z1186" t="s">
        <v>346</v>
      </c>
      <c r="AA1186">
        <v>0.1065</v>
      </c>
      <c r="AB1186" t="s">
        <v>347</v>
      </c>
      <c r="AC1186" t="s">
        <v>348</v>
      </c>
      <c r="AD1186" t="s">
        <v>109</v>
      </c>
      <c r="AE1186" t="s">
        <v>9</v>
      </c>
      <c r="AF1186" t="s">
        <v>10</v>
      </c>
      <c r="AG1186" t="s">
        <v>11</v>
      </c>
      <c r="AH1186" t="s">
        <v>11</v>
      </c>
      <c r="AI1186" t="s">
        <v>12</v>
      </c>
      <c r="AJ1186" t="s">
        <v>110</v>
      </c>
      <c r="AK1186">
        <v>1110166</v>
      </c>
      <c r="AL1186" t="s">
        <v>111</v>
      </c>
      <c r="AM1186" t="s">
        <v>14</v>
      </c>
      <c r="AN1186">
        <v>25946</v>
      </c>
      <c r="AO1186">
        <v>44355</v>
      </c>
      <c r="AP1186">
        <v>25617</v>
      </c>
      <c r="AQ1186">
        <v>26.29</v>
      </c>
      <c r="AR1186">
        <v>2747.29</v>
      </c>
      <c r="AS1186" t="s">
        <v>2396</v>
      </c>
      <c r="AT1186" t="s">
        <v>2396</v>
      </c>
      <c r="AU1186">
        <v>2</v>
      </c>
      <c r="AV1186" t="s">
        <v>2398</v>
      </c>
      <c r="AW1186" t="str" cm="1">
        <f t="array" ref="AW1186">IF(Bank_Final_Fact[[#This Row],[Disbursement Date]]=MIN(_xlfn._xlws.FILTER(Bank_Final_Fact[Disbursement Date],Bank_Final_Fact[Client id]=Bank_Final_Fact[[#This Row],[Client id]])),"New","Old")</f>
        <v>Old</v>
      </c>
      <c r="AX1186">
        <f t="shared" si="18"/>
        <v>5</v>
      </c>
    </row>
    <row r="1187" spans="1:50">
      <c r="A1187" t="s">
        <v>1572</v>
      </c>
      <c r="B1187">
        <v>747</v>
      </c>
      <c r="C1187" t="s">
        <v>89</v>
      </c>
      <c r="D1187" t="s">
        <v>343</v>
      </c>
      <c r="E1187">
        <v>37456</v>
      </c>
      <c r="F1187">
        <v>12403</v>
      </c>
      <c r="G1187">
        <v>36536</v>
      </c>
      <c r="H1187" s="1">
        <v>42703</v>
      </c>
      <c r="I1187" t="s">
        <v>385</v>
      </c>
      <c r="J1187" t="s">
        <v>389</v>
      </c>
      <c r="K1187">
        <v>910020</v>
      </c>
      <c r="L1187" t="s">
        <v>91</v>
      </c>
      <c r="M1187" t="s">
        <v>277</v>
      </c>
      <c r="N1187" t="s">
        <v>225</v>
      </c>
      <c r="O1187" t="s">
        <v>238</v>
      </c>
      <c r="P1187">
        <v>46</v>
      </c>
      <c r="Q1187" s="1">
        <v>26665</v>
      </c>
      <c r="R1187" t="s">
        <v>239</v>
      </c>
      <c r="S1187" t="s">
        <v>303</v>
      </c>
      <c r="T1187" t="s">
        <v>259</v>
      </c>
      <c r="U1187" t="s">
        <v>233</v>
      </c>
      <c r="V1187" t="s">
        <v>240</v>
      </c>
      <c r="W1187">
        <v>522</v>
      </c>
      <c r="X1187" t="s">
        <v>344</v>
      </c>
      <c r="Y1187" t="s">
        <v>345</v>
      </c>
      <c r="Z1187" t="s">
        <v>346</v>
      </c>
      <c r="AA1187">
        <v>0.1065</v>
      </c>
      <c r="AB1187" t="s">
        <v>347</v>
      </c>
      <c r="AC1187" t="s">
        <v>348</v>
      </c>
      <c r="AD1187" t="s">
        <v>89</v>
      </c>
      <c r="AE1187" t="s">
        <v>24</v>
      </c>
      <c r="AF1187" t="s">
        <v>25</v>
      </c>
      <c r="AG1187" t="s">
        <v>26</v>
      </c>
      <c r="AH1187" t="s">
        <v>26</v>
      </c>
      <c r="AI1187" t="s">
        <v>27</v>
      </c>
      <c r="AJ1187" t="s">
        <v>28</v>
      </c>
      <c r="AK1187">
        <v>910020</v>
      </c>
      <c r="AL1187" t="s">
        <v>90</v>
      </c>
      <c r="AM1187" t="s">
        <v>16</v>
      </c>
      <c r="AN1187">
        <v>38346</v>
      </c>
      <c r="AO1187">
        <v>12142</v>
      </c>
      <c r="AP1187">
        <v>37331</v>
      </c>
      <c r="AQ1187">
        <v>17.88</v>
      </c>
      <c r="AR1187">
        <v>4089.61</v>
      </c>
      <c r="AS1187" t="s">
        <v>2396</v>
      </c>
      <c r="AT1187" t="s">
        <v>2397</v>
      </c>
      <c r="AU1187">
        <v>0</v>
      </c>
      <c r="AV1187" t="s">
        <v>2398</v>
      </c>
      <c r="AW1187" t="str" cm="1">
        <f t="array" ref="AW1187">IF(Bank_Final_Fact[[#This Row],[Disbursement Date]]=MIN(_xlfn._xlws.FILTER(Bank_Final_Fact[Disbursement Date],Bank_Final_Fact[Client id]=Bank_Final_Fact[[#This Row],[Client id]])),"New","Old")</f>
        <v>New</v>
      </c>
      <c r="AX1187">
        <f t="shared" si="18"/>
        <v>2</v>
      </c>
    </row>
    <row r="1188" spans="1:50">
      <c r="A1188" t="s">
        <v>1573</v>
      </c>
      <c r="B1188">
        <v>175</v>
      </c>
      <c r="C1188" t="s">
        <v>142</v>
      </c>
      <c r="D1188" t="s">
        <v>343</v>
      </c>
      <c r="E1188">
        <v>10823</v>
      </c>
      <c r="F1188">
        <v>32195</v>
      </c>
      <c r="G1188">
        <v>25234</v>
      </c>
      <c r="H1188" s="1">
        <v>42007</v>
      </c>
      <c r="I1188" t="s">
        <v>385</v>
      </c>
      <c r="J1188" t="s">
        <v>389</v>
      </c>
      <c r="K1188">
        <v>570241</v>
      </c>
      <c r="L1188" t="s">
        <v>148</v>
      </c>
      <c r="M1188" t="s">
        <v>294</v>
      </c>
      <c r="N1188" t="s">
        <v>225</v>
      </c>
      <c r="O1188" t="s">
        <v>226</v>
      </c>
      <c r="P1188">
        <v>45</v>
      </c>
      <c r="Q1188" s="1">
        <v>27030</v>
      </c>
      <c r="R1188" t="s">
        <v>281</v>
      </c>
      <c r="S1188" t="s">
        <v>282</v>
      </c>
      <c r="T1188" t="s">
        <v>229</v>
      </c>
      <c r="U1188" t="s">
        <v>230</v>
      </c>
      <c r="V1188" t="s">
        <v>240</v>
      </c>
      <c r="W1188">
        <v>357</v>
      </c>
      <c r="X1188" t="s">
        <v>344</v>
      </c>
      <c r="Y1188" t="s">
        <v>345</v>
      </c>
      <c r="Z1188" t="s">
        <v>346</v>
      </c>
      <c r="AA1188">
        <v>0.1065</v>
      </c>
      <c r="AB1188" t="s">
        <v>347</v>
      </c>
      <c r="AC1188" t="s">
        <v>348</v>
      </c>
      <c r="AD1188" t="s">
        <v>142</v>
      </c>
      <c r="AE1188" t="s">
        <v>143</v>
      </c>
      <c r="AF1188" t="s">
        <v>144</v>
      </c>
      <c r="AG1188" t="s">
        <v>145</v>
      </c>
      <c r="AH1188" t="s">
        <v>145</v>
      </c>
      <c r="AI1188" t="s">
        <v>146</v>
      </c>
      <c r="AJ1188" t="s">
        <v>142</v>
      </c>
      <c r="AK1188">
        <v>570241</v>
      </c>
      <c r="AL1188" t="s">
        <v>147</v>
      </c>
      <c r="AM1188" t="s">
        <v>30</v>
      </c>
      <c r="AN1188">
        <v>12822</v>
      </c>
      <c r="AO1188">
        <v>33763</v>
      </c>
      <c r="AP1188">
        <v>10660</v>
      </c>
      <c r="AQ1188">
        <v>47.51</v>
      </c>
      <c r="AR1188">
        <v>2379.11</v>
      </c>
      <c r="AS1188" t="s">
        <v>2396</v>
      </c>
      <c r="AT1188" t="s">
        <v>2396</v>
      </c>
      <c r="AU1188">
        <v>0</v>
      </c>
      <c r="AV1188" t="s">
        <v>2398</v>
      </c>
      <c r="AW1188" t="str" cm="1">
        <f t="array" ref="AW1188">IF(Bank_Final_Fact[[#This Row],[Disbursement Date]]=MIN(_xlfn._xlws.FILTER(Bank_Final_Fact[Disbursement Date],Bank_Final_Fact[Client id]=Bank_Final_Fact[[#This Row],[Client id]])),"New","Old")</f>
        <v>New</v>
      </c>
      <c r="AX1188">
        <f t="shared" si="18"/>
        <v>3</v>
      </c>
    </row>
    <row r="1189" spans="1:50">
      <c r="A1189" t="s">
        <v>1574</v>
      </c>
      <c r="B1189">
        <v>708</v>
      </c>
      <c r="C1189" t="s">
        <v>124</v>
      </c>
      <c r="D1189" t="s">
        <v>343</v>
      </c>
      <c r="E1189">
        <v>26583</v>
      </c>
      <c r="F1189">
        <v>30487</v>
      </c>
      <c r="G1189">
        <v>21324</v>
      </c>
      <c r="H1189" s="1">
        <v>43182</v>
      </c>
      <c r="I1189" t="s">
        <v>382</v>
      </c>
      <c r="J1189" t="s">
        <v>383</v>
      </c>
      <c r="K1189">
        <v>1030063</v>
      </c>
      <c r="L1189" t="s">
        <v>126</v>
      </c>
      <c r="M1189" t="s">
        <v>279</v>
      </c>
      <c r="N1189" t="s">
        <v>225</v>
      </c>
      <c r="O1189" t="s">
        <v>226</v>
      </c>
      <c r="P1189">
        <v>38</v>
      </c>
      <c r="Q1189" s="1">
        <v>29530</v>
      </c>
      <c r="R1189" t="s">
        <v>266</v>
      </c>
      <c r="S1189" t="s">
        <v>282</v>
      </c>
      <c r="T1189" t="s">
        <v>229</v>
      </c>
      <c r="U1189" t="s">
        <v>236</v>
      </c>
      <c r="V1189" t="s">
        <v>231</v>
      </c>
      <c r="W1189">
        <v>755</v>
      </c>
      <c r="X1189" t="s">
        <v>344</v>
      </c>
      <c r="Y1189" t="s">
        <v>345</v>
      </c>
      <c r="Z1189" t="s">
        <v>346</v>
      </c>
      <c r="AA1189">
        <v>0.1065</v>
      </c>
      <c r="AB1189" t="s">
        <v>347</v>
      </c>
      <c r="AC1189" t="s">
        <v>348</v>
      </c>
      <c r="AD1189" t="s">
        <v>124</v>
      </c>
      <c r="AE1189" t="s">
        <v>9</v>
      </c>
      <c r="AF1189" t="s">
        <v>10</v>
      </c>
      <c r="AG1189" t="s">
        <v>11</v>
      </c>
      <c r="AH1189" t="s">
        <v>11</v>
      </c>
      <c r="AI1189" t="s">
        <v>12</v>
      </c>
      <c r="AJ1189" t="s">
        <v>20</v>
      </c>
      <c r="AK1189">
        <v>1030063</v>
      </c>
      <c r="AL1189" t="s">
        <v>125</v>
      </c>
      <c r="AM1189" t="s">
        <v>30</v>
      </c>
      <c r="AN1189">
        <v>27601</v>
      </c>
      <c r="AO1189">
        <v>31515</v>
      </c>
      <c r="AP1189">
        <v>26154</v>
      </c>
      <c r="AQ1189">
        <v>3.32</v>
      </c>
      <c r="AR1189">
        <v>300.77</v>
      </c>
      <c r="AS1189" t="s">
        <v>2397</v>
      </c>
      <c r="AT1189" t="s">
        <v>2396</v>
      </c>
      <c r="AU1189">
        <v>1</v>
      </c>
      <c r="AV1189" t="s">
        <v>2398</v>
      </c>
      <c r="AW1189" t="str" cm="1">
        <f t="array" ref="AW1189">IF(Bank_Final_Fact[[#This Row],[Disbursement Date]]=MIN(_xlfn._xlws.FILTER(Bank_Final_Fact[Disbursement Date],Bank_Final_Fact[Client id]=Bank_Final_Fact[[#This Row],[Client id]])),"New","Old")</f>
        <v>Old</v>
      </c>
      <c r="AX1189">
        <f t="shared" si="18"/>
        <v>3</v>
      </c>
    </row>
    <row r="1190" spans="1:50">
      <c r="A1190" t="s">
        <v>1575</v>
      </c>
      <c r="B1190">
        <v>488</v>
      </c>
      <c r="C1190" t="s">
        <v>186</v>
      </c>
      <c r="D1190" t="s">
        <v>343</v>
      </c>
      <c r="E1190">
        <v>40723</v>
      </c>
      <c r="F1190">
        <v>32812</v>
      </c>
      <c r="G1190">
        <v>10855</v>
      </c>
      <c r="H1190" s="1">
        <v>44131</v>
      </c>
      <c r="I1190" t="s">
        <v>387</v>
      </c>
      <c r="J1190" t="s">
        <v>389</v>
      </c>
      <c r="K1190">
        <v>800018</v>
      </c>
      <c r="L1190" t="s">
        <v>189</v>
      </c>
      <c r="M1190" t="s">
        <v>248</v>
      </c>
      <c r="N1190" t="s">
        <v>225</v>
      </c>
      <c r="O1190" t="s">
        <v>251</v>
      </c>
      <c r="P1190">
        <v>35</v>
      </c>
      <c r="Q1190" s="1">
        <v>30682</v>
      </c>
      <c r="R1190" t="s">
        <v>266</v>
      </c>
      <c r="S1190" t="s">
        <v>243</v>
      </c>
      <c r="T1190" t="s">
        <v>229</v>
      </c>
      <c r="U1190" t="s">
        <v>261</v>
      </c>
      <c r="V1190" t="s">
        <v>240</v>
      </c>
      <c r="W1190">
        <v>624</v>
      </c>
      <c r="X1190" t="s">
        <v>344</v>
      </c>
      <c r="Y1190" t="s">
        <v>345</v>
      </c>
      <c r="Z1190" t="s">
        <v>346</v>
      </c>
      <c r="AA1190">
        <v>0.1065</v>
      </c>
      <c r="AB1190" t="s">
        <v>347</v>
      </c>
      <c r="AC1190" t="s">
        <v>348</v>
      </c>
      <c r="AD1190" t="s">
        <v>186</v>
      </c>
      <c r="AE1190" t="s">
        <v>24</v>
      </c>
      <c r="AF1190" t="s">
        <v>25</v>
      </c>
      <c r="AG1190" t="s">
        <v>26</v>
      </c>
      <c r="AH1190" t="s">
        <v>26</v>
      </c>
      <c r="AI1190" t="s">
        <v>27</v>
      </c>
      <c r="AJ1190" t="s">
        <v>187</v>
      </c>
      <c r="AK1190">
        <v>800018</v>
      </c>
      <c r="AL1190" t="s">
        <v>188</v>
      </c>
      <c r="AM1190" t="s">
        <v>14</v>
      </c>
      <c r="AN1190">
        <v>40275</v>
      </c>
      <c r="AO1190">
        <v>33224</v>
      </c>
      <c r="AP1190">
        <v>40311</v>
      </c>
      <c r="AQ1190">
        <v>25.91</v>
      </c>
      <c r="AR1190">
        <v>819.01</v>
      </c>
      <c r="AS1190" t="s">
        <v>2396</v>
      </c>
      <c r="AT1190" t="s">
        <v>2396</v>
      </c>
      <c r="AU1190">
        <v>0</v>
      </c>
      <c r="AV1190" t="s">
        <v>2398</v>
      </c>
      <c r="AW1190" t="str" cm="1">
        <f t="array" ref="AW1190">IF(Bank_Final_Fact[[#This Row],[Disbursement Date]]=MIN(_xlfn._xlws.FILTER(Bank_Final_Fact[Disbursement Date],Bank_Final_Fact[Client id]=Bank_Final_Fact[[#This Row],[Client id]])),"New","Old")</f>
        <v>New</v>
      </c>
      <c r="AX1190">
        <f t="shared" si="18"/>
        <v>1</v>
      </c>
    </row>
    <row r="1191" spans="1:50">
      <c r="A1191" t="s">
        <v>1576</v>
      </c>
      <c r="B1191">
        <v>416</v>
      </c>
      <c r="C1191" t="s">
        <v>200</v>
      </c>
      <c r="D1191" t="s">
        <v>343</v>
      </c>
      <c r="E1191">
        <v>34763</v>
      </c>
      <c r="F1191">
        <v>25144</v>
      </c>
      <c r="G1191">
        <v>20609</v>
      </c>
      <c r="H1191" s="1">
        <v>43971</v>
      </c>
      <c r="I1191" t="s">
        <v>382</v>
      </c>
      <c r="J1191" t="s">
        <v>389</v>
      </c>
      <c r="K1191">
        <v>850152</v>
      </c>
      <c r="L1191" t="s">
        <v>201</v>
      </c>
      <c r="M1191" t="s">
        <v>289</v>
      </c>
      <c r="N1191" t="s">
        <v>225</v>
      </c>
      <c r="O1191" t="s">
        <v>238</v>
      </c>
      <c r="P1191">
        <v>52</v>
      </c>
      <c r="Q1191" s="1">
        <v>24838</v>
      </c>
      <c r="R1191" t="s">
        <v>235</v>
      </c>
      <c r="S1191" t="s">
        <v>243</v>
      </c>
      <c r="T1191" t="s">
        <v>229</v>
      </c>
      <c r="U1191" t="s">
        <v>230</v>
      </c>
      <c r="V1191" t="s">
        <v>246</v>
      </c>
      <c r="W1191">
        <v>584</v>
      </c>
      <c r="X1191" t="s">
        <v>344</v>
      </c>
      <c r="Y1191" t="s">
        <v>345</v>
      </c>
      <c r="Z1191" t="s">
        <v>346</v>
      </c>
      <c r="AA1191">
        <v>0.1065</v>
      </c>
      <c r="AB1191" t="s">
        <v>347</v>
      </c>
      <c r="AC1191" t="s">
        <v>348</v>
      </c>
      <c r="AD1191" t="s">
        <v>200</v>
      </c>
      <c r="AE1191" t="s">
        <v>143</v>
      </c>
      <c r="AF1191" t="s">
        <v>144</v>
      </c>
      <c r="AG1191" t="s">
        <v>145</v>
      </c>
      <c r="AH1191" t="s">
        <v>145</v>
      </c>
      <c r="AI1191" t="s">
        <v>146</v>
      </c>
      <c r="AJ1191" t="s">
        <v>200</v>
      </c>
      <c r="AK1191">
        <v>850152</v>
      </c>
      <c r="AL1191" t="s">
        <v>147</v>
      </c>
      <c r="AM1191" t="s">
        <v>16</v>
      </c>
      <c r="AN1191">
        <v>35473</v>
      </c>
      <c r="AO1191">
        <v>26882</v>
      </c>
      <c r="AP1191">
        <v>34397</v>
      </c>
      <c r="AQ1191">
        <v>17.84</v>
      </c>
      <c r="AR1191">
        <v>651.9</v>
      </c>
      <c r="AS1191" t="s">
        <v>2397</v>
      </c>
      <c r="AT1191" t="s">
        <v>2396</v>
      </c>
      <c r="AU1191">
        <v>1</v>
      </c>
      <c r="AV1191" t="s">
        <v>2398</v>
      </c>
      <c r="AW1191" t="str" cm="1">
        <f t="array" ref="AW1191">IF(Bank_Final_Fact[[#This Row],[Disbursement Date]]=MIN(_xlfn._xlws.FILTER(Bank_Final_Fact[Disbursement Date],Bank_Final_Fact[Client id]=Bank_Final_Fact[[#This Row],[Client id]])),"New","Old")</f>
        <v>Old</v>
      </c>
      <c r="AX1191">
        <f t="shared" si="18"/>
        <v>4</v>
      </c>
    </row>
    <row r="1192" spans="1:50">
      <c r="A1192" t="s">
        <v>1577</v>
      </c>
      <c r="B1192">
        <v>23</v>
      </c>
      <c r="C1192" t="s">
        <v>202</v>
      </c>
      <c r="D1192" t="s">
        <v>343</v>
      </c>
      <c r="E1192">
        <v>31835</v>
      </c>
      <c r="F1192">
        <v>7675</v>
      </c>
      <c r="G1192">
        <v>42205</v>
      </c>
      <c r="H1192" s="1">
        <v>43368</v>
      </c>
      <c r="I1192" t="s">
        <v>382</v>
      </c>
      <c r="J1192" t="s">
        <v>389</v>
      </c>
      <c r="K1192">
        <v>680026</v>
      </c>
      <c r="L1192" t="s">
        <v>205</v>
      </c>
      <c r="M1192" t="s">
        <v>264</v>
      </c>
      <c r="N1192" t="s">
        <v>225</v>
      </c>
      <c r="O1192" t="s">
        <v>251</v>
      </c>
      <c r="P1192">
        <v>32</v>
      </c>
      <c r="Q1192" s="1">
        <v>31048</v>
      </c>
      <c r="R1192" t="s">
        <v>227</v>
      </c>
      <c r="S1192" t="s">
        <v>243</v>
      </c>
      <c r="T1192" t="s">
        <v>229</v>
      </c>
      <c r="U1192" t="s">
        <v>233</v>
      </c>
      <c r="V1192" t="s">
        <v>231</v>
      </c>
      <c r="W1192">
        <v>584</v>
      </c>
      <c r="X1192" t="s">
        <v>344</v>
      </c>
      <c r="Y1192" t="s">
        <v>345</v>
      </c>
      <c r="Z1192" t="s">
        <v>346</v>
      </c>
      <c r="AA1192">
        <v>0.1065</v>
      </c>
      <c r="AB1192" t="s">
        <v>347</v>
      </c>
      <c r="AC1192" t="s">
        <v>348</v>
      </c>
      <c r="AD1192" t="s">
        <v>202</v>
      </c>
      <c r="AE1192" t="s">
        <v>143</v>
      </c>
      <c r="AF1192" t="s">
        <v>144</v>
      </c>
      <c r="AG1192" t="s">
        <v>145</v>
      </c>
      <c r="AH1192" t="s">
        <v>145</v>
      </c>
      <c r="AI1192" t="s">
        <v>146</v>
      </c>
      <c r="AJ1192" t="s">
        <v>203</v>
      </c>
      <c r="AK1192">
        <v>680026</v>
      </c>
      <c r="AL1192" t="s">
        <v>204</v>
      </c>
      <c r="AM1192" t="s">
        <v>14</v>
      </c>
      <c r="AN1192">
        <v>31475</v>
      </c>
      <c r="AO1192">
        <v>7787</v>
      </c>
      <c r="AP1192">
        <v>31712</v>
      </c>
      <c r="AQ1192">
        <v>26.22</v>
      </c>
      <c r="AR1192">
        <v>1131.8800000000001</v>
      </c>
      <c r="AS1192" t="s">
        <v>2396</v>
      </c>
      <c r="AT1192" t="s">
        <v>2396</v>
      </c>
      <c r="AU1192">
        <v>1</v>
      </c>
      <c r="AV1192" t="s">
        <v>2399</v>
      </c>
      <c r="AW1192" t="str" cm="1">
        <f t="array" ref="AW1192">IF(Bank_Final_Fact[[#This Row],[Disbursement Date]]=MIN(_xlfn._xlws.FILTER(Bank_Final_Fact[Disbursement Date],Bank_Final_Fact[Client id]=Bank_Final_Fact[[#This Row],[Client id]])),"New","Old")</f>
        <v>Old</v>
      </c>
      <c r="AX1192">
        <f t="shared" si="18"/>
        <v>5</v>
      </c>
    </row>
    <row r="1193" spans="1:50">
      <c r="A1193" t="s">
        <v>1578</v>
      </c>
      <c r="B1193">
        <v>694</v>
      </c>
      <c r="C1193" t="s">
        <v>124</v>
      </c>
      <c r="D1193" t="s">
        <v>353</v>
      </c>
      <c r="E1193">
        <v>2880</v>
      </c>
      <c r="F1193">
        <v>22575</v>
      </c>
      <c r="G1193">
        <v>28014</v>
      </c>
      <c r="H1193" s="1">
        <v>42496</v>
      </c>
      <c r="I1193" t="s">
        <v>385</v>
      </c>
      <c r="J1193" t="s">
        <v>389</v>
      </c>
      <c r="K1193">
        <v>1030063</v>
      </c>
      <c r="L1193" t="s">
        <v>126</v>
      </c>
      <c r="M1193" t="s">
        <v>237</v>
      </c>
      <c r="N1193" t="s">
        <v>225</v>
      </c>
      <c r="O1193" t="s">
        <v>251</v>
      </c>
      <c r="P1193">
        <v>29</v>
      </c>
      <c r="Q1193" s="1">
        <v>32509</v>
      </c>
      <c r="R1193" t="s">
        <v>239</v>
      </c>
      <c r="S1193" t="s">
        <v>303</v>
      </c>
      <c r="T1193" t="s">
        <v>229</v>
      </c>
      <c r="U1193" t="s">
        <v>230</v>
      </c>
      <c r="V1193" t="s">
        <v>231</v>
      </c>
      <c r="W1193">
        <v>369</v>
      </c>
      <c r="X1193" t="s">
        <v>344</v>
      </c>
      <c r="Y1193" t="s">
        <v>357</v>
      </c>
      <c r="Z1193" t="s">
        <v>346</v>
      </c>
      <c r="AA1193">
        <v>0.1825</v>
      </c>
      <c r="AB1193" t="s">
        <v>354</v>
      </c>
      <c r="AC1193" t="s">
        <v>355</v>
      </c>
      <c r="AD1193" t="s">
        <v>124</v>
      </c>
      <c r="AE1193" t="s">
        <v>9</v>
      </c>
      <c r="AF1193" t="s">
        <v>10</v>
      </c>
      <c r="AG1193" t="s">
        <v>11</v>
      </c>
      <c r="AH1193" t="s">
        <v>11</v>
      </c>
      <c r="AI1193" t="s">
        <v>12</v>
      </c>
      <c r="AJ1193" t="s">
        <v>20</v>
      </c>
      <c r="AK1193">
        <v>1030063</v>
      </c>
      <c r="AL1193" t="s">
        <v>125</v>
      </c>
      <c r="AM1193" t="s">
        <v>30</v>
      </c>
      <c r="AN1193">
        <v>3138</v>
      </c>
      <c r="AO1193">
        <v>23846</v>
      </c>
      <c r="AP1193">
        <v>2858</v>
      </c>
      <c r="AQ1193">
        <v>26.44</v>
      </c>
      <c r="AR1193">
        <v>4972.84</v>
      </c>
      <c r="AS1193" t="s">
        <v>2396</v>
      </c>
      <c r="AT1193" t="s">
        <v>2396</v>
      </c>
      <c r="AU1193">
        <v>2</v>
      </c>
      <c r="AV1193" t="s">
        <v>2398</v>
      </c>
      <c r="AW1193" t="str" cm="1">
        <f t="array" ref="AW1193">IF(Bank_Final_Fact[[#This Row],[Disbursement Date]]=MIN(_xlfn._xlws.FILTER(Bank_Final_Fact[Disbursement Date],Bank_Final_Fact[Client id]=Bank_Final_Fact[[#This Row],[Client id]])),"New","Old")</f>
        <v>New</v>
      </c>
      <c r="AX1193">
        <f t="shared" si="18"/>
        <v>1</v>
      </c>
    </row>
    <row r="1194" spans="1:50">
      <c r="A1194" t="s">
        <v>1579</v>
      </c>
      <c r="B1194">
        <v>278</v>
      </c>
      <c r="C1194" t="s">
        <v>20</v>
      </c>
      <c r="D1194" t="s">
        <v>343</v>
      </c>
      <c r="E1194">
        <v>20303</v>
      </c>
      <c r="F1194">
        <v>10348</v>
      </c>
      <c r="G1194">
        <v>23000</v>
      </c>
      <c r="H1194" s="1">
        <v>43548</v>
      </c>
      <c r="I1194" t="s">
        <v>382</v>
      </c>
      <c r="J1194" t="s">
        <v>389</v>
      </c>
      <c r="K1194">
        <v>110159</v>
      </c>
      <c r="L1194" t="s">
        <v>22</v>
      </c>
      <c r="M1194" t="s">
        <v>314</v>
      </c>
      <c r="N1194" t="s">
        <v>225</v>
      </c>
      <c r="O1194" t="s">
        <v>251</v>
      </c>
      <c r="P1194">
        <v>31</v>
      </c>
      <c r="Q1194" s="1">
        <v>32143</v>
      </c>
      <c r="R1194" t="s">
        <v>235</v>
      </c>
      <c r="S1194" t="s">
        <v>243</v>
      </c>
      <c r="T1194" t="s">
        <v>229</v>
      </c>
      <c r="U1194" t="s">
        <v>233</v>
      </c>
      <c r="V1194" t="s">
        <v>231</v>
      </c>
      <c r="W1194">
        <v>672</v>
      </c>
      <c r="X1194" t="s">
        <v>344</v>
      </c>
      <c r="Y1194" t="s">
        <v>345</v>
      </c>
      <c r="Z1194" t="s">
        <v>346</v>
      </c>
      <c r="AA1194">
        <v>0.1065</v>
      </c>
      <c r="AB1194" t="s">
        <v>347</v>
      </c>
      <c r="AC1194" t="s">
        <v>348</v>
      </c>
      <c r="AD1194" t="s">
        <v>20</v>
      </c>
      <c r="AE1194" t="s">
        <v>9</v>
      </c>
      <c r="AF1194" t="s">
        <v>10</v>
      </c>
      <c r="AG1194" t="s">
        <v>11</v>
      </c>
      <c r="AH1194" t="s">
        <v>11</v>
      </c>
      <c r="AI1194" t="s">
        <v>12</v>
      </c>
      <c r="AJ1194" t="s">
        <v>20</v>
      </c>
      <c r="AK1194">
        <v>110159</v>
      </c>
      <c r="AL1194" t="s">
        <v>21</v>
      </c>
      <c r="AM1194" t="s">
        <v>30</v>
      </c>
      <c r="AN1194">
        <v>19840</v>
      </c>
      <c r="AO1194">
        <v>10290</v>
      </c>
      <c r="AP1194">
        <v>20278</v>
      </c>
      <c r="AQ1194">
        <v>17.73</v>
      </c>
      <c r="AR1194">
        <v>2855.99</v>
      </c>
      <c r="AS1194" t="s">
        <v>2397</v>
      </c>
      <c r="AT1194" t="s">
        <v>2396</v>
      </c>
      <c r="AU1194">
        <v>0</v>
      </c>
      <c r="AV1194" t="s">
        <v>2398</v>
      </c>
      <c r="AW1194" t="str" cm="1">
        <f t="array" ref="AW1194">IF(Bank_Final_Fact[[#This Row],[Disbursement Date]]=MIN(_xlfn._xlws.FILTER(Bank_Final_Fact[Disbursement Date],Bank_Final_Fact[Client id]=Bank_Final_Fact[[#This Row],[Client id]])),"New","Old")</f>
        <v>New</v>
      </c>
      <c r="AX1194">
        <f t="shared" si="18"/>
        <v>2</v>
      </c>
    </row>
    <row r="1195" spans="1:50">
      <c r="A1195" t="s">
        <v>1580</v>
      </c>
      <c r="B1195">
        <v>831</v>
      </c>
      <c r="C1195" t="s">
        <v>60</v>
      </c>
      <c r="D1195" t="s">
        <v>343</v>
      </c>
      <c r="E1195">
        <v>44549</v>
      </c>
      <c r="F1195">
        <v>8551</v>
      </c>
      <c r="G1195">
        <v>11276</v>
      </c>
      <c r="H1195" s="1">
        <v>43872</v>
      </c>
      <c r="I1195" t="s">
        <v>385</v>
      </c>
      <c r="J1195" t="s">
        <v>383</v>
      </c>
      <c r="K1195">
        <v>90149</v>
      </c>
      <c r="L1195" t="s">
        <v>62</v>
      </c>
      <c r="M1195" t="s">
        <v>248</v>
      </c>
      <c r="N1195" t="s">
        <v>225</v>
      </c>
      <c r="O1195" t="s">
        <v>238</v>
      </c>
      <c r="P1195">
        <v>54</v>
      </c>
      <c r="Q1195" s="1">
        <v>23012</v>
      </c>
      <c r="R1195" t="s">
        <v>227</v>
      </c>
      <c r="S1195" t="s">
        <v>243</v>
      </c>
      <c r="T1195" t="s">
        <v>229</v>
      </c>
      <c r="U1195" t="s">
        <v>236</v>
      </c>
      <c r="V1195" t="s">
        <v>240</v>
      </c>
      <c r="W1195">
        <v>357</v>
      </c>
      <c r="X1195" t="s">
        <v>344</v>
      </c>
      <c r="Y1195" t="s">
        <v>345</v>
      </c>
      <c r="Z1195" t="s">
        <v>346</v>
      </c>
      <c r="AA1195">
        <v>0.1065</v>
      </c>
      <c r="AB1195" t="s">
        <v>347</v>
      </c>
      <c r="AC1195" t="s">
        <v>348</v>
      </c>
      <c r="AD1195" t="s">
        <v>60</v>
      </c>
      <c r="AE1195" t="s">
        <v>40</v>
      </c>
      <c r="AF1195" t="s">
        <v>41</v>
      </c>
      <c r="AG1195" t="s">
        <v>42</v>
      </c>
      <c r="AH1195" t="s">
        <v>42</v>
      </c>
      <c r="AI1195" t="s">
        <v>43</v>
      </c>
      <c r="AJ1195" t="s">
        <v>61</v>
      </c>
      <c r="AK1195">
        <v>90149</v>
      </c>
      <c r="AL1195" t="s">
        <v>48</v>
      </c>
      <c r="AM1195" t="s">
        <v>30</v>
      </c>
      <c r="AN1195">
        <v>44574</v>
      </c>
      <c r="AO1195">
        <v>9567</v>
      </c>
      <c r="AP1195">
        <v>44417</v>
      </c>
      <c r="AQ1195">
        <v>46.38</v>
      </c>
      <c r="AR1195">
        <v>3943.41</v>
      </c>
      <c r="AS1195" t="s">
        <v>2396</v>
      </c>
      <c r="AT1195" t="s">
        <v>2396</v>
      </c>
      <c r="AU1195">
        <v>2</v>
      </c>
      <c r="AV1195" t="s">
        <v>2400</v>
      </c>
      <c r="AW1195" t="str" cm="1">
        <f t="array" ref="AW1195">IF(Bank_Final_Fact[[#This Row],[Disbursement Date]]=MIN(_xlfn._xlws.FILTER(Bank_Final_Fact[Disbursement Date],Bank_Final_Fact[Client id]=Bank_Final_Fact[[#This Row],[Client id]])),"New","Old")</f>
        <v>Old</v>
      </c>
      <c r="AX1195">
        <f t="shared" si="18"/>
        <v>4</v>
      </c>
    </row>
    <row r="1196" spans="1:50">
      <c r="A1196" t="s">
        <v>1581</v>
      </c>
      <c r="B1196">
        <v>583</v>
      </c>
      <c r="C1196" t="s">
        <v>94</v>
      </c>
      <c r="D1196" t="s">
        <v>343</v>
      </c>
      <c r="E1196">
        <v>22465</v>
      </c>
      <c r="F1196">
        <v>39431</v>
      </c>
      <c r="G1196">
        <v>12142</v>
      </c>
      <c r="H1196" s="1">
        <v>44038</v>
      </c>
      <c r="I1196" t="s">
        <v>382</v>
      </c>
      <c r="J1196" t="s">
        <v>383</v>
      </c>
      <c r="K1196">
        <v>70364</v>
      </c>
      <c r="L1196" t="s">
        <v>96</v>
      </c>
      <c r="M1196" t="s">
        <v>296</v>
      </c>
      <c r="N1196" t="s">
        <v>225</v>
      </c>
      <c r="O1196" t="s">
        <v>226</v>
      </c>
      <c r="P1196">
        <v>42</v>
      </c>
      <c r="Q1196" s="1">
        <v>28126</v>
      </c>
      <c r="R1196" t="s">
        <v>235</v>
      </c>
      <c r="S1196" t="s">
        <v>243</v>
      </c>
      <c r="T1196" t="s">
        <v>229</v>
      </c>
      <c r="U1196" t="s">
        <v>245</v>
      </c>
      <c r="V1196" t="s">
        <v>231</v>
      </c>
      <c r="W1196">
        <v>717</v>
      </c>
      <c r="X1196" t="s">
        <v>344</v>
      </c>
      <c r="Y1196" t="s">
        <v>345</v>
      </c>
      <c r="Z1196" t="s">
        <v>346</v>
      </c>
      <c r="AA1196">
        <v>0.1065</v>
      </c>
      <c r="AB1196" t="s">
        <v>347</v>
      </c>
      <c r="AC1196" t="s">
        <v>348</v>
      </c>
      <c r="AD1196" t="s">
        <v>94</v>
      </c>
      <c r="AE1196" t="s">
        <v>51</v>
      </c>
      <c r="AF1196" t="s">
        <v>52</v>
      </c>
      <c r="AG1196" t="s">
        <v>53</v>
      </c>
      <c r="AH1196" t="s">
        <v>53</v>
      </c>
      <c r="AI1196" t="s">
        <v>54</v>
      </c>
      <c r="AJ1196" t="s">
        <v>94</v>
      </c>
      <c r="AK1196">
        <v>70364</v>
      </c>
      <c r="AL1196" t="s">
        <v>95</v>
      </c>
      <c r="AM1196" t="s">
        <v>14</v>
      </c>
      <c r="AN1196">
        <v>24191</v>
      </c>
      <c r="AO1196">
        <v>41408</v>
      </c>
      <c r="AP1196">
        <v>22386</v>
      </c>
      <c r="AQ1196">
        <v>24.47</v>
      </c>
      <c r="AR1196">
        <v>332.82</v>
      </c>
      <c r="AS1196" t="s">
        <v>2396</v>
      </c>
      <c r="AT1196" t="s">
        <v>2396</v>
      </c>
      <c r="AU1196">
        <v>1</v>
      </c>
      <c r="AV1196" t="s">
        <v>2398</v>
      </c>
      <c r="AW1196" t="str" cm="1">
        <f t="array" ref="AW1196">IF(Bank_Final_Fact[[#This Row],[Disbursement Date]]=MIN(_xlfn._xlws.FILTER(Bank_Final_Fact[Disbursement Date],Bank_Final_Fact[Client id]=Bank_Final_Fact[[#This Row],[Client id]])),"New","Old")</f>
        <v>Old</v>
      </c>
      <c r="AX1196">
        <f t="shared" si="18"/>
        <v>3</v>
      </c>
    </row>
    <row r="1197" spans="1:50">
      <c r="A1197" t="s">
        <v>1582</v>
      </c>
      <c r="B1197">
        <v>214</v>
      </c>
      <c r="C1197" t="s">
        <v>17</v>
      </c>
      <c r="D1197" t="s">
        <v>359</v>
      </c>
      <c r="E1197">
        <v>20921</v>
      </c>
      <c r="F1197">
        <v>7400</v>
      </c>
      <c r="G1197">
        <v>10028</v>
      </c>
      <c r="H1197" s="1">
        <v>43049</v>
      </c>
      <c r="I1197" t="s">
        <v>382</v>
      </c>
      <c r="J1197" t="s">
        <v>389</v>
      </c>
      <c r="K1197">
        <v>160051</v>
      </c>
      <c r="L1197" t="s">
        <v>19</v>
      </c>
      <c r="M1197" t="s">
        <v>317</v>
      </c>
      <c r="N1197" t="s">
        <v>225</v>
      </c>
      <c r="O1197" t="s">
        <v>251</v>
      </c>
      <c r="P1197">
        <v>31</v>
      </c>
      <c r="Q1197" s="1">
        <v>32143</v>
      </c>
      <c r="R1197" t="s">
        <v>239</v>
      </c>
      <c r="S1197" t="s">
        <v>303</v>
      </c>
      <c r="T1197" t="s">
        <v>259</v>
      </c>
      <c r="U1197" t="s">
        <v>236</v>
      </c>
      <c r="V1197" t="s">
        <v>240</v>
      </c>
      <c r="W1197">
        <v>462</v>
      </c>
      <c r="X1197" t="s">
        <v>344</v>
      </c>
      <c r="Y1197" t="s">
        <v>360</v>
      </c>
      <c r="Z1197" t="s">
        <v>346</v>
      </c>
      <c r="AA1197">
        <v>9.9099999999999994E-2</v>
      </c>
      <c r="AB1197" t="s">
        <v>347</v>
      </c>
      <c r="AC1197" t="s">
        <v>361</v>
      </c>
      <c r="AD1197" t="s">
        <v>17</v>
      </c>
      <c r="AE1197" t="s">
        <v>9</v>
      </c>
      <c r="AF1197" t="s">
        <v>10</v>
      </c>
      <c r="AG1197" t="s">
        <v>11</v>
      </c>
      <c r="AH1197" t="s">
        <v>11</v>
      </c>
      <c r="AI1197" t="s">
        <v>12</v>
      </c>
      <c r="AJ1197" t="s">
        <v>17</v>
      </c>
      <c r="AK1197">
        <v>160051</v>
      </c>
      <c r="AL1197" t="s">
        <v>18</v>
      </c>
      <c r="AM1197" t="s">
        <v>30</v>
      </c>
      <c r="AN1197">
        <v>21227</v>
      </c>
      <c r="AO1197">
        <v>8800</v>
      </c>
      <c r="AP1197">
        <v>20479</v>
      </c>
      <c r="AQ1197">
        <v>42.58</v>
      </c>
      <c r="AR1197">
        <v>3497.25</v>
      </c>
      <c r="AS1197" t="s">
        <v>2397</v>
      </c>
      <c r="AT1197" t="s">
        <v>2396</v>
      </c>
      <c r="AU1197">
        <v>2</v>
      </c>
      <c r="AV1197" t="s">
        <v>2398</v>
      </c>
      <c r="AW1197" t="str" cm="1">
        <f t="array" ref="AW1197">IF(Bank_Final_Fact[[#This Row],[Disbursement Date]]=MIN(_xlfn._xlws.FILTER(Bank_Final_Fact[Disbursement Date],Bank_Final_Fact[Client id]=Bank_Final_Fact[[#This Row],[Client id]])),"New","Old")</f>
        <v>Old</v>
      </c>
      <c r="AX1197">
        <f t="shared" si="18"/>
        <v>3</v>
      </c>
    </row>
    <row r="1198" spans="1:50">
      <c r="A1198" t="s">
        <v>1583</v>
      </c>
      <c r="B1198">
        <v>584</v>
      </c>
      <c r="C1198" t="s">
        <v>109</v>
      </c>
      <c r="D1198" t="s">
        <v>359</v>
      </c>
      <c r="E1198">
        <v>33447</v>
      </c>
      <c r="F1198">
        <v>17333</v>
      </c>
      <c r="G1198">
        <v>4418</v>
      </c>
      <c r="H1198" s="1">
        <v>42801</v>
      </c>
      <c r="I1198" t="s">
        <v>385</v>
      </c>
      <c r="J1198" t="s">
        <v>389</v>
      </c>
      <c r="K1198">
        <v>1110166</v>
      </c>
      <c r="L1198" t="s">
        <v>112</v>
      </c>
      <c r="M1198" t="s">
        <v>241</v>
      </c>
      <c r="N1198" t="s">
        <v>225</v>
      </c>
      <c r="O1198" t="s">
        <v>242</v>
      </c>
      <c r="P1198">
        <v>23</v>
      </c>
      <c r="Q1198" s="1">
        <v>34335</v>
      </c>
      <c r="R1198" t="s">
        <v>227</v>
      </c>
      <c r="S1198" t="s">
        <v>243</v>
      </c>
      <c r="T1198" t="s">
        <v>229</v>
      </c>
      <c r="U1198" t="s">
        <v>233</v>
      </c>
      <c r="V1198" t="s">
        <v>240</v>
      </c>
      <c r="W1198">
        <v>416</v>
      </c>
      <c r="X1198" t="s">
        <v>344</v>
      </c>
      <c r="Y1198" t="s">
        <v>360</v>
      </c>
      <c r="Z1198" t="s">
        <v>346</v>
      </c>
      <c r="AA1198">
        <v>9.9099999999999994E-2</v>
      </c>
      <c r="AB1198" t="s">
        <v>347</v>
      </c>
      <c r="AC1198" t="s">
        <v>361</v>
      </c>
      <c r="AD1198" t="s">
        <v>109</v>
      </c>
      <c r="AE1198" t="s">
        <v>9</v>
      </c>
      <c r="AF1198" t="s">
        <v>10</v>
      </c>
      <c r="AG1198" t="s">
        <v>11</v>
      </c>
      <c r="AH1198" t="s">
        <v>11</v>
      </c>
      <c r="AI1198" t="s">
        <v>12</v>
      </c>
      <c r="AJ1198" t="s">
        <v>110</v>
      </c>
      <c r="AK1198">
        <v>1110166</v>
      </c>
      <c r="AL1198" t="s">
        <v>111</v>
      </c>
      <c r="AM1198" t="s">
        <v>14</v>
      </c>
      <c r="AN1198">
        <v>34894</v>
      </c>
      <c r="AO1198">
        <v>18264</v>
      </c>
      <c r="AP1198">
        <v>32958</v>
      </c>
      <c r="AQ1198">
        <v>14.81</v>
      </c>
      <c r="AR1198">
        <v>4408.6499999999996</v>
      </c>
      <c r="AS1198" t="s">
        <v>2396</v>
      </c>
      <c r="AT1198" t="s">
        <v>2396</v>
      </c>
      <c r="AU1198">
        <v>0</v>
      </c>
      <c r="AV1198" t="s">
        <v>2398</v>
      </c>
      <c r="AW1198" t="str" cm="1">
        <f t="array" ref="AW1198">IF(Bank_Final_Fact[[#This Row],[Disbursement Date]]=MIN(_xlfn._xlws.FILTER(Bank_Final_Fact[Disbursement Date],Bank_Final_Fact[Client id]=Bank_Final_Fact[[#This Row],[Client id]])),"New","Old")</f>
        <v>Old</v>
      </c>
      <c r="AX1198">
        <f t="shared" si="18"/>
        <v>2</v>
      </c>
    </row>
    <row r="1199" spans="1:50">
      <c r="A1199" t="s">
        <v>1584</v>
      </c>
      <c r="B1199">
        <v>667</v>
      </c>
      <c r="C1199" t="s">
        <v>20</v>
      </c>
      <c r="D1199" t="s">
        <v>366</v>
      </c>
      <c r="E1199">
        <v>12791</v>
      </c>
      <c r="F1199">
        <v>24712</v>
      </c>
      <c r="G1199">
        <v>7045</v>
      </c>
      <c r="H1199" s="1">
        <v>43050</v>
      </c>
      <c r="I1199" t="s">
        <v>394</v>
      </c>
      <c r="J1199" t="s">
        <v>389</v>
      </c>
      <c r="K1199">
        <v>110159</v>
      </c>
      <c r="L1199" t="s">
        <v>22</v>
      </c>
      <c r="M1199" t="s">
        <v>255</v>
      </c>
      <c r="N1199" t="s">
        <v>225</v>
      </c>
      <c r="O1199" t="s">
        <v>251</v>
      </c>
      <c r="P1199">
        <v>29</v>
      </c>
      <c r="Q1199" s="1">
        <v>32509</v>
      </c>
      <c r="R1199" t="s">
        <v>239</v>
      </c>
      <c r="S1199" t="s">
        <v>303</v>
      </c>
      <c r="T1199" t="s">
        <v>229</v>
      </c>
      <c r="U1199" t="s">
        <v>233</v>
      </c>
      <c r="V1199" t="s">
        <v>246</v>
      </c>
      <c r="W1199">
        <v>324</v>
      </c>
      <c r="X1199" t="s">
        <v>344</v>
      </c>
      <c r="Y1199" t="s">
        <v>360</v>
      </c>
      <c r="Z1199" t="s">
        <v>363</v>
      </c>
      <c r="AA1199">
        <v>0.17269999999999999</v>
      </c>
      <c r="AB1199" t="s">
        <v>354</v>
      </c>
      <c r="AC1199" t="s">
        <v>367</v>
      </c>
      <c r="AD1199" t="s">
        <v>20</v>
      </c>
      <c r="AE1199" t="s">
        <v>9</v>
      </c>
      <c r="AF1199" t="s">
        <v>10</v>
      </c>
      <c r="AG1199" t="s">
        <v>11</v>
      </c>
      <c r="AH1199" t="s">
        <v>11</v>
      </c>
      <c r="AI1199" t="s">
        <v>12</v>
      </c>
      <c r="AJ1199" t="s">
        <v>20</v>
      </c>
      <c r="AK1199">
        <v>110159</v>
      </c>
      <c r="AL1199" t="s">
        <v>21</v>
      </c>
      <c r="AM1199" t="s">
        <v>30</v>
      </c>
      <c r="AN1199">
        <v>12875</v>
      </c>
      <c r="AO1199">
        <v>26279</v>
      </c>
      <c r="AP1199">
        <v>12439</v>
      </c>
      <c r="AQ1199">
        <v>2.58</v>
      </c>
      <c r="AR1199">
        <v>1798.54</v>
      </c>
      <c r="AS1199" t="s">
        <v>2396</v>
      </c>
      <c r="AT1199" t="s">
        <v>2396</v>
      </c>
      <c r="AU1199">
        <v>0</v>
      </c>
      <c r="AV1199" t="s">
        <v>2398</v>
      </c>
      <c r="AW1199" t="str" cm="1">
        <f t="array" ref="AW1199">IF(Bank_Final_Fact[[#This Row],[Disbursement Date]]=MIN(_xlfn._xlws.FILTER(Bank_Final_Fact[Disbursement Date],Bank_Final_Fact[Client id]=Bank_Final_Fact[[#This Row],[Client id]])),"New","Old")</f>
        <v>New</v>
      </c>
      <c r="AX1199">
        <f t="shared" si="18"/>
        <v>1</v>
      </c>
    </row>
    <row r="1200" spans="1:50">
      <c r="A1200" t="s">
        <v>1585</v>
      </c>
      <c r="B1200">
        <v>615</v>
      </c>
      <c r="C1200" t="s">
        <v>81</v>
      </c>
      <c r="D1200" t="s">
        <v>343</v>
      </c>
      <c r="E1200">
        <v>44505</v>
      </c>
      <c r="F1200">
        <v>6518</v>
      </c>
      <c r="G1200">
        <v>38260</v>
      </c>
      <c r="H1200" s="1">
        <v>42901</v>
      </c>
      <c r="I1200" t="s">
        <v>385</v>
      </c>
      <c r="J1200" t="s">
        <v>389</v>
      </c>
      <c r="K1200">
        <v>690076</v>
      </c>
      <c r="L1200" t="s">
        <v>88</v>
      </c>
      <c r="M1200" t="s">
        <v>250</v>
      </c>
      <c r="N1200" t="s">
        <v>225</v>
      </c>
      <c r="O1200" t="s">
        <v>238</v>
      </c>
      <c r="P1200">
        <v>55</v>
      </c>
      <c r="Q1200" s="1">
        <v>23377</v>
      </c>
      <c r="R1200" t="s">
        <v>266</v>
      </c>
      <c r="S1200" t="s">
        <v>282</v>
      </c>
      <c r="T1200" t="s">
        <v>259</v>
      </c>
      <c r="U1200" t="s">
        <v>245</v>
      </c>
      <c r="V1200" t="s">
        <v>231</v>
      </c>
      <c r="W1200">
        <v>489</v>
      </c>
      <c r="X1200" t="s">
        <v>344</v>
      </c>
      <c r="Y1200" t="s">
        <v>345</v>
      </c>
      <c r="Z1200" t="s">
        <v>346</v>
      </c>
      <c r="AA1200">
        <v>0.1065</v>
      </c>
      <c r="AB1200" t="s">
        <v>347</v>
      </c>
      <c r="AC1200" t="s">
        <v>348</v>
      </c>
      <c r="AD1200" t="s">
        <v>81</v>
      </c>
      <c r="AE1200" t="s">
        <v>82</v>
      </c>
      <c r="AF1200" t="s">
        <v>83</v>
      </c>
      <c r="AG1200" t="s">
        <v>84</v>
      </c>
      <c r="AH1200" t="s">
        <v>84</v>
      </c>
      <c r="AI1200" t="s">
        <v>85</v>
      </c>
      <c r="AJ1200" t="s">
        <v>86</v>
      </c>
      <c r="AK1200">
        <v>690076</v>
      </c>
      <c r="AL1200" t="s">
        <v>87</v>
      </c>
      <c r="AM1200" t="s">
        <v>14</v>
      </c>
      <c r="AN1200">
        <v>44464</v>
      </c>
      <c r="AO1200">
        <v>7236</v>
      </c>
      <c r="AP1200">
        <v>44119</v>
      </c>
      <c r="AQ1200">
        <v>26.21</v>
      </c>
      <c r="AR1200">
        <v>3929.11</v>
      </c>
      <c r="AS1200" t="s">
        <v>2396</v>
      </c>
      <c r="AT1200" t="s">
        <v>2396</v>
      </c>
      <c r="AU1200">
        <v>1</v>
      </c>
      <c r="AV1200" t="s">
        <v>2398</v>
      </c>
      <c r="AW1200" t="str" cm="1">
        <f t="array" ref="AW1200">IF(Bank_Final_Fact[[#This Row],[Disbursement Date]]=MIN(_xlfn._xlws.FILTER(Bank_Final_Fact[Disbursement Date],Bank_Final_Fact[Client id]=Bank_Final_Fact[[#This Row],[Client id]])),"New","Old")</f>
        <v>New</v>
      </c>
      <c r="AX1200">
        <f t="shared" si="18"/>
        <v>5</v>
      </c>
    </row>
    <row r="1201" spans="1:50">
      <c r="A1201" t="s">
        <v>1586</v>
      </c>
      <c r="B1201">
        <v>489</v>
      </c>
      <c r="C1201" t="s">
        <v>109</v>
      </c>
      <c r="D1201" t="s">
        <v>343</v>
      </c>
      <c r="E1201">
        <v>43081</v>
      </c>
      <c r="F1201">
        <v>34342</v>
      </c>
      <c r="G1201">
        <v>23039</v>
      </c>
      <c r="H1201" s="1">
        <v>42073</v>
      </c>
      <c r="I1201" t="s">
        <v>382</v>
      </c>
      <c r="J1201" t="s">
        <v>383</v>
      </c>
      <c r="K1201">
        <v>1110166</v>
      </c>
      <c r="L1201" t="s">
        <v>112</v>
      </c>
      <c r="M1201" t="s">
        <v>244</v>
      </c>
      <c r="N1201" t="s">
        <v>225</v>
      </c>
      <c r="O1201" t="s">
        <v>226</v>
      </c>
      <c r="P1201">
        <v>37</v>
      </c>
      <c r="Q1201" s="1">
        <v>29221</v>
      </c>
      <c r="R1201" t="s">
        <v>227</v>
      </c>
      <c r="S1201" t="s">
        <v>243</v>
      </c>
      <c r="T1201" t="s">
        <v>229</v>
      </c>
      <c r="U1201" t="s">
        <v>245</v>
      </c>
      <c r="V1201" t="s">
        <v>246</v>
      </c>
      <c r="W1201">
        <v>426</v>
      </c>
      <c r="X1201" t="s">
        <v>344</v>
      </c>
      <c r="Y1201" t="s">
        <v>345</v>
      </c>
      <c r="Z1201" t="s">
        <v>346</v>
      </c>
      <c r="AA1201">
        <v>0.1065</v>
      </c>
      <c r="AB1201" t="s">
        <v>347</v>
      </c>
      <c r="AC1201" t="s">
        <v>348</v>
      </c>
      <c r="AD1201" t="s">
        <v>109</v>
      </c>
      <c r="AE1201" t="s">
        <v>9</v>
      </c>
      <c r="AF1201" t="s">
        <v>10</v>
      </c>
      <c r="AG1201" t="s">
        <v>11</v>
      </c>
      <c r="AH1201" t="s">
        <v>11</v>
      </c>
      <c r="AI1201" t="s">
        <v>12</v>
      </c>
      <c r="AJ1201" t="s">
        <v>110</v>
      </c>
      <c r="AK1201">
        <v>1110166</v>
      </c>
      <c r="AL1201" t="s">
        <v>111</v>
      </c>
      <c r="AM1201" t="s">
        <v>14</v>
      </c>
      <c r="AN1201">
        <v>43826</v>
      </c>
      <c r="AO1201">
        <v>36029</v>
      </c>
      <c r="AP1201">
        <v>42989</v>
      </c>
      <c r="AQ1201">
        <v>16.39</v>
      </c>
      <c r="AR1201">
        <v>2942.92</v>
      </c>
      <c r="AS1201" t="s">
        <v>2396</v>
      </c>
      <c r="AT1201" t="s">
        <v>2396</v>
      </c>
      <c r="AU1201">
        <v>1</v>
      </c>
      <c r="AV1201" t="s">
        <v>2398</v>
      </c>
      <c r="AW1201" t="str" cm="1">
        <f t="array" ref="AW1201">IF(Bank_Final_Fact[[#This Row],[Disbursement Date]]=MIN(_xlfn._xlws.FILTER(Bank_Final_Fact[Disbursement Date],Bank_Final_Fact[Client id]=Bank_Final_Fact[[#This Row],[Client id]])),"New","Old")</f>
        <v>New</v>
      </c>
      <c r="AX1201">
        <f t="shared" si="18"/>
        <v>2</v>
      </c>
    </row>
    <row r="1202" spans="1:50">
      <c r="A1202" t="s">
        <v>1587</v>
      </c>
      <c r="B1202">
        <v>785</v>
      </c>
      <c r="C1202" t="s">
        <v>124</v>
      </c>
      <c r="D1202" t="s">
        <v>343</v>
      </c>
      <c r="E1202">
        <v>10012</v>
      </c>
      <c r="F1202">
        <v>31744</v>
      </c>
      <c r="G1202">
        <v>25783</v>
      </c>
      <c r="H1202" s="1">
        <v>44567</v>
      </c>
      <c r="I1202" t="s">
        <v>385</v>
      </c>
      <c r="J1202" t="s">
        <v>389</v>
      </c>
      <c r="K1202">
        <v>1030063</v>
      </c>
      <c r="L1202" t="s">
        <v>126</v>
      </c>
      <c r="M1202" t="s">
        <v>315</v>
      </c>
      <c r="N1202" t="s">
        <v>225</v>
      </c>
      <c r="O1202" t="s">
        <v>251</v>
      </c>
      <c r="P1202">
        <v>34</v>
      </c>
      <c r="Q1202" s="1">
        <v>30682</v>
      </c>
      <c r="R1202" t="s">
        <v>239</v>
      </c>
      <c r="S1202" t="s">
        <v>303</v>
      </c>
      <c r="T1202" t="s">
        <v>259</v>
      </c>
      <c r="U1202" t="s">
        <v>233</v>
      </c>
      <c r="V1202" t="s">
        <v>231</v>
      </c>
      <c r="W1202">
        <v>341</v>
      </c>
      <c r="X1202" t="s">
        <v>344</v>
      </c>
      <c r="Y1202" t="s">
        <v>345</v>
      </c>
      <c r="Z1202" t="s">
        <v>346</v>
      </c>
      <c r="AA1202">
        <v>0.1065</v>
      </c>
      <c r="AB1202" t="s">
        <v>347</v>
      </c>
      <c r="AC1202" t="s">
        <v>348</v>
      </c>
      <c r="AD1202" t="s">
        <v>124</v>
      </c>
      <c r="AE1202" t="s">
        <v>9</v>
      </c>
      <c r="AF1202" t="s">
        <v>10</v>
      </c>
      <c r="AG1202" t="s">
        <v>11</v>
      </c>
      <c r="AH1202" t="s">
        <v>11</v>
      </c>
      <c r="AI1202" t="s">
        <v>12</v>
      </c>
      <c r="AJ1202" t="s">
        <v>20</v>
      </c>
      <c r="AK1202">
        <v>1030063</v>
      </c>
      <c r="AL1202" t="s">
        <v>125</v>
      </c>
      <c r="AM1202" t="s">
        <v>30</v>
      </c>
      <c r="AN1202">
        <v>10543</v>
      </c>
      <c r="AO1202">
        <v>31629</v>
      </c>
      <c r="AP1202">
        <v>9830</v>
      </c>
      <c r="AQ1202">
        <v>41.14</v>
      </c>
      <c r="AR1202">
        <v>1098.6600000000001</v>
      </c>
      <c r="AS1202" t="s">
        <v>2396</v>
      </c>
      <c r="AT1202" t="s">
        <v>2396</v>
      </c>
      <c r="AU1202">
        <v>1</v>
      </c>
      <c r="AV1202" t="s">
        <v>2399</v>
      </c>
      <c r="AW1202" t="str" cm="1">
        <f t="array" ref="AW1202">IF(Bank_Final_Fact[[#This Row],[Disbursement Date]]=MIN(_xlfn._xlws.FILTER(Bank_Final_Fact[Disbursement Date],Bank_Final_Fact[Client id]=Bank_Final_Fact[[#This Row],[Client id]])),"New","Old")</f>
        <v>Old</v>
      </c>
      <c r="AX1202">
        <f t="shared" si="18"/>
        <v>4</v>
      </c>
    </row>
    <row r="1203" spans="1:50">
      <c r="A1203" t="s">
        <v>1588</v>
      </c>
      <c r="B1203">
        <v>9</v>
      </c>
      <c r="C1203" t="s">
        <v>39</v>
      </c>
      <c r="D1203" t="s">
        <v>343</v>
      </c>
      <c r="E1203">
        <v>38159</v>
      </c>
      <c r="F1203">
        <v>43313</v>
      </c>
      <c r="G1203">
        <v>23041</v>
      </c>
      <c r="H1203" s="1">
        <v>43356</v>
      </c>
      <c r="I1203" t="s">
        <v>394</v>
      </c>
      <c r="J1203" t="s">
        <v>389</v>
      </c>
      <c r="K1203">
        <v>30179</v>
      </c>
      <c r="L1203" t="s">
        <v>46</v>
      </c>
      <c r="M1203" t="s">
        <v>248</v>
      </c>
      <c r="N1203" t="s">
        <v>225</v>
      </c>
      <c r="O1203" t="s">
        <v>238</v>
      </c>
      <c r="P1203">
        <v>54</v>
      </c>
      <c r="Q1203" s="1">
        <v>23012</v>
      </c>
      <c r="R1203" t="s">
        <v>227</v>
      </c>
      <c r="S1203" t="s">
        <v>243</v>
      </c>
      <c r="T1203" t="s">
        <v>229</v>
      </c>
      <c r="U1203" t="s">
        <v>236</v>
      </c>
      <c r="V1203" t="s">
        <v>240</v>
      </c>
      <c r="W1203">
        <v>357</v>
      </c>
      <c r="X1203" t="s">
        <v>344</v>
      </c>
      <c r="Y1203" t="s">
        <v>345</v>
      </c>
      <c r="Z1203" t="s">
        <v>346</v>
      </c>
      <c r="AA1203">
        <v>0.1065</v>
      </c>
      <c r="AB1203" t="s">
        <v>347</v>
      </c>
      <c r="AC1203" t="s">
        <v>348</v>
      </c>
      <c r="AD1203" t="s">
        <v>39</v>
      </c>
      <c r="AE1203" t="s">
        <v>40</v>
      </c>
      <c r="AF1203" t="s">
        <v>41</v>
      </c>
      <c r="AG1203" t="s">
        <v>42</v>
      </c>
      <c r="AH1203" t="s">
        <v>42</v>
      </c>
      <c r="AI1203" t="s">
        <v>43</v>
      </c>
      <c r="AJ1203" t="s">
        <v>44</v>
      </c>
      <c r="AK1203">
        <v>30179</v>
      </c>
      <c r="AL1203" t="s">
        <v>45</v>
      </c>
      <c r="AM1203" t="s">
        <v>30</v>
      </c>
      <c r="AN1203">
        <v>39357</v>
      </c>
      <c r="AO1203">
        <v>43399</v>
      </c>
      <c r="AP1203">
        <v>37790</v>
      </c>
      <c r="AQ1203">
        <v>34.340000000000003</v>
      </c>
      <c r="AR1203">
        <v>4882.3999999999996</v>
      </c>
      <c r="AS1203" t="s">
        <v>2396</v>
      </c>
      <c r="AT1203" t="s">
        <v>2396</v>
      </c>
      <c r="AU1203">
        <v>0</v>
      </c>
      <c r="AV1203" t="s">
        <v>2398</v>
      </c>
      <c r="AW1203" t="str" cm="1">
        <f t="array" ref="AW1203">IF(Bank_Final_Fact[[#This Row],[Disbursement Date]]=MIN(_xlfn._xlws.FILTER(Bank_Final_Fact[Disbursement Date],Bank_Final_Fact[Client id]=Bank_Final_Fact[[#This Row],[Client id]])),"New","Old")</f>
        <v>New</v>
      </c>
      <c r="AX1203">
        <f t="shared" si="18"/>
        <v>1</v>
      </c>
    </row>
    <row r="1204" spans="1:50">
      <c r="A1204" t="s">
        <v>1589</v>
      </c>
      <c r="B1204">
        <v>720</v>
      </c>
      <c r="C1204" t="s">
        <v>69</v>
      </c>
      <c r="D1204" t="s">
        <v>356</v>
      </c>
      <c r="E1204">
        <v>24308</v>
      </c>
      <c r="F1204">
        <v>5431</v>
      </c>
      <c r="G1204">
        <v>13469</v>
      </c>
      <c r="H1204" s="1">
        <v>44408</v>
      </c>
      <c r="I1204" t="s">
        <v>387</v>
      </c>
      <c r="J1204" t="s">
        <v>383</v>
      </c>
      <c r="K1204">
        <v>140056</v>
      </c>
      <c r="L1204" t="s">
        <v>71</v>
      </c>
      <c r="M1204" t="s">
        <v>334</v>
      </c>
      <c r="N1204" t="s">
        <v>225</v>
      </c>
      <c r="O1204" t="s">
        <v>226</v>
      </c>
      <c r="P1204">
        <v>43</v>
      </c>
      <c r="Q1204" s="1">
        <v>27454</v>
      </c>
      <c r="R1204" t="s">
        <v>281</v>
      </c>
      <c r="S1204" t="s">
        <v>282</v>
      </c>
      <c r="T1204" t="s">
        <v>229</v>
      </c>
      <c r="U1204" t="s">
        <v>230</v>
      </c>
      <c r="V1204" t="s">
        <v>246</v>
      </c>
      <c r="W1204">
        <v>558</v>
      </c>
      <c r="X1204" t="s">
        <v>344</v>
      </c>
      <c r="Y1204" t="s">
        <v>357</v>
      </c>
      <c r="Z1204" t="s">
        <v>346</v>
      </c>
      <c r="AA1204">
        <v>6.6199999999999995E-2</v>
      </c>
      <c r="AB1204" t="s">
        <v>351</v>
      </c>
      <c r="AC1204" t="s">
        <v>358</v>
      </c>
      <c r="AD1204" t="s">
        <v>69</v>
      </c>
      <c r="AE1204" t="s">
        <v>24</v>
      </c>
      <c r="AF1204" t="s">
        <v>25</v>
      </c>
      <c r="AG1204" t="s">
        <v>26</v>
      </c>
      <c r="AH1204" t="s">
        <v>26</v>
      </c>
      <c r="AI1204" t="s">
        <v>27</v>
      </c>
      <c r="AJ1204" t="s">
        <v>69</v>
      </c>
      <c r="AK1204">
        <v>140056</v>
      </c>
      <c r="AL1204" t="s">
        <v>70</v>
      </c>
      <c r="AM1204" t="s">
        <v>14</v>
      </c>
      <c r="AN1204">
        <v>25360</v>
      </c>
      <c r="AO1204">
        <v>6060</v>
      </c>
      <c r="AP1204">
        <v>23860</v>
      </c>
      <c r="AQ1204">
        <v>18.97</v>
      </c>
      <c r="AR1204">
        <v>3731.82</v>
      </c>
      <c r="AS1204" t="s">
        <v>2396</v>
      </c>
      <c r="AT1204" t="s">
        <v>2396</v>
      </c>
      <c r="AU1204">
        <v>2</v>
      </c>
      <c r="AV1204" t="s">
        <v>2398</v>
      </c>
      <c r="AW1204" t="str" cm="1">
        <f t="array" ref="AW1204">IF(Bank_Final_Fact[[#This Row],[Disbursement Date]]=MIN(_xlfn._xlws.FILTER(Bank_Final_Fact[Disbursement Date],Bank_Final_Fact[Client id]=Bank_Final_Fact[[#This Row],[Client id]])),"New","Old")</f>
        <v>New</v>
      </c>
      <c r="AX1204">
        <f t="shared" si="18"/>
        <v>1</v>
      </c>
    </row>
    <row r="1205" spans="1:50">
      <c r="A1205" t="s">
        <v>1590</v>
      </c>
      <c r="B1205">
        <v>459</v>
      </c>
      <c r="C1205" t="s">
        <v>186</v>
      </c>
      <c r="D1205" t="s">
        <v>359</v>
      </c>
      <c r="E1205">
        <v>29608</v>
      </c>
      <c r="F1205">
        <v>13468</v>
      </c>
      <c r="G1205">
        <v>4583</v>
      </c>
      <c r="H1205" s="1">
        <v>43180</v>
      </c>
      <c r="I1205" t="s">
        <v>385</v>
      </c>
      <c r="J1205" t="s">
        <v>389</v>
      </c>
      <c r="K1205">
        <v>800018</v>
      </c>
      <c r="L1205" t="s">
        <v>189</v>
      </c>
      <c r="M1205" t="s">
        <v>298</v>
      </c>
      <c r="N1205" t="s">
        <v>225</v>
      </c>
      <c r="O1205" t="s">
        <v>251</v>
      </c>
      <c r="P1205">
        <v>35</v>
      </c>
      <c r="Q1205" s="1">
        <v>30682</v>
      </c>
      <c r="R1205" t="s">
        <v>235</v>
      </c>
      <c r="S1205" t="s">
        <v>243</v>
      </c>
      <c r="T1205" t="s">
        <v>229</v>
      </c>
      <c r="U1205" t="s">
        <v>230</v>
      </c>
      <c r="V1205" t="s">
        <v>246</v>
      </c>
      <c r="W1205">
        <v>792</v>
      </c>
      <c r="X1205" t="s">
        <v>344</v>
      </c>
      <c r="Y1205" t="s">
        <v>360</v>
      </c>
      <c r="Z1205" t="s">
        <v>346</v>
      </c>
      <c r="AA1205">
        <v>9.9099999999999994E-2</v>
      </c>
      <c r="AB1205" t="s">
        <v>347</v>
      </c>
      <c r="AC1205" t="s">
        <v>361</v>
      </c>
      <c r="AD1205" t="s">
        <v>186</v>
      </c>
      <c r="AE1205" t="s">
        <v>24</v>
      </c>
      <c r="AF1205" t="s">
        <v>25</v>
      </c>
      <c r="AG1205" t="s">
        <v>26</v>
      </c>
      <c r="AH1205" t="s">
        <v>26</v>
      </c>
      <c r="AI1205" t="s">
        <v>27</v>
      </c>
      <c r="AJ1205" t="s">
        <v>187</v>
      </c>
      <c r="AK1205">
        <v>800018</v>
      </c>
      <c r="AL1205" t="s">
        <v>188</v>
      </c>
      <c r="AM1205" t="s">
        <v>14</v>
      </c>
      <c r="AN1205">
        <v>29564</v>
      </c>
      <c r="AO1205">
        <v>12991</v>
      </c>
      <c r="AP1205">
        <v>29169</v>
      </c>
      <c r="AQ1205">
        <v>33.61</v>
      </c>
      <c r="AR1205">
        <v>726.69</v>
      </c>
      <c r="AS1205" t="s">
        <v>2396</v>
      </c>
      <c r="AT1205" t="s">
        <v>2396</v>
      </c>
      <c r="AU1205">
        <v>2</v>
      </c>
      <c r="AV1205" t="s">
        <v>2398</v>
      </c>
      <c r="AW1205" t="str" cm="1">
        <f t="array" ref="AW1205">IF(Bank_Final_Fact[[#This Row],[Disbursement Date]]=MIN(_xlfn._xlws.FILTER(Bank_Final_Fact[Disbursement Date],Bank_Final_Fact[Client id]=Bank_Final_Fact[[#This Row],[Client id]])),"New","Old")</f>
        <v>New</v>
      </c>
      <c r="AX1205">
        <f t="shared" si="18"/>
        <v>3</v>
      </c>
    </row>
    <row r="1206" spans="1:50">
      <c r="A1206" t="s">
        <v>1591</v>
      </c>
      <c r="B1206">
        <v>993</v>
      </c>
      <c r="C1206" t="s">
        <v>23</v>
      </c>
      <c r="D1206" t="s">
        <v>343</v>
      </c>
      <c r="E1206">
        <v>30859</v>
      </c>
      <c r="F1206">
        <v>3576</v>
      </c>
      <c r="G1206">
        <v>40010</v>
      </c>
      <c r="H1206" s="1">
        <v>43570</v>
      </c>
      <c r="I1206" t="s">
        <v>385</v>
      </c>
      <c r="J1206" t="s">
        <v>389</v>
      </c>
      <c r="K1206">
        <v>910182</v>
      </c>
      <c r="L1206" t="s">
        <v>31</v>
      </c>
      <c r="M1206" t="s">
        <v>274</v>
      </c>
      <c r="N1206" t="s">
        <v>225</v>
      </c>
      <c r="O1206" t="s">
        <v>251</v>
      </c>
      <c r="P1206">
        <v>28</v>
      </c>
      <c r="Q1206" s="1">
        <v>32509</v>
      </c>
      <c r="R1206" t="s">
        <v>266</v>
      </c>
      <c r="S1206" t="s">
        <v>243</v>
      </c>
      <c r="T1206" t="s">
        <v>229</v>
      </c>
      <c r="U1206" t="s">
        <v>261</v>
      </c>
      <c r="V1206" t="s">
        <v>231</v>
      </c>
      <c r="W1206">
        <v>553</v>
      </c>
      <c r="X1206" t="s">
        <v>344</v>
      </c>
      <c r="Y1206" t="s">
        <v>345</v>
      </c>
      <c r="Z1206" t="s">
        <v>346</v>
      </c>
      <c r="AA1206">
        <v>0.1065</v>
      </c>
      <c r="AB1206" t="s">
        <v>347</v>
      </c>
      <c r="AC1206" t="s">
        <v>348</v>
      </c>
      <c r="AD1206" t="s">
        <v>23</v>
      </c>
      <c r="AE1206" t="s">
        <v>24</v>
      </c>
      <c r="AF1206" t="s">
        <v>25</v>
      </c>
      <c r="AG1206" t="s">
        <v>26</v>
      </c>
      <c r="AH1206" t="s">
        <v>26</v>
      </c>
      <c r="AI1206" t="s">
        <v>27</v>
      </c>
      <c r="AJ1206" t="s">
        <v>28</v>
      </c>
      <c r="AK1206">
        <v>910182</v>
      </c>
      <c r="AL1206" t="s">
        <v>29</v>
      </c>
      <c r="AM1206" t="s">
        <v>16</v>
      </c>
      <c r="AN1206">
        <v>31305</v>
      </c>
      <c r="AO1206">
        <v>3821</v>
      </c>
      <c r="AP1206">
        <v>30514</v>
      </c>
      <c r="AQ1206">
        <v>32.07</v>
      </c>
      <c r="AR1206">
        <v>1532.45</v>
      </c>
      <c r="AS1206" t="s">
        <v>2396</v>
      </c>
      <c r="AT1206" t="s">
        <v>2396</v>
      </c>
      <c r="AU1206">
        <v>0</v>
      </c>
      <c r="AV1206" t="s">
        <v>2398</v>
      </c>
      <c r="AW1206" t="str" cm="1">
        <f t="array" ref="AW1206">IF(Bank_Final_Fact[[#This Row],[Disbursement Date]]=MIN(_xlfn._xlws.FILTER(Bank_Final_Fact[Disbursement Date],Bank_Final_Fact[Client id]=Bank_Final_Fact[[#This Row],[Client id]])),"New","Old")</f>
        <v>New</v>
      </c>
      <c r="AX1206">
        <f t="shared" si="18"/>
        <v>1</v>
      </c>
    </row>
    <row r="1207" spans="1:50">
      <c r="A1207" t="s">
        <v>1592</v>
      </c>
      <c r="B1207">
        <v>370</v>
      </c>
      <c r="C1207" t="s">
        <v>102</v>
      </c>
      <c r="D1207" t="s">
        <v>343</v>
      </c>
      <c r="E1207">
        <v>18163</v>
      </c>
      <c r="F1207">
        <v>5105</v>
      </c>
      <c r="G1207">
        <v>18023</v>
      </c>
      <c r="H1207" s="1">
        <v>45051</v>
      </c>
      <c r="I1207" t="s">
        <v>382</v>
      </c>
      <c r="J1207" t="s">
        <v>383</v>
      </c>
      <c r="K1207">
        <v>1510002</v>
      </c>
      <c r="L1207" t="s">
        <v>108</v>
      </c>
      <c r="M1207" t="s">
        <v>250</v>
      </c>
      <c r="N1207" t="s">
        <v>225</v>
      </c>
      <c r="O1207" t="s">
        <v>238</v>
      </c>
      <c r="P1207">
        <v>55</v>
      </c>
      <c r="Q1207" s="1">
        <v>23377</v>
      </c>
      <c r="R1207" t="s">
        <v>266</v>
      </c>
      <c r="S1207" t="s">
        <v>282</v>
      </c>
      <c r="T1207" t="s">
        <v>259</v>
      </c>
      <c r="U1207" t="s">
        <v>245</v>
      </c>
      <c r="V1207" t="s">
        <v>231</v>
      </c>
      <c r="W1207">
        <v>489</v>
      </c>
      <c r="X1207" t="s">
        <v>344</v>
      </c>
      <c r="Y1207" t="s">
        <v>345</v>
      </c>
      <c r="Z1207" t="s">
        <v>346</v>
      </c>
      <c r="AA1207">
        <v>0.1065</v>
      </c>
      <c r="AB1207" t="s">
        <v>347</v>
      </c>
      <c r="AC1207" t="s">
        <v>348</v>
      </c>
      <c r="AD1207" t="s">
        <v>102</v>
      </c>
      <c r="AE1207" t="s">
        <v>103</v>
      </c>
      <c r="AF1207" t="s">
        <v>104</v>
      </c>
      <c r="AG1207" t="s">
        <v>105</v>
      </c>
      <c r="AH1207" t="s">
        <v>105</v>
      </c>
      <c r="AI1207" t="s">
        <v>106</v>
      </c>
      <c r="AJ1207" t="s">
        <v>102</v>
      </c>
      <c r="AK1207">
        <v>1510002</v>
      </c>
      <c r="AL1207" t="s">
        <v>107</v>
      </c>
      <c r="AM1207" t="s">
        <v>16</v>
      </c>
      <c r="AN1207">
        <v>17875</v>
      </c>
      <c r="AO1207">
        <v>4805</v>
      </c>
      <c r="AP1207">
        <v>17918</v>
      </c>
      <c r="AQ1207">
        <v>6.65</v>
      </c>
      <c r="AR1207">
        <v>2162.12</v>
      </c>
      <c r="AS1207" t="s">
        <v>2396</v>
      </c>
      <c r="AT1207" t="s">
        <v>2396</v>
      </c>
      <c r="AU1207">
        <v>2</v>
      </c>
      <c r="AV1207" t="s">
        <v>2398</v>
      </c>
      <c r="AW1207" t="str" cm="1">
        <f t="array" ref="AW1207">IF(Bank_Final_Fact[[#This Row],[Disbursement Date]]=MIN(_xlfn._xlws.FILTER(Bank_Final_Fact[Disbursement Date],Bank_Final_Fact[Client id]=Bank_Final_Fact[[#This Row],[Client id]])),"New","Old")</f>
        <v>New</v>
      </c>
      <c r="AX1207">
        <f t="shared" si="18"/>
        <v>1</v>
      </c>
    </row>
    <row r="1208" spans="1:50">
      <c r="A1208" t="s">
        <v>1593</v>
      </c>
      <c r="B1208">
        <v>959</v>
      </c>
      <c r="C1208" t="s">
        <v>202</v>
      </c>
      <c r="D1208" t="s">
        <v>343</v>
      </c>
      <c r="E1208">
        <v>10242</v>
      </c>
      <c r="F1208">
        <v>45413</v>
      </c>
      <c r="G1208">
        <v>20271</v>
      </c>
      <c r="H1208" s="1">
        <v>42024</v>
      </c>
      <c r="I1208" t="s">
        <v>385</v>
      </c>
      <c r="J1208" t="s">
        <v>383</v>
      </c>
      <c r="K1208">
        <v>680026</v>
      </c>
      <c r="L1208" t="s">
        <v>205</v>
      </c>
      <c r="M1208" t="s">
        <v>279</v>
      </c>
      <c r="N1208" t="s">
        <v>225</v>
      </c>
      <c r="O1208" t="s">
        <v>226</v>
      </c>
      <c r="P1208">
        <v>42</v>
      </c>
      <c r="Q1208" s="1">
        <v>28126</v>
      </c>
      <c r="R1208" t="s">
        <v>235</v>
      </c>
      <c r="S1208" t="s">
        <v>243</v>
      </c>
      <c r="T1208" t="s">
        <v>229</v>
      </c>
      <c r="U1208" t="s">
        <v>233</v>
      </c>
      <c r="V1208" t="s">
        <v>231</v>
      </c>
      <c r="W1208">
        <v>668</v>
      </c>
      <c r="X1208" t="s">
        <v>344</v>
      </c>
      <c r="Y1208" t="s">
        <v>345</v>
      </c>
      <c r="Z1208" t="s">
        <v>346</v>
      </c>
      <c r="AA1208">
        <v>0.1065</v>
      </c>
      <c r="AB1208" t="s">
        <v>347</v>
      </c>
      <c r="AC1208" t="s">
        <v>348</v>
      </c>
      <c r="AD1208" t="s">
        <v>202</v>
      </c>
      <c r="AE1208" t="s">
        <v>143</v>
      </c>
      <c r="AF1208" t="s">
        <v>144</v>
      </c>
      <c r="AG1208" t="s">
        <v>145</v>
      </c>
      <c r="AH1208" t="s">
        <v>145</v>
      </c>
      <c r="AI1208" t="s">
        <v>146</v>
      </c>
      <c r="AJ1208" t="s">
        <v>203</v>
      </c>
      <c r="AK1208">
        <v>680026</v>
      </c>
      <c r="AL1208" t="s">
        <v>204</v>
      </c>
      <c r="AM1208" t="s">
        <v>14</v>
      </c>
      <c r="AN1208">
        <v>11105</v>
      </c>
      <c r="AO1208">
        <v>47002</v>
      </c>
      <c r="AP1208">
        <v>10116</v>
      </c>
      <c r="AQ1208">
        <v>13.89</v>
      </c>
      <c r="AR1208">
        <v>1566.81</v>
      </c>
      <c r="AS1208" t="s">
        <v>2396</v>
      </c>
      <c r="AT1208" t="s">
        <v>2396</v>
      </c>
      <c r="AU1208">
        <v>2</v>
      </c>
      <c r="AV1208" t="s">
        <v>2398</v>
      </c>
      <c r="AW1208" t="str" cm="1">
        <f t="array" ref="AW1208">IF(Bank_Final_Fact[[#This Row],[Disbursement Date]]=MIN(_xlfn._xlws.FILTER(Bank_Final_Fact[Disbursement Date],Bank_Final_Fact[Client id]=Bank_Final_Fact[[#This Row],[Client id]])),"New","Old")</f>
        <v>New</v>
      </c>
      <c r="AX1208">
        <f t="shared" si="18"/>
        <v>4</v>
      </c>
    </row>
    <row r="1209" spans="1:50">
      <c r="A1209" t="s">
        <v>1594</v>
      </c>
      <c r="B1209">
        <v>877</v>
      </c>
      <c r="C1209" t="s">
        <v>124</v>
      </c>
      <c r="D1209" t="s">
        <v>359</v>
      </c>
      <c r="E1209">
        <v>12180</v>
      </c>
      <c r="F1209">
        <v>39739</v>
      </c>
      <c r="G1209">
        <v>21574</v>
      </c>
      <c r="H1209" s="1">
        <v>42493</v>
      </c>
      <c r="I1209" t="s">
        <v>394</v>
      </c>
      <c r="J1209" t="s">
        <v>383</v>
      </c>
      <c r="K1209">
        <v>1030063</v>
      </c>
      <c r="L1209" t="s">
        <v>126</v>
      </c>
      <c r="M1209" t="s">
        <v>302</v>
      </c>
      <c r="N1209" t="s">
        <v>225</v>
      </c>
      <c r="O1209" t="s">
        <v>251</v>
      </c>
      <c r="P1209">
        <v>29</v>
      </c>
      <c r="Q1209" s="1">
        <v>32874</v>
      </c>
      <c r="R1209" t="s">
        <v>281</v>
      </c>
      <c r="S1209" t="s">
        <v>243</v>
      </c>
      <c r="T1209" t="s">
        <v>259</v>
      </c>
      <c r="U1209" t="s">
        <v>230</v>
      </c>
      <c r="V1209" t="s">
        <v>240</v>
      </c>
      <c r="W1209">
        <v>395</v>
      </c>
      <c r="X1209" t="s">
        <v>344</v>
      </c>
      <c r="Y1209" t="s">
        <v>360</v>
      </c>
      <c r="Z1209" t="s">
        <v>346</v>
      </c>
      <c r="AA1209">
        <v>9.9099999999999994E-2</v>
      </c>
      <c r="AB1209" t="s">
        <v>347</v>
      </c>
      <c r="AC1209" t="s">
        <v>361</v>
      </c>
      <c r="AD1209" t="s">
        <v>124</v>
      </c>
      <c r="AE1209" t="s">
        <v>9</v>
      </c>
      <c r="AF1209" t="s">
        <v>10</v>
      </c>
      <c r="AG1209" t="s">
        <v>11</v>
      </c>
      <c r="AH1209" t="s">
        <v>11</v>
      </c>
      <c r="AI1209" t="s">
        <v>12</v>
      </c>
      <c r="AJ1209" t="s">
        <v>20</v>
      </c>
      <c r="AK1209">
        <v>1030063</v>
      </c>
      <c r="AL1209" t="s">
        <v>125</v>
      </c>
      <c r="AM1209" t="s">
        <v>30</v>
      </c>
      <c r="AN1209">
        <v>13491</v>
      </c>
      <c r="AO1209">
        <v>41169</v>
      </c>
      <c r="AP1209">
        <v>11761</v>
      </c>
      <c r="AQ1209">
        <v>36.65</v>
      </c>
      <c r="AR1209">
        <v>282.22000000000003</v>
      </c>
      <c r="AS1209" t="s">
        <v>2396</v>
      </c>
      <c r="AT1209" t="s">
        <v>2396</v>
      </c>
      <c r="AU1209">
        <v>1</v>
      </c>
      <c r="AV1209" t="s">
        <v>2398</v>
      </c>
      <c r="AW1209" t="str" cm="1">
        <f t="array" ref="AW1209">IF(Bank_Final_Fact[[#This Row],[Disbursement Date]]=MIN(_xlfn._xlws.FILTER(Bank_Final_Fact[Disbursement Date],Bank_Final_Fact[Client id]=Bank_Final_Fact[[#This Row],[Client id]])),"New","Old")</f>
        <v>Old</v>
      </c>
      <c r="AX1209">
        <f t="shared" si="18"/>
        <v>4</v>
      </c>
    </row>
    <row r="1210" spans="1:50">
      <c r="A1210" t="s">
        <v>1595</v>
      </c>
      <c r="B1210">
        <v>785</v>
      </c>
      <c r="C1210" t="s">
        <v>124</v>
      </c>
      <c r="D1210" t="s">
        <v>359</v>
      </c>
      <c r="E1210">
        <v>30569</v>
      </c>
      <c r="F1210">
        <v>30330</v>
      </c>
      <c r="G1210">
        <v>5411</v>
      </c>
      <c r="H1210" s="1">
        <v>45005</v>
      </c>
      <c r="I1210" t="s">
        <v>385</v>
      </c>
      <c r="J1210" t="s">
        <v>389</v>
      </c>
      <c r="K1210">
        <v>1030063</v>
      </c>
      <c r="L1210" t="s">
        <v>126</v>
      </c>
      <c r="M1210" t="s">
        <v>315</v>
      </c>
      <c r="N1210" t="s">
        <v>225</v>
      </c>
      <c r="O1210" t="s">
        <v>251</v>
      </c>
      <c r="P1210">
        <v>34</v>
      </c>
      <c r="Q1210" s="1">
        <v>30682</v>
      </c>
      <c r="R1210" t="s">
        <v>239</v>
      </c>
      <c r="S1210" t="s">
        <v>303</v>
      </c>
      <c r="T1210" t="s">
        <v>259</v>
      </c>
      <c r="U1210" t="s">
        <v>233</v>
      </c>
      <c r="V1210" t="s">
        <v>231</v>
      </c>
      <c r="W1210">
        <v>341</v>
      </c>
      <c r="X1210" t="s">
        <v>344</v>
      </c>
      <c r="Y1210" t="s">
        <v>360</v>
      </c>
      <c r="Z1210" t="s">
        <v>346</v>
      </c>
      <c r="AA1210">
        <v>9.9099999999999994E-2</v>
      </c>
      <c r="AB1210" t="s">
        <v>347</v>
      </c>
      <c r="AC1210" t="s">
        <v>361</v>
      </c>
      <c r="AD1210" t="s">
        <v>124</v>
      </c>
      <c r="AE1210" t="s">
        <v>9</v>
      </c>
      <c r="AF1210" t="s">
        <v>10</v>
      </c>
      <c r="AG1210" t="s">
        <v>11</v>
      </c>
      <c r="AH1210" t="s">
        <v>11</v>
      </c>
      <c r="AI1210" t="s">
        <v>12</v>
      </c>
      <c r="AJ1210" t="s">
        <v>20</v>
      </c>
      <c r="AK1210">
        <v>1030063</v>
      </c>
      <c r="AL1210" t="s">
        <v>125</v>
      </c>
      <c r="AM1210" t="s">
        <v>30</v>
      </c>
      <c r="AN1210">
        <v>32559</v>
      </c>
      <c r="AO1210">
        <v>30305</v>
      </c>
      <c r="AP1210">
        <v>30254</v>
      </c>
      <c r="AQ1210">
        <v>9.5399999999999991</v>
      </c>
      <c r="AR1210">
        <v>4963.6400000000003</v>
      </c>
      <c r="AS1210" t="s">
        <v>2396</v>
      </c>
      <c r="AT1210" t="s">
        <v>2396</v>
      </c>
      <c r="AU1210">
        <v>0</v>
      </c>
      <c r="AV1210" t="s">
        <v>2399</v>
      </c>
      <c r="AW1210" t="str" cm="1">
        <f t="array" ref="AW1210">IF(Bank_Final_Fact[[#This Row],[Disbursement Date]]=MIN(_xlfn._xlws.FILTER(Bank_Final_Fact[Disbursement Date],Bank_Final_Fact[Client id]=Bank_Final_Fact[[#This Row],[Client id]])),"New","Old")</f>
        <v>Old</v>
      </c>
      <c r="AX1210">
        <f t="shared" si="18"/>
        <v>4</v>
      </c>
    </row>
    <row r="1211" spans="1:50">
      <c r="A1211" t="s">
        <v>1596</v>
      </c>
      <c r="B1211">
        <v>554</v>
      </c>
      <c r="C1211" t="s">
        <v>17</v>
      </c>
      <c r="D1211" t="s">
        <v>343</v>
      </c>
      <c r="E1211">
        <v>27561</v>
      </c>
      <c r="F1211">
        <v>26815</v>
      </c>
      <c r="G1211">
        <v>30459</v>
      </c>
      <c r="H1211" s="1">
        <v>44903</v>
      </c>
      <c r="I1211" t="s">
        <v>385</v>
      </c>
      <c r="J1211" t="s">
        <v>383</v>
      </c>
      <c r="K1211">
        <v>160051</v>
      </c>
      <c r="L1211" t="s">
        <v>19</v>
      </c>
      <c r="M1211" t="s">
        <v>255</v>
      </c>
      <c r="N1211" t="s">
        <v>225</v>
      </c>
      <c r="O1211" t="s">
        <v>242</v>
      </c>
      <c r="P1211">
        <v>22</v>
      </c>
      <c r="Q1211" s="1">
        <v>34700</v>
      </c>
      <c r="R1211" t="s">
        <v>266</v>
      </c>
      <c r="S1211" t="s">
        <v>243</v>
      </c>
      <c r="T1211" t="s">
        <v>259</v>
      </c>
      <c r="U1211" t="s">
        <v>230</v>
      </c>
      <c r="V1211" t="s">
        <v>240</v>
      </c>
      <c r="W1211">
        <v>640</v>
      </c>
      <c r="X1211" t="s">
        <v>344</v>
      </c>
      <c r="Y1211" t="s">
        <v>345</v>
      </c>
      <c r="Z1211" t="s">
        <v>346</v>
      </c>
      <c r="AA1211">
        <v>0.1065</v>
      </c>
      <c r="AB1211" t="s">
        <v>347</v>
      </c>
      <c r="AC1211" t="s">
        <v>348</v>
      </c>
      <c r="AD1211" t="s">
        <v>17</v>
      </c>
      <c r="AE1211" t="s">
        <v>9</v>
      </c>
      <c r="AF1211" t="s">
        <v>10</v>
      </c>
      <c r="AG1211" t="s">
        <v>11</v>
      </c>
      <c r="AH1211" t="s">
        <v>11</v>
      </c>
      <c r="AI1211" t="s">
        <v>12</v>
      </c>
      <c r="AJ1211" t="s">
        <v>17</v>
      </c>
      <c r="AK1211">
        <v>160051</v>
      </c>
      <c r="AL1211" t="s">
        <v>18</v>
      </c>
      <c r="AM1211" t="s">
        <v>30</v>
      </c>
      <c r="AN1211">
        <v>27779</v>
      </c>
      <c r="AO1211">
        <v>26550</v>
      </c>
      <c r="AP1211">
        <v>27493</v>
      </c>
      <c r="AQ1211">
        <v>32.25</v>
      </c>
      <c r="AR1211">
        <v>489.27</v>
      </c>
      <c r="AS1211" t="s">
        <v>2396</v>
      </c>
      <c r="AT1211" t="s">
        <v>2396</v>
      </c>
      <c r="AU1211">
        <v>1</v>
      </c>
      <c r="AV1211" t="s">
        <v>2398</v>
      </c>
      <c r="AW1211" t="str" cm="1">
        <f t="array" ref="AW1211">IF(Bank_Final_Fact[[#This Row],[Disbursement Date]]=MIN(_xlfn._xlws.FILTER(Bank_Final_Fact[Disbursement Date],Bank_Final_Fact[Client id]=Bank_Final_Fact[[#This Row],[Client id]])),"New","Old")</f>
        <v>Old</v>
      </c>
      <c r="AX1211">
        <f t="shared" si="18"/>
        <v>2</v>
      </c>
    </row>
    <row r="1212" spans="1:50">
      <c r="A1212" t="s">
        <v>1597</v>
      </c>
      <c r="B1212">
        <v>510</v>
      </c>
      <c r="C1212" t="s">
        <v>171</v>
      </c>
      <c r="D1212" t="s">
        <v>359</v>
      </c>
      <c r="E1212">
        <v>18124</v>
      </c>
      <c r="F1212">
        <v>16246</v>
      </c>
      <c r="G1212">
        <v>13471</v>
      </c>
      <c r="H1212" s="1">
        <v>44274</v>
      </c>
      <c r="I1212" t="s">
        <v>394</v>
      </c>
      <c r="J1212" t="s">
        <v>389</v>
      </c>
      <c r="K1212">
        <v>380112</v>
      </c>
      <c r="L1212" t="s">
        <v>173</v>
      </c>
      <c r="M1212" t="s">
        <v>315</v>
      </c>
      <c r="N1212" t="s">
        <v>225</v>
      </c>
      <c r="O1212" t="s">
        <v>251</v>
      </c>
      <c r="P1212">
        <v>34</v>
      </c>
      <c r="Q1212" s="1">
        <v>30682</v>
      </c>
      <c r="R1212" t="s">
        <v>239</v>
      </c>
      <c r="S1212" t="s">
        <v>303</v>
      </c>
      <c r="T1212" t="s">
        <v>259</v>
      </c>
      <c r="U1212" t="s">
        <v>233</v>
      </c>
      <c r="V1212" t="s">
        <v>231</v>
      </c>
      <c r="W1212">
        <v>341</v>
      </c>
      <c r="X1212" t="s">
        <v>344</v>
      </c>
      <c r="Y1212" t="s">
        <v>360</v>
      </c>
      <c r="Z1212" t="s">
        <v>346</v>
      </c>
      <c r="AA1212">
        <v>9.9099999999999994E-2</v>
      </c>
      <c r="AB1212" t="s">
        <v>347</v>
      </c>
      <c r="AC1212" t="s">
        <v>361</v>
      </c>
      <c r="AD1212" t="s">
        <v>171</v>
      </c>
      <c r="AE1212" t="s">
        <v>76</v>
      </c>
      <c r="AF1212" t="s">
        <v>77</v>
      </c>
      <c r="AG1212" t="s">
        <v>78</v>
      </c>
      <c r="AH1212" t="s">
        <v>78</v>
      </c>
      <c r="AI1212" t="s">
        <v>79</v>
      </c>
      <c r="AJ1212" t="s">
        <v>171</v>
      </c>
      <c r="AK1212">
        <v>380112</v>
      </c>
      <c r="AL1212" t="s">
        <v>172</v>
      </c>
      <c r="AM1212" t="s">
        <v>16</v>
      </c>
      <c r="AN1212">
        <v>17915</v>
      </c>
      <c r="AO1212">
        <v>18016</v>
      </c>
      <c r="AP1212">
        <v>17778</v>
      </c>
      <c r="AQ1212">
        <v>4.3</v>
      </c>
      <c r="AR1212">
        <v>4947.25</v>
      </c>
      <c r="AS1212" t="s">
        <v>2396</v>
      </c>
      <c r="AT1212" t="s">
        <v>2396</v>
      </c>
      <c r="AU1212">
        <v>1</v>
      </c>
      <c r="AV1212" t="s">
        <v>2398</v>
      </c>
      <c r="AW1212" t="str" cm="1">
        <f t="array" ref="AW1212">IF(Bank_Final_Fact[[#This Row],[Disbursement Date]]=MIN(_xlfn._xlws.FILTER(Bank_Final_Fact[Disbursement Date],Bank_Final_Fact[Client id]=Bank_Final_Fact[[#This Row],[Client id]])),"New","Old")</f>
        <v>Old</v>
      </c>
      <c r="AX1212">
        <f t="shared" si="18"/>
        <v>4</v>
      </c>
    </row>
    <row r="1213" spans="1:50">
      <c r="A1213" t="s">
        <v>1598</v>
      </c>
      <c r="B1213">
        <v>617</v>
      </c>
      <c r="C1213" t="s">
        <v>20</v>
      </c>
      <c r="D1213" t="s">
        <v>359</v>
      </c>
      <c r="E1213">
        <v>3736</v>
      </c>
      <c r="F1213">
        <v>26941</v>
      </c>
      <c r="G1213">
        <v>31374</v>
      </c>
      <c r="H1213" s="1">
        <v>43809</v>
      </c>
      <c r="I1213" t="s">
        <v>382</v>
      </c>
      <c r="J1213" t="s">
        <v>383</v>
      </c>
      <c r="K1213">
        <v>110159</v>
      </c>
      <c r="L1213" t="s">
        <v>22</v>
      </c>
      <c r="M1213" t="s">
        <v>247</v>
      </c>
      <c r="N1213" t="s">
        <v>225</v>
      </c>
      <c r="O1213" t="s">
        <v>226</v>
      </c>
      <c r="P1213">
        <v>39</v>
      </c>
      <c r="Q1213" s="1">
        <v>28491</v>
      </c>
      <c r="R1213" t="s">
        <v>227</v>
      </c>
      <c r="S1213" t="s">
        <v>243</v>
      </c>
      <c r="T1213" t="s">
        <v>229</v>
      </c>
      <c r="U1213" t="s">
        <v>236</v>
      </c>
      <c r="V1213" t="s">
        <v>246</v>
      </c>
      <c r="W1213">
        <v>692</v>
      </c>
      <c r="X1213" t="s">
        <v>344</v>
      </c>
      <c r="Y1213" t="s">
        <v>360</v>
      </c>
      <c r="Z1213" t="s">
        <v>346</v>
      </c>
      <c r="AA1213">
        <v>9.9099999999999994E-2</v>
      </c>
      <c r="AB1213" t="s">
        <v>347</v>
      </c>
      <c r="AC1213" t="s">
        <v>361</v>
      </c>
      <c r="AD1213" t="s">
        <v>20</v>
      </c>
      <c r="AE1213" t="s">
        <v>9</v>
      </c>
      <c r="AF1213" t="s">
        <v>10</v>
      </c>
      <c r="AG1213" t="s">
        <v>11</v>
      </c>
      <c r="AH1213" t="s">
        <v>11</v>
      </c>
      <c r="AI1213" t="s">
        <v>12</v>
      </c>
      <c r="AJ1213" t="s">
        <v>20</v>
      </c>
      <c r="AK1213">
        <v>110159</v>
      </c>
      <c r="AL1213" t="s">
        <v>21</v>
      </c>
      <c r="AM1213" t="s">
        <v>30</v>
      </c>
      <c r="AN1213">
        <v>4690</v>
      </c>
      <c r="AO1213">
        <v>27002</v>
      </c>
      <c r="AP1213">
        <v>3631</v>
      </c>
      <c r="AQ1213">
        <v>3.7</v>
      </c>
      <c r="AR1213">
        <v>1837.22</v>
      </c>
      <c r="AS1213" t="s">
        <v>2396</v>
      </c>
      <c r="AT1213" t="s">
        <v>2396</v>
      </c>
      <c r="AU1213">
        <v>2</v>
      </c>
      <c r="AV1213" t="s">
        <v>2398</v>
      </c>
      <c r="AW1213" t="str" cm="1">
        <f t="array" ref="AW1213">IF(Bank_Final_Fact[[#This Row],[Disbursement Date]]=MIN(_xlfn._xlws.FILTER(Bank_Final_Fact[Disbursement Date],Bank_Final_Fact[Client id]=Bank_Final_Fact[[#This Row],[Client id]])),"New","Old")</f>
        <v>Old</v>
      </c>
      <c r="AX1213">
        <f t="shared" si="18"/>
        <v>2</v>
      </c>
    </row>
    <row r="1214" spans="1:50">
      <c r="A1214" t="s">
        <v>1599</v>
      </c>
      <c r="B1214">
        <v>330</v>
      </c>
      <c r="C1214" t="s">
        <v>186</v>
      </c>
      <c r="D1214" t="s">
        <v>359</v>
      </c>
      <c r="E1214">
        <v>4020</v>
      </c>
      <c r="F1214">
        <v>19806</v>
      </c>
      <c r="G1214">
        <v>21634</v>
      </c>
      <c r="H1214" s="1">
        <v>44646</v>
      </c>
      <c r="I1214" t="s">
        <v>382</v>
      </c>
      <c r="J1214" t="s">
        <v>383</v>
      </c>
      <c r="K1214">
        <v>800018</v>
      </c>
      <c r="L1214" t="s">
        <v>189</v>
      </c>
      <c r="M1214" t="s">
        <v>271</v>
      </c>
      <c r="N1214" t="s">
        <v>225</v>
      </c>
      <c r="O1214" t="s">
        <v>226</v>
      </c>
      <c r="P1214">
        <v>38</v>
      </c>
      <c r="Q1214" s="1">
        <v>28856</v>
      </c>
      <c r="R1214" t="s">
        <v>266</v>
      </c>
      <c r="S1214" t="s">
        <v>243</v>
      </c>
      <c r="T1214" t="s">
        <v>259</v>
      </c>
      <c r="U1214" t="s">
        <v>230</v>
      </c>
      <c r="V1214" t="s">
        <v>240</v>
      </c>
      <c r="W1214">
        <v>517</v>
      </c>
      <c r="X1214" t="s">
        <v>344</v>
      </c>
      <c r="Y1214" t="s">
        <v>360</v>
      </c>
      <c r="Z1214" t="s">
        <v>346</v>
      </c>
      <c r="AA1214">
        <v>9.9099999999999994E-2</v>
      </c>
      <c r="AB1214" t="s">
        <v>347</v>
      </c>
      <c r="AC1214" t="s">
        <v>361</v>
      </c>
      <c r="AD1214" t="s">
        <v>186</v>
      </c>
      <c r="AE1214" t="s">
        <v>24</v>
      </c>
      <c r="AF1214" t="s">
        <v>25</v>
      </c>
      <c r="AG1214" t="s">
        <v>26</v>
      </c>
      <c r="AH1214" t="s">
        <v>26</v>
      </c>
      <c r="AI1214" t="s">
        <v>27</v>
      </c>
      <c r="AJ1214" t="s">
        <v>187</v>
      </c>
      <c r="AK1214">
        <v>800018</v>
      </c>
      <c r="AL1214" t="s">
        <v>188</v>
      </c>
      <c r="AM1214" t="s">
        <v>14</v>
      </c>
      <c r="AN1214">
        <v>4175</v>
      </c>
      <c r="AO1214">
        <v>19750</v>
      </c>
      <c r="AP1214">
        <v>3887</v>
      </c>
      <c r="AQ1214">
        <v>26.17</v>
      </c>
      <c r="AR1214">
        <v>4357.1099999999997</v>
      </c>
      <c r="AS1214" t="s">
        <v>2396</v>
      </c>
      <c r="AT1214" t="s">
        <v>2396</v>
      </c>
      <c r="AU1214">
        <v>2</v>
      </c>
      <c r="AV1214" t="s">
        <v>2398</v>
      </c>
      <c r="AW1214" t="str" cm="1">
        <f t="array" ref="AW1214">IF(Bank_Final_Fact[[#This Row],[Disbursement Date]]=MIN(_xlfn._xlws.FILTER(Bank_Final_Fact[Disbursement Date],Bank_Final_Fact[Client id]=Bank_Final_Fact[[#This Row],[Client id]])),"New","Old")</f>
        <v>New</v>
      </c>
      <c r="AX1214">
        <f t="shared" si="18"/>
        <v>1</v>
      </c>
    </row>
    <row r="1215" spans="1:50">
      <c r="A1215" t="s">
        <v>1600</v>
      </c>
      <c r="B1215">
        <v>60</v>
      </c>
      <c r="C1215" t="s">
        <v>92</v>
      </c>
      <c r="D1215" t="s">
        <v>359</v>
      </c>
      <c r="E1215">
        <v>37364</v>
      </c>
      <c r="F1215">
        <v>4473</v>
      </c>
      <c r="G1215">
        <v>22640</v>
      </c>
      <c r="H1215" s="1">
        <v>43967</v>
      </c>
      <c r="I1215" t="s">
        <v>382</v>
      </c>
      <c r="J1215" t="s">
        <v>389</v>
      </c>
      <c r="K1215">
        <v>700013</v>
      </c>
      <c r="L1215" t="s">
        <v>93</v>
      </c>
      <c r="M1215" t="s">
        <v>291</v>
      </c>
      <c r="N1215" t="s">
        <v>225</v>
      </c>
      <c r="O1215" t="s">
        <v>226</v>
      </c>
      <c r="P1215">
        <v>45</v>
      </c>
      <c r="Q1215" s="1">
        <v>27030</v>
      </c>
      <c r="R1215" t="s">
        <v>235</v>
      </c>
      <c r="S1215" t="s">
        <v>243</v>
      </c>
      <c r="T1215" t="s">
        <v>229</v>
      </c>
      <c r="U1215" t="s">
        <v>230</v>
      </c>
      <c r="V1215" t="s">
        <v>246</v>
      </c>
      <c r="W1215">
        <v>311</v>
      </c>
      <c r="X1215" t="s">
        <v>344</v>
      </c>
      <c r="Y1215" t="s">
        <v>360</v>
      </c>
      <c r="Z1215" t="s">
        <v>346</v>
      </c>
      <c r="AA1215">
        <v>9.9099999999999994E-2</v>
      </c>
      <c r="AB1215" t="s">
        <v>347</v>
      </c>
      <c r="AC1215" t="s">
        <v>361</v>
      </c>
      <c r="AD1215" t="s">
        <v>92</v>
      </c>
      <c r="AE1215" t="s">
        <v>82</v>
      </c>
      <c r="AF1215" t="s">
        <v>83</v>
      </c>
      <c r="AG1215" t="s">
        <v>84</v>
      </c>
      <c r="AH1215" t="s">
        <v>84</v>
      </c>
      <c r="AI1215" t="s">
        <v>85</v>
      </c>
      <c r="AJ1215" t="s">
        <v>86</v>
      </c>
      <c r="AK1215">
        <v>700013</v>
      </c>
      <c r="AL1215" t="s">
        <v>21</v>
      </c>
      <c r="AM1215" t="s">
        <v>30</v>
      </c>
      <c r="AN1215">
        <v>38189</v>
      </c>
      <c r="AO1215">
        <v>5764</v>
      </c>
      <c r="AP1215">
        <v>37184</v>
      </c>
      <c r="AQ1215">
        <v>13.13</v>
      </c>
      <c r="AR1215">
        <v>1325.26</v>
      </c>
      <c r="AS1215" t="s">
        <v>2396</v>
      </c>
      <c r="AT1215" t="s">
        <v>2396</v>
      </c>
      <c r="AU1215">
        <v>0</v>
      </c>
      <c r="AV1215" t="s">
        <v>2398</v>
      </c>
      <c r="AW1215" t="str" cm="1">
        <f t="array" ref="AW1215">IF(Bank_Final_Fact[[#This Row],[Disbursement Date]]=MIN(_xlfn._xlws.FILTER(Bank_Final_Fact[Disbursement Date],Bank_Final_Fact[Client id]=Bank_Final_Fact[[#This Row],[Client id]])),"New","Old")</f>
        <v>Old</v>
      </c>
      <c r="AX1215">
        <f t="shared" si="18"/>
        <v>2</v>
      </c>
    </row>
    <row r="1216" spans="1:50">
      <c r="A1216" t="s">
        <v>1601</v>
      </c>
      <c r="B1216">
        <v>606</v>
      </c>
      <c r="C1216" t="s">
        <v>60</v>
      </c>
      <c r="D1216" t="s">
        <v>372</v>
      </c>
      <c r="E1216">
        <v>9687</v>
      </c>
      <c r="F1216">
        <v>29288</v>
      </c>
      <c r="G1216">
        <v>43758</v>
      </c>
      <c r="H1216" s="1">
        <v>44203</v>
      </c>
      <c r="I1216" t="s">
        <v>394</v>
      </c>
      <c r="J1216" t="s">
        <v>383</v>
      </c>
      <c r="K1216">
        <v>90149</v>
      </c>
      <c r="L1216" t="s">
        <v>62</v>
      </c>
      <c r="M1216" t="s">
        <v>283</v>
      </c>
      <c r="N1216" t="s">
        <v>225</v>
      </c>
      <c r="O1216" t="s">
        <v>226</v>
      </c>
      <c r="P1216">
        <v>40</v>
      </c>
      <c r="Q1216" s="1">
        <v>29217</v>
      </c>
      <c r="R1216" t="s">
        <v>239</v>
      </c>
      <c r="S1216" t="s">
        <v>303</v>
      </c>
      <c r="T1216" t="s">
        <v>229</v>
      </c>
      <c r="U1216" t="s">
        <v>261</v>
      </c>
      <c r="V1216" t="s">
        <v>231</v>
      </c>
      <c r="W1216">
        <v>810</v>
      </c>
      <c r="X1216" t="s">
        <v>344</v>
      </c>
      <c r="Y1216" t="s">
        <v>345</v>
      </c>
      <c r="Z1216" t="s">
        <v>346</v>
      </c>
      <c r="AA1216">
        <v>0.17269999999999999</v>
      </c>
      <c r="AB1216" t="s">
        <v>354</v>
      </c>
      <c r="AC1216" t="s">
        <v>367</v>
      </c>
      <c r="AD1216" t="s">
        <v>60</v>
      </c>
      <c r="AE1216" t="s">
        <v>40</v>
      </c>
      <c r="AF1216" t="s">
        <v>41</v>
      </c>
      <c r="AG1216" t="s">
        <v>42</v>
      </c>
      <c r="AH1216" t="s">
        <v>42</v>
      </c>
      <c r="AI1216" t="s">
        <v>43</v>
      </c>
      <c r="AJ1216" t="s">
        <v>61</v>
      </c>
      <c r="AK1216">
        <v>90149</v>
      </c>
      <c r="AL1216" t="s">
        <v>48</v>
      </c>
      <c r="AM1216" t="s">
        <v>30</v>
      </c>
      <c r="AN1216">
        <v>10764</v>
      </c>
      <c r="AO1216">
        <v>29866</v>
      </c>
      <c r="AP1216">
        <v>9360</v>
      </c>
      <c r="AQ1216">
        <v>17.350000000000001</v>
      </c>
      <c r="AR1216">
        <v>2242.9699999999998</v>
      </c>
      <c r="AS1216" t="s">
        <v>2396</v>
      </c>
      <c r="AT1216" t="s">
        <v>2396</v>
      </c>
      <c r="AU1216">
        <v>0</v>
      </c>
      <c r="AV1216" t="s">
        <v>2399</v>
      </c>
      <c r="AW1216" t="str" cm="1">
        <f t="array" ref="AW1216">IF(Bank_Final_Fact[[#This Row],[Disbursement Date]]=MIN(_xlfn._xlws.FILTER(Bank_Final_Fact[Disbursement Date],Bank_Final_Fact[Client id]=Bank_Final_Fact[[#This Row],[Client id]])),"New","Old")</f>
        <v>Old</v>
      </c>
      <c r="AX1216">
        <f t="shared" si="18"/>
        <v>3</v>
      </c>
    </row>
    <row r="1217" spans="1:50">
      <c r="A1217" t="s">
        <v>1602</v>
      </c>
      <c r="B1217">
        <v>2</v>
      </c>
      <c r="C1217" t="s">
        <v>119</v>
      </c>
      <c r="D1217" t="s">
        <v>359</v>
      </c>
      <c r="E1217">
        <v>35954</v>
      </c>
      <c r="F1217">
        <v>24800</v>
      </c>
      <c r="G1217">
        <v>38649</v>
      </c>
      <c r="H1217" s="1">
        <v>45208</v>
      </c>
      <c r="I1217" t="s">
        <v>382</v>
      </c>
      <c r="J1217" t="s">
        <v>389</v>
      </c>
      <c r="K1217">
        <v>720081</v>
      </c>
      <c r="L1217" t="s">
        <v>123</v>
      </c>
      <c r="M1217" t="s">
        <v>224</v>
      </c>
      <c r="N1217" t="s">
        <v>225</v>
      </c>
      <c r="O1217" t="s">
        <v>226</v>
      </c>
      <c r="P1217">
        <v>36</v>
      </c>
      <c r="Q1217" s="1">
        <v>29587</v>
      </c>
      <c r="R1217" t="s">
        <v>227</v>
      </c>
      <c r="S1217" t="s">
        <v>228</v>
      </c>
      <c r="T1217" t="s">
        <v>229</v>
      </c>
      <c r="U1217" t="s">
        <v>230</v>
      </c>
      <c r="V1217" t="s">
        <v>231</v>
      </c>
      <c r="W1217">
        <v>419</v>
      </c>
      <c r="X1217" t="s">
        <v>344</v>
      </c>
      <c r="Y1217" t="s">
        <v>360</v>
      </c>
      <c r="Z1217" t="s">
        <v>346</v>
      </c>
      <c r="AA1217">
        <v>9.9099999999999994E-2</v>
      </c>
      <c r="AB1217" t="s">
        <v>347</v>
      </c>
      <c r="AC1217" t="s">
        <v>361</v>
      </c>
      <c r="AD1217" t="s">
        <v>119</v>
      </c>
      <c r="AE1217" t="s">
        <v>82</v>
      </c>
      <c r="AF1217" t="s">
        <v>10</v>
      </c>
      <c r="AG1217" t="s">
        <v>120</v>
      </c>
      <c r="AH1217" t="s">
        <v>120</v>
      </c>
      <c r="AI1217" t="s">
        <v>121</v>
      </c>
      <c r="AJ1217" t="s">
        <v>119</v>
      </c>
      <c r="AK1217">
        <v>720081</v>
      </c>
      <c r="AL1217" t="s">
        <v>122</v>
      </c>
      <c r="AM1217" t="s">
        <v>16</v>
      </c>
      <c r="AN1217">
        <v>37767</v>
      </c>
      <c r="AO1217">
        <v>25875</v>
      </c>
      <c r="AP1217">
        <v>35929</v>
      </c>
      <c r="AQ1217">
        <v>39.4</v>
      </c>
      <c r="AR1217">
        <v>349.87</v>
      </c>
      <c r="AS1217" t="s">
        <v>2396</v>
      </c>
      <c r="AT1217" t="s">
        <v>2396</v>
      </c>
      <c r="AU1217">
        <v>1</v>
      </c>
      <c r="AV1217" t="s">
        <v>2398</v>
      </c>
      <c r="AW1217" t="str" cm="1">
        <f t="array" ref="AW1217">IF(Bank_Final_Fact[[#This Row],[Disbursement Date]]=MIN(_xlfn._xlws.FILTER(Bank_Final_Fact[Disbursement Date],Bank_Final_Fact[Client id]=Bank_Final_Fact[[#This Row],[Client id]])),"New","Old")</f>
        <v>Old</v>
      </c>
      <c r="AX1217">
        <f t="shared" si="18"/>
        <v>3</v>
      </c>
    </row>
    <row r="1218" spans="1:50">
      <c r="A1218" t="s">
        <v>1603</v>
      </c>
      <c r="B1218">
        <v>474</v>
      </c>
      <c r="C1218" t="s">
        <v>124</v>
      </c>
      <c r="D1218" t="s">
        <v>343</v>
      </c>
      <c r="E1218">
        <v>41634</v>
      </c>
      <c r="F1218">
        <v>38981</v>
      </c>
      <c r="G1218">
        <v>37499</v>
      </c>
      <c r="H1218" s="1">
        <v>43661</v>
      </c>
      <c r="I1218" t="s">
        <v>382</v>
      </c>
      <c r="J1218" t="s">
        <v>389</v>
      </c>
      <c r="K1218">
        <v>1030063</v>
      </c>
      <c r="L1218" t="s">
        <v>126</v>
      </c>
      <c r="M1218" t="s">
        <v>264</v>
      </c>
      <c r="N1218" t="s">
        <v>225</v>
      </c>
      <c r="O1218" t="s">
        <v>238</v>
      </c>
      <c r="P1218">
        <v>52</v>
      </c>
      <c r="Q1218" s="1">
        <v>24473</v>
      </c>
      <c r="R1218" t="s">
        <v>281</v>
      </c>
      <c r="S1218" t="s">
        <v>282</v>
      </c>
      <c r="T1218" t="s">
        <v>229</v>
      </c>
      <c r="U1218" t="s">
        <v>261</v>
      </c>
      <c r="V1218" t="s">
        <v>240</v>
      </c>
      <c r="W1218">
        <v>557</v>
      </c>
      <c r="X1218" t="s">
        <v>344</v>
      </c>
      <c r="Y1218" t="s">
        <v>345</v>
      </c>
      <c r="Z1218" t="s">
        <v>346</v>
      </c>
      <c r="AA1218">
        <v>0.1065</v>
      </c>
      <c r="AB1218" t="s">
        <v>347</v>
      </c>
      <c r="AC1218" t="s">
        <v>348</v>
      </c>
      <c r="AD1218" t="s">
        <v>124</v>
      </c>
      <c r="AE1218" t="s">
        <v>9</v>
      </c>
      <c r="AF1218" t="s">
        <v>10</v>
      </c>
      <c r="AG1218" t="s">
        <v>11</v>
      </c>
      <c r="AH1218" t="s">
        <v>11</v>
      </c>
      <c r="AI1218" t="s">
        <v>12</v>
      </c>
      <c r="AJ1218" t="s">
        <v>20</v>
      </c>
      <c r="AK1218">
        <v>1030063</v>
      </c>
      <c r="AL1218" t="s">
        <v>125</v>
      </c>
      <c r="AM1218" t="s">
        <v>30</v>
      </c>
      <c r="AN1218">
        <v>42685</v>
      </c>
      <c r="AO1218">
        <v>40706</v>
      </c>
      <c r="AP1218">
        <v>41139</v>
      </c>
      <c r="AQ1218">
        <v>38.31</v>
      </c>
      <c r="AR1218">
        <v>2449.4899999999998</v>
      </c>
      <c r="AS1218" t="s">
        <v>2396</v>
      </c>
      <c r="AT1218" t="s">
        <v>2396</v>
      </c>
      <c r="AU1218">
        <v>2</v>
      </c>
      <c r="AV1218" t="s">
        <v>2398</v>
      </c>
      <c r="AW1218" t="str" cm="1">
        <f t="array" ref="AW1218">IF(Bank_Final_Fact[[#This Row],[Disbursement Date]]=MIN(_xlfn._xlws.FILTER(Bank_Final_Fact[Disbursement Date],Bank_Final_Fact[Client id]=Bank_Final_Fact[[#This Row],[Client id]])),"New","Old")</f>
        <v>New</v>
      </c>
      <c r="AX1218">
        <f t="shared" ref="AX1218:AX1281" si="19">COUNTIF($B:$B,B1218)</f>
        <v>1</v>
      </c>
    </row>
    <row r="1219" spans="1:50">
      <c r="A1219" t="s">
        <v>1604</v>
      </c>
      <c r="B1219">
        <v>494</v>
      </c>
      <c r="C1219" t="s">
        <v>23</v>
      </c>
      <c r="D1219" t="s">
        <v>359</v>
      </c>
      <c r="E1219">
        <v>45967</v>
      </c>
      <c r="F1219">
        <v>29653</v>
      </c>
      <c r="G1219">
        <v>21689</v>
      </c>
      <c r="H1219" s="1">
        <v>43248</v>
      </c>
      <c r="I1219" t="s">
        <v>394</v>
      </c>
      <c r="J1219" t="s">
        <v>383</v>
      </c>
      <c r="K1219">
        <v>910182</v>
      </c>
      <c r="L1219" t="s">
        <v>31</v>
      </c>
      <c r="M1219" t="s">
        <v>278</v>
      </c>
      <c r="N1219" t="s">
        <v>225</v>
      </c>
      <c r="O1219" t="s">
        <v>238</v>
      </c>
      <c r="P1219">
        <v>54</v>
      </c>
      <c r="Q1219" s="1">
        <v>23743</v>
      </c>
      <c r="R1219" t="s">
        <v>281</v>
      </c>
      <c r="S1219" t="s">
        <v>282</v>
      </c>
      <c r="T1219" t="s">
        <v>229</v>
      </c>
      <c r="U1219" t="s">
        <v>245</v>
      </c>
      <c r="V1219" t="s">
        <v>231</v>
      </c>
      <c r="W1219">
        <v>433</v>
      </c>
      <c r="X1219" t="s">
        <v>344</v>
      </c>
      <c r="Y1219" t="s">
        <v>360</v>
      </c>
      <c r="Z1219" t="s">
        <v>346</v>
      </c>
      <c r="AA1219">
        <v>9.9099999999999994E-2</v>
      </c>
      <c r="AB1219" t="s">
        <v>347</v>
      </c>
      <c r="AC1219" t="s">
        <v>361</v>
      </c>
      <c r="AD1219" t="s">
        <v>23</v>
      </c>
      <c r="AE1219" t="s">
        <v>24</v>
      </c>
      <c r="AF1219" t="s">
        <v>25</v>
      </c>
      <c r="AG1219" t="s">
        <v>26</v>
      </c>
      <c r="AH1219" t="s">
        <v>26</v>
      </c>
      <c r="AI1219" t="s">
        <v>27</v>
      </c>
      <c r="AJ1219" t="s">
        <v>28</v>
      </c>
      <c r="AK1219">
        <v>910182</v>
      </c>
      <c r="AL1219" t="s">
        <v>29</v>
      </c>
      <c r="AM1219" t="s">
        <v>16</v>
      </c>
      <c r="AN1219">
        <v>46375</v>
      </c>
      <c r="AO1219">
        <v>29995</v>
      </c>
      <c r="AP1219">
        <v>45473</v>
      </c>
      <c r="AQ1219">
        <v>20.25</v>
      </c>
      <c r="AR1219">
        <v>3512.44</v>
      </c>
      <c r="AS1219" t="s">
        <v>2396</v>
      </c>
      <c r="AT1219" t="s">
        <v>2396</v>
      </c>
      <c r="AU1219">
        <v>0</v>
      </c>
      <c r="AV1219" t="s">
        <v>2398</v>
      </c>
      <c r="AW1219" t="str" cm="1">
        <f t="array" ref="AW1219">IF(Bank_Final_Fact[[#This Row],[Disbursement Date]]=MIN(_xlfn._xlws.FILTER(Bank_Final_Fact[Disbursement Date],Bank_Final_Fact[Client id]=Bank_Final_Fact[[#This Row],[Client id]])),"New","Old")</f>
        <v>Old</v>
      </c>
      <c r="AX1219">
        <f t="shared" si="19"/>
        <v>4</v>
      </c>
    </row>
    <row r="1220" spans="1:50">
      <c r="A1220" t="s">
        <v>1605</v>
      </c>
      <c r="B1220">
        <v>602</v>
      </c>
      <c r="C1220" t="s">
        <v>165</v>
      </c>
      <c r="D1220" t="s">
        <v>343</v>
      </c>
      <c r="E1220">
        <v>10790</v>
      </c>
      <c r="F1220">
        <v>13629</v>
      </c>
      <c r="G1220">
        <v>43151</v>
      </c>
      <c r="H1220" s="1">
        <v>45170</v>
      </c>
      <c r="I1220" t="s">
        <v>394</v>
      </c>
      <c r="J1220" t="s">
        <v>389</v>
      </c>
      <c r="K1220">
        <v>650051</v>
      </c>
      <c r="L1220" t="s">
        <v>167</v>
      </c>
      <c r="M1220" t="s">
        <v>271</v>
      </c>
      <c r="N1220" t="s">
        <v>225</v>
      </c>
      <c r="O1220" t="s">
        <v>238</v>
      </c>
      <c r="P1220">
        <v>50</v>
      </c>
      <c r="Q1220" s="1">
        <v>24838</v>
      </c>
      <c r="R1220" t="s">
        <v>239</v>
      </c>
      <c r="S1220" t="s">
        <v>303</v>
      </c>
      <c r="T1220" t="s">
        <v>229</v>
      </c>
      <c r="U1220" t="s">
        <v>236</v>
      </c>
      <c r="V1220" t="s">
        <v>231</v>
      </c>
      <c r="W1220">
        <v>768</v>
      </c>
      <c r="X1220" t="s">
        <v>344</v>
      </c>
      <c r="Y1220" t="s">
        <v>345</v>
      </c>
      <c r="Z1220" t="s">
        <v>346</v>
      </c>
      <c r="AA1220">
        <v>0.1065</v>
      </c>
      <c r="AB1220" t="s">
        <v>347</v>
      </c>
      <c r="AC1220" t="s">
        <v>348</v>
      </c>
      <c r="AD1220" t="s">
        <v>165</v>
      </c>
      <c r="AE1220" t="s">
        <v>82</v>
      </c>
      <c r="AF1220" t="s">
        <v>83</v>
      </c>
      <c r="AG1220" t="s">
        <v>84</v>
      </c>
      <c r="AH1220" t="s">
        <v>84</v>
      </c>
      <c r="AI1220" t="s">
        <v>85</v>
      </c>
      <c r="AJ1220" t="s">
        <v>165</v>
      </c>
      <c r="AK1220">
        <v>650051</v>
      </c>
      <c r="AL1220" t="s">
        <v>166</v>
      </c>
      <c r="AM1220" t="s">
        <v>30</v>
      </c>
      <c r="AN1220">
        <v>11444</v>
      </c>
      <c r="AO1220">
        <v>13518</v>
      </c>
      <c r="AP1220">
        <v>10763</v>
      </c>
      <c r="AQ1220">
        <v>5.42</v>
      </c>
      <c r="AR1220">
        <v>1334.09</v>
      </c>
      <c r="AS1220" t="s">
        <v>2397</v>
      </c>
      <c r="AT1220" t="s">
        <v>2396</v>
      </c>
      <c r="AU1220">
        <v>1</v>
      </c>
      <c r="AV1220" t="s">
        <v>2398</v>
      </c>
      <c r="AW1220" t="str" cm="1">
        <f t="array" ref="AW1220">IF(Bank_Final_Fact[[#This Row],[Disbursement Date]]=MIN(_xlfn._xlws.FILTER(Bank_Final_Fact[Disbursement Date],Bank_Final_Fact[Client id]=Bank_Final_Fact[[#This Row],[Client id]])),"New","Old")</f>
        <v>Old</v>
      </c>
      <c r="AX1220">
        <f t="shared" si="19"/>
        <v>3</v>
      </c>
    </row>
    <row r="1221" spans="1:50">
      <c r="A1221" t="s">
        <v>1606</v>
      </c>
      <c r="B1221">
        <v>730</v>
      </c>
      <c r="C1221" t="s">
        <v>89</v>
      </c>
      <c r="D1221" t="s">
        <v>343</v>
      </c>
      <c r="E1221">
        <v>31253</v>
      </c>
      <c r="F1221">
        <v>32347</v>
      </c>
      <c r="G1221">
        <v>13585</v>
      </c>
      <c r="H1221" s="1">
        <v>44661</v>
      </c>
      <c r="I1221" t="s">
        <v>382</v>
      </c>
      <c r="J1221" t="s">
        <v>389</v>
      </c>
      <c r="K1221">
        <v>910020</v>
      </c>
      <c r="L1221" t="s">
        <v>91</v>
      </c>
      <c r="M1221" t="s">
        <v>311</v>
      </c>
      <c r="N1221" t="s">
        <v>225</v>
      </c>
      <c r="O1221" t="s">
        <v>251</v>
      </c>
      <c r="P1221">
        <v>33</v>
      </c>
      <c r="Q1221" s="1">
        <v>31200</v>
      </c>
      <c r="R1221" t="s">
        <v>239</v>
      </c>
      <c r="S1221" t="s">
        <v>303</v>
      </c>
      <c r="T1221" t="s">
        <v>259</v>
      </c>
      <c r="U1221" t="s">
        <v>245</v>
      </c>
      <c r="V1221" t="s">
        <v>246</v>
      </c>
      <c r="W1221">
        <v>754</v>
      </c>
      <c r="X1221" t="s">
        <v>344</v>
      </c>
      <c r="Y1221" t="s">
        <v>345</v>
      </c>
      <c r="Z1221" t="s">
        <v>346</v>
      </c>
      <c r="AA1221">
        <v>0.1065</v>
      </c>
      <c r="AB1221" t="s">
        <v>347</v>
      </c>
      <c r="AC1221" t="s">
        <v>348</v>
      </c>
      <c r="AD1221" t="s">
        <v>89</v>
      </c>
      <c r="AE1221" t="s">
        <v>24</v>
      </c>
      <c r="AF1221" t="s">
        <v>25</v>
      </c>
      <c r="AG1221" t="s">
        <v>26</v>
      </c>
      <c r="AH1221" t="s">
        <v>26</v>
      </c>
      <c r="AI1221" t="s">
        <v>27</v>
      </c>
      <c r="AJ1221" t="s">
        <v>28</v>
      </c>
      <c r="AK1221">
        <v>910020</v>
      </c>
      <c r="AL1221" t="s">
        <v>90</v>
      </c>
      <c r="AM1221" t="s">
        <v>16</v>
      </c>
      <c r="AN1221">
        <v>31207</v>
      </c>
      <c r="AO1221">
        <v>33523</v>
      </c>
      <c r="AP1221">
        <v>31225</v>
      </c>
      <c r="AQ1221">
        <v>3.76</v>
      </c>
      <c r="AR1221">
        <v>1041.6500000000001</v>
      </c>
      <c r="AS1221" t="s">
        <v>2396</v>
      </c>
      <c r="AT1221" t="s">
        <v>2396</v>
      </c>
      <c r="AU1221">
        <v>1</v>
      </c>
      <c r="AV1221" t="s">
        <v>2398</v>
      </c>
      <c r="AW1221" t="str" cm="1">
        <f t="array" ref="AW1221">IF(Bank_Final_Fact[[#This Row],[Disbursement Date]]=MIN(_xlfn._xlws.FILTER(Bank_Final_Fact[Disbursement Date],Bank_Final_Fact[Client id]=Bank_Final_Fact[[#This Row],[Client id]])),"New","Old")</f>
        <v>Old</v>
      </c>
      <c r="AX1221">
        <f t="shared" si="19"/>
        <v>6</v>
      </c>
    </row>
    <row r="1222" spans="1:50">
      <c r="A1222" t="s">
        <v>1607</v>
      </c>
      <c r="B1222">
        <v>40</v>
      </c>
      <c r="C1222" t="s">
        <v>142</v>
      </c>
      <c r="D1222" t="s">
        <v>343</v>
      </c>
      <c r="E1222">
        <v>46403</v>
      </c>
      <c r="F1222">
        <v>44400</v>
      </c>
      <c r="G1222">
        <v>33417</v>
      </c>
      <c r="H1222" s="1">
        <v>42313</v>
      </c>
      <c r="I1222" t="s">
        <v>385</v>
      </c>
      <c r="J1222" t="s">
        <v>389</v>
      </c>
      <c r="K1222">
        <v>570241</v>
      </c>
      <c r="L1222" t="s">
        <v>148</v>
      </c>
      <c r="M1222" t="s">
        <v>276</v>
      </c>
      <c r="N1222" t="s">
        <v>225</v>
      </c>
      <c r="O1222" t="s">
        <v>226</v>
      </c>
      <c r="P1222">
        <v>37</v>
      </c>
      <c r="Q1222" s="1">
        <v>29221</v>
      </c>
      <c r="R1222" t="s">
        <v>266</v>
      </c>
      <c r="S1222" t="s">
        <v>243</v>
      </c>
      <c r="T1222" t="s">
        <v>229</v>
      </c>
      <c r="U1222" t="s">
        <v>261</v>
      </c>
      <c r="V1222" t="s">
        <v>231</v>
      </c>
      <c r="W1222">
        <v>479</v>
      </c>
      <c r="X1222" t="s">
        <v>344</v>
      </c>
      <c r="Y1222" t="s">
        <v>345</v>
      </c>
      <c r="Z1222" t="s">
        <v>346</v>
      </c>
      <c r="AA1222">
        <v>0.1065</v>
      </c>
      <c r="AB1222" t="s">
        <v>347</v>
      </c>
      <c r="AC1222" t="s">
        <v>348</v>
      </c>
      <c r="AD1222" t="s">
        <v>142</v>
      </c>
      <c r="AE1222" t="s">
        <v>143</v>
      </c>
      <c r="AF1222" t="s">
        <v>144</v>
      </c>
      <c r="AG1222" t="s">
        <v>145</v>
      </c>
      <c r="AH1222" t="s">
        <v>145</v>
      </c>
      <c r="AI1222" t="s">
        <v>146</v>
      </c>
      <c r="AJ1222" t="s">
        <v>142</v>
      </c>
      <c r="AK1222">
        <v>570241</v>
      </c>
      <c r="AL1222" t="s">
        <v>147</v>
      </c>
      <c r="AM1222" t="s">
        <v>30</v>
      </c>
      <c r="AN1222">
        <v>47495</v>
      </c>
      <c r="AO1222">
        <v>44760</v>
      </c>
      <c r="AP1222">
        <v>46397</v>
      </c>
      <c r="AQ1222">
        <v>24.34</v>
      </c>
      <c r="AR1222">
        <v>3526.88</v>
      </c>
      <c r="AS1222" t="s">
        <v>2396</v>
      </c>
      <c r="AT1222" t="s">
        <v>2396</v>
      </c>
      <c r="AU1222">
        <v>0</v>
      </c>
      <c r="AV1222" t="s">
        <v>2398</v>
      </c>
      <c r="AW1222" t="str" cm="1">
        <f t="array" ref="AW1222">IF(Bank_Final_Fact[[#This Row],[Disbursement Date]]=MIN(_xlfn._xlws.FILTER(Bank_Final_Fact[Disbursement Date],Bank_Final_Fact[Client id]=Bank_Final_Fact[[#This Row],[Client id]])),"New","Old")</f>
        <v>New</v>
      </c>
      <c r="AX1222">
        <f t="shared" si="19"/>
        <v>2</v>
      </c>
    </row>
    <row r="1223" spans="1:50">
      <c r="A1223" t="s">
        <v>1608</v>
      </c>
      <c r="B1223">
        <v>22</v>
      </c>
      <c r="C1223" t="s">
        <v>109</v>
      </c>
      <c r="D1223" t="s">
        <v>359</v>
      </c>
      <c r="E1223">
        <v>36642</v>
      </c>
      <c r="F1223">
        <v>18966</v>
      </c>
      <c r="G1223">
        <v>19703</v>
      </c>
      <c r="H1223" s="1">
        <v>44203</v>
      </c>
      <c r="I1223" t="s">
        <v>382</v>
      </c>
      <c r="J1223" t="s">
        <v>383</v>
      </c>
      <c r="K1223">
        <v>1110166</v>
      </c>
      <c r="L1223" t="s">
        <v>112</v>
      </c>
      <c r="M1223" t="s">
        <v>263</v>
      </c>
      <c r="N1223" t="s">
        <v>225</v>
      </c>
      <c r="O1223" t="s">
        <v>251</v>
      </c>
      <c r="P1223">
        <v>28</v>
      </c>
      <c r="Q1223" s="1">
        <v>32846</v>
      </c>
      <c r="R1223" t="s">
        <v>235</v>
      </c>
      <c r="S1223" t="s">
        <v>243</v>
      </c>
      <c r="T1223" t="s">
        <v>229</v>
      </c>
      <c r="U1223" t="s">
        <v>245</v>
      </c>
      <c r="V1223" t="s">
        <v>240</v>
      </c>
      <c r="W1223">
        <v>385</v>
      </c>
      <c r="X1223" t="s">
        <v>344</v>
      </c>
      <c r="Y1223" t="s">
        <v>360</v>
      </c>
      <c r="Z1223" t="s">
        <v>346</v>
      </c>
      <c r="AA1223">
        <v>9.9099999999999994E-2</v>
      </c>
      <c r="AB1223" t="s">
        <v>347</v>
      </c>
      <c r="AC1223" t="s">
        <v>361</v>
      </c>
      <c r="AD1223" t="s">
        <v>109</v>
      </c>
      <c r="AE1223" t="s">
        <v>9</v>
      </c>
      <c r="AF1223" t="s">
        <v>10</v>
      </c>
      <c r="AG1223" t="s">
        <v>11</v>
      </c>
      <c r="AH1223" t="s">
        <v>11</v>
      </c>
      <c r="AI1223" t="s">
        <v>12</v>
      </c>
      <c r="AJ1223" t="s">
        <v>110</v>
      </c>
      <c r="AK1223">
        <v>1110166</v>
      </c>
      <c r="AL1223" t="s">
        <v>111</v>
      </c>
      <c r="AM1223" t="s">
        <v>14</v>
      </c>
      <c r="AN1223">
        <v>36787</v>
      </c>
      <c r="AO1223">
        <v>19029</v>
      </c>
      <c r="AP1223">
        <v>36335</v>
      </c>
      <c r="AQ1223">
        <v>28.91</v>
      </c>
      <c r="AR1223">
        <v>722.21</v>
      </c>
      <c r="AS1223" t="s">
        <v>2396</v>
      </c>
      <c r="AT1223" t="s">
        <v>2396</v>
      </c>
      <c r="AU1223">
        <v>2</v>
      </c>
      <c r="AV1223" t="s">
        <v>2398</v>
      </c>
      <c r="AW1223" t="str" cm="1">
        <f t="array" ref="AW1223">IF(Bank_Final_Fact[[#This Row],[Disbursement Date]]=MIN(_xlfn._xlws.FILTER(Bank_Final_Fact[Disbursement Date],Bank_Final_Fact[Client id]=Bank_Final_Fact[[#This Row],[Client id]])),"New","Old")</f>
        <v>Old</v>
      </c>
      <c r="AX1223">
        <f t="shared" si="19"/>
        <v>3</v>
      </c>
    </row>
    <row r="1224" spans="1:50">
      <c r="A1224" t="s">
        <v>1609</v>
      </c>
      <c r="B1224">
        <v>834</v>
      </c>
      <c r="C1224" t="s">
        <v>124</v>
      </c>
      <c r="D1224" t="s">
        <v>359</v>
      </c>
      <c r="E1224">
        <v>40272</v>
      </c>
      <c r="F1224">
        <v>16479</v>
      </c>
      <c r="G1224">
        <v>41042</v>
      </c>
      <c r="H1224" s="1">
        <v>43931</v>
      </c>
      <c r="I1224" t="s">
        <v>385</v>
      </c>
      <c r="J1224" t="s">
        <v>383</v>
      </c>
      <c r="K1224">
        <v>1030063</v>
      </c>
      <c r="L1224" t="s">
        <v>126</v>
      </c>
      <c r="M1224" t="s">
        <v>248</v>
      </c>
      <c r="N1224" t="s">
        <v>225</v>
      </c>
      <c r="O1224" t="s">
        <v>251</v>
      </c>
      <c r="P1224">
        <v>35</v>
      </c>
      <c r="Q1224" s="1">
        <v>30682</v>
      </c>
      <c r="R1224" t="s">
        <v>266</v>
      </c>
      <c r="S1224" t="s">
        <v>243</v>
      </c>
      <c r="T1224" t="s">
        <v>229</v>
      </c>
      <c r="U1224" t="s">
        <v>261</v>
      </c>
      <c r="V1224" t="s">
        <v>240</v>
      </c>
      <c r="W1224">
        <v>624</v>
      </c>
      <c r="X1224" t="s">
        <v>344</v>
      </c>
      <c r="Y1224" t="s">
        <v>360</v>
      </c>
      <c r="Z1224" t="s">
        <v>346</v>
      </c>
      <c r="AA1224">
        <v>9.9099999999999994E-2</v>
      </c>
      <c r="AB1224" t="s">
        <v>347</v>
      </c>
      <c r="AC1224" t="s">
        <v>361</v>
      </c>
      <c r="AD1224" t="s">
        <v>124</v>
      </c>
      <c r="AE1224" t="s">
        <v>9</v>
      </c>
      <c r="AF1224" t="s">
        <v>10</v>
      </c>
      <c r="AG1224" t="s">
        <v>11</v>
      </c>
      <c r="AH1224" t="s">
        <v>11</v>
      </c>
      <c r="AI1224" t="s">
        <v>12</v>
      </c>
      <c r="AJ1224" t="s">
        <v>20</v>
      </c>
      <c r="AK1224">
        <v>1030063</v>
      </c>
      <c r="AL1224" t="s">
        <v>125</v>
      </c>
      <c r="AM1224" t="s">
        <v>30</v>
      </c>
      <c r="AN1224">
        <v>40724</v>
      </c>
      <c r="AO1224">
        <v>16685</v>
      </c>
      <c r="AP1224">
        <v>40223</v>
      </c>
      <c r="AQ1224">
        <v>39.58</v>
      </c>
      <c r="AR1224">
        <v>751.67</v>
      </c>
      <c r="AS1224" t="s">
        <v>2396</v>
      </c>
      <c r="AT1224" t="s">
        <v>2396</v>
      </c>
      <c r="AU1224">
        <v>1</v>
      </c>
      <c r="AV1224" t="s">
        <v>2398</v>
      </c>
      <c r="AW1224" t="str" cm="1">
        <f t="array" ref="AW1224">IF(Bank_Final_Fact[[#This Row],[Disbursement Date]]=MIN(_xlfn._xlws.FILTER(Bank_Final_Fact[Disbursement Date],Bank_Final_Fact[Client id]=Bank_Final_Fact[[#This Row],[Client id]])),"New","Old")</f>
        <v>New</v>
      </c>
      <c r="AX1224">
        <f t="shared" si="19"/>
        <v>1</v>
      </c>
    </row>
    <row r="1225" spans="1:50">
      <c r="A1225" t="s">
        <v>1610</v>
      </c>
      <c r="B1225">
        <v>421</v>
      </c>
      <c r="C1225" t="s">
        <v>39</v>
      </c>
      <c r="D1225" t="s">
        <v>343</v>
      </c>
      <c r="E1225">
        <v>16581</v>
      </c>
      <c r="F1225">
        <v>8516</v>
      </c>
      <c r="G1225">
        <v>8603</v>
      </c>
      <c r="H1225" s="1">
        <v>42860</v>
      </c>
      <c r="I1225" t="s">
        <v>394</v>
      </c>
      <c r="J1225" t="s">
        <v>383</v>
      </c>
      <c r="K1225">
        <v>30179</v>
      </c>
      <c r="L1225" t="s">
        <v>46</v>
      </c>
      <c r="M1225" t="s">
        <v>315</v>
      </c>
      <c r="N1225" t="s">
        <v>225</v>
      </c>
      <c r="O1225" t="s">
        <v>251</v>
      </c>
      <c r="P1225">
        <v>34</v>
      </c>
      <c r="Q1225" s="1">
        <v>30682</v>
      </c>
      <c r="R1225" t="s">
        <v>239</v>
      </c>
      <c r="S1225" t="s">
        <v>303</v>
      </c>
      <c r="T1225" t="s">
        <v>259</v>
      </c>
      <c r="U1225" t="s">
        <v>233</v>
      </c>
      <c r="V1225" t="s">
        <v>231</v>
      </c>
      <c r="W1225">
        <v>341</v>
      </c>
      <c r="X1225" t="s">
        <v>344</v>
      </c>
      <c r="Y1225" t="s">
        <v>345</v>
      </c>
      <c r="Z1225" t="s">
        <v>346</v>
      </c>
      <c r="AA1225">
        <v>0.1065</v>
      </c>
      <c r="AB1225" t="s">
        <v>347</v>
      </c>
      <c r="AC1225" t="s">
        <v>348</v>
      </c>
      <c r="AD1225" t="s">
        <v>39</v>
      </c>
      <c r="AE1225" t="s">
        <v>40</v>
      </c>
      <c r="AF1225" t="s">
        <v>41</v>
      </c>
      <c r="AG1225" t="s">
        <v>42</v>
      </c>
      <c r="AH1225" t="s">
        <v>42</v>
      </c>
      <c r="AI1225" t="s">
        <v>43</v>
      </c>
      <c r="AJ1225" t="s">
        <v>44</v>
      </c>
      <c r="AK1225">
        <v>30179</v>
      </c>
      <c r="AL1225" t="s">
        <v>45</v>
      </c>
      <c r="AM1225" t="s">
        <v>30</v>
      </c>
      <c r="AN1225">
        <v>16676</v>
      </c>
      <c r="AO1225">
        <v>10298</v>
      </c>
      <c r="AP1225">
        <v>16171</v>
      </c>
      <c r="AQ1225">
        <v>47.71</v>
      </c>
      <c r="AR1225">
        <v>674.62</v>
      </c>
      <c r="AS1225" t="s">
        <v>2396</v>
      </c>
      <c r="AT1225" t="s">
        <v>2396</v>
      </c>
      <c r="AU1225">
        <v>2</v>
      </c>
      <c r="AV1225" t="s">
        <v>2398</v>
      </c>
      <c r="AW1225" t="str" cm="1">
        <f t="array" ref="AW1225">IF(Bank_Final_Fact[[#This Row],[Disbursement Date]]=MIN(_xlfn._xlws.FILTER(Bank_Final_Fact[Disbursement Date],Bank_Final_Fact[Client id]=Bank_Final_Fact[[#This Row],[Client id]])),"New","Old")</f>
        <v>New</v>
      </c>
      <c r="AX1225">
        <f t="shared" si="19"/>
        <v>1</v>
      </c>
    </row>
    <row r="1226" spans="1:50">
      <c r="A1226" t="s">
        <v>1611</v>
      </c>
      <c r="B1226">
        <v>864</v>
      </c>
      <c r="C1226" t="s">
        <v>39</v>
      </c>
      <c r="D1226" t="s">
        <v>359</v>
      </c>
      <c r="E1226">
        <v>4351</v>
      </c>
      <c r="F1226">
        <v>12672</v>
      </c>
      <c r="G1226">
        <v>17075</v>
      </c>
      <c r="H1226" s="1">
        <v>42434</v>
      </c>
      <c r="I1226" t="s">
        <v>394</v>
      </c>
      <c r="J1226" t="s">
        <v>383</v>
      </c>
      <c r="K1226">
        <v>30179</v>
      </c>
      <c r="L1226" t="s">
        <v>46</v>
      </c>
      <c r="M1226" t="s">
        <v>324</v>
      </c>
      <c r="N1226" t="s">
        <v>225</v>
      </c>
      <c r="O1226" t="s">
        <v>251</v>
      </c>
      <c r="P1226">
        <v>27</v>
      </c>
      <c r="Q1226" s="1">
        <v>33705</v>
      </c>
      <c r="R1226" t="s">
        <v>239</v>
      </c>
      <c r="S1226" t="s">
        <v>303</v>
      </c>
      <c r="T1226" t="s">
        <v>259</v>
      </c>
      <c r="U1226" t="s">
        <v>230</v>
      </c>
      <c r="V1226" t="s">
        <v>246</v>
      </c>
      <c r="W1226">
        <v>600</v>
      </c>
      <c r="X1226" t="s">
        <v>344</v>
      </c>
      <c r="Y1226" t="s">
        <v>360</v>
      </c>
      <c r="Z1226" t="s">
        <v>346</v>
      </c>
      <c r="AA1226">
        <v>9.9099999999999994E-2</v>
      </c>
      <c r="AB1226" t="s">
        <v>347</v>
      </c>
      <c r="AC1226" t="s">
        <v>361</v>
      </c>
      <c r="AD1226" t="s">
        <v>39</v>
      </c>
      <c r="AE1226" t="s">
        <v>40</v>
      </c>
      <c r="AF1226" t="s">
        <v>41</v>
      </c>
      <c r="AG1226" t="s">
        <v>42</v>
      </c>
      <c r="AH1226" t="s">
        <v>42</v>
      </c>
      <c r="AI1226" t="s">
        <v>43</v>
      </c>
      <c r="AJ1226" t="s">
        <v>44</v>
      </c>
      <c r="AK1226">
        <v>30179</v>
      </c>
      <c r="AL1226" t="s">
        <v>45</v>
      </c>
      <c r="AM1226" t="s">
        <v>30</v>
      </c>
      <c r="AN1226">
        <v>5284</v>
      </c>
      <c r="AO1226">
        <v>12899</v>
      </c>
      <c r="AP1226">
        <v>3980</v>
      </c>
      <c r="AQ1226">
        <v>48.62</v>
      </c>
      <c r="AR1226">
        <v>2906.87</v>
      </c>
      <c r="AS1226" t="s">
        <v>2396</v>
      </c>
      <c r="AT1226" t="s">
        <v>2396</v>
      </c>
      <c r="AU1226">
        <v>2</v>
      </c>
      <c r="AV1226" t="s">
        <v>2399</v>
      </c>
      <c r="AW1226" t="str" cm="1">
        <f t="array" ref="AW1226">IF(Bank_Final_Fact[[#This Row],[Disbursement Date]]=MIN(_xlfn._xlws.FILTER(Bank_Final_Fact[Disbursement Date],Bank_Final_Fact[Client id]=Bank_Final_Fact[[#This Row],[Client id]])),"New","Old")</f>
        <v>Old</v>
      </c>
      <c r="AX1226">
        <f t="shared" si="19"/>
        <v>5</v>
      </c>
    </row>
    <row r="1227" spans="1:50">
      <c r="A1227" t="s">
        <v>1612</v>
      </c>
      <c r="B1227">
        <v>853</v>
      </c>
      <c r="C1227" t="s">
        <v>206</v>
      </c>
      <c r="D1227" t="s">
        <v>362</v>
      </c>
      <c r="E1227">
        <v>28523</v>
      </c>
      <c r="F1227">
        <v>3137</v>
      </c>
      <c r="G1227">
        <v>14535</v>
      </c>
      <c r="H1227" s="1">
        <v>43191</v>
      </c>
      <c r="I1227" t="s">
        <v>382</v>
      </c>
      <c r="J1227" t="s">
        <v>389</v>
      </c>
      <c r="K1227">
        <v>670106</v>
      </c>
      <c r="L1227" t="s">
        <v>208</v>
      </c>
      <c r="M1227" t="s">
        <v>248</v>
      </c>
      <c r="N1227" t="s">
        <v>225</v>
      </c>
      <c r="O1227" t="s">
        <v>251</v>
      </c>
      <c r="P1227">
        <v>35</v>
      </c>
      <c r="Q1227" s="1">
        <v>30682</v>
      </c>
      <c r="R1227" t="s">
        <v>266</v>
      </c>
      <c r="S1227" t="s">
        <v>243</v>
      </c>
      <c r="T1227" t="s">
        <v>229</v>
      </c>
      <c r="U1227" t="s">
        <v>261</v>
      </c>
      <c r="V1227" t="s">
        <v>240</v>
      </c>
      <c r="W1227">
        <v>624</v>
      </c>
      <c r="X1227" t="s">
        <v>344</v>
      </c>
      <c r="Y1227" t="s">
        <v>357</v>
      </c>
      <c r="Z1227" t="s">
        <v>363</v>
      </c>
      <c r="AA1227">
        <v>0.1991</v>
      </c>
      <c r="AB1227" t="s">
        <v>364</v>
      </c>
      <c r="AC1227" t="s">
        <v>365</v>
      </c>
      <c r="AD1227" t="s">
        <v>206</v>
      </c>
      <c r="AE1227" t="s">
        <v>51</v>
      </c>
      <c r="AF1227" t="s">
        <v>52</v>
      </c>
      <c r="AG1227" t="s">
        <v>53</v>
      </c>
      <c r="AH1227" t="s">
        <v>53</v>
      </c>
      <c r="AI1227" t="s">
        <v>54</v>
      </c>
      <c r="AJ1227" t="s">
        <v>206</v>
      </c>
      <c r="AK1227">
        <v>670106</v>
      </c>
      <c r="AL1227" t="s">
        <v>207</v>
      </c>
      <c r="AM1227" t="s">
        <v>14</v>
      </c>
      <c r="AN1227">
        <v>28346</v>
      </c>
      <c r="AO1227">
        <v>3406</v>
      </c>
      <c r="AP1227">
        <v>28293</v>
      </c>
      <c r="AQ1227">
        <v>8.82</v>
      </c>
      <c r="AR1227">
        <v>4170.1099999999997</v>
      </c>
      <c r="AS1227" t="s">
        <v>2396</v>
      </c>
      <c r="AT1227" t="s">
        <v>2396</v>
      </c>
      <c r="AU1227">
        <v>2</v>
      </c>
      <c r="AV1227" t="s">
        <v>2398</v>
      </c>
      <c r="AW1227" t="str" cm="1">
        <f t="array" ref="AW1227">IF(Bank_Final_Fact[[#This Row],[Disbursement Date]]=MIN(_xlfn._xlws.FILTER(Bank_Final_Fact[Disbursement Date],Bank_Final_Fact[Client id]=Bank_Final_Fact[[#This Row],[Client id]])),"New","Old")</f>
        <v>Old</v>
      </c>
      <c r="AX1227">
        <f t="shared" si="19"/>
        <v>3</v>
      </c>
    </row>
    <row r="1228" spans="1:50">
      <c r="A1228" t="s">
        <v>1613</v>
      </c>
      <c r="B1228">
        <v>890</v>
      </c>
      <c r="C1228" t="s">
        <v>183</v>
      </c>
      <c r="D1228" t="s">
        <v>343</v>
      </c>
      <c r="E1228">
        <v>36203</v>
      </c>
      <c r="F1228">
        <v>8719</v>
      </c>
      <c r="G1228">
        <v>31196</v>
      </c>
      <c r="H1228" s="1">
        <v>44192</v>
      </c>
      <c r="I1228" t="s">
        <v>382</v>
      </c>
      <c r="J1228" t="s">
        <v>389</v>
      </c>
      <c r="K1228">
        <v>1550006</v>
      </c>
      <c r="L1228" t="s">
        <v>185</v>
      </c>
      <c r="M1228" t="s">
        <v>293</v>
      </c>
      <c r="N1228" t="s">
        <v>225</v>
      </c>
      <c r="O1228" t="s">
        <v>242</v>
      </c>
      <c r="P1228">
        <v>24</v>
      </c>
      <c r="Q1228" s="1">
        <v>34921</v>
      </c>
      <c r="R1228" t="s">
        <v>235</v>
      </c>
      <c r="S1228" t="s">
        <v>243</v>
      </c>
      <c r="T1228" t="s">
        <v>259</v>
      </c>
      <c r="U1228" t="s">
        <v>261</v>
      </c>
      <c r="V1228" t="s">
        <v>240</v>
      </c>
      <c r="W1228">
        <v>491</v>
      </c>
      <c r="X1228" t="s">
        <v>344</v>
      </c>
      <c r="Y1228" t="s">
        <v>345</v>
      </c>
      <c r="Z1228" t="s">
        <v>346</v>
      </c>
      <c r="AA1228">
        <v>0.1065</v>
      </c>
      <c r="AB1228" t="s">
        <v>347</v>
      </c>
      <c r="AC1228" t="s">
        <v>348</v>
      </c>
      <c r="AD1228" t="s">
        <v>183</v>
      </c>
      <c r="AE1228" t="s">
        <v>103</v>
      </c>
      <c r="AF1228" t="s">
        <v>104</v>
      </c>
      <c r="AG1228" t="s">
        <v>105</v>
      </c>
      <c r="AH1228" t="s">
        <v>105</v>
      </c>
      <c r="AI1228" t="s">
        <v>106</v>
      </c>
      <c r="AJ1228" t="s">
        <v>183</v>
      </c>
      <c r="AK1228">
        <v>1550006</v>
      </c>
      <c r="AL1228" t="s">
        <v>184</v>
      </c>
      <c r="AM1228" t="s">
        <v>14</v>
      </c>
      <c r="AN1228">
        <v>36995</v>
      </c>
      <c r="AO1228">
        <v>8745</v>
      </c>
      <c r="AP1228">
        <v>35841</v>
      </c>
      <c r="AQ1228">
        <v>44.27</v>
      </c>
      <c r="AR1228">
        <v>2462.33</v>
      </c>
      <c r="AS1228" t="s">
        <v>2396</v>
      </c>
      <c r="AT1228" t="s">
        <v>2396</v>
      </c>
      <c r="AU1228">
        <v>1</v>
      </c>
      <c r="AV1228" t="s">
        <v>2398</v>
      </c>
      <c r="AW1228" t="str" cm="1">
        <f t="array" ref="AW1228">IF(Bank_Final_Fact[[#This Row],[Disbursement Date]]=MIN(_xlfn._xlws.FILTER(Bank_Final_Fact[Disbursement Date],Bank_Final_Fact[Client id]=Bank_Final_Fact[[#This Row],[Client id]])),"New","Old")</f>
        <v>Old</v>
      </c>
      <c r="AX1228">
        <f t="shared" si="19"/>
        <v>2</v>
      </c>
    </row>
    <row r="1229" spans="1:50">
      <c r="A1229" t="s">
        <v>1614</v>
      </c>
      <c r="B1229">
        <v>359</v>
      </c>
      <c r="C1229" t="s">
        <v>17</v>
      </c>
      <c r="D1229" t="s">
        <v>359</v>
      </c>
      <c r="E1229">
        <v>9818</v>
      </c>
      <c r="F1229">
        <v>15403</v>
      </c>
      <c r="G1229">
        <v>4456</v>
      </c>
      <c r="H1229" s="1">
        <v>44128</v>
      </c>
      <c r="I1229" t="s">
        <v>382</v>
      </c>
      <c r="J1229" t="s">
        <v>383</v>
      </c>
      <c r="K1229">
        <v>160051</v>
      </c>
      <c r="L1229" t="s">
        <v>19</v>
      </c>
      <c r="M1229" t="s">
        <v>319</v>
      </c>
      <c r="N1229" t="s">
        <v>225</v>
      </c>
      <c r="O1229" t="s">
        <v>238</v>
      </c>
      <c r="P1229">
        <v>52</v>
      </c>
      <c r="Q1229" s="1">
        <v>24473</v>
      </c>
      <c r="R1229" t="s">
        <v>239</v>
      </c>
      <c r="S1229" t="s">
        <v>303</v>
      </c>
      <c r="T1229" t="s">
        <v>229</v>
      </c>
      <c r="U1229" t="s">
        <v>233</v>
      </c>
      <c r="V1229" t="s">
        <v>246</v>
      </c>
      <c r="W1229">
        <v>626</v>
      </c>
      <c r="X1229" t="s">
        <v>344</v>
      </c>
      <c r="Y1229" t="s">
        <v>360</v>
      </c>
      <c r="Z1229" t="s">
        <v>346</v>
      </c>
      <c r="AA1229">
        <v>9.9099999999999994E-2</v>
      </c>
      <c r="AB1229" t="s">
        <v>347</v>
      </c>
      <c r="AC1229" t="s">
        <v>361</v>
      </c>
      <c r="AD1229" t="s">
        <v>17</v>
      </c>
      <c r="AE1229" t="s">
        <v>9</v>
      </c>
      <c r="AF1229" t="s">
        <v>10</v>
      </c>
      <c r="AG1229" t="s">
        <v>11</v>
      </c>
      <c r="AH1229" t="s">
        <v>11</v>
      </c>
      <c r="AI1229" t="s">
        <v>12</v>
      </c>
      <c r="AJ1229" t="s">
        <v>17</v>
      </c>
      <c r="AK1229">
        <v>160051</v>
      </c>
      <c r="AL1229" t="s">
        <v>18</v>
      </c>
      <c r="AM1229" t="s">
        <v>30</v>
      </c>
      <c r="AN1229">
        <v>10233</v>
      </c>
      <c r="AO1229">
        <v>16333</v>
      </c>
      <c r="AP1229">
        <v>9559</v>
      </c>
      <c r="AQ1229">
        <v>3.19</v>
      </c>
      <c r="AR1229">
        <v>2971.33</v>
      </c>
      <c r="AS1229" t="s">
        <v>2396</v>
      </c>
      <c r="AT1229" t="s">
        <v>2396</v>
      </c>
      <c r="AU1229">
        <v>0</v>
      </c>
      <c r="AV1229" t="s">
        <v>2398</v>
      </c>
      <c r="AW1229" t="str" cm="1">
        <f t="array" ref="AW1229">IF(Bank_Final_Fact[[#This Row],[Disbursement Date]]=MIN(_xlfn._xlws.FILTER(Bank_Final_Fact[Disbursement Date],Bank_Final_Fact[Client id]=Bank_Final_Fact[[#This Row],[Client id]])),"New","Old")</f>
        <v>Old</v>
      </c>
      <c r="AX1229">
        <f t="shared" si="19"/>
        <v>4</v>
      </c>
    </row>
    <row r="1230" spans="1:50">
      <c r="A1230" t="s">
        <v>1615</v>
      </c>
      <c r="B1230">
        <v>685</v>
      </c>
      <c r="C1230" t="s">
        <v>89</v>
      </c>
      <c r="D1230" t="s">
        <v>343</v>
      </c>
      <c r="E1230">
        <v>31084</v>
      </c>
      <c r="F1230">
        <v>4952</v>
      </c>
      <c r="G1230">
        <v>17800</v>
      </c>
      <c r="H1230" s="1">
        <v>42473</v>
      </c>
      <c r="I1230" t="s">
        <v>382</v>
      </c>
      <c r="J1230" t="s">
        <v>383</v>
      </c>
      <c r="K1230">
        <v>910020</v>
      </c>
      <c r="L1230" t="s">
        <v>91</v>
      </c>
      <c r="M1230" t="s">
        <v>252</v>
      </c>
      <c r="N1230" t="s">
        <v>225</v>
      </c>
      <c r="O1230" t="s">
        <v>226</v>
      </c>
      <c r="P1230">
        <v>43</v>
      </c>
      <c r="Q1230" s="1">
        <v>27760</v>
      </c>
      <c r="R1230" t="s">
        <v>281</v>
      </c>
      <c r="S1230" t="s">
        <v>282</v>
      </c>
      <c r="T1230" t="s">
        <v>229</v>
      </c>
      <c r="U1230" t="s">
        <v>233</v>
      </c>
      <c r="V1230" t="s">
        <v>231</v>
      </c>
      <c r="W1230">
        <v>672</v>
      </c>
      <c r="X1230" t="s">
        <v>344</v>
      </c>
      <c r="Y1230" t="s">
        <v>345</v>
      </c>
      <c r="Z1230" t="s">
        <v>346</v>
      </c>
      <c r="AA1230">
        <v>0.1065</v>
      </c>
      <c r="AB1230" t="s">
        <v>347</v>
      </c>
      <c r="AC1230" t="s">
        <v>348</v>
      </c>
      <c r="AD1230" t="s">
        <v>89</v>
      </c>
      <c r="AE1230" t="s">
        <v>24</v>
      </c>
      <c r="AF1230" t="s">
        <v>25</v>
      </c>
      <c r="AG1230" t="s">
        <v>26</v>
      </c>
      <c r="AH1230" t="s">
        <v>26</v>
      </c>
      <c r="AI1230" t="s">
        <v>27</v>
      </c>
      <c r="AJ1230" t="s">
        <v>28</v>
      </c>
      <c r="AK1230">
        <v>910020</v>
      </c>
      <c r="AL1230" t="s">
        <v>90</v>
      </c>
      <c r="AM1230" t="s">
        <v>16</v>
      </c>
      <c r="AN1230">
        <v>31335</v>
      </c>
      <c r="AO1230">
        <v>6516</v>
      </c>
      <c r="AP1230">
        <v>30912</v>
      </c>
      <c r="AQ1230">
        <v>33.33</v>
      </c>
      <c r="AR1230">
        <v>3712.56</v>
      </c>
      <c r="AS1230" t="s">
        <v>2396</v>
      </c>
      <c r="AT1230" t="s">
        <v>2397</v>
      </c>
      <c r="AU1230">
        <v>1</v>
      </c>
      <c r="AV1230" t="s">
        <v>2398</v>
      </c>
      <c r="AW1230" t="str" cm="1">
        <f t="array" ref="AW1230">IF(Bank_Final_Fact[[#This Row],[Disbursement Date]]=MIN(_xlfn._xlws.FILTER(Bank_Final_Fact[Disbursement Date],Bank_Final_Fact[Client id]=Bank_Final_Fact[[#This Row],[Client id]])),"New","Old")</f>
        <v>New</v>
      </c>
      <c r="AX1230">
        <f t="shared" si="19"/>
        <v>2</v>
      </c>
    </row>
    <row r="1231" spans="1:50">
      <c r="A1231" t="s">
        <v>1616</v>
      </c>
      <c r="B1231">
        <v>321</v>
      </c>
      <c r="C1231" t="s">
        <v>92</v>
      </c>
      <c r="D1231" t="s">
        <v>343</v>
      </c>
      <c r="E1231">
        <v>34184</v>
      </c>
      <c r="F1231">
        <v>35847</v>
      </c>
      <c r="G1231">
        <v>12617</v>
      </c>
      <c r="H1231" s="1">
        <v>42492</v>
      </c>
      <c r="I1231" t="s">
        <v>385</v>
      </c>
      <c r="J1231" t="s">
        <v>383</v>
      </c>
      <c r="K1231">
        <v>700013</v>
      </c>
      <c r="L1231" t="s">
        <v>93</v>
      </c>
      <c r="M1231" t="s">
        <v>273</v>
      </c>
      <c r="N1231" t="s">
        <v>225</v>
      </c>
      <c r="O1231" t="s">
        <v>242</v>
      </c>
      <c r="P1231">
        <v>23</v>
      </c>
      <c r="Q1231" s="1">
        <v>34335</v>
      </c>
      <c r="R1231" t="s">
        <v>266</v>
      </c>
      <c r="S1231" t="s">
        <v>243</v>
      </c>
      <c r="T1231" t="s">
        <v>229</v>
      </c>
      <c r="U1231" t="s">
        <v>230</v>
      </c>
      <c r="V1231" t="s">
        <v>240</v>
      </c>
      <c r="W1231">
        <v>588</v>
      </c>
      <c r="X1231" t="s">
        <v>344</v>
      </c>
      <c r="Y1231" t="s">
        <v>345</v>
      </c>
      <c r="Z1231" t="s">
        <v>346</v>
      </c>
      <c r="AA1231">
        <v>0.1065</v>
      </c>
      <c r="AB1231" t="s">
        <v>347</v>
      </c>
      <c r="AC1231" t="s">
        <v>348</v>
      </c>
      <c r="AD1231" t="s">
        <v>92</v>
      </c>
      <c r="AE1231" t="s">
        <v>82</v>
      </c>
      <c r="AF1231" t="s">
        <v>83</v>
      </c>
      <c r="AG1231" t="s">
        <v>84</v>
      </c>
      <c r="AH1231" t="s">
        <v>84</v>
      </c>
      <c r="AI1231" t="s">
        <v>85</v>
      </c>
      <c r="AJ1231" t="s">
        <v>86</v>
      </c>
      <c r="AK1231">
        <v>700013</v>
      </c>
      <c r="AL1231" t="s">
        <v>21</v>
      </c>
      <c r="AM1231" t="s">
        <v>30</v>
      </c>
      <c r="AN1231">
        <v>34915</v>
      </c>
      <c r="AO1231">
        <v>37659</v>
      </c>
      <c r="AP1231">
        <v>34145</v>
      </c>
      <c r="AQ1231">
        <v>2.52</v>
      </c>
      <c r="AR1231">
        <v>4331.6499999999996</v>
      </c>
      <c r="AS1231" t="s">
        <v>2396</v>
      </c>
      <c r="AT1231" t="s">
        <v>2396</v>
      </c>
      <c r="AU1231">
        <v>1</v>
      </c>
      <c r="AV1231" t="s">
        <v>2398</v>
      </c>
      <c r="AW1231" t="str" cm="1">
        <f t="array" ref="AW1231">IF(Bank_Final_Fact[[#This Row],[Disbursement Date]]=MIN(_xlfn._xlws.FILTER(Bank_Final_Fact[Disbursement Date],Bank_Final_Fact[Client id]=Bank_Final_Fact[[#This Row],[Client id]])),"New","Old")</f>
        <v>Old</v>
      </c>
      <c r="AX1231">
        <f t="shared" si="19"/>
        <v>4</v>
      </c>
    </row>
    <row r="1232" spans="1:50">
      <c r="A1232" t="s">
        <v>1617</v>
      </c>
      <c r="B1232">
        <v>96</v>
      </c>
      <c r="C1232" t="s">
        <v>69</v>
      </c>
      <c r="D1232" t="s">
        <v>343</v>
      </c>
      <c r="E1232">
        <v>11969</v>
      </c>
      <c r="F1232">
        <v>46521</v>
      </c>
      <c r="G1232">
        <v>25675</v>
      </c>
      <c r="H1232" s="1">
        <v>43130</v>
      </c>
      <c r="I1232" t="s">
        <v>394</v>
      </c>
      <c r="J1232" t="s">
        <v>383</v>
      </c>
      <c r="K1232">
        <v>140056</v>
      </c>
      <c r="L1232" t="s">
        <v>71</v>
      </c>
      <c r="M1232" t="s">
        <v>309</v>
      </c>
      <c r="N1232" t="s">
        <v>225</v>
      </c>
      <c r="O1232" t="s">
        <v>251</v>
      </c>
      <c r="P1232">
        <v>31</v>
      </c>
      <c r="Q1232" s="1">
        <v>32287</v>
      </c>
      <c r="R1232" t="s">
        <v>239</v>
      </c>
      <c r="S1232" t="s">
        <v>303</v>
      </c>
      <c r="T1232" t="s">
        <v>249</v>
      </c>
      <c r="U1232" t="s">
        <v>261</v>
      </c>
      <c r="V1232" t="s">
        <v>240</v>
      </c>
      <c r="W1232">
        <v>532</v>
      </c>
      <c r="X1232" t="s">
        <v>344</v>
      </c>
      <c r="Y1232" t="s">
        <v>345</v>
      </c>
      <c r="Z1232" t="s">
        <v>346</v>
      </c>
      <c r="AA1232">
        <v>0.1065</v>
      </c>
      <c r="AB1232" t="s">
        <v>347</v>
      </c>
      <c r="AC1232" t="s">
        <v>348</v>
      </c>
      <c r="AD1232" t="s">
        <v>69</v>
      </c>
      <c r="AE1232" t="s">
        <v>24</v>
      </c>
      <c r="AF1232" t="s">
        <v>25</v>
      </c>
      <c r="AG1232" t="s">
        <v>26</v>
      </c>
      <c r="AH1232" t="s">
        <v>26</v>
      </c>
      <c r="AI1232" t="s">
        <v>27</v>
      </c>
      <c r="AJ1232" t="s">
        <v>69</v>
      </c>
      <c r="AK1232">
        <v>140056</v>
      </c>
      <c r="AL1232" t="s">
        <v>70</v>
      </c>
      <c r="AM1232" t="s">
        <v>14</v>
      </c>
      <c r="AN1232">
        <v>11610</v>
      </c>
      <c r="AO1232">
        <v>47608</v>
      </c>
      <c r="AP1232">
        <v>11575</v>
      </c>
      <c r="AQ1232">
        <v>38.630000000000003</v>
      </c>
      <c r="AR1232">
        <v>438.08</v>
      </c>
      <c r="AS1232" t="s">
        <v>2396</v>
      </c>
      <c r="AT1232" t="s">
        <v>2396</v>
      </c>
      <c r="AU1232">
        <v>1</v>
      </c>
      <c r="AV1232" t="s">
        <v>2398</v>
      </c>
      <c r="AW1232" t="str" cm="1">
        <f t="array" ref="AW1232">IF(Bank_Final_Fact[[#This Row],[Disbursement Date]]=MIN(_xlfn._xlws.FILTER(Bank_Final_Fact[Disbursement Date],Bank_Final_Fact[Client id]=Bank_Final_Fact[[#This Row],[Client id]])),"New","Old")</f>
        <v>Old</v>
      </c>
      <c r="AX1232">
        <f t="shared" si="19"/>
        <v>4</v>
      </c>
    </row>
    <row r="1233" spans="1:50">
      <c r="A1233" t="s">
        <v>1618</v>
      </c>
      <c r="B1233">
        <v>896</v>
      </c>
      <c r="C1233" t="s">
        <v>69</v>
      </c>
      <c r="D1233" t="s">
        <v>343</v>
      </c>
      <c r="E1233">
        <v>27529</v>
      </c>
      <c r="F1233">
        <v>2076</v>
      </c>
      <c r="G1233">
        <v>19941</v>
      </c>
      <c r="H1233" s="1">
        <v>43982</v>
      </c>
      <c r="I1233" t="s">
        <v>382</v>
      </c>
      <c r="J1233" t="s">
        <v>389</v>
      </c>
      <c r="K1233">
        <v>140056</v>
      </c>
      <c r="L1233" t="s">
        <v>71</v>
      </c>
      <c r="M1233" t="s">
        <v>333</v>
      </c>
      <c r="N1233" t="s">
        <v>225</v>
      </c>
      <c r="O1233" t="s">
        <v>238</v>
      </c>
      <c r="P1233">
        <v>53</v>
      </c>
      <c r="Q1233" s="1">
        <v>24108</v>
      </c>
      <c r="R1233" t="s">
        <v>281</v>
      </c>
      <c r="S1233" t="s">
        <v>282</v>
      </c>
      <c r="T1233" t="s">
        <v>229</v>
      </c>
      <c r="U1233" t="s">
        <v>245</v>
      </c>
      <c r="V1233" t="s">
        <v>240</v>
      </c>
      <c r="W1233">
        <v>812</v>
      </c>
      <c r="X1233" t="s">
        <v>344</v>
      </c>
      <c r="Y1233" t="s">
        <v>345</v>
      </c>
      <c r="Z1233" t="s">
        <v>346</v>
      </c>
      <c r="AA1233">
        <v>0.1065</v>
      </c>
      <c r="AB1233" t="s">
        <v>347</v>
      </c>
      <c r="AC1233" t="s">
        <v>348</v>
      </c>
      <c r="AD1233" t="s">
        <v>69</v>
      </c>
      <c r="AE1233" t="s">
        <v>24</v>
      </c>
      <c r="AF1233" t="s">
        <v>25</v>
      </c>
      <c r="AG1233" t="s">
        <v>26</v>
      </c>
      <c r="AH1233" t="s">
        <v>26</v>
      </c>
      <c r="AI1233" t="s">
        <v>27</v>
      </c>
      <c r="AJ1233" t="s">
        <v>69</v>
      </c>
      <c r="AK1233">
        <v>140056</v>
      </c>
      <c r="AL1233" t="s">
        <v>70</v>
      </c>
      <c r="AM1233" t="s">
        <v>14</v>
      </c>
      <c r="AN1233">
        <v>27378</v>
      </c>
      <c r="AO1233">
        <v>1946</v>
      </c>
      <c r="AP1233">
        <v>27463</v>
      </c>
      <c r="AQ1233">
        <v>36.92</v>
      </c>
      <c r="AR1233">
        <v>3475.37</v>
      </c>
      <c r="AS1233" t="s">
        <v>2396</v>
      </c>
      <c r="AT1233" t="s">
        <v>2396</v>
      </c>
      <c r="AU1233">
        <v>1</v>
      </c>
      <c r="AV1233" t="s">
        <v>2398</v>
      </c>
      <c r="AW1233" t="str" cm="1">
        <f t="array" ref="AW1233">IF(Bank_Final_Fact[[#This Row],[Disbursement Date]]=MIN(_xlfn._xlws.FILTER(Bank_Final_Fact[Disbursement Date],Bank_Final_Fact[Client id]=Bank_Final_Fact[[#This Row],[Client id]])),"New","Old")</f>
        <v>New</v>
      </c>
      <c r="AX1233">
        <f t="shared" si="19"/>
        <v>2</v>
      </c>
    </row>
    <row r="1234" spans="1:50">
      <c r="A1234" t="s">
        <v>1619</v>
      </c>
      <c r="B1234">
        <v>704</v>
      </c>
      <c r="C1234" t="s">
        <v>190</v>
      </c>
      <c r="D1234" t="s">
        <v>366</v>
      </c>
      <c r="E1234">
        <v>39211</v>
      </c>
      <c r="F1234">
        <v>13494</v>
      </c>
      <c r="G1234">
        <v>11564</v>
      </c>
      <c r="H1234" s="1">
        <v>44389</v>
      </c>
      <c r="I1234" t="s">
        <v>385</v>
      </c>
      <c r="J1234" t="s">
        <v>389</v>
      </c>
      <c r="K1234">
        <v>210563</v>
      </c>
      <c r="L1234" t="s">
        <v>192</v>
      </c>
      <c r="M1234" t="s">
        <v>333</v>
      </c>
      <c r="N1234" t="s">
        <v>225</v>
      </c>
      <c r="O1234" t="s">
        <v>238</v>
      </c>
      <c r="P1234">
        <v>53</v>
      </c>
      <c r="Q1234" s="1">
        <v>24108</v>
      </c>
      <c r="R1234" t="s">
        <v>281</v>
      </c>
      <c r="S1234" t="s">
        <v>282</v>
      </c>
      <c r="T1234" t="s">
        <v>229</v>
      </c>
      <c r="U1234" t="s">
        <v>245</v>
      </c>
      <c r="V1234" t="s">
        <v>240</v>
      </c>
      <c r="W1234">
        <v>812</v>
      </c>
      <c r="X1234" t="s">
        <v>344</v>
      </c>
      <c r="Y1234" t="s">
        <v>360</v>
      </c>
      <c r="Z1234" t="s">
        <v>363</v>
      </c>
      <c r="AA1234">
        <v>0.17269999999999999</v>
      </c>
      <c r="AB1234" t="s">
        <v>354</v>
      </c>
      <c r="AC1234" t="s">
        <v>367</v>
      </c>
      <c r="AD1234" t="s">
        <v>190</v>
      </c>
      <c r="AE1234" t="s">
        <v>24</v>
      </c>
      <c r="AF1234" t="s">
        <v>25</v>
      </c>
      <c r="AG1234" t="s">
        <v>26</v>
      </c>
      <c r="AH1234" t="s">
        <v>26</v>
      </c>
      <c r="AI1234" t="s">
        <v>27</v>
      </c>
      <c r="AJ1234" t="s">
        <v>190</v>
      </c>
      <c r="AK1234">
        <v>210563</v>
      </c>
      <c r="AL1234" t="s">
        <v>191</v>
      </c>
      <c r="AM1234" t="s">
        <v>30</v>
      </c>
      <c r="AN1234">
        <v>40798</v>
      </c>
      <c r="AO1234">
        <v>13380</v>
      </c>
      <c r="AP1234">
        <v>38842</v>
      </c>
      <c r="AQ1234">
        <v>29.13</v>
      </c>
      <c r="AR1234">
        <v>4805.46</v>
      </c>
      <c r="AS1234" t="s">
        <v>2396</v>
      </c>
      <c r="AT1234" t="s">
        <v>2396</v>
      </c>
      <c r="AU1234">
        <v>1</v>
      </c>
      <c r="AV1234" t="s">
        <v>2400</v>
      </c>
      <c r="AW1234" t="str" cm="1">
        <f t="array" ref="AW1234">IF(Bank_Final_Fact[[#This Row],[Disbursement Date]]=MIN(_xlfn._xlws.FILTER(Bank_Final_Fact[Disbursement Date],Bank_Final_Fact[Client id]=Bank_Final_Fact[[#This Row],[Client id]])),"New","Old")</f>
        <v>Old</v>
      </c>
      <c r="AX1234">
        <f t="shared" si="19"/>
        <v>3</v>
      </c>
    </row>
    <row r="1235" spans="1:50">
      <c r="A1235" t="s">
        <v>1620</v>
      </c>
      <c r="B1235">
        <v>83</v>
      </c>
      <c r="C1235" t="s">
        <v>124</v>
      </c>
      <c r="D1235" t="s">
        <v>343</v>
      </c>
      <c r="E1235">
        <v>43414</v>
      </c>
      <c r="F1235">
        <v>49507</v>
      </c>
      <c r="G1235">
        <v>40740</v>
      </c>
      <c r="H1235" s="1">
        <v>42114</v>
      </c>
      <c r="I1235" t="s">
        <v>382</v>
      </c>
      <c r="J1235" t="s">
        <v>383</v>
      </c>
      <c r="K1235">
        <v>1030063</v>
      </c>
      <c r="L1235" t="s">
        <v>126</v>
      </c>
      <c r="M1235" t="s">
        <v>304</v>
      </c>
      <c r="N1235" t="s">
        <v>225</v>
      </c>
      <c r="O1235" t="s">
        <v>251</v>
      </c>
      <c r="P1235">
        <v>33</v>
      </c>
      <c r="Q1235" s="1">
        <v>31451</v>
      </c>
      <c r="R1235" t="s">
        <v>266</v>
      </c>
      <c r="S1235" t="s">
        <v>282</v>
      </c>
      <c r="T1235" t="s">
        <v>229</v>
      </c>
      <c r="U1235" t="s">
        <v>261</v>
      </c>
      <c r="V1235" t="s">
        <v>231</v>
      </c>
      <c r="W1235">
        <v>336</v>
      </c>
      <c r="X1235" t="s">
        <v>344</v>
      </c>
      <c r="Y1235" t="s">
        <v>345</v>
      </c>
      <c r="Z1235" t="s">
        <v>346</v>
      </c>
      <c r="AA1235">
        <v>0.1065</v>
      </c>
      <c r="AB1235" t="s">
        <v>347</v>
      </c>
      <c r="AC1235" t="s">
        <v>348</v>
      </c>
      <c r="AD1235" t="s">
        <v>124</v>
      </c>
      <c r="AE1235" t="s">
        <v>9</v>
      </c>
      <c r="AF1235" t="s">
        <v>10</v>
      </c>
      <c r="AG1235" t="s">
        <v>11</v>
      </c>
      <c r="AH1235" t="s">
        <v>11</v>
      </c>
      <c r="AI1235" t="s">
        <v>12</v>
      </c>
      <c r="AJ1235" t="s">
        <v>20</v>
      </c>
      <c r="AK1235">
        <v>1030063</v>
      </c>
      <c r="AL1235" t="s">
        <v>125</v>
      </c>
      <c r="AM1235" t="s">
        <v>30</v>
      </c>
      <c r="AN1235">
        <v>43899</v>
      </c>
      <c r="AO1235">
        <v>49500</v>
      </c>
      <c r="AP1235">
        <v>42984</v>
      </c>
      <c r="AQ1235">
        <v>14.4</v>
      </c>
      <c r="AR1235">
        <v>4605.2700000000004</v>
      </c>
      <c r="AS1235" t="s">
        <v>2397</v>
      </c>
      <c r="AT1235" t="s">
        <v>2396</v>
      </c>
      <c r="AU1235">
        <v>1</v>
      </c>
      <c r="AV1235" t="s">
        <v>2398</v>
      </c>
      <c r="AW1235" t="str" cm="1">
        <f t="array" ref="AW1235">IF(Bank_Final_Fact[[#This Row],[Disbursement Date]]=MIN(_xlfn._xlws.FILTER(Bank_Final_Fact[Disbursement Date],Bank_Final_Fact[Client id]=Bank_Final_Fact[[#This Row],[Client id]])),"New","Old")</f>
        <v>New</v>
      </c>
      <c r="AX1235">
        <f t="shared" si="19"/>
        <v>4</v>
      </c>
    </row>
    <row r="1236" spans="1:50">
      <c r="A1236" t="s">
        <v>1621</v>
      </c>
      <c r="B1236">
        <v>187</v>
      </c>
      <c r="C1236" t="s">
        <v>89</v>
      </c>
      <c r="D1236" t="s">
        <v>343</v>
      </c>
      <c r="E1236">
        <v>37488</v>
      </c>
      <c r="F1236">
        <v>38685</v>
      </c>
      <c r="G1236">
        <v>32144</v>
      </c>
      <c r="H1236" s="1">
        <v>45240</v>
      </c>
      <c r="I1236" t="s">
        <v>385</v>
      </c>
      <c r="J1236" t="s">
        <v>389</v>
      </c>
      <c r="K1236">
        <v>910020</v>
      </c>
      <c r="L1236" t="s">
        <v>91</v>
      </c>
      <c r="M1236" t="s">
        <v>314</v>
      </c>
      <c r="N1236" t="s">
        <v>225</v>
      </c>
      <c r="O1236" t="s">
        <v>328</v>
      </c>
      <c r="P1236">
        <v>56</v>
      </c>
      <c r="Q1236" s="1">
        <v>22647</v>
      </c>
      <c r="R1236" t="s">
        <v>281</v>
      </c>
      <c r="S1236" t="s">
        <v>282</v>
      </c>
      <c r="T1236" t="s">
        <v>259</v>
      </c>
      <c r="U1236" t="s">
        <v>230</v>
      </c>
      <c r="V1236" t="s">
        <v>240</v>
      </c>
      <c r="W1236">
        <v>532</v>
      </c>
      <c r="X1236" t="s">
        <v>344</v>
      </c>
      <c r="Y1236" t="s">
        <v>345</v>
      </c>
      <c r="Z1236" t="s">
        <v>346</v>
      </c>
      <c r="AA1236">
        <v>0.1065</v>
      </c>
      <c r="AB1236" t="s">
        <v>347</v>
      </c>
      <c r="AC1236" t="s">
        <v>348</v>
      </c>
      <c r="AD1236" t="s">
        <v>89</v>
      </c>
      <c r="AE1236" t="s">
        <v>24</v>
      </c>
      <c r="AF1236" t="s">
        <v>25</v>
      </c>
      <c r="AG1236" t="s">
        <v>26</v>
      </c>
      <c r="AH1236" t="s">
        <v>26</v>
      </c>
      <c r="AI1236" t="s">
        <v>27</v>
      </c>
      <c r="AJ1236" t="s">
        <v>28</v>
      </c>
      <c r="AK1236">
        <v>910020</v>
      </c>
      <c r="AL1236" t="s">
        <v>90</v>
      </c>
      <c r="AM1236" t="s">
        <v>16</v>
      </c>
      <c r="AN1236">
        <v>38321</v>
      </c>
      <c r="AO1236">
        <v>40223</v>
      </c>
      <c r="AP1236">
        <v>37159</v>
      </c>
      <c r="AQ1236">
        <v>24.18</v>
      </c>
      <c r="AR1236">
        <v>4115.2299999999996</v>
      </c>
      <c r="AS1236" t="s">
        <v>2396</v>
      </c>
      <c r="AT1236" t="s">
        <v>2396</v>
      </c>
      <c r="AU1236">
        <v>1</v>
      </c>
      <c r="AV1236" t="s">
        <v>2398</v>
      </c>
      <c r="AW1236" t="str" cm="1">
        <f t="array" ref="AW1236">IF(Bank_Final_Fact[[#This Row],[Disbursement Date]]=MIN(_xlfn._xlws.FILTER(Bank_Final_Fact[Disbursement Date],Bank_Final_Fact[Client id]=Bank_Final_Fact[[#This Row],[Client id]])),"New","Old")</f>
        <v>Old</v>
      </c>
      <c r="AX1236">
        <f t="shared" si="19"/>
        <v>3</v>
      </c>
    </row>
    <row r="1237" spans="1:50">
      <c r="A1237" t="s">
        <v>1622</v>
      </c>
      <c r="B1237">
        <v>969</v>
      </c>
      <c r="C1237" t="s">
        <v>200</v>
      </c>
      <c r="D1237" t="s">
        <v>359</v>
      </c>
      <c r="E1237">
        <v>13646</v>
      </c>
      <c r="F1237">
        <v>11306</v>
      </c>
      <c r="G1237">
        <v>35764</v>
      </c>
      <c r="H1237" s="1">
        <v>45256</v>
      </c>
      <c r="I1237" t="s">
        <v>382</v>
      </c>
      <c r="J1237" t="s">
        <v>383</v>
      </c>
      <c r="K1237">
        <v>850152</v>
      </c>
      <c r="L1237" t="s">
        <v>201</v>
      </c>
      <c r="M1237" t="s">
        <v>278</v>
      </c>
      <c r="N1237" t="s">
        <v>225</v>
      </c>
      <c r="O1237" t="s">
        <v>226</v>
      </c>
      <c r="P1237">
        <v>44</v>
      </c>
      <c r="Q1237" s="1">
        <v>27395</v>
      </c>
      <c r="R1237" t="s">
        <v>235</v>
      </c>
      <c r="S1237" t="s">
        <v>243</v>
      </c>
      <c r="T1237" t="s">
        <v>259</v>
      </c>
      <c r="U1237" t="s">
        <v>261</v>
      </c>
      <c r="V1237" t="s">
        <v>231</v>
      </c>
      <c r="W1237">
        <v>361</v>
      </c>
      <c r="X1237" t="s">
        <v>344</v>
      </c>
      <c r="Y1237" t="s">
        <v>360</v>
      </c>
      <c r="Z1237" t="s">
        <v>346</v>
      </c>
      <c r="AA1237">
        <v>9.9099999999999994E-2</v>
      </c>
      <c r="AB1237" t="s">
        <v>347</v>
      </c>
      <c r="AC1237" t="s">
        <v>361</v>
      </c>
      <c r="AD1237" t="s">
        <v>200</v>
      </c>
      <c r="AE1237" t="s">
        <v>143</v>
      </c>
      <c r="AF1237" t="s">
        <v>144</v>
      </c>
      <c r="AG1237" t="s">
        <v>145</v>
      </c>
      <c r="AH1237" t="s">
        <v>145</v>
      </c>
      <c r="AI1237" t="s">
        <v>146</v>
      </c>
      <c r="AJ1237" t="s">
        <v>200</v>
      </c>
      <c r="AK1237">
        <v>850152</v>
      </c>
      <c r="AL1237" t="s">
        <v>147</v>
      </c>
      <c r="AM1237" t="s">
        <v>16</v>
      </c>
      <c r="AN1237">
        <v>13523</v>
      </c>
      <c r="AO1237">
        <v>12957</v>
      </c>
      <c r="AP1237">
        <v>13416</v>
      </c>
      <c r="AQ1237">
        <v>42.55</v>
      </c>
      <c r="AR1237">
        <v>2214.5100000000002</v>
      </c>
      <c r="AS1237" t="s">
        <v>2396</v>
      </c>
      <c r="AT1237" t="s">
        <v>2396</v>
      </c>
      <c r="AU1237">
        <v>0</v>
      </c>
      <c r="AV1237" t="s">
        <v>2398</v>
      </c>
      <c r="AW1237" t="str" cm="1">
        <f t="array" ref="AW1237">IF(Bank_Final_Fact[[#This Row],[Disbursement Date]]=MIN(_xlfn._xlws.FILTER(Bank_Final_Fact[Disbursement Date],Bank_Final_Fact[Client id]=Bank_Final_Fact[[#This Row],[Client id]])),"New","Old")</f>
        <v>Old</v>
      </c>
      <c r="AX1237">
        <f t="shared" si="19"/>
        <v>2</v>
      </c>
    </row>
    <row r="1238" spans="1:50">
      <c r="A1238" t="s">
        <v>1623</v>
      </c>
      <c r="B1238">
        <v>65</v>
      </c>
      <c r="C1238" t="s">
        <v>209</v>
      </c>
      <c r="D1238" t="s">
        <v>343</v>
      </c>
      <c r="E1238">
        <v>32146</v>
      </c>
      <c r="F1238">
        <v>49107</v>
      </c>
      <c r="G1238">
        <v>17643</v>
      </c>
      <c r="H1238" s="1">
        <v>44123</v>
      </c>
      <c r="I1238" t="s">
        <v>385</v>
      </c>
      <c r="J1238" t="s">
        <v>389</v>
      </c>
      <c r="K1238">
        <v>1440051</v>
      </c>
      <c r="L1238" t="s">
        <v>211</v>
      </c>
      <c r="M1238" t="s">
        <v>295</v>
      </c>
      <c r="N1238" t="s">
        <v>225</v>
      </c>
      <c r="O1238" t="s">
        <v>238</v>
      </c>
      <c r="P1238">
        <v>51</v>
      </c>
      <c r="Q1238" s="1">
        <v>24838</v>
      </c>
      <c r="R1238" t="s">
        <v>227</v>
      </c>
      <c r="S1238" t="s">
        <v>243</v>
      </c>
      <c r="T1238" t="s">
        <v>229</v>
      </c>
      <c r="U1238" t="s">
        <v>245</v>
      </c>
      <c r="V1238" t="s">
        <v>231</v>
      </c>
      <c r="W1238">
        <v>389</v>
      </c>
      <c r="X1238" t="s">
        <v>344</v>
      </c>
      <c r="Y1238" t="s">
        <v>345</v>
      </c>
      <c r="Z1238" t="s">
        <v>346</v>
      </c>
      <c r="AA1238">
        <v>0.1065</v>
      </c>
      <c r="AB1238" t="s">
        <v>347</v>
      </c>
      <c r="AC1238" t="s">
        <v>348</v>
      </c>
      <c r="AD1238" t="s">
        <v>209</v>
      </c>
      <c r="AE1238" t="s">
        <v>103</v>
      </c>
      <c r="AF1238" t="s">
        <v>104</v>
      </c>
      <c r="AG1238" t="s">
        <v>105</v>
      </c>
      <c r="AH1238" t="s">
        <v>105</v>
      </c>
      <c r="AI1238" t="s">
        <v>106</v>
      </c>
      <c r="AJ1238" t="s">
        <v>209</v>
      </c>
      <c r="AK1238">
        <v>1440051</v>
      </c>
      <c r="AL1238" t="s">
        <v>210</v>
      </c>
      <c r="AM1238" t="s">
        <v>16</v>
      </c>
      <c r="AN1238">
        <v>33730</v>
      </c>
      <c r="AO1238">
        <v>50277</v>
      </c>
      <c r="AP1238">
        <v>31880</v>
      </c>
      <c r="AQ1238">
        <v>26.78</v>
      </c>
      <c r="AR1238">
        <v>4728.6099999999997</v>
      </c>
      <c r="AS1238" t="s">
        <v>2396</v>
      </c>
      <c r="AT1238" t="s">
        <v>2396</v>
      </c>
      <c r="AU1238">
        <v>0</v>
      </c>
      <c r="AV1238" t="s">
        <v>2399</v>
      </c>
      <c r="AW1238" t="str" cm="1">
        <f t="array" ref="AW1238">IF(Bank_Final_Fact[[#This Row],[Disbursement Date]]=MIN(_xlfn._xlws.FILTER(Bank_Final_Fact[Disbursement Date],Bank_Final_Fact[Client id]=Bank_Final_Fact[[#This Row],[Client id]])),"New","Old")</f>
        <v>Old</v>
      </c>
      <c r="AX1238">
        <f t="shared" si="19"/>
        <v>4</v>
      </c>
    </row>
    <row r="1239" spans="1:50">
      <c r="A1239" t="s">
        <v>1624</v>
      </c>
      <c r="B1239">
        <v>454</v>
      </c>
      <c r="C1239" t="s">
        <v>92</v>
      </c>
      <c r="D1239" t="s">
        <v>343</v>
      </c>
      <c r="E1239">
        <v>27718</v>
      </c>
      <c r="F1239">
        <v>43446</v>
      </c>
      <c r="G1239">
        <v>30563</v>
      </c>
      <c r="H1239" s="1">
        <v>44012</v>
      </c>
      <c r="I1239" t="s">
        <v>394</v>
      </c>
      <c r="J1239" t="s">
        <v>383</v>
      </c>
      <c r="K1239">
        <v>700013</v>
      </c>
      <c r="L1239" t="s">
        <v>93</v>
      </c>
      <c r="M1239" t="s">
        <v>234</v>
      </c>
      <c r="N1239" t="s">
        <v>225</v>
      </c>
      <c r="O1239" t="s">
        <v>226</v>
      </c>
      <c r="P1239">
        <v>43</v>
      </c>
      <c r="Q1239" s="1">
        <v>27030</v>
      </c>
      <c r="R1239" t="s">
        <v>235</v>
      </c>
      <c r="S1239" t="s">
        <v>228</v>
      </c>
      <c r="T1239" t="s">
        <v>229</v>
      </c>
      <c r="U1239" t="s">
        <v>236</v>
      </c>
      <c r="V1239" t="s">
        <v>231</v>
      </c>
      <c r="W1239">
        <v>645</v>
      </c>
      <c r="X1239" t="s">
        <v>344</v>
      </c>
      <c r="Y1239" t="s">
        <v>345</v>
      </c>
      <c r="Z1239" t="s">
        <v>346</v>
      </c>
      <c r="AA1239">
        <v>0.1065</v>
      </c>
      <c r="AB1239" t="s">
        <v>347</v>
      </c>
      <c r="AC1239" t="s">
        <v>348</v>
      </c>
      <c r="AD1239" t="s">
        <v>92</v>
      </c>
      <c r="AE1239" t="s">
        <v>82</v>
      </c>
      <c r="AF1239" t="s">
        <v>83</v>
      </c>
      <c r="AG1239" t="s">
        <v>84</v>
      </c>
      <c r="AH1239" t="s">
        <v>84</v>
      </c>
      <c r="AI1239" t="s">
        <v>85</v>
      </c>
      <c r="AJ1239" t="s">
        <v>86</v>
      </c>
      <c r="AK1239">
        <v>700013</v>
      </c>
      <c r="AL1239" t="s">
        <v>21</v>
      </c>
      <c r="AM1239" t="s">
        <v>30</v>
      </c>
      <c r="AN1239">
        <v>28597</v>
      </c>
      <c r="AO1239">
        <v>44740</v>
      </c>
      <c r="AP1239">
        <v>27603</v>
      </c>
      <c r="AQ1239">
        <v>27.89</v>
      </c>
      <c r="AR1239">
        <v>720.88</v>
      </c>
      <c r="AS1239" t="s">
        <v>2396</v>
      </c>
      <c r="AT1239" t="s">
        <v>2396</v>
      </c>
      <c r="AU1239">
        <v>2</v>
      </c>
      <c r="AV1239" t="s">
        <v>2398</v>
      </c>
      <c r="AW1239" t="str" cm="1">
        <f t="array" ref="AW1239">IF(Bank_Final_Fact[[#This Row],[Disbursement Date]]=MIN(_xlfn._xlws.FILTER(Bank_Final_Fact[Disbursement Date],Bank_Final_Fact[Client id]=Bank_Final_Fact[[#This Row],[Client id]])),"New","Old")</f>
        <v>Old</v>
      </c>
      <c r="AX1239">
        <f t="shared" si="19"/>
        <v>2</v>
      </c>
    </row>
    <row r="1240" spans="1:50">
      <c r="A1240" t="s">
        <v>1625</v>
      </c>
      <c r="B1240">
        <v>211</v>
      </c>
      <c r="C1240" t="s">
        <v>124</v>
      </c>
      <c r="D1240" t="s">
        <v>343</v>
      </c>
      <c r="E1240">
        <v>2660</v>
      </c>
      <c r="F1240">
        <v>38767</v>
      </c>
      <c r="G1240">
        <v>6761</v>
      </c>
      <c r="H1240" s="1">
        <v>42672</v>
      </c>
      <c r="I1240" t="s">
        <v>382</v>
      </c>
      <c r="J1240" t="s">
        <v>389</v>
      </c>
      <c r="K1240">
        <v>1030063</v>
      </c>
      <c r="L1240" t="s">
        <v>126</v>
      </c>
      <c r="M1240" t="s">
        <v>290</v>
      </c>
      <c r="N1240" t="s">
        <v>225</v>
      </c>
      <c r="O1240" t="s">
        <v>251</v>
      </c>
      <c r="P1240">
        <v>32</v>
      </c>
      <c r="Q1240" s="1">
        <v>31413</v>
      </c>
      <c r="R1240" t="s">
        <v>239</v>
      </c>
      <c r="S1240" t="s">
        <v>303</v>
      </c>
      <c r="T1240" t="s">
        <v>229</v>
      </c>
      <c r="U1240" t="s">
        <v>230</v>
      </c>
      <c r="V1240" t="s">
        <v>246</v>
      </c>
      <c r="W1240">
        <v>666</v>
      </c>
      <c r="X1240" t="s">
        <v>344</v>
      </c>
      <c r="Y1240" t="s">
        <v>345</v>
      </c>
      <c r="Z1240" t="s">
        <v>346</v>
      </c>
      <c r="AA1240">
        <v>0.1065</v>
      </c>
      <c r="AB1240" t="s">
        <v>347</v>
      </c>
      <c r="AC1240" t="s">
        <v>348</v>
      </c>
      <c r="AD1240" t="s">
        <v>124</v>
      </c>
      <c r="AE1240" t="s">
        <v>9</v>
      </c>
      <c r="AF1240" t="s">
        <v>10</v>
      </c>
      <c r="AG1240" t="s">
        <v>11</v>
      </c>
      <c r="AH1240" t="s">
        <v>11</v>
      </c>
      <c r="AI1240" t="s">
        <v>12</v>
      </c>
      <c r="AJ1240" t="s">
        <v>20</v>
      </c>
      <c r="AK1240">
        <v>1030063</v>
      </c>
      <c r="AL1240" t="s">
        <v>125</v>
      </c>
      <c r="AM1240" t="s">
        <v>30</v>
      </c>
      <c r="AN1240">
        <v>3446</v>
      </c>
      <c r="AO1240">
        <v>40256</v>
      </c>
      <c r="AP1240">
        <v>2465</v>
      </c>
      <c r="AQ1240">
        <v>49.49</v>
      </c>
      <c r="AR1240">
        <v>2633.02</v>
      </c>
      <c r="AS1240" t="s">
        <v>2396</v>
      </c>
      <c r="AT1240" t="s">
        <v>2396</v>
      </c>
      <c r="AU1240">
        <v>1</v>
      </c>
      <c r="AV1240" t="s">
        <v>2400</v>
      </c>
      <c r="AW1240" t="str" cm="1">
        <f t="array" ref="AW1240">IF(Bank_Final_Fact[[#This Row],[Disbursement Date]]=MIN(_xlfn._xlws.FILTER(Bank_Final_Fact[Disbursement Date],Bank_Final_Fact[Client id]=Bank_Final_Fact[[#This Row],[Client id]])),"New","Old")</f>
        <v>Old</v>
      </c>
      <c r="AX1240">
        <f t="shared" si="19"/>
        <v>2</v>
      </c>
    </row>
    <row r="1241" spans="1:50">
      <c r="A1241" t="s">
        <v>1626</v>
      </c>
      <c r="B1241">
        <v>41</v>
      </c>
      <c r="C1241" t="s">
        <v>69</v>
      </c>
      <c r="D1241" t="s">
        <v>359</v>
      </c>
      <c r="E1241">
        <v>29328</v>
      </c>
      <c r="F1241">
        <v>19257</v>
      </c>
      <c r="G1241">
        <v>17588</v>
      </c>
      <c r="H1241" s="1">
        <v>43906</v>
      </c>
      <c r="I1241" t="s">
        <v>387</v>
      </c>
      <c r="J1241" t="s">
        <v>389</v>
      </c>
      <c r="K1241">
        <v>140056</v>
      </c>
      <c r="L1241" t="s">
        <v>71</v>
      </c>
      <c r="M1241" t="s">
        <v>277</v>
      </c>
      <c r="N1241" t="s">
        <v>225</v>
      </c>
      <c r="O1241" t="s">
        <v>251</v>
      </c>
      <c r="P1241">
        <v>26</v>
      </c>
      <c r="Q1241" s="1">
        <v>33239</v>
      </c>
      <c r="R1241" t="s">
        <v>266</v>
      </c>
      <c r="S1241" t="s">
        <v>243</v>
      </c>
      <c r="T1241" t="s">
        <v>229</v>
      </c>
      <c r="U1241" t="s">
        <v>245</v>
      </c>
      <c r="V1241" t="s">
        <v>246</v>
      </c>
      <c r="W1241">
        <v>522</v>
      </c>
      <c r="X1241" t="s">
        <v>344</v>
      </c>
      <c r="Y1241" t="s">
        <v>360</v>
      </c>
      <c r="Z1241" t="s">
        <v>346</v>
      </c>
      <c r="AA1241">
        <v>9.9099999999999994E-2</v>
      </c>
      <c r="AB1241" t="s">
        <v>347</v>
      </c>
      <c r="AC1241" t="s">
        <v>361</v>
      </c>
      <c r="AD1241" t="s">
        <v>69</v>
      </c>
      <c r="AE1241" t="s">
        <v>24</v>
      </c>
      <c r="AF1241" t="s">
        <v>25</v>
      </c>
      <c r="AG1241" t="s">
        <v>26</v>
      </c>
      <c r="AH1241" t="s">
        <v>26</v>
      </c>
      <c r="AI1241" t="s">
        <v>27</v>
      </c>
      <c r="AJ1241" t="s">
        <v>69</v>
      </c>
      <c r="AK1241">
        <v>140056</v>
      </c>
      <c r="AL1241" t="s">
        <v>70</v>
      </c>
      <c r="AM1241" t="s">
        <v>14</v>
      </c>
      <c r="AN1241">
        <v>29430</v>
      </c>
      <c r="AO1241">
        <v>18771</v>
      </c>
      <c r="AP1241">
        <v>29190</v>
      </c>
      <c r="AQ1241">
        <v>47.11</v>
      </c>
      <c r="AR1241">
        <v>1591.75</v>
      </c>
      <c r="AS1241" t="s">
        <v>2396</v>
      </c>
      <c r="AT1241" t="s">
        <v>2396</v>
      </c>
      <c r="AU1241">
        <v>0</v>
      </c>
      <c r="AV1241" t="s">
        <v>2398</v>
      </c>
      <c r="AW1241" t="str" cm="1">
        <f t="array" ref="AW1241">IF(Bank_Final_Fact[[#This Row],[Disbursement Date]]=MIN(_xlfn._xlws.FILTER(Bank_Final_Fact[Disbursement Date],Bank_Final_Fact[Client id]=Bank_Final_Fact[[#This Row],[Client id]])),"New","Old")</f>
        <v>Old</v>
      </c>
      <c r="AX1241">
        <f t="shared" si="19"/>
        <v>6</v>
      </c>
    </row>
    <row r="1242" spans="1:50">
      <c r="A1242" t="s">
        <v>1627</v>
      </c>
      <c r="B1242">
        <v>403</v>
      </c>
      <c r="C1242" t="s">
        <v>109</v>
      </c>
      <c r="D1242" t="s">
        <v>343</v>
      </c>
      <c r="E1242">
        <v>26052</v>
      </c>
      <c r="F1242">
        <v>33109</v>
      </c>
      <c r="G1242">
        <v>36876</v>
      </c>
      <c r="H1242" s="1">
        <v>43033</v>
      </c>
      <c r="I1242" t="s">
        <v>382</v>
      </c>
      <c r="J1242" t="s">
        <v>383</v>
      </c>
      <c r="K1242">
        <v>1110166</v>
      </c>
      <c r="L1242" t="s">
        <v>112</v>
      </c>
      <c r="M1242" t="s">
        <v>327</v>
      </c>
      <c r="N1242" t="s">
        <v>225</v>
      </c>
      <c r="O1242" t="s">
        <v>238</v>
      </c>
      <c r="P1242">
        <v>55</v>
      </c>
      <c r="Q1242" s="1">
        <v>23012</v>
      </c>
      <c r="R1242" t="s">
        <v>266</v>
      </c>
      <c r="S1242" t="s">
        <v>282</v>
      </c>
      <c r="T1242" t="s">
        <v>259</v>
      </c>
      <c r="U1242" t="s">
        <v>261</v>
      </c>
      <c r="V1242" t="s">
        <v>231</v>
      </c>
      <c r="W1242">
        <v>750</v>
      </c>
      <c r="X1242" t="s">
        <v>344</v>
      </c>
      <c r="Y1242" t="s">
        <v>345</v>
      </c>
      <c r="Z1242" t="s">
        <v>346</v>
      </c>
      <c r="AA1242">
        <v>0.1065</v>
      </c>
      <c r="AB1242" t="s">
        <v>347</v>
      </c>
      <c r="AC1242" t="s">
        <v>348</v>
      </c>
      <c r="AD1242" t="s">
        <v>109</v>
      </c>
      <c r="AE1242" t="s">
        <v>9</v>
      </c>
      <c r="AF1242" t="s">
        <v>10</v>
      </c>
      <c r="AG1242" t="s">
        <v>11</v>
      </c>
      <c r="AH1242" t="s">
        <v>11</v>
      </c>
      <c r="AI1242" t="s">
        <v>12</v>
      </c>
      <c r="AJ1242" t="s">
        <v>110</v>
      </c>
      <c r="AK1242">
        <v>1110166</v>
      </c>
      <c r="AL1242" t="s">
        <v>111</v>
      </c>
      <c r="AM1242" t="s">
        <v>14</v>
      </c>
      <c r="AN1242">
        <v>26640</v>
      </c>
      <c r="AO1242">
        <v>33575</v>
      </c>
      <c r="AP1242">
        <v>25936</v>
      </c>
      <c r="AQ1242">
        <v>49.85</v>
      </c>
      <c r="AR1242">
        <v>644.19000000000005</v>
      </c>
      <c r="AS1242" t="s">
        <v>2396</v>
      </c>
      <c r="AT1242" t="s">
        <v>2396</v>
      </c>
      <c r="AU1242">
        <v>1</v>
      </c>
      <c r="AV1242" t="s">
        <v>2398</v>
      </c>
      <c r="AW1242" t="str" cm="1">
        <f t="array" ref="AW1242">IF(Bank_Final_Fact[[#This Row],[Disbursement Date]]=MIN(_xlfn._xlws.FILTER(Bank_Final_Fact[Disbursement Date],Bank_Final_Fact[Client id]=Bank_Final_Fact[[#This Row],[Client id]])),"New","Old")</f>
        <v>Old</v>
      </c>
      <c r="AX1242">
        <f t="shared" si="19"/>
        <v>4</v>
      </c>
    </row>
    <row r="1243" spans="1:50">
      <c r="A1243" t="s">
        <v>1628</v>
      </c>
      <c r="B1243">
        <v>192</v>
      </c>
      <c r="C1243" t="s">
        <v>109</v>
      </c>
      <c r="D1243" t="s">
        <v>343</v>
      </c>
      <c r="E1243">
        <v>2258</v>
      </c>
      <c r="F1243">
        <v>49238</v>
      </c>
      <c r="G1243">
        <v>13580</v>
      </c>
      <c r="H1243" s="1">
        <v>42057</v>
      </c>
      <c r="I1243" t="s">
        <v>385</v>
      </c>
      <c r="J1243" t="s">
        <v>383</v>
      </c>
      <c r="K1243">
        <v>1110166</v>
      </c>
      <c r="L1243" t="s">
        <v>112</v>
      </c>
      <c r="M1243" t="s">
        <v>333</v>
      </c>
      <c r="N1243" t="s">
        <v>225</v>
      </c>
      <c r="O1243" t="s">
        <v>238</v>
      </c>
      <c r="P1243">
        <v>53</v>
      </c>
      <c r="Q1243" s="1">
        <v>24108</v>
      </c>
      <c r="R1243" t="s">
        <v>281</v>
      </c>
      <c r="S1243" t="s">
        <v>282</v>
      </c>
      <c r="T1243" t="s">
        <v>229</v>
      </c>
      <c r="U1243" t="s">
        <v>245</v>
      </c>
      <c r="V1243" t="s">
        <v>240</v>
      </c>
      <c r="W1243">
        <v>812</v>
      </c>
      <c r="X1243" t="s">
        <v>344</v>
      </c>
      <c r="Y1243" t="s">
        <v>345</v>
      </c>
      <c r="Z1243" t="s">
        <v>346</v>
      </c>
      <c r="AA1243">
        <v>0.1065</v>
      </c>
      <c r="AB1243" t="s">
        <v>347</v>
      </c>
      <c r="AC1243" t="s">
        <v>348</v>
      </c>
      <c r="AD1243" t="s">
        <v>109</v>
      </c>
      <c r="AE1243" t="s">
        <v>9</v>
      </c>
      <c r="AF1243" t="s">
        <v>10</v>
      </c>
      <c r="AG1243" t="s">
        <v>11</v>
      </c>
      <c r="AH1243" t="s">
        <v>11</v>
      </c>
      <c r="AI1243" t="s">
        <v>12</v>
      </c>
      <c r="AJ1243" t="s">
        <v>110</v>
      </c>
      <c r="AK1243">
        <v>1110166</v>
      </c>
      <c r="AL1243" t="s">
        <v>111</v>
      </c>
      <c r="AM1243" t="s">
        <v>14</v>
      </c>
      <c r="AN1243">
        <v>4188</v>
      </c>
      <c r="AO1243">
        <v>48875</v>
      </c>
      <c r="AP1243">
        <v>1944</v>
      </c>
      <c r="AQ1243">
        <v>1.43</v>
      </c>
      <c r="AR1243">
        <v>3649.87</v>
      </c>
      <c r="AS1243" t="s">
        <v>2397</v>
      </c>
      <c r="AT1243" t="s">
        <v>2396</v>
      </c>
      <c r="AU1243">
        <v>0</v>
      </c>
      <c r="AV1243" t="s">
        <v>2399</v>
      </c>
      <c r="AW1243" t="str" cm="1">
        <f t="array" ref="AW1243">IF(Bank_Final_Fact[[#This Row],[Disbursement Date]]=MIN(_xlfn._xlws.FILTER(Bank_Final_Fact[Disbursement Date],Bank_Final_Fact[Client id]=Bank_Final_Fact[[#This Row],[Client id]])),"New","Old")</f>
        <v>New</v>
      </c>
      <c r="AX1243">
        <f t="shared" si="19"/>
        <v>3</v>
      </c>
    </row>
    <row r="1244" spans="1:50">
      <c r="A1244" t="s">
        <v>1629</v>
      </c>
      <c r="B1244">
        <v>404</v>
      </c>
      <c r="C1244" t="s">
        <v>20</v>
      </c>
      <c r="D1244" t="s">
        <v>343</v>
      </c>
      <c r="E1244">
        <v>35544</v>
      </c>
      <c r="F1244">
        <v>49017</v>
      </c>
      <c r="G1244">
        <v>44067</v>
      </c>
      <c r="H1244" s="1">
        <v>42506</v>
      </c>
      <c r="I1244" t="s">
        <v>385</v>
      </c>
      <c r="J1244" t="s">
        <v>389</v>
      </c>
      <c r="K1244">
        <v>110159</v>
      </c>
      <c r="L1244" t="s">
        <v>22</v>
      </c>
      <c r="M1244" t="s">
        <v>302</v>
      </c>
      <c r="N1244" t="s">
        <v>225</v>
      </c>
      <c r="O1244" t="s">
        <v>251</v>
      </c>
      <c r="P1244">
        <v>29</v>
      </c>
      <c r="Q1244" s="1">
        <v>32874</v>
      </c>
      <c r="R1244" t="s">
        <v>281</v>
      </c>
      <c r="S1244" t="s">
        <v>243</v>
      </c>
      <c r="T1244" t="s">
        <v>259</v>
      </c>
      <c r="U1244" t="s">
        <v>230</v>
      </c>
      <c r="V1244" t="s">
        <v>240</v>
      </c>
      <c r="W1244">
        <v>395</v>
      </c>
      <c r="X1244" t="s">
        <v>344</v>
      </c>
      <c r="Y1244" t="s">
        <v>345</v>
      </c>
      <c r="Z1244" t="s">
        <v>346</v>
      </c>
      <c r="AA1244">
        <v>0.1065</v>
      </c>
      <c r="AB1244" t="s">
        <v>347</v>
      </c>
      <c r="AC1244" t="s">
        <v>348</v>
      </c>
      <c r="AD1244" t="s">
        <v>20</v>
      </c>
      <c r="AE1244" t="s">
        <v>9</v>
      </c>
      <c r="AF1244" t="s">
        <v>10</v>
      </c>
      <c r="AG1244" t="s">
        <v>11</v>
      </c>
      <c r="AH1244" t="s">
        <v>11</v>
      </c>
      <c r="AI1244" t="s">
        <v>12</v>
      </c>
      <c r="AJ1244" t="s">
        <v>20</v>
      </c>
      <c r="AK1244">
        <v>110159</v>
      </c>
      <c r="AL1244" t="s">
        <v>21</v>
      </c>
      <c r="AM1244" t="s">
        <v>30</v>
      </c>
      <c r="AN1244">
        <v>35138</v>
      </c>
      <c r="AO1244">
        <v>48746</v>
      </c>
      <c r="AP1244">
        <v>35125</v>
      </c>
      <c r="AQ1244">
        <v>14.61</v>
      </c>
      <c r="AR1244">
        <v>3252.41</v>
      </c>
      <c r="AS1244" t="s">
        <v>2396</v>
      </c>
      <c r="AT1244" t="s">
        <v>2396</v>
      </c>
      <c r="AU1244">
        <v>0</v>
      </c>
      <c r="AV1244" t="s">
        <v>2398</v>
      </c>
      <c r="AW1244" t="str" cm="1">
        <f t="array" ref="AW1244">IF(Bank_Final_Fact[[#This Row],[Disbursement Date]]=MIN(_xlfn._xlws.FILTER(Bank_Final_Fact[Disbursement Date],Bank_Final_Fact[Client id]=Bank_Final_Fact[[#This Row],[Client id]])),"New","Old")</f>
        <v>New</v>
      </c>
      <c r="AX1244">
        <f t="shared" si="19"/>
        <v>5</v>
      </c>
    </row>
    <row r="1245" spans="1:50">
      <c r="A1245" t="s">
        <v>1630</v>
      </c>
      <c r="B1245">
        <v>372</v>
      </c>
      <c r="C1245" t="s">
        <v>50</v>
      </c>
      <c r="D1245" t="s">
        <v>343</v>
      </c>
      <c r="E1245">
        <v>43484</v>
      </c>
      <c r="F1245">
        <v>19416</v>
      </c>
      <c r="G1245">
        <v>30785</v>
      </c>
      <c r="H1245" s="1">
        <v>44919</v>
      </c>
      <c r="I1245" t="s">
        <v>385</v>
      </c>
      <c r="J1245" t="s">
        <v>389</v>
      </c>
      <c r="K1245">
        <v>20242</v>
      </c>
      <c r="L1245" t="s">
        <v>56</v>
      </c>
      <c r="M1245" t="s">
        <v>313</v>
      </c>
      <c r="N1245" t="s">
        <v>225</v>
      </c>
      <c r="O1245" t="s">
        <v>251</v>
      </c>
      <c r="P1245">
        <v>30</v>
      </c>
      <c r="Q1245" s="1">
        <v>32143</v>
      </c>
      <c r="R1245" t="s">
        <v>239</v>
      </c>
      <c r="S1245" t="s">
        <v>303</v>
      </c>
      <c r="T1245" t="s">
        <v>229</v>
      </c>
      <c r="U1245" t="s">
        <v>230</v>
      </c>
      <c r="V1245" t="s">
        <v>240</v>
      </c>
      <c r="W1245">
        <v>783</v>
      </c>
      <c r="X1245" t="s">
        <v>344</v>
      </c>
      <c r="Y1245" t="s">
        <v>345</v>
      </c>
      <c r="Z1245" t="s">
        <v>346</v>
      </c>
      <c r="AA1245">
        <v>0.1065</v>
      </c>
      <c r="AB1245" t="s">
        <v>347</v>
      </c>
      <c r="AC1245" t="s">
        <v>348</v>
      </c>
      <c r="AD1245" t="s">
        <v>50</v>
      </c>
      <c r="AE1245" t="s">
        <v>51</v>
      </c>
      <c r="AF1245" t="s">
        <v>52</v>
      </c>
      <c r="AG1245" t="s">
        <v>53</v>
      </c>
      <c r="AH1245" t="s">
        <v>53</v>
      </c>
      <c r="AI1245" t="s">
        <v>54</v>
      </c>
      <c r="AJ1245" t="s">
        <v>50</v>
      </c>
      <c r="AK1245">
        <v>20242</v>
      </c>
      <c r="AL1245" t="s">
        <v>55</v>
      </c>
      <c r="AM1245" t="s">
        <v>14</v>
      </c>
      <c r="AN1245">
        <v>43672</v>
      </c>
      <c r="AO1245">
        <v>20031</v>
      </c>
      <c r="AP1245">
        <v>43287</v>
      </c>
      <c r="AQ1245">
        <v>4.4000000000000004</v>
      </c>
      <c r="AR1245">
        <v>1369.26</v>
      </c>
      <c r="AS1245" t="s">
        <v>2396</v>
      </c>
      <c r="AT1245" t="s">
        <v>2396</v>
      </c>
      <c r="AU1245">
        <v>0</v>
      </c>
      <c r="AV1245" t="s">
        <v>2398</v>
      </c>
      <c r="AW1245" t="str" cm="1">
        <f t="array" ref="AW1245">IF(Bank_Final_Fact[[#This Row],[Disbursement Date]]=MIN(_xlfn._xlws.FILTER(Bank_Final_Fact[Disbursement Date],Bank_Final_Fact[Client id]=Bank_Final_Fact[[#This Row],[Client id]])),"New","Old")</f>
        <v>Old</v>
      </c>
      <c r="AX1245">
        <f t="shared" si="19"/>
        <v>4</v>
      </c>
    </row>
    <row r="1246" spans="1:50">
      <c r="A1246" t="s">
        <v>1631</v>
      </c>
      <c r="B1246">
        <v>843</v>
      </c>
      <c r="C1246" t="s">
        <v>92</v>
      </c>
      <c r="D1246" t="s">
        <v>359</v>
      </c>
      <c r="E1246">
        <v>11767</v>
      </c>
      <c r="F1246">
        <v>15579</v>
      </c>
      <c r="G1246">
        <v>24690</v>
      </c>
      <c r="H1246" s="1">
        <v>42226</v>
      </c>
      <c r="I1246" t="s">
        <v>387</v>
      </c>
      <c r="J1246" t="s">
        <v>383</v>
      </c>
      <c r="K1246">
        <v>700013</v>
      </c>
      <c r="L1246" t="s">
        <v>93</v>
      </c>
      <c r="M1246" t="s">
        <v>241</v>
      </c>
      <c r="N1246" t="s">
        <v>225</v>
      </c>
      <c r="O1246" t="s">
        <v>251</v>
      </c>
      <c r="P1246">
        <v>31</v>
      </c>
      <c r="Q1246" s="1">
        <v>32143</v>
      </c>
      <c r="R1246" t="s">
        <v>239</v>
      </c>
      <c r="S1246" t="s">
        <v>303</v>
      </c>
      <c r="T1246" t="s">
        <v>229</v>
      </c>
      <c r="U1246" t="s">
        <v>236</v>
      </c>
      <c r="V1246" t="s">
        <v>240</v>
      </c>
      <c r="W1246">
        <v>696</v>
      </c>
      <c r="X1246" t="s">
        <v>344</v>
      </c>
      <c r="Y1246" t="s">
        <v>360</v>
      </c>
      <c r="Z1246" t="s">
        <v>346</v>
      </c>
      <c r="AA1246">
        <v>9.9099999999999994E-2</v>
      </c>
      <c r="AB1246" t="s">
        <v>347</v>
      </c>
      <c r="AC1246" t="s">
        <v>361</v>
      </c>
      <c r="AD1246" t="s">
        <v>92</v>
      </c>
      <c r="AE1246" t="s">
        <v>82</v>
      </c>
      <c r="AF1246" t="s">
        <v>83</v>
      </c>
      <c r="AG1246" t="s">
        <v>84</v>
      </c>
      <c r="AH1246" t="s">
        <v>84</v>
      </c>
      <c r="AI1246" t="s">
        <v>85</v>
      </c>
      <c r="AJ1246" t="s">
        <v>86</v>
      </c>
      <c r="AK1246">
        <v>700013</v>
      </c>
      <c r="AL1246" t="s">
        <v>21</v>
      </c>
      <c r="AM1246" t="s">
        <v>30</v>
      </c>
      <c r="AN1246">
        <v>12716</v>
      </c>
      <c r="AO1246">
        <v>16871</v>
      </c>
      <c r="AP1246">
        <v>11520</v>
      </c>
      <c r="AQ1246">
        <v>14.2</v>
      </c>
      <c r="AR1246">
        <v>3223.39</v>
      </c>
      <c r="AS1246" t="s">
        <v>2396</v>
      </c>
      <c r="AT1246" t="s">
        <v>2396</v>
      </c>
      <c r="AU1246">
        <v>0</v>
      </c>
      <c r="AV1246" t="s">
        <v>2398</v>
      </c>
      <c r="AW1246" t="str" cm="1">
        <f t="array" ref="AW1246">IF(Bank_Final_Fact[[#This Row],[Disbursement Date]]=MIN(_xlfn._xlws.FILTER(Bank_Final_Fact[Disbursement Date],Bank_Final_Fact[Client id]=Bank_Final_Fact[[#This Row],[Client id]])),"New","Old")</f>
        <v>Old</v>
      </c>
      <c r="AX1246">
        <f t="shared" si="19"/>
        <v>2</v>
      </c>
    </row>
    <row r="1247" spans="1:50">
      <c r="A1247" t="s">
        <v>1632</v>
      </c>
      <c r="B1247">
        <v>591</v>
      </c>
      <c r="C1247" t="s">
        <v>39</v>
      </c>
      <c r="D1247" t="s">
        <v>343</v>
      </c>
      <c r="E1247">
        <v>17473</v>
      </c>
      <c r="F1247">
        <v>27908</v>
      </c>
      <c r="G1247">
        <v>22875</v>
      </c>
      <c r="H1247" s="1">
        <v>45111</v>
      </c>
      <c r="I1247" t="s">
        <v>394</v>
      </c>
      <c r="J1247" t="s">
        <v>389</v>
      </c>
      <c r="K1247">
        <v>30179</v>
      </c>
      <c r="L1247" t="s">
        <v>46</v>
      </c>
      <c r="M1247" t="s">
        <v>333</v>
      </c>
      <c r="N1247" t="s">
        <v>225</v>
      </c>
      <c r="O1247" t="s">
        <v>238</v>
      </c>
      <c r="P1247">
        <v>53</v>
      </c>
      <c r="Q1247" s="1">
        <v>24108</v>
      </c>
      <c r="R1247" t="s">
        <v>281</v>
      </c>
      <c r="S1247" t="s">
        <v>282</v>
      </c>
      <c r="T1247" t="s">
        <v>229</v>
      </c>
      <c r="U1247" t="s">
        <v>245</v>
      </c>
      <c r="V1247" t="s">
        <v>240</v>
      </c>
      <c r="W1247">
        <v>812</v>
      </c>
      <c r="X1247" t="s">
        <v>344</v>
      </c>
      <c r="Y1247" t="s">
        <v>345</v>
      </c>
      <c r="Z1247" t="s">
        <v>346</v>
      </c>
      <c r="AA1247">
        <v>0.1065</v>
      </c>
      <c r="AB1247" t="s">
        <v>347</v>
      </c>
      <c r="AC1247" t="s">
        <v>348</v>
      </c>
      <c r="AD1247" t="s">
        <v>39</v>
      </c>
      <c r="AE1247" t="s">
        <v>40</v>
      </c>
      <c r="AF1247" t="s">
        <v>41</v>
      </c>
      <c r="AG1247" t="s">
        <v>42</v>
      </c>
      <c r="AH1247" t="s">
        <v>42</v>
      </c>
      <c r="AI1247" t="s">
        <v>43</v>
      </c>
      <c r="AJ1247" t="s">
        <v>44</v>
      </c>
      <c r="AK1247">
        <v>30179</v>
      </c>
      <c r="AL1247" t="s">
        <v>45</v>
      </c>
      <c r="AM1247" t="s">
        <v>30</v>
      </c>
      <c r="AN1247">
        <v>17759</v>
      </c>
      <c r="AO1247">
        <v>28428</v>
      </c>
      <c r="AP1247">
        <v>17284</v>
      </c>
      <c r="AQ1247">
        <v>7.58</v>
      </c>
      <c r="AR1247">
        <v>4587.8599999999997</v>
      </c>
      <c r="AS1247" t="s">
        <v>2396</v>
      </c>
      <c r="AT1247" t="s">
        <v>2396</v>
      </c>
      <c r="AU1247">
        <v>1</v>
      </c>
      <c r="AV1247" t="s">
        <v>2398</v>
      </c>
      <c r="AW1247" t="str" cm="1">
        <f t="array" ref="AW1247">IF(Bank_Final_Fact[[#This Row],[Disbursement Date]]=MIN(_xlfn._xlws.FILTER(Bank_Final_Fact[Disbursement Date],Bank_Final_Fact[Client id]=Bank_Final_Fact[[#This Row],[Client id]])),"New","Old")</f>
        <v>New</v>
      </c>
      <c r="AX1247">
        <f t="shared" si="19"/>
        <v>1</v>
      </c>
    </row>
    <row r="1248" spans="1:50">
      <c r="A1248" t="s">
        <v>1633</v>
      </c>
      <c r="B1248">
        <v>129</v>
      </c>
      <c r="C1248" t="s">
        <v>25</v>
      </c>
      <c r="D1248" t="s">
        <v>343</v>
      </c>
      <c r="E1248">
        <v>15423</v>
      </c>
      <c r="F1248">
        <v>30268</v>
      </c>
      <c r="G1248">
        <v>42002</v>
      </c>
      <c r="H1248" s="1">
        <v>44124</v>
      </c>
      <c r="I1248" t="s">
        <v>382</v>
      </c>
      <c r="J1248" t="s">
        <v>383</v>
      </c>
      <c r="K1248">
        <v>10068</v>
      </c>
      <c r="L1248" t="s">
        <v>74</v>
      </c>
      <c r="M1248" t="s">
        <v>280</v>
      </c>
      <c r="N1248" t="s">
        <v>225</v>
      </c>
      <c r="O1248" t="s">
        <v>226</v>
      </c>
      <c r="P1248">
        <v>38</v>
      </c>
      <c r="Q1248" s="1">
        <v>29952</v>
      </c>
      <c r="R1248" t="s">
        <v>239</v>
      </c>
      <c r="S1248" t="s">
        <v>303</v>
      </c>
      <c r="T1248" t="s">
        <v>229</v>
      </c>
      <c r="U1248" t="s">
        <v>230</v>
      </c>
      <c r="V1248" t="s">
        <v>231</v>
      </c>
      <c r="W1248">
        <v>467</v>
      </c>
      <c r="X1248" t="s">
        <v>344</v>
      </c>
      <c r="Y1248" t="s">
        <v>345</v>
      </c>
      <c r="Z1248" t="s">
        <v>346</v>
      </c>
      <c r="AA1248">
        <v>0.1065</v>
      </c>
      <c r="AB1248" t="s">
        <v>347</v>
      </c>
      <c r="AC1248" t="s">
        <v>348</v>
      </c>
      <c r="AD1248" t="s">
        <v>25</v>
      </c>
      <c r="AE1248" t="s">
        <v>24</v>
      </c>
      <c r="AF1248" t="s">
        <v>25</v>
      </c>
      <c r="AG1248" t="s">
        <v>26</v>
      </c>
      <c r="AH1248" t="s">
        <v>26</v>
      </c>
      <c r="AI1248" t="s">
        <v>27</v>
      </c>
      <c r="AJ1248" t="s">
        <v>72</v>
      </c>
      <c r="AK1248">
        <v>10068</v>
      </c>
      <c r="AL1248" t="s">
        <v>73</v>
      </c>
      <c r="AM1248" t="s">
        <v>16</v>
      </c>
      <c r="AN1248">
        <v>16258</v>
      </c>
      <c r="AO1248">
        <v>30397</v>
      </c>
      <c r="AP1248">
        <v>14940</v>
      </c>
      <c r="AQ1248">
        <v>6.28</v>
      </c>
      <c r="AR1248">
        <v>4597.5</v>
      </c>
      <c r="AS1248" t="s">
        <v>2396</v>
      </c>
      <c r="AT1248" t="s">
        <v>2396</v>
      </c>
      <c r="AU1248">
        <v>2</v>
      </c>
      <c r="AV1248" t="s">
        <v>2400</v>
      </c>
      <c r="AW1248" t="str" cm="1">
        <f t="array" ref="AW1248">IF(Bank_Final_Fact[[#This Row],[Disbursement Date]]=MIN(_xlfn._xlws.FILTER(Bank_Final_Fact[Disbursement Date],Bank_Final_Fact[Client id]=Bank_Final_Fact[[#This Row],[Client id]])),"New","Old")</f>
        <v>Old</v>
      </c>
      <c r="AX1248">
        <f t="shared" si="19"/>
        <v>3</v>
      </c>
    </row>
    <row r="1249" spans="1:50">
      <c r="A1249" t="s">
        <v>1634</v>
      </c>
      <c r="B1249">
        <v>356</v>
      </c>
      <c r="C1249" t="s">
        <v>39</v>
      </c>
      <c r="D1249" t="s">
        <v>343</v>
      </c>
      <c r="E1249">
        <v>27097</v>
      </c>
      <c r="F1249">
        <v>39117</v>
      </c>
      <c r="G1249">
        <v>20930</v>
      </c>
      <c r="H1249" s="1">
        <v>43519</v>
      </c>
      <c r="I1249" t="s">
        <v>382</v>
      </c>
      <c r="J1249" t="s">
        <v>389</v>
      </c>
      <c r="K1249">
        <v>30179</v>
      </c>
      <c r="L1249" t="s">
        <v>46</v>
      </c>
      <c r="M1249" t="s">
        <v>292</v>
      </c>
      <c r="N1249" t="s">
        <v>225</v>
      </c>
      <c r="O1249" t="s">
        <v>226</v>
      </c>
      <c r="P1249">
        <v>44</v>
      </c>
      <c r="Q1249" s="1">
        <v>27645</v>
      </c>
      <c r="R1249" t="s">
        <v>266</v>
      </c>
      <c r="S1249" t="s">
        <v>243</v>
      </c>
      <c r="T1249" t="s">
        <v>259</v>
      </c>
      <c r="U1249" t="s">
        <v>245</v>
      </c>
      <c r="V1249" t="s">
        <v>246</v>
      </c>
      <c r="W1249">
        <v>601</v>
      </c>
      <c r="X1249" t="s">
        <v>344</v>
      </c>
      <c r="Y1249" t="s">
        <v>345</v>
      </c>
      <c r="Z1249" t="s">
        <v>346</v>
      </c>
      <c r="AA1249">
        <v>0.1065</v>
      </c>
      <c r="AB1249" t="s">
        <v>347</v>
      </c>
      <c r="AC1249" t="s">
        <v>348</v>
      </c>
      <c r="AD1249" t="s">
        <v>39</v>
      </c>
      <c r="AE1249" t="s">
        <v>40</v>
      </c>
      <c r="AF1249" t="s">
        <v>41</v>
      </c>
      <c r="AG1249" t="s">
        <v>42</v>
      </c>
      <c r="AH1249" t="s">
        <v>42</v>
      </c>
      <c r="AI1249" t="s">
        <v>43</v>
      </c>
      <c r="AJ1249" t="s">
        <v>44</v>
      </c>
      <c r="AK1249">
        <v>30179</v>
      </c>
      <c r="AL1249" t="s">
        <v>45</v>
      </c>
      <c r="AM1249" t="s">
        <v>30</v>
      </c>
      <c r="AN1249">
        <v>28180</v>
      </c>
      <c r="AO1249">
        <v>41086</v>
      </c>
      <c r="AP1249">
        <v>26882</v>
      </c>
      <c r="AQ1249">
        <v>2.82</v>
      </c>
      <c r="AR1249">
        <v>2379.11</v>
      </c>
      <c r="AS1249" t="s">
        <v>2396</v>
      </c>
      <c r="AT1249" t="s">
        <v>2396</v>
      </c>
      <c r="AU1249">
        <v>2</v>
      </c>
      <c r="AV1249" t="s">
        <v>2398</v>
      </c>
      <c r="AW1249" t="str" cm="1">
        <f t="array" ref="AW1249">IF(Bank_Final_Fact[[#This Row],[Disbursement Date]]=MIN(_xlfn._xlws.FILTER(Bank_Final_Fact[Disbursement Date],Bank_Final_Fact[Client id]=Bank_Final_Fact[[#This Row],[Client id]])),"New","Old")</f>
        <v>New</v>
      </c>
      <c r="AX1249">
        <f t="shared" si="19"/>
        <v>2</v>
      </c>
    </row>
    <row r="1250" spans="1:50">
      <c r="A1250" t="s">
        <v>1635</v>
      </c>
      <c r="B1250">
        <v>412</v>
      </c>
      <c r="C1250" t="s">
        <v>8</v>
      </c>
      <c r="D1250" t="s">
        <v>372</v>
      </c>
      <c r="E1250">
        <v>47254</v>
      </c>
      <c r="F1250">
        <v>41480</v>
      </c>
      <c r="G1250">
        <v>2751</v>
      </c>
      <c r="H1250" s="1">
        <v>45183</v>
      </c>
      <c r="I1250" t="s">
        <v>382</v>
      </c>
      <c r="J1250" t="s">
        <v>383</v>
      </c>
      <c r="K1250">
        <v>100186</v>
      </c>
      <c r="L1250" t="s">
        <v>15</v>
      </c>
      <c r="M1250" t="s">
        <v>309</v>
      </c>
      <c r="N1250" t="s">
        <v>225</v>
      </c>
      <c r="O1250" t="s">
        <v>226</v>
      </c>
      <c r="P1250">
        <v>42</v>
      </c>
      <c r="Q1250" s="1">
        <v>28126</v>
      </c>
      <c r="R1250" t="s">
        <v>239</v>
      </c>
      <c r="S1250" t="s">
        <v>303</v>
      </c>
      <c r="T1250" t="s">
        <v>229</v>
      </c>
      <c r="U1250" t="s">
        <v>245</v>
      </c>
      <c r="V1250" t="s">
        <v>246</v>
      </c>
      <c r="W1250">
        <v>534</v>
      </c>
      <c r="X1250" t="s">
        <v>344</v>
      </c>
      <c r="Y1250" t="s">
        <v>345</v>
      </c>
      <c r="Z1250" t="s">
        <v>346</v>
      </c>
      <c r="AA1250">
        <v>0.17269999999999999</v>
      </c>
      <c r="AB1250" t="s">
        <v>354</v>
      </c>
      <c r="AC1250" t="s">
        <v>367</v>
      </c>
      <c r="AD1250" t="s">
        <v>8</v>
      </c>
      <c r="AE1250" t="s">
        <v>9</v>
      </c>
      <c r="AF1250" t="s">
        <v>10</v>
      </c>
      <c r="AG1250" t="s">
        <v>11</v>
      </c>
      <c r="AH1250" t="s">
        <v>11</v>
      </c>
      <c r="AI1250" t="s">
        <v>12</v>
      </c>
      <c r="AJ1250" t="s">
        <v>8</v>
      </c>
      <c r="AK1250">
        <v>100186</v>
      </c>
      <c r="AL1250" t="s">
        <v>13</v>
      </c>
      <c r="AM1250" t="s">
        <v>14</v>
      </c>
      <c r="AN1250">
        <v>49165</v>
      </c>
      <c r="AO1250">
        <v>41035</v>
      </c>
      <c r="AP1250">
        <v>46947</v>
      </c>
      <c r="AQ1250">
        <v>32.14</v>
      </c>
      <c r="AR1250">
        <v>4698.99</v>
      </c>
      <c r="AS1250" t="s">
        <v>2396</v>
      </c>
      <c r="AT1250" t="s">
        <v>2396</v>
      </c>
      <c r="AU1250">
        <v>0</v>
      </c>
      <c r="AV1250" t="s">
        <v>2400</v>
      </c>
      <c r="AW1250" t="str" cm="1">
        <f t="array" ref="AW1250">IF(Bank_Final_Fact[[#This Row],[Disbursement Date]]=MIN(_xlfn._xlws.FILTER(Bank_Final_Fact[Disbursement Date],Bank_Final_Fact[Client id]=Bank_Final_Fact[[#This Row],[Client id]])),"New","Old")</f>
        <v>Old</v>
      </c>
      <c r="AX1250">
        <f t="shared" si="19"/>
        <v>2</v>
      </c>
    </row>
    <row r="1251" spans="1:50">
      <c r="A1251" t="s">
        <v>1636</v>
      </c>
      <c r="B1251">
        <v>242</v>
      </c>
      <c r="C1251" t="s">
        <v>94</v>
      </c>
      <c r="D1251" t="s">
        <v>356</v>
      </c>
      <c r="E1251">
        <v>8633</v>
      </c>
      <c r="F1251">
        <v>32538</v>
      </c>
      <c r="G1251">
        <v>18384</v>
      </c>
      <c r="H1251" s="1">
        <v>43718</v>
      </c>
      <c r="I1251" t="s">
        <v>394</v>
      </c>
      <c r="J1251" t="s">
        <v>383</v>
      </c>
      <c r="K1251">
        <v>70364</v>
      </c>
      <c r="L1251" t="s">
        <v>96</v>
      </c>
      <c r="M1251" t="s">
        <v>276</v>
      </c>
      <c r="N1251" t="s">
        <v>225</v>
      </c>
      <c r="O1251" t="s">
        <v>226</v>
      </c>
      <c r="P1251">
        <v>37</v>
      </c>
      <c r="Q1251" s="1">
        <v>29221</v>
      </c>
      <c r="R1251" t="s">
        <v>266</v>
      </c>
      <c r="S1251" t="s">
        <v>243</v>
      </c>
      <c r="T1251" t="s">
        <v>229</v>
      </c>
      <c r="U1251" t="s">
        <v>261</v>
      </c>
      <c r="V1251" t="s">
        <v>231</v>
      </c>
      <c r="W1251">
        <v>479</v>
      </c>
      <c r="X1251" t="s">
        <v>344</v>
      </c>
      <c r="Y1251" t="s">
        <v>357</v>
      </c>
      <c r="Z1251" t="s">
        <v>346</v>
      </c>
      <c r="AA1251">
        <v>6.6199999999999995E-2</v>
      </c>
      <c r="AB1251" t="s">
        <v>351</v>
      </c>
      <c r="AC1251" t="s">
        <v>358</v>
      </c>
      <c r="AD1251" t="s">
        <v>94</v>
      </c>
      <c r="AE1251" t="s">
        <v>51</v>
      </c>
      <c r="AF1251" t="s">
        <v>52</v>
      </c>
      <c r="AG1251" t="s">
        <v>53</v>
      </c>
      <c r="AH1251" t="s">
        <v>53</v>
      </c>
      <c r="AI1251" t="s">
        <v>54</v>
      </c>
      <c r="AJ1251" t="s">
        <v>94</v>
      </c>
      <c r="AK1251">
        <v>70364</v>
      </c>
      <c r="AL1251" t="s">
        <v>95</v>
      </c>
      <c r="AM1251" t="s">
        <v>14</v>
      </c>
      <c r="AN1251">
        <v>9560</v>
      </c>
      <c r="AO1251">
        <v>34109</v>
      </c>
      <c r="AP1251">
        <v>8280</v>
      </c>
      <c r="AQ1251">
        <v>48.34</v>
      </c>
      <c r="AR1251">
        <v>2836.88</v>
      </c>
      <c r="AS1251" t="s">
        <v>2396</v>
      </c>
      <c r="AT1251" t="s">
        <v>2396</v>
      </c>
      <c r="AU1251">
        <v>1</v>
      </c>
      <c r="AV1251" t="s">
        <v>2398</v>
      </c>
      <c r="AW1251" t="str" cm="1">
        <f t="array" ref="AW1251">IF(Bank_Final_Fact[[#This Row],[Disbursement Date]]=MIN(_xlfn._xlws.FILTER(Bank_Final_Fact[Disbursement Date],Bank_Final_Fact[Client id]=Bank_Final_Fact[[#This Row],[Client id]])),"New","Old")</f>
        <v>Old</v>
      </c>
      <c r="AX1251">
        <f t="shared" si="19"/>
        <v>5</v>
      </c>
    </row>
    <row r="1252" spans="1:50">
      <c r="A1252" t="s">
        <v>1637</v>
      </c>
      <c r="B1252">
        <v>730</v>
      </c>
      <c r="C1252" t="s">
        <v>124</v>
      </c>
      <c r="D1252" t="s">
        <v>343</v>
      </c>
      <c r="E1252">
        <v>33515</v>
      </c>
      <c r="F1252">
        <v>30901</v>
      </c>
      <c r="G1252">
        <v>36471</v>
      </c>
      <c r="H1252" s="1">
        <v>42433</v>
      </c>
      <c r="I1252" t="s">
        <v>387</v>
      </c>
      <c r="J1252" t="s">
        <v>383</v>
      </c>
      <c r="K1252">
        <v>1030063</v>
      </c>
      <c r="L1252" t="s">
        <v>126</v>
      </c>
      <c r="M1252" t="s">
        <v>311</v>
      </c>
      <c r="N1252" t="s">
        <v>225</v>
      </c>
      <c r="O1252" t="s">
        <v>251</v>
      </c>
      <c r="P1252">
        <v>33</v>
      </c>
      <c r="Q1252" s="1">
        <v>31200</v>
      </c>
      <c r="R1252" t="s">
        <v>239</v>
      </c>
      <c r="S1252" t="s">
        <v>303</v>
      </c>
      <c r="T1252" t="s">
        <v>259</v>
      </c>
      <c r="U1252" t="s">
        <v>245</v>
      </c>
      <c r="V1252" t="s">
        <v>246</v>
      </c>
      <c r="W1252">
        <v>754</v>
      </c>
      <c r="X1252" t="s">
        <v>344</v>
      </c>
      <c r="Y1252" t="s">
        <v>345</v>
      </c>
      <c r="Z1252" t="s">
        <v>346</v>
      </c>
      <c r="AA1252">
        <v>0.1065</v>
      </c>
      <c r="AB1252" t="s">
        <v>347</v>
      </c>
      <c r="AC1252" t="s">
        <v>348</v>
      </c>
      <c r="AD1252" t="s">
        <v>124</v>
      </c>
      <c r="AE1252" t="s">
        <v>9</v>
      </c>
      <c r="AF1252" t="s">
        <v>10</v>
      </c>
      <c r="AG1252" t="s">
        <v>11</v>
      </c>
      <c r="AH1252" t="s">
        <v>11</v>
      </c>
      <c r="AI1252" t="s">
        <v>12</v>
      </c>
      <c r="AJ1252" t="s">
        <v>20</v>
      </c>
      <c r="AK1252">
        <v>1030063</v>
      </c>
      <c r="AL1252" t="s">
        <v>125</v>
      </c>
      <c r="AM1252" t="s">
        <v>30</v>
      </c>
      <c r="AN1252">
        <v>34111</v>
      </c>
      <c r="AO1252">
        <v>31536</v>
      </c>
      <c r="AP1252">
        <v>33166</v>
      </c>
      <c r="AQ1252">
        <v>47.87</v>
      </c>
      <c r="AR1252">
        <v>1761.49</v>
      </c>
      <c r="AS1252" t="s">
        <v>2396</v>
      </c>
      <c r="AT1252" t="s">
        <v>2396</v>
      </c>
      <c r="AU1252">
        <v>0</v>
      </c>
      <c r="AV1252" t="s">
        <v>2400</v>
      </c>
      <c r="AW1252" t="str" cm="1">
        <f t="array" ref="AW1252">IF(Bank_Final_Fact[[#This Row],[Disbursement Date]]=MIN(_xlfn._xlws.FILTER(Bank_Final_Fact[Disbursement Date],Bank_Final_Fact[Client id]=Bank_Final_Fact[[#This Row],[Client id]])),"New","Old")</f>
        <v>Old</v>
      </c>
      <c r="AX1252">
        <f t="shared" si="19"/>
        <v>6</v>
      </c>
    </row>
    <row r="1253" spans="1:50">
      <c r="A1253" t="s">
        <v>1638</v>
      </c>
      <c r="B1253">
        <v>512</v>
      </c>
      <c r="C1253" t="s">
        <v>92</v>
      </c>
      <c r="D1253" t="s">
        <v>343</v>
      </c>
      <c r="E1253">
        <v>10960</v>
      </c>
      <c r="F1253">
        <v>7566</v>
      </c>
      <c r="G1253">
        <v>43625</v>
      </c>
      <c r="H1253" s="1">
        <v>43779</v>
      </c>
      <c r="I1253" t="s">
        <v>382</v>
      </c>
      <c r="J1253" t="s">
        <v>389</v>
      </c>
      <c r="K1253">
        <v>700013</v>
      </c>
      <c r="L1253" t="s">
        <v>93</v>
      </c>
      <c r="M1253" t="s">
        <v>332</v>
      </c>
      <c r="N1253" t="s">
        <v>225</v>
      </c>
      <c r="O1253" t="s">
        <v>238</v>
      </c>
      <c r="P1253">
        <v>55</v>
      </c>
      <c r="Q1253" s="1">
        <v>23489</v>
      </c>
      <c r="R1253" t="s">
        <v>281</v>
      </c>
      <c r="S1253" t="s">
        <v>282</v>
      </c>
      <c r="T1253" t="s">
        <v>229</v>
      </c>
      <c r="U1253" t="s">
        <v>233</v>
      </c>
      <c r="V1253" t="s">
        <v>231</v>
      </c>
      <c r="W1253">
        <v>502</v>
      </c>
      <c r="X1253" t="s">
        <v>344</v>
      </c>
      <c r="Y1253" t="s">
        <v>345</v>
      </c>
      <c r="Z1253" t="s">
        <v>346</v>
      </c>
      <c r="AA1253">
        <v>0.1065</v>
      </c>
      <c r="AB1253" t="s">
        <v>347</v>
      </c>
      <c r="AC1253" t="s">
        <v>348</v>
      </c>
      <c r="AD1253" t="s">
        <v>92</v>
      </c>
      <c r="AE1253" t="s">
        <v>82</v>
      </c>
      <c r="AF1253" t="s">
        <v>83</v>
      </c>
      <c r="AG1253" t="s">
        <v>84</v>
      </c>
      <c r="AH1253" t="s">
        <v>84</v>
      </c>
      <c r="AI1253" t="s">
        <v>85</v>
      </c>
      <c r="AJ1253" t="s">
        <v>86</v>
      </c>
      <c r="AK1253">
        <v>700013</v>
      </c>
      <c r="AL1253" t="s">
        <v>21</v>
      </c>
      <c r="AM1253" t="s">
        <v>30</v>
      </c>
      <c r="AN1253">
        <v>12698</v>
      </c>
      <c r="AO1253">
        <v>8899</v>
      </c>
      <c r="AP1253">
        <v>10604</v>
      </c>
      <c r="AQ1253">
        <v>36.11</v>
      </c>
      <c r="AR1253">
        <v>4355.2299999999996</v>
      </c>
      <c r="AS1253" t="s">
        <v>2396</v>
      </c>
      <c r="AT1253" t="s">
        <v>2396</v>
      </c>
      <c r="AU1253">
        <v>0</v>
      </c>
      <c r="AV1253" t="s">
        <v>2398</v>
      </c>
      <c r="AW1253" t="str" cm="1">
        <f t="array" ref="AW1253">IF(Bank_Final_Fact[[#This Row],[Disbursement Date]]=MIN(_xlfn._xlws.FILTER(Bank_Final_Fact[Disbursement Date],Bank_Final_Fact[Client id]=Bank_Final_Fact[[#This Row],[Client id]])),"New","Old")</f>
        <v>Old</v>
      </c>
      <c r="AX1253">
        <f t="shared" si="19"/>
        <v>3</v>
      </c>
    </row>
    <row r="1254" spans="1:50">
      <c r="A1254" t="s">
        <v>1639</v>
      </c>
      <c r="B1254">
        <v>427</v>
      </c>
      <c r="C1254" t="s">
        <v>165</v>
      </c>
      <c r="D1254" t="s">
        <v>343</v>
      </c>
      <c r="E1254">
        <v>36072</v>
      </c>
      <c r="F1254">
        <v>4752</v>
      </c>
      <c r="G1254">
        <v>40611</v>
      </c>
      <c r="H1254" s="1">
        <v>42287</v>
      </c>
      <c r="I1254" t="s">
        <v>382</v>
      </c>
      <c r="J1254" t="s">
        <v>383</v>
      </c>
      <c r="K1254">
        <v>650051</v>
      </c>
      <c r="L1254" t="s">
        <v>167</v>
      </c>
      <c r="M1254" t="s">
        <v>277</v>
      </c>
      <c r="N1254" t="s">
        <v>225</v>
      </c>
      <c r="O1254" t="s">
        <v>238</v>
      </c>
      <c r="P1254">
        <v>46</v>
      </c>
      <c r="Q1254" s="1">
        <v>26665</v>
      </c>
      <c r="R1254" t="s">
        <v>239</v>
      </c>
      <c r="S1254" t="s">
        <v>303</v>
      </c>
      <c r="T1254" t="s">
        <v>259</v>
      </c>
      <c r="U1254" t="s">
        <v>233</v>
      </c>
      <c r="V1254" t="s">
        <v>240</v>
      </c>
      <c r="W1254">
        <v>522</v>
      </c>
      <c r="X1254" t="s">
        <v>344</v>
      </c>
      <c r="Y1254" t="s">
        <v>345</v>
      </c>
      <c r="Z1254" t="s">
        <v>346</v>
      </c>
      <c r="AA1254">
        <v>0.1065</v>
      </c>
      <c r="AB1254" t="s">
        <v>347</v>
      </c>
      <c r="AC1254" t="s">
        <v>348</v>
      </c>
      <c r="AD1254" t="s">
        <v>165</v>
      </c>
      <c r="AE1254" t="s">
        <v>82</v>
      </c>
      <c r="AF1254" t="s">
        <v>83</v>
      </c>
      <c r="AG1254" t="s">
        <v>84</v>
      </c>
      <c r="AH1254" t="s">
        <v>84</v>
      </c>
      <c r="AI1254" t="s">
        <v>85</v>
      </c>
      <c r="AJ1254" t="s">
        <v>165</v>
      </c>
      <c r="AK1254">
        <v>650051</v>
      </c>
      <c r="AL1254" t="s">
        <v>166</v>
      </c>
      <c r="AM1254" t="s">
        <v>30</v>
      </c>
      <c r="AN1254">
        <v>37232</v>
      </c>
      <c r="AO1254">
        <v>4657</v>
      </c>
      <c r="AP1254">
        <v>35940</v>
      </c>
      <c r="AQ1254">
        <v>10.66</v>
      </c>
      <c r="AR1254">
        <v>2228.19</v>
      </c>
      <c r="AS1254" t="s">
        <v>2396</v>
      </c>
      <c r="AT1254" t="s">
        <v>2396</v>
      </c>
      <c r="AU1254">
        <v>2</v>
      </c>
      <c r="AV1254" t="s">
        <v>2398</v>
      </c>
      <c r="AW1254" t="str" cm="1">
        <f t="array" ref="AW1254">IF(Bank_Final_Fact[[#This Row],[Disbursement Date]]=MIN(_xlfn._xlws.FILTER(Bank_Final_Fact[Disbursement Date],Bank_Final_Fact[Client id]=Bank_Final_Fact[[#This Row],[Client id]])),"New","Old")</f>
        <v>New</v>
      </c>
      <c r="AX1254">
        <f t="shared" si="19"/>
        <v>4</v>
      </c>
    </row>
    <row r="1255" spans="1:50">
      <c r="A1255" t="s">
        <v>1640</v>
      </c>
      <c r="B1255">
        <v>340</v>
      </c>
      <c r="C1255" t="s">
        <v>23</v>
      </c>
      <c r="D1255" t="s">
        <v>343</v>
      </c>
      <c r="E1255">
        <v>24852</v>
      </c>
      <c r="F1255">
        <v>16580</v>
      </c>
      <c r="G1255">
        <v>7003</v>
      </c>
      <c r="H1255" s="1">
        <v>44056</v>
      </c>
      <c r="I1255" t="s">
        <v>382</v>
      </c>
      <c r="J1255" t="s">
        <v>389</v>
      </c>
      <c r="K1255">
        <v>910182</v>
      </c>
      <c r="L1255" t="s">
        <v>31</v>
      </c>
      <c r="M1255" t="s">
        <v>247</v>
      </c>
      <c r="N1255" t="s">
        <v>225</v>
      </c>
      <c r="O1255" t="s">
        <v>226</v>
      </c>
      <c r="P1255">
        <v>43</v>
      </c>
      <c r="Q1255" s="1">
        <v>27760</v>
      </c>
      <c r="R1255" t="s">
        <v>281</v>
      </c>
      <c r="S1255" t="s">
        <v>282</v>
      </c>
      <c r="T1255" t="s">
        <v>229</v>
      </c>
      <c r="U1255" t="s">
        <v>261</v>
      </c>
      <c r="V1255" t="s">
        <v>231</v>
      </c>
      <c r="W1255">
        <v>528</v>
      </c>
      <c r="X1255" t="s">
        <v>344</v>
      </c>
      <c r="Y1255" t="s">
        <v>345</v>
      </c>
      <c r="Z1255" t="s">
        <v>346</v>
      </c>
      <c r="AA1255">
        <v>0.1065</v>
      </c>
      <c r="AB1255" t="s">
        <v>347</v>
      </c>
      <c r="AC1255" t="s">
        <v>348</v>
      </c>
      <c r="AD1255" t="s">
        <v>23</v>
      </c>
      <c r="AE1255" t="s">
        <v>24</v>
      </c>
      <c r="AF1255" t="s">
        <v>25</v>
      </c>
      <c r="AG1255" t="s">
        <v>26</v>
      </c>
      <c r="AH1255" t="s">
        <v>26</v>
      </c>
      <c r="AI1255" t="s">
        <v>27</v>
      </c>
      <c r="AJ1255" t="s">
        <v>28</v>
      </c>
      <c r="AK1255">
        <v>910182</v>
      </c>
      <c r="AL1255" t="s">
        <v>29</v>
      </c>
      <c r="AM1255" t="s">
        <v>16</v>
      </c>
      <c r="AN1255">
        <v>24584</v>
      </c>
      <c r="AO1255">
        <v>16714</v>
      </c>
      <c r="AP1255">
        <v>24407</v>
      </c>
      <c r="AQ1255">
        <v>31.05</v>
      </c>
      <c r="AR1255">
        <v>1683.22</v>
      </c>
      <c r="AS1255" t="s">
        <v>2396</v>
      </c>
      <c r="AT1255" t="s">
        <v>2396</v>
      </c>
      <c r="AU1255">
        <v>2</v>
      </c>
      <c r="AV1255" t="s">
        <v>2400</v>
      </c>
      <c r="AW1255" t="str" cm="1">
        <f t="array" ref="AW1255">IF(Bank_Final_Fact[[#This Row],[Disbursement Date]]=MIN(_xlfn._xlws.FILTER(Bank_Final_Fact[Disbursement Date],Bank_Final_Fact[Client id]=Bank_Final_Fact[[#This Row],[Client id]])),"New","Old")</f>
        <v>New</v>
      </c>
      <c r="AX1255">
        <f t="shared" si="19"/>
        <v>2</v>
      </c>
    </row>
    <row r="1256" spans="1:50">
      <c r="A1256" t="s">
        <v>1641</v>
      </c>
      <c r="B1256">
        <v>69</v>
      </c>
      <c r="C1256" t="s">
        <v>39</v>
      </c>
      <c r="D1256" t="s">
        <v>343</v>
      </c>
      <c r="E1256">
        <v>41195</v>
      </c>
      <c r="F1256">
        <v>47210</v>
      </c>
      <c r="G1256">
        <v>4129</v>
      </c>
      <c r="H1256" s="1">
        <v>42456</v>
      </c>
      <c r="I1256" t="s">
        <v>382</v>
      </c>
      <c r="J1256" t="s">
        <v>389</v>
      </c>
      <c r="K1256">
        <v>30179</v>
      </c>
      <c r="L1256" t="s">
        <v>46</v>
      </c>
      <c r="M1256" t="s">
        <v>262</v>
      </c>
      <c r="N1256" t="s">
        <v>225</v>
      </c>
      <c r="O1256" t="s">
        <v>242</v>
      </c>
      <c r="P1256">
        <v>21</v>
      </c>
      <c r="Q1256" s="1">
        <v>35796</v>
      </c>
      <c r="R1256" t="s">
        <v>266</v>
      </c>
      <c r="S1256" t="s">
        <v>243</v>
      </c>
      <c r="T1256" t="s">
        <v>229</v>
      </c>
      <c r="U1256" t="s">
        <v>245</v>
      </c>
      <c r="V1256" t="s">
        <v>246</v>
      </c>
      <c r="W1256">
        <v>800</v>
      </c>
      <c r="X1256" t="s">
        <v>344</v>
      </c>
      <c r="Y1256" t="s">
        <v>345</v>
      </c>
      <c r="Z1256" t="s">
        <v>346</v>
      </c>
      <c r="AA1256">
        <v>0.1065</v>
      </c>
      <c r="AB1256" t="s">
        <v>347</v>
      </c>
      <c r="AC1256" t="s">
        <v>348</v>
      </c>
      <c r="AD1256" t="s">
        <v>39</v>
      </c>
      <c r="AE1256" t="s">
        <v>40</v>
      </c>
      <c r="AF1256" t="s">
        <v>41</v>
      </c>
      <c r="AG1256" t="s">
        <v>42</v>
      </c>
      <c r="AH1256" t="s">
        <v>42</v>
      </c>
      <c r="AI1256" t="s">
        <v>43</v>
      </c>
      <c r="AJ1256" t="s">
        <v>44</v>
      </c>
      <c r="AK1256">
        <v>30179</v>
      </c>
      <c r="AL1256" t="s">
        <v>45</v>
      </c>
      <c r="AM1256" t="s">
        <v>30</v>
      </c>
      <c r="AN1256">
        <v>42770</v>
      </c>
      <c r="AO1256">
        <v>48947</v>
      </c>
      <c r="AP1256">
        <v>41049</v>
      </c>
      <c r="AQ1256">
        <v>49.12</v>
      </c>
      <c r="AR1256">
        <v>3072.15</v>
      </c>
      <c r="AS1256" t="s">
        <v>2396</v>
      </c>
      <c r="AT1256" t="s">
        <v>2396</v>
      </c>
      <c r="AU1256">
        <v>0</v>
      </c>
      <c r="AV1256" t="s">
        <v>2398</v>
      </c>
      <c r="AW1256" t="str" cm="1">
        <f t="array" ref="AW1256">IF(Bank_Final_Fact[[#This Row],[Disbursement Date]]=MIN(_xlfn._xlws.FILTER(Bank_Final_Fact[Disbursement Date],Bank_Final_Fact[Client id]=Bank_Final_Fact[[#This Row],[Client id]])),"New","Old")</f>
        <v>New</v>
      </c>
      <c r="AX1256">
        <f t="shared" si="19"/>
        <v>5</v>
      </c>
    </row>
    <row r="1257" spans="1:50">
      <c r="A1257" t="s">
        <v>1642</v>
      </c>
      <c r="B1257">
        <v>786</v>
      </c>
      <c r="C1257" t="s">
        <v>124</v>
      </c>
      <c r="D1257" t="s">
        <v>359</v>
      </c>
      <c r="E1257">
        <v>6972</v>
      </c>
      <c r="F1257">
        <v>44220</v>
      </c>
      <c r="G1257">
        <v>27115</v>
      </c>
      <c r="H1257" s="1">
        <v>43757</v>
      </c>
      <c r="I1257" t="s">
        <v>382</v>
      </c>
      <c r="J1257" t="s">
        <v>383</v>
      </c>
      <c r="K1257">
        <v>1030063</v>
      </c>
      <c r="L1257" t="s">
        <v>126</v>
      </c>
      <c r="M1257" t="s">
        <v>292</v>
      </c>
      <c r="N1257" t="s">
        <v>225</v>
      </c>
      <c r="O1257" t="s">
        <v>226</v>
      </c>
      <c r="P1257">
        <v>44</v>
      </c>
      <c r="Q1257" s="1">
        <v>27645</v>
      </c>
      <c r="R1257" t="s">
        <v>266</v>
      </c>
      <c r="S1257" t="s">
        <v>243</v>
      </c>
      <c r="T1257" t="s">
        <v>259</v>
      </c>
      <c r="U1257" t="s">
        <v>245</v>
      </c>
      <c r="V1257" t="s">
        <v>246</v>
      </c>
      <c r="W1257">
        <v>601</v>
      </c>
      <c r="X1257" t="s">
        <v>344</v>
      </c>
      <c r="Y1257" t="s">
        <v>360</v>
      </c>
      <c r="Z1257" t="s">
        <v>346</v>
      </c>
      <c r="AA1257">
        <v>9.9099999999999994E-2</v>
      </c>
      <c r="AB1257" t="s">
        <v>347</v>
      </c>
      <c r="AC1257" t="s">
        <v>361</v>
      </c>
      <c r="AD1257" t="s">
        <v>124</v>
      </c>
      <c r="AE1257" t="s">
        <v>9</v>
      </c>
      <c r="AF1257" t="s">
        <v>10</v>
      </c>
      <c r="AG1257" t="s">
        <v>11</v>
      </c>
      <c r="AH1257" t="s">
        <v>11</v>
      </c>
      <c r="AI1257" t="s">
        <v>12</v>
      </c>
      <c r="AJ1257" t="s">
        <v>20</v>
      </c>
      <c r="AK1257">
        <v>1030063</v>
      </c>
      <c r="AL1257" t="s">
        <v>125</v>
      </c>
      <c r="AM1257" t="s">
        <v>30</v>
      </c>
      <c r="AN1257">
        <v>7766</v>
      </c>
      <c r="AO1257">
        <v>45116</v>
      </c>
      <c r="AP1257">
        <v>6538</v>
      </c>
      <c r="AQ1257">
        <v>2.5</v>
      </c>
      <c r="AR1257">
        <v>3106.55</v>
      </c>
      <c r="AS1257" t="s">
        <v>2396</v>
      </c>
      <c r="AT1257" t="s">
        <v>2396</v>
      </c>
      <c r="AU1257">
        <v>0</v>
      </c>
      <c r="AV1257" t="s">
        <v>2398</v>
      </c>
      <c r="AW1257" t="str" cm="1">
        <f t="array" ref="AW1257">IF(Bank_Final_Fact[[#This Row],[Disbursement Date]]=MIN(_xlfn._xlws.FILTER(Bank_Final_Fact[Disbursement Date],Bank_Final_Fact[Client id]=Bank_Final_Fact[[#This Row],[Client id]])),"New","Old")</f>
        <v>Old</v>
      </c>
      <c r="AX1257">
        <f t="shared" si="19"/>
        <v>3</v>
      </c>
    </row>
    <row r="1258" spans="1:50">
      <c r="A1258" t="s">
        <v>1643</v>
      </c>
      <c r="B1258">
        <v>173</v>
      </c>
      <c r="C1258" t="s">
        <v>20</v>
      </c>
      <c r="D1258" t="s">
        <v>343</v>
      </c>
      <c r="E1258">
        <v>40956</v>
      </c>
      <c r="F1258">
        <v>29928</v>
      </c>
      <c r="G1258">
        <v>29929</v>
      </c>
      <c r="H1258" s="1">
        <v>44225</v>
      </c>
      <c r="I1258" t="s">
        <v>385</v>
      </c>
      <c r="J1258" t="s">
        <v>389</v>
      </c>
      <c r="K1258">
        <v>110159</v>
      </c>
      <c r="L1258" t="s">
        <v>22</v>
      </c>
      <c r="M1258" t="s">
        <v>330</v>
      </c>
      <c r="N1258" t="s">
        <v>225</v>
      </c>
      <c r="O1258" t="s">
        <v>238</v>
      </c>
      <c r="P1258">
        <v>50</v>
      </c>
      <c r="Q1258" s="1">
        <v>25569</v>
      </c>
      <c r="R1258" t="s">
        <v>281</v>
      </c>
      <c r="S1258" t="s">
        <v>282</v>
      </c>
      <c r="T1258" t="s">
        <v>229</v>
      </c>
      <c r="U1258" t="s">
        <v>261</v>
      </c>
      <c r="V1258" t="s">
        <v>246</v>
      </c>
      <c r="W1258">
        <v>416</v>
      </c>
      <c r="X1258" t="s">
        <v>344</v>
      </c>
      <c r="Y1258" t="s">
        <v>345</v>
      </c>
      <c r="Z1258" t="s">
        <v>346</v>
      </c>
      <c r="AA1258">
        <v>0.1065</v>
      </c>
      <c r="AB1258" t="s">
        <v>347</v>
      </c>
      <c r="AC1258" t="s">
        <v>348</v>
      </c>
      <c r="AD1258" t="s">
        <v>20</v>
      </c>
      <c r="AE1258" t="s">
        <v>9</v>
      </c>
      <c r="AF1258" t="s">
        <v>10</v>
      </c>
      <c r="AG1258" t="s">
        <v>11</v>
      </c>
      <c r="AH1258" t="s">
        <v>11</v>
      </c>
      <c r="AI1258" t="s">
        <v>12</v>
      </c>
      <c r="AJ1258" t="s">
        <v>20</v>
      </c>
      <c r="AK1258">
        <v>110159</v>
      </c>
      <c r="AL1258" t="s">
        <v>21</v>
      </c>
      <c r="AM1258" t="s">
        <v>30</v>
      </c>
      <c r="AN1258">
        <v>41746</v>
      </c>
      <c r="AO1258">
        <v>29672</v>
      </c>
      <c r="AP1258">
        <v>40788</v>
      </c>
      <c r="AQ1258">
        <v>27.28</v>
      </c>
      <c r="AR1258">
        <v>1922.71</v>
      </c>
      <c r="AS1258" t="s">
        <v>2396</v>
      </c>
      <c r="AT1258" t="s">
        <v>2396</v>
      </c>
      <c r="AU1258">
        <v>0</v>
      </c>
      <c r="AV1258" t="s">
        <v>2398</v>
      </c>
      <c r="AW1258" t="str" cm="1">
        <f t="array" ref="AW1258">IF(Bank_Final_Fact[[#This Row],[Disbursement Date]]=MIN(_xlfn._xlws.FILTER(Bank_Final_Fact[Disbursement Date],Bank_Final_Fact[Client id]=Bank_Final_Fact[[#This Row],[Client id]])),"New","Old")</f>
        <v>Old</v>
      </c>
      <c r="AX1258">
        <f t="shared" si="19"/>
        <v>2</v>
      </c>
    </row>
    <row r="1259" spans="1:50">
      <c r="A1259" t="s">
        <v>1644</v>
      </c>
      <c r="B1259">
        <v>660</v>
      </c>
      <c r="C1259" t="s">
        <v>92</v>
      </c>
      <c r="D1259" t="s">
        <v>353</v>
      </c>
      <c r="E1259">
        <v>32954</v>
      </c>
      <c r="F1259">
        <v>24339</v>
      </c>
      <c r="G1259">
        <v>42395</v>
      </c>
      <c r="H1259" s="1">
        <v>44252</v>
      </c>
      <c r="I1259" t="s">
        <v>394</v>
      </c>
      <c r="J1259" t="s">
        <v>383</v>
      </c>
      <c r="K1259">
        <v>700013</v>
      </c>
      <c r="L1259" t="s">
        <v>93</v>
      </c>
      <c r="M1259" t="s">
        <v>275</v>
      </c>
      <c r="N1259" t="s">
        <v>225</v>
      </c>
      <c r="O1259" t="s">
        <v>251</v>
      </c>
      <c r="P1259">
        <v>32</v>
      </c>
      <c r="Q1259" s="1">
        <v>31048</v>
      </c>
      <c r="R1259" t="s">
        <v>266</v>
      </c>
      <c r="S1259" t="s">
        <v>243</v>
      </c>
      <c r="T1259" t="s">
        <v>229</v>
      </c>
      <c r="U1259" t="s">
        <v>236</v>
      </c>
      <c r="V1259" t="s">
        <v>231</v>
      </c>
      <c r="W1259">
        <v>821</v>
      </c>
      <c r="X1259" t="s">
        <v>344</v>
      </c>
      <c r="Y1259" t="s">
        <v>357</v>
      </c>
      <c r="Z1259" t="s">
        <v>346</v>
      </c>
      <c r="AA1259">
        <v>0.1825</v>
      </c>
      <c r="AB1259" t="s">
        <v>354</v>
      </c>
      <c r="AC1259" t="s">
        <v>355</v>
      </c>
      <c r="AD1259" t="s">
        <v>92</v>
      </c>
      <c r="AE1259" t="s">
        <v>82</v>
      </c>
      <c r="AF1259" t="s">
        <v>83</v>
      </c>
      <c r="AG1259" t="s">
        <v>84</v>
      </c>
      <c r="AH1259" t="s">
        <v>84</v>
      </c>
      <c r="AI1259" t="s">
        <v>85</v>
      </c>
      <c r="AJ1259" t="s">
        <v>86</v>
      </c>
      <c r="AK1259">
        <v>700013</v>
      </c>
      <c r="AL1259" t="s">
        <v>21</v>
      </c>
      <c r="AM1259" t="s">
        <v>30</v>
      </c>
      <c r="AN1259">
        <v>33514</v>
      </c>
      <c r="AO1259">
        <v>24547</v>
      </c>
      <c r="AP1259">
        <v>32857</v>
      </c>
      <c r="AQ1259">
        <v>23.26</v>
      </c>
      <c r="AR1259">
        <v>2356.3200000000002</v>
      </c>
      <c r="AS1259" t="s">
        <v>2397</v>
      </c>
      <c r="AT1259" t="s">
        <v>2396</v>
      </c>
      <c r="AU1259">
        <v>0</v>
      </c>
      <c r="AV1259" t="s">
        <v>2398</v>
      </c>
      <c r="AW1259" t="str" cm="1">
        <f t="array" ref="AW1259">IF(Bank_Final_Fact[[#This Row],[Disbursement Date]]=MIN(_xlfn._xlws.FILTER(Bank_Final_Fact[Disbursement Date],Bank_Final_Fact[Client id]=Bank_Final_Fact[[#This Row],[Client id]])),"New","Old")</f>
        <v>New</v>
      </c>
      <c r="AX1259">
        <f t="shared" si="19"/>
        <v>1</v>
      </c>
    </row>
    <row r="1260" spans="1:50">
      <c r="A1260" t="s">
        <v>1645</v>
      </c>
      <c r="B1260">
        <v>68</v>
      </c>
      <c r="C1260" t="s">
        <v>17</v>
      </c>
      <c r="D1260" t="s">
        <v>359</v>
      </c>
      <c r="E1260">
        <v>26873</v>
      </c>
      <c r="F1260">
        <v>2219</v>
      </c>
      <c r="G1260">
        <v>23642</v>
      </c>
      <c r="H1260" s="1">
        <v>43514</v>
      </c>
      <c r="I1260" t="s">
        <v>382</v>
      </c>
      <c r="J1260" t="s">
        <v>383</v>
      </c>
      <c r="K1260">
        <v>160051</v>
      </c>
      <c r="L1260" t="s">
        <v>19</v>
      </c>
      <c r="M1260" t="s">
        <v>288</v>
      </c>
      <c r="N1260" t="s">
        <v>225</v>
      </c>
      <c r="O1260" t="s">
        <v>226</v>
      </c>
      <c r="P1260">
        <v>41</v>
      </c>
      <c r="Q1260" s="1">
        <v>28491</v>
      </c>
      <c r="R1260" t="s">
        <v>227</v>
      </c>
      <c r="S1260" t="s">
        <v>243</v>
      </c>
      <c r="T1260" t="s">
        <v>229</v>
      </c>
      <c r="U1260" t="s">
        <v>245</v>
      </c>
      <c r="V1260" t="s">
        <v>246</v>
      </c>
      <c r="W1260">
        <v>495</v>
      </c>
      <c r="X1260" t="s">
        <v>344</v>
      </c>
      <c r="Y1260" t="s">
        <v>360</v>
      </c>
      <c r="Z1260" t="s">
        <v>346</v>
      </c>
      <c r="AA1260">
        <v>9.9099999999999994E-2</v>
      </c>
      <c r="AB1260" t="s">
        <v>347</v>
      </c>
      <c r="AC1260" t="s">
        <v>361</v>
      </c>
      <c r="AD1260" t="s">
        <v>17</v>
      </c>
      <c r="AE1260" t="s">
        <v>9</v>
      </c>
      <c r="AF1260" t="s">
        <v>10</v>
      </c>
      <c r="AG1260" t="s">
        <v>11</v>
      </c>
      <c r="AH1260" t="s">
        <v>11</v>
      </c>
      <c r="AI1260" t="s">
        <v>12</v>
      </c>
      <c r="AJ1260" t="s">
        <v>17</v>
      </c>
      <c r="AK1260">
        <v>160051</v>
      </c>
      <c r="AL1260" t="s">
        <v>18</v>
      </c>
      <c r="AM1260" t="s">
        <v>30</v>
      </c>
      <c r="AN1260">
        <v>26529</v>
      </c>
      <c r="AO1260">
        <v>3796</v>
      </c>
      <c r="AP1260">
        <v>26518</v>
      </c>
      <c r="AQ1260">
        <v>15.13</v>
      </c>
      <c r="AR1260">
        <v>1738.97</v>
      </c>
      <c r="AS1260" t="s">
        <v>2397</v>
      </c>
      <c r="AT1260" t="s">
        <v>2396</v>
      </c>
      <c r="AU1260">
        <v>2</v>
      </c>
      <c r="AV1260" t="s">
        <v>2399</v>
      </c>
      <c r="AW1260" t="str" cm="1">
        <f t="array" ref="AW1260">IF(Bank_Final_Fact[[#This Row],[Disbursement Date]]=MIN(_xlfn._xlws.FILTER(Bank_Final_Fact[Disbursement Date],Bank_Final_Fact[Client id]=Bank_Final_Fact[[#This Row],[Client id]])),"New","Old")</f>
        <v>Old</v>
      </c>
      <c r="AX1260">
        <f t="shared" si="19"/>
        <v>4</v>
      </c>
    </row>
    <row r="1261" spans="1:50">
      <c r="A1261" t="s">
        <v>1646</v>
      </c>
      <c r="B1261">
        <v>813</v>
      </c>
      <c r="C1261" t="s">
        <v>92</v>
      </c>
      <c r="D1261" t="s">
        <v>359</v>
      </c>
      <c r="E1261">
        <v>2922</v>
      </c>
      <c r="F1261">
        <v>21358</v>
      </c>
      <c r="G1261">
        <v>39401</v>
      </c>
      <c r="H1261" s="1">
        <v>45211</v>
      </c>
      <c r="I1261" t="s">
        <v>385</v>
      </c>
      <c r="J1261" t="s">
        <v>389</v>
      </c>
      <c r="K1261">
        <v>700013</v>
      </c>
      <c r="L1261" t="s">
        <v>93</v>
      </c>
      <c r="M1261" t="s">
        <v>276</v>
      </c>
      <c r="N1261" t="s">
        <v>225</v>
      </c>
      <c r="O1261" t="s">
        <v>226</v>
      </c>
      <c r="P1261">
        <v>39</v>
      </c>
      <c r="Q1261" s="1">
        <v>29221</v>
      </c>
      <c r="R1261" t="s">
        <v>239</v>
      </c>
      <c r="S1261" t="s">
        <v>303</v>
      </c>
      <c r="T1261" t="s">
        <v>229</v>
      </c>
      <c r="U1261" t="s">
        <v>233</v>
      </c>
      <c r="V1261" t="s">
        <v>240</v>
      </c>
      <c r="W1261">
        <v>791</v>
      </c>
      <c r="X1261" t="s">
        <v>344</v>
      </c>
      <c r="Y1261" t="s">
        <v>360</v>
      </c>
      <c r="Z1261" t="s">
        <v>346</v>
      </c>
      <c r="AA1261">
        <v>9.9099999999999994E-2</v>
      </c>
      <c r="AB1261" t="s">
        <v>347</v>
      </c>
      <c r="AC1261" t="s">
        <v>361</v>
      </c>
      <c r="AD1261" t="s">
        <v>92</v>
      </c>
      <c r="AE1261" t="s">
        <v>82</v>
      </c>
      <c r="AF1261" t="s">
        <v>83</v>
      </c>
      <c r="AG1261" t="s">
        <v>84</v>
      </c>
      <c r="AH1261" t="s">
        <v>84</v>
      </c>
      <c r="AI1261" t="s">
        <v>85</v>
      </c>
      <c r="AJ1261" t="s">
        <v>86</v>
      </c>
      <c r="AK1261">
        <v>700013</v>
      </c>
      <c r="AL1261" t="s">
        <v>21</v>
      </c>
      <c r="AM1261" t="s">
        <v>30</v>
      </c>
      <c r="AN1261">
        <v>3193</v>
      </c>
      <c r="AO1261">
        <v>22464</v>
      </c>
      <c r="AP1261">
        <v>2493</v>
      </c>
      <c r="AQ1261">
        <v>1.03</v>
      </c>
      <c r="AR1261">
        <v>590.87</v>
      </c>
      <c r="AS1261" t="s">
        <v>2396</v>
      </c>
      <c r="AT1261" t="s">
        <v>2396</v>
      </c>
      <c r="AU1261">
        <v>0</v>
      </c>
      <c r="AV1261" t="s">
        <v>2398</v>
      </c>
      <c r="AW1261" t="str" cm="1">
        <f t="array" ref="AW1261">IF(Bank_Final_Fact[[#This Row],[Disbursement Date]]=MIN(_xlfn._xlws.FILTER(Bank_Final_Fact[Disbursement Date],Bank_Final_Fact[Client id]=Bank_Final_Fact[[#This Row],[Client id]])),"New","Old")</f>
        <v>Old</v>
      </c>
      <c r="AX1261">
        <f t="shared" si="19"/>
        <v>2</v>
      </c>
    </row>
    <row r="1262" spans="1:50">
      <c r="A1262" t="s">
        <v>1647</v>
      </c>
      <c r="B1262">
        <v>239</v>
      </c>
      <c r="C1262" t="s">
        <v>127</v>
      </c>
      <c r="D1262" t="s">
        <v>343</v>
      </c>
      <c r="E1262">
        <v>10100</v>
      </c>
      <c r="F1262">
        <v>17637</v>
      </c>
      <c r="G1262">
        <v>4016</v>
      </c>
      <c r="H1262" s="1">
        <v>44624</v>
      </c>
      <c r="I1262" t="s">
        <v>382</v>
      </c>
      <c r="J1262" t="s">
        <v>389</v>
      </c>
      <c r="K1262">
        <v>120676</v>
      </c>
      <c r="L1262" t="s">
        <v>128</v>
      </c>
      <c r="M1262" t="s">
        <v>288</v>
      </c>
      <c r="N1262" t="s">
        <v>225</v>
      </c>
      <c r="O1262" t="s">
        <v>251</v>
      </c>
      <c r="P1262">
        <v>33</v>
      </c>
      <c r="Q1262" s="1">
        <v>31197</v>
      </c>
      <c r="R1262" t="s">
        <v>266</v>
      </c>
      <c r="S1262" t="s">
        <v>243</v>
      </c>
      <c r="T1262" t="s">
        <v>229</v>
      </c>
      <c r="U1262" t="s">
        <v>233</v>
      </c>
      <c r="V1262" t="s">
        <v>231</v>
      </c>
      <c r="W1262">
        <v>716</v>
      </c>
      <c r="X1262" t="s">
        <v>344</v>
      </c>
      <c r="Y1262" t="s">
        <v>345</v>
      </c>
      <c r="Z1262" t="s">
        <v>346</v>
      </c>
      <c r="AA1262">
        <v>0.1065</v>
      </c>
      <c r="AB1262" t="s">
        <v>347</v>
      </c>
      <c r="AC1262" t="s">
        <v>348</v>
      </c>
      <c r="AD1262" t="s">
        <v>127</v>
      </c>
      <c r="AE1262" t="s">
        <v>9</v>
      </c>
      <c r="AF1262" t="s">
        <v>10</v>
      </c>
      <c r="AG1262" t="s">
        <v>11</v>
      </c>
      <c r="AH1262" t="s">
        <v>11</v>
      </c>
      <c r="AI1262" t="s">
        <v>12</v>
      </c>
      <c r="AJ1262" t="s">
        <v>127</v>
      </c>
      <c r="AK1262">
        <v>120676</v>
      </c>
      <c r="AL1262" t="s">
        <v>21</v>
      </c>
      <c r="AM1262" t="s">
        <v>14</v>
      </c>
      <c r="AN1262">
        <v>11662</v>
      </c>
      <c r="AO1262">
        <v>18482</v>
      </c>
      <c r="AP1262">
        <v>9859</v>
      </c>
      <c r="AQ1262">
        <v>29.44</v>
      </c>
      <c r="AR1262">
        <v>212.69</v>
      </c>
      <c r="AS1262" t="s">
        <v>2396</v>
      </c>
      <c r="AT1262" t="s">
        <v>2396</v>
      </c>
      <c r="AU1262">
        <v>1</v>
      </c>
      <c r="AV1262" t="s">
        <v>2398</v>
      </c>
      <c r="AW1262" t="str" cm="1">
        <f t="array" ref="AW1262">IF(Bank_Final_Fact[[#This Row],[Disbursement Date]]=MIN(_xlfn._xlws.FILTER(Bank_Final_Fact[Disbursement Date],Bank_Final_Fact[Client id]=Bank_Final_Fact[[#This Row],[Client id]])),"New","Old")</f>
        <v>Old</v>
      </c>
      <c r="AX1262">
        <f t="shared" si="19"/>
        <v>3</v>
      </c>
    </row>
    <row r="1263" spans="1:50">
      <c r="A1263" t="s">
        <v>1648</v>
      </c>
      <c r="B1263">
        <v>620</v>
      </c>
      <c r="C1263" t="s">
        <v>200</v>
      </c>
      <c r="D1263" t="s">
        <v>353</v>
      </c>
      <c r="E1263">
        <v>26587</v>
      </c>
      <c r="F1263">
        <v>49395</v>
      </c>
      <c r="G1263">
        <v>26732</v>
      </c>
      <c r="H1263" s="1">
        <v>43307</v>
      </c>
      <c r="I1263" t="s">
        <v>387</v>
      </c>
      <c r="J1263" t="s">
        <v>383</v>
      </c>
      <c r="K1263">
        <v>850152</v>
      </c>
      <c r="L1263" t="s">
        <v>201</v>
      </c>
      <c r="M1263" t="s">
        <v>248</v>
      </c>
      <c r="N1263" t="s">
        <v>225</v>
      </c>
      <c r="O1263" t="s">
        <v>251</v>
      </c>
      <c r="P1263">
        <v>35</v>
      </c>
      <c r="Q1263" s="1">
        <v>30682</v>
      </c>
      <c r="R1263" t="s">
        <v>266</v>
      </c>
      <c r="S1263" t="s">
        <v>243</v>
      </c>
      <c r="T1263" t="s">
        <v>229</v>
      </c>
      <c r="U1263" t="s">
        <v>261</v>
      </c>
      <c r="V1263" t="s">
        <v>240</v>
      </c>
      <c r="W1263">
        <v>624</v>
      </c>
      <c r="X1263" t="s">
        <v>344</v>
      </c>
      <c r="Y1263" t="s">
        <v>357</v>
      </c>
      <c r="Z1263" t="s">
        <v>346</v>
      </c>
      <c r="AA1263">
        <v>0.1825</v>
      </c>
      <c r="AB1263" t="s">
        <v>354</v>
      </c>
      <c r="AC1263" t="s">
        <v>355</v>
      </c>
      <c r="AD1263" t="s">
        <v>200</v>
      </c>
      <c r="AE1263" t="s">
        <v>143</v>
      </c>
      <c r="AF1263" t="s">
        <v>144</v>
      </c>
      <c r="AG1263" t="s">
        <v>145</v>
      </c>
      <c r="AH1263" t="s">
        <v>145</v>
      </c>
      <c r="AI1263" t="s">
        <v>146</v>
      </c>
      <c r="AJ1263" t="s">
        <v>200</v>
      </c>
      <c r="AK1263">
        <v>850152</v>
      </c>
      <c r="AL1263" t="s">
        <v>147</v>
      </c>
      <c r="AM1263" t="s">
        <v>16</v>
      </c>
      <c r="AN1263">
        <v>27017</v>
      </c>
      <c r="AO1263">
        <v>49874</v>
      </c>
      <c r="AP1263">
        <v>26337</v>
      </c>
      <c r="AQ1263">
        <v>32.299999999999997</v>
      </c>
      <c r="AR1263">
        <v>859.33</v>
      </c>
      <c r="AS1263" t="s">
        <v>2396</v>
      </c>
      <c r="AT1263" t="s">
        <v>2396</v>
      </c>
      <c r="AU1263">
        <v>0</v>
      </c>
      <c r="AV1263" t="s">
        <v>2398</v>
      </c>
      <c r="AW1263" t="str" cm="1">
        <f t="array" ref="AW1263">IF(Bank_Final_Fact[[#This Row],[Disbursement Date]]=MIN(_xlfn._xlws.FILTER(Bank_Final_Fact[Disbursement Date],Bank_Final_Fact[Client id]=Bank_Final_Fact[[#This Row],[Client id]])),"New","Old")</f>
        <v>Old</v>
      </c>
      <c r="AX1263">
        <f t="shared" si="19"/>
        <v>3</v>
      </c>
    </row>
    <row r="1264" spans="1:50">
      <c r="A1264" t="s">
        <v>1649</v>
      </c>
      <c r="B1264">
        <v>201</v>
      </c>
      <c r="C1264" t="s">
        <v>81</v>
      </c>
      <c r="D1264" t="s">
        <v>343</v>
      </c>
      <c r="E1264">
        <v>11367</v>
      </c>
      <c r="F1264">
        <v>33433</v>
      </c>
      <c r="G1264">
        <v>21100</v>
      </c>
      <c r="H1264" s="1">
        <v>44711</v>
      </c>
      <c r="I1264" t="s">
        <v>382</v>
      </c>
      <c r="J1264" t="s">
        <v>389</v>
      </c>
      <c r="K1264">
        <v>690076</v>
      </c>
      <c r="L1264" t="s">
        <v>88</v>
      </c>
      <c r="M1264" t="s">
        <v>273</v>
      </c>
      <c r="N1264" t="s">
        <v>225</v>
      </c>
      <c r="O1264" t="s">
        <v>226</v>
      </c>
      <c r="P1264">
        <v>36</v>
      </c>
      <c r="Q1264" s="1">
        <v>30682</v>
      </c>
      <c r="R1264" t="s">
        <v>281</v>
      </c>
      <c r="S1264" t="s">
        <v>282</v>
      </c>
      <c r="T1264" t="s">
        <v>229</v>
      </c>
      <c r="U1264" t="s">
        <v>230</v>
      </c>
      <c r="V1264" t="s">
        <v>231</v>
      </c>
      <c r="W1264">
        <v>307</v>
      </c>
      <c r="X1264" t="s">
        <v>344</v>
      </c>
      <c r="Y1264" t="s">
        <v>345</v>
      </c>
      <c r="Z1264" t="s">
        <v>346</v>
      </c>
      <c r="AA1264">
        <v>0.1065</v>
      </c>
      <c r="AB1264" t="s">
        <v>347</v>
      </c>
      <c r="AC1264" t="s">
        <v>348</v>
      </c>
      <c r="AD1264" t="s">
        <v>81</v>
      </c>
      <c r="AE1264" t="s">
        <v>82</v>
      </c>
      <c r="AF1264" t="s">
        <v>83</v>
      </c>
      <c r="AG1264" t="s">
        <v>84</v>
      </c>
      <c r="AH1264" t="s">
        <v>84</v>
      </c>
      <c r="AI1264" t="s">
        <v>85</v>
      </c>
      <c r="AJ1264" t="s">
        <v>86</v>
      </c>
      <c r="AK1264">
        <v>690076</v>
      </c>
      <c r="AL1264" t="s">
        <v>87</v>
      </c>
      <c r="AM1264" t="s">
        <v>14</v>
      </c>
      <c r="AN1264">
        <v>11776</v>
      </c>
      <c r="AO1264">
        <v>34592</v>
      </c>
      <c r="AP1264">
        <v>11165</v>
      </c>
      <c r="AQ1264">
        <v>15.57</v>
      </c>
      <c r="AR1264">
        <v>3493.6</v>
      </c>
      <c r="AS1264" t="s">
        <v>2396</v>
      </c>
      <c r="AT1264" t="s">
        <v>2396</v>
      </c>
      <c r="AU1264">
        <v>0</v>
      </c>
      <c r="AV1264" t="s">
        <v>2398</v>
      </c>
      <c r="AW1264" t="str" cm="1">
        <f t="array" ref="AW1264">IF(Bank_Final_Fact[[#This Row],[Disbursement Date]]=MIN(_xlfn._xlws.FILTER(Bank_Final_Fact[Disbursement Date],Bank_Final_Fact[Client id]=Bank_Final_Fact[[#This Row],[Client id]])),"New","Old")</f>
        <v>Old</v>
      </c>
      <c r="AX1264">
        <f t="shared" si="19"/>
        <v>3</v>
      </c>
    </row>
    <row r="1265" spans="1:50">
      <c r="A1265" t="s">
        <v>1650</v>
      </c>
      <c r="B1265">
        <v>204</v>
      </c>
      <c r="C1265" t="s">
        <v>180</v>
      </c>
      <c r="D1265" t="s">
        <v>343</v>
      </c>
      <c r="E1265">
        <v>20173</v>
      </c>
      <c r="F1265">
        <v>27690</v>
      </c>
      <c r="G1265">
        <v>11356</v>
      </c>
      <c r="H1265" s="1">
        <v>45125</v>
      </c>
      <c r="I1265" t="s">
        <v>382</v>
      </c>
      <c r="J1265" t="s">
        <v>383</v>
      </c>
      <c r="K1265">
        <v>1320004</v>
      </c>
      <c r="L1265" t="s">
        <v>182</v>
      </c>
      <c r="M1265" t="s">
        <v>296</v>
      </c>
      <c r="N1265" t="s">
        <v>225</v>
      </c>
      <c r="O1265" t="s">
        <v>226</v>
      </c>
      <c r="P1265">
        <v>36</v>
      </c>
      <c r="Q1265" s="1">
        <v>30317</v>
      </c>
      <c r="R1265" t="s">
        <v>235</v>
      </c>
      <c r="S1265" t="s">
        <v>243</v>
      </c>
      <c r="T1265" t="s">
        <v>259</v>
      </c>
      <c r="U1265" t="s">
        <v>233</v>
      </c>
      <c r="V1265" t="s">
        <v>231</v>
      </c>
      <c r="W1265">
        <v>489</v>
      </c>
      <c r="X1265" t="s">
        <v>344</v>
      </c>
      <c r="Y1265" t="s">
        <v>345</v>
      </c>
      <c r="Z1265" t="s">
        <v>346</v>
      </c>
      <c r="AA1265">
        <v>0.1065</v>
      </c>
      <c r="AB1265" t="s">
        <v>347</v>
      </c>
      <c r="AC1265" t="s">
        <v>348</v>
      </c>
      <c r="AD1265" t="s">
        <v>180</v>
      </c>
      <c r="AE1265" t="s">
        <v>103</v>
      </c>
      <c r="AF1265" t="s">
        <v>104</v>
      </c>
      <c r="AG1265" t="s">
        <v>105</v>
      </c>
      <c r="AH1265" t="s">
        <v>105</v>
      </c>
      <c r="AI1265" t="s">
        <v>106</v>
      </c>
      <c r="AJ1265" t="s">
        <v>104</v>
      </c>
      <c r="AK1265">
        <v>1320004</v>
      </c>
      <c r="AL1265" t="s">
        <v>181</v>
      </c>
      <c r="AM1265" t="s">
        <v>14</v>
      </c>
      <c r="AN1265">
        <v>21742</v>
      </c>
      <c r="AO1265">
        <v>28142</v>
      </c>
      <c r="AP1265">
        <v>19939</v>
      </c>
      <c r="AQ1265">
        <v>41.22</v>
      </c>
      <c r="AR1265">
        <v>1173.5</v>
      </c>
      <c r="AS1265" t="s">
        <v>2396</v>
      </c>
      <c r="AT1265" t="s">
        <v>2396</v>
      </c>
      <c r="AU1265">
        <v>0</v>
      </c>
      <c r="AV1265" t="s">
        <v>2398</v>
      </c>
      <c r="AW1265" t="str" cm="1">
        <f t="array" ref="AW1265">IF(Bank_Final_Fact[[#This Row],[Disbursement Date]]=MIN(_xlfn._xlws.FILTER(Bank_Final_Fact[Disbursement Date],Bank_Final_Fact[Client id]=Bank_Final_Fact[[#This Row],[Client id]])),"New","Old")</f>
        <v>Old</v>
      </c>
      <c r="AX1265">
        <f t="shared" si="19"/>
        <v>2</v>
      </c>
    </row>
    <row r="1266" spans="1:50">
      <c r="A1266" t="s">
        <v>1651</v>
      </c>
      <c r="B1266">
        <v>393</v>
      </c>
      <c r="C1266" t="s">
        <v>142</v>
      </c>
      <c r="D1266" t="s">
        <v>343</v>
      </c>
      <c r="E1266">
        <v>47066</v>
      </c>
      <c r="F1266">
        <v>15241</v>
      </c>
      <c r="G1266">
        <v>13698</v>
      </c>
      <c r="H1266" s="1">
        <v>43631</v>
      </c>
      <c r="I1266" t="s">
        <v>394</v>
      </c>
      <c r="J1266" t="s">
        <v>383</v>
      </c>
      <c r="K1266">
        <v>570241</v>
      </c>
      <c r="L1266" t="s">
        <v>148</v>
      </c>
      <c r="M1266" t="s">
        <v>262</v>
      </c>
      <c r="N1266" t="s">
        <v>225</v>
      </c>
      <c r="O1266" t="s">
        <v>226</v>
      </c>
      <c r="P1266">
        <v>41</v>
      </c>
      <c r="Q1266" s="1">
        <v>27760</v>
      </c>
      <c r="R1266" t="s">
        <v>266</v>
      </c>
      <c r="S1266" t="s">
        <v>243</v>
      </c>
      <c r="T1266" t="s">
        <v>229</v>
      </c>
      <c r="U1266" t="s">
        <v>233</v>
      </c>
      <c r="V1266" t="s">
        <v>246</v>
      </c>
      <c r="W1266">
        <v>399</v>
      </c>
      <c r="X1266" t="s">
        <v>344</v>
      </c>
      <c r="Y1266" t="s">
        <v>345</v>
      </c>
      <c r="Z1266" t="s">
        <v>346</v>
      </c>
      <c r="AA1266">
        <v>0.1065</v>
      </c>
      <c r="AB1266" t="s">
        <v>347</v>
      </c>
      <c r="AC1266" t="s">
        <v>348</v>
      </c>
      <c r="AD1266" t="s">
        <v>142</v>
      </c>
      <c r="AE1266" t="s">
        <v>143</v>
      </c>
      <c r="AF1266" t="s">
        <v>144</v>
      </c>
      <c r="AG1266" t="s">
        <v>145</v>
      </c>
      <c r="AH1266" t="s">
        <v>145</v>
      </c>
      <c r="AI1266" t="s">
        <v>146</v>
      </c>
      <c r="AJ1266" t="s">
        <v>142</v>
      </c>
      <c r="AK1266">
        <v>570241</v>
      </c>
      <c r="AL1266" t="s">
        <v>147</v>
      </c>
      <c r="AM1266" t="s">
        <v>30</v>
      </c>
      <c r="AN1266">
        <v>47036</v>
      </c>
      <c r="AO1266">
        <v>17142</v>
      </c>
      <c r="AP1266">
        <v>46975</v>
      </c>
      <c r="AQ1266">
        <v>19.62</v>
      </c>
      <c r="AR1266">
        <v>4991.57</v>
      </c>
      <c r="AS1266" t="s">
        <v>2396</v>
      </c>
      <c r="AT1266" t="s">
        <v>2396</v>
      </c>
      <c r="AU1266">
        <v>2</v>
      </c>
      <c r="AV1266" t="s">
        <v>2398</v>
      </c>
      <c r="AW1266" t="str" cm="1">
        <f t="array" ref="AW1266">IF(Bank_Final_Fact[[#This Row],[Disbursement Date]]=MIN(_xlfn._xlws.FILTER(Bank_Final_Fact[Disbursement Date],Bank_Final_Fact[Client id]=Bank_Final_Fact[[#This Row],[Client id]])),"New","Old")</f>
        <v>Old</v>
      </c>
      <c r="AX1266">
        <f t="shared" si="19"/>
        <v>2</v>
      </c>
    </row>
    <row r="1267" spans="1:50">
      <c r="A1267" t="s">
        <v>1652</v>
      </c>
      <c r="B1267">
        <v>49</v>
      </c>
      <c r="C1267" t="s">
        <v>142</v>
      </c>
      <c r="D1267" t="s">
        <v>343</v>
      </c>
      <c r="E1267">
        <v>8330</v>
      </c>
      <c r="F1267">
        <v>36849</v>
      </c>
      <c r="G1267">
        <v>1962</v>
      </c>
      <c r="H1267" s="1">
        <v>44769</v>
      </c>
      <c r="I1267" t="s">
        <v>385</v>
      </c>
      <c r="J1267" t="s">
        <v>383</v>
      </c>
      <c r="K1267">
        <v>570241</v>
      </c>
      <c r="L1267" t="s">
        <v>148</v>
      </c>
      <c r="M1267" t="s">
        <v>267</v>
      </c>
      <c r="N1267" t="s">
        <v>225</v>
      </c>
      <c r="O1267" t="s">
        <v>238</v>
      </c>
      <c r="P1267">
        <v>46</v>
      </c>
      <c r="Q1267" s="1">
        <v>26759</v>
      </c>
      <c r="R1267" t="s">
        <v>235</v>
      </c>
      <c r="S1267" t="s">
        <v>243</v>
      </c>
      <c r="T1267" t="s">
        <v>229</v>
      </c>
      <c r="U1267" t="s">
        <v>233</v>
      </c>
      <c r="V1267" t="s">
        <v>240</v>
      </c>
      <c r="W1267">
        <v>459</v>
      </c>
      <c r="X1267" t="s">
        <v>344</v>
      </c>
      <c r="Y1267" t="s">
        <v>345</v>
      </c>
      <c r="Z1267" t="s">
        <v>346</v>
      </c>
      <c r="AA1267">
        <v>0.1065</v>
      </c>
      <c r="AB1267" t="s">
        <v>347</v>
      </c>
      <c r="AC1267" t="s">
        <v>348</v>
      </c>
      <c r="AD1267" t="s">
        <v>142</v>
      </c>
      <c r="AE1267" t="s">
        <v>143</v>
      </c>
      <c r="AF1267" t="s">
        <v>144</v>
      </c>
      <c r="AG1267" t="s">
        <v>145</v>
      </c>
      <c r="AH1267" t="s">
        <v>145</v>
      </c>
      <c r="AI1267" t="s">
        <v>146</v>
      </c>
      <c r="AJ1267" t="s">
        <v>142</v>
      </c>
      <c r="AK1267">
        <v>570241</v>
      </c>
      <c r="AL1267" t="s">
        <v>147</v>
      </c>
      <c r="AM1267" t="s">
        <v>30</v>
      </c>
      <c r="AN1267">
        <v>8404</v>
      </c>
      <c r="AO1267">
        <v>37143</v>
      </c>
      <c r="AP1267">
        <v>8193</v>
      </c>
      <c r="AQ1267">
        <v>27.55</v>
      </c>
      <c r="AR1267">
        <v>2621.0100000000002</v>
      </c>
      <c r="AS1267" t="s">
        <v>2396</v>
      </c>
      <c r="AT1267" t="s">
        <v>2396</v>
      </c>
      <c r="AU1267">
        <v>2</v>
      </c>
      <c r="AV1267" t="s">
        <v>2398</v>
      </c>
      <c r="AW1267" t="str" cm="1">
        <f t="array" ref="AW1267">IF(Bank_Final_Fact[[#This Row],[Disbursement Date]]=MIN(_xlfn._xlws.FILTER(Bank_Final_Fact[Disbursement Date],Bank_Final_Fact[Client id]=Bank_Final_Fact[[#This Row],[Client id]])),"New","Old")</f>
        <v>Old</v>
      </c>
      <c r="AX1267">
        <f t="shared" si="19"/>
        <v>5</v>
      </c>
    </row>
    <row r="1268" spans="1:50">
      <c r="A1268" t="s">
        <v>1653</v>
      </c>
      <c r="B1268">
        <v>301</v>
      </c>
      <c r="C1268" t="s">
        <v>190</v>
      </c>
      <c r="D1268" t="s">
        <v>343</v>
      </c>
      <c r="E1268">
        <v>17027</v>
      </c>
      <c r="F1268">
        <v>44890</v>
      </c>
      <c r="G1268">
        <v>29491</v>
      </c>
      <c r="H1268" s="1">
        <v>44259</v>
      </c>
      <c r="I1268" t="s">
        <v>385</v>
      </c>
      <c r="J1268" t="s">
        <v>389</v>
      </c>
      <c r="K1268">
        <v>210563</v>
      </c>
      <c r="L1268" t="s">
        <v>192</v>
      </c>
      <c r="M1268" t="s">
        <v>280</v>
      </c>
      <c r="N1268" t="s">
        <v>225</v>
      </c>
      <c r="O1268" t="s">
        <v>251</v>
      </c>
      <c r="P1268">
        <v>29</v>
      </c>
      <c r="Q1268" s="1">
        <v>32509</v>
      </c>
      <c r="R1268" t="s">
        <v>266</v>
      </c>
      <c r="S1268" t="s">
        <v>282</v>
      </c>
      <c r="T1268" t="s">
        <v>229</v>
      </c>
      <c r="U1268" t="s">
        <v>236</v>
      </c>
      <c r="V1268" t="s">
        <v>240</v>
      </c>
      <c r="W1268">
        <v>647</v>
      </c>
      <c r="X1268" t="s">
        <v>344</v>
      </c>
      <c r="Y1268" t="s">
        <v>345</v>
      </c>
      <c r="Z1268" t="s">
        <v>346</v>
      </c>
      <c r="AA1268">
        <v>0.1065</v>
      </c>
      <c r="AB1268" t="s">
        <v>347</v>
      </c>
      <c r="AC1268" t="s">
        <v>348</v>
      </c>
      <c r="AD1268" t="s">
        <v>190</v>
      </c>
      <c r="AE1268" t="s">
        <v>24</v>
      </c>
      <c r="AF1268" t="s">
        <v>25</v>
      </c>
      <c r="AG1268" t="s">
        <v>26</v>
      </c>
      <c r="AH1268" t="s">
        <v>26</v>
      </c>
      <c r="AI1268" t="s">
        <v>27</v>
      </c>
      <c r="AJ1268" t="s">
        <v>190</v>
      </c>
      <c r="AK1268">
        <v>210563</v>
      </c>
      <c r="AL1268" t="s">
        <v>191</v>
      </c>
      <c r="AM1268" t="s">
        <v>30</v>
      </c>
      <c r="AN1268">
        <v>17005</v>
      </c>
      <c r="AO1268">
        <v>46525</v>
      </c>
      <c r="AP1268">
        <v>16528</v>
      </c>
      <c r="AQ1268">
        <v>36.85</v>
      </c>
      <c r="AR1268">
        <v>4722.97</v>
      </c>
      <c r="AS1268" t="s">
        <v>2396</v>
      </c>
      <c r="AT1268" t="s">
        <v>2396</v>
      </c>
      <c r="AU1268">
        <v>0</v>
      </c>
      <c r="AV1268" t="s">
        <v>2398</v>
      </c>
      <c r="AW1268" t="str" cm="1">
        <f t="array" ref="AW1268">IF(Bank_Final_Fact[[#This Row],[Disbursement Date]]=MIN(_xlfn._xlws.FILTER(Bank_Final_Fact[Disbursement Date],Bank_Final_Fact[Client id]=Bank_Final_Fact[[#This Row],[Client id]])),"New","Old")</f>
        <v>Old</v>
      </c>
      <c r="AX1268">
        <f t="shared" si="19"/>
        <v>2</v>
      </c>
    </row>
    <row r="1269" spans="1:50">
      <c r="A1269" t="s">
        <v>1654</v>
      </c>
      <c r="B1269">
        <v>790</v>
      </c>
      <c r="C1269" t="s">
        <v>124</v>
      </c>
      <c r="D1269" t="s">
        <v>359</v>
      </c>
      <c r="E1269">
        <v>2445</v>
      </c>
      <c r="F1269">
        <v>38840</v>
      </c>
      <c r="G1269">
        <v>7189</v>
      </c>
      <c r="H1269" s="1">
        <v>44450</v>
      </c>
      <c r="I1269" t="s">
        <v>382</v>
      </c>
      <c r="J1269" t="s">
        <v>389</v>
      </c>
      <c r="K1269">
        <v>1030063</v>
      </c>
      <c r="L1269" t="s">
        <v>126</v>
      </c>
      <c r="M1269" t="s">
        <v>326</v>
      </c>
      <c r="N1269" t="s">
        <v>225</v>
      </c>
      <c r="O1269" t="s">
        <v>251</v>
      </c>
      <c r="P1269">
        <v>35</v>
      </c>
      <c r="Q1269" s="1">
        <v>30682</v>
      </c>
      <c r="R1269" t="s">
        <v>239</v>
      </c>
      <c r="S1269" t="s">
        <v>303</v>
      </c>
      <c r="T1269" t="s">
        <v>259</v>
      </c>
      <c r="U1269" t="s">
        <v>245</v>
      </c>
      <c r="V1269" t="s">
        <v>231</v>
      </c>
      <c r="W1269">
        <v>744</v>
      </c>
      <c r="X1269" t="s">
        <v>344</v>
      </c>
      <c r="Y1269" t="s">
        <v>360</v>
      </c>
      <c r="Z1269" t="s">
        <v>346</v>
      </c>
      <c r="AA1269">
        <v>9.9099999999999994E-2</v>
      </c>
      <c r="AB1269" t="s">
        <v>347</v>
      </c>
      <c r="AC1269" t="s">
        <v>361</v>
      </c>
      <c r="AD1269" t="s">
        <v>124</v>
      </c>
      <c r="AE1269" t="s">
        <v>9</v>
      </c>
      <c r="AF1269" t="s">
        <v>10</v>
      </c>
      <c r="AG1269" t="s">
        <v>11</v>
      </c>
      <c r="AH1269" t="s">
        <v>11</v>
      </c>
      <c r="AI1269" t="s">
        <v>12</v>
      </c>
      <c r="AJ1269" t="s">
        <v>20</v>
      </c>
      <c r="AK1269">
        <v>1030063</v>
      </c>
      <c r="AL1269" t="s">
        <v>125</v>
      </c>
      <c r="AM1269" t="s">
        <v>30</v>
      </c>
      <c r="AN1269">
        <v>1977</v>
      </c>
      <c r="AO1269">
        <v>38841</v>
      </c>
      <c r="AP1269">
        <v>2092</v>
      </c>
      <c r="AQ1269">
        <v>36.29</v>
      </c>
      <c r="AR1269">
        <v>4263.92</v>
      </c>
      <c r="AS1269" t="s">
        <v>2396</v>
      </c>
      <c r="AT1269" t="s">
        <v>2396</v>
      </c>
      <c r="AU1269">
        <v>0</v>
      </c>
      <c r="AV1269" t="s">
        <v>2398</v>
      </c>
      <c r="AW1269" t="str" cm="1">
        <f t="array" ref="AW1269">IF(Bank_Final_Fact[[#This Row],[Disbursement Date]]=MIN(_xlfn._xlws.FILTER(Bank_Final_Fact[Disbursement Date],Bank_Final_Fact[Client id]=Bank_Final_Fact[[#This Row],[Client id]])),"New","Old")</f>
        <v>Old</v>
      </c>
      <c r="AX1269">
        <f t="shared" si="19"/>
        <v>4</v>
      </c>
    </row>
    <row r="1270" spans="1:50">
      <c r="A1270" t="s">
        <v>1655</v>
      </c>
      <c r="B1270">
        <v>532</v>
      </c>
      <c r="C1270" t="s">
        <v>102</v>
      </c>
      <c r="D1270" t="s">
        <v>362</v>
      </c>
      <c r="E1270">
        <v>39939</v>
      </c>
      <c r="F1270">
        <v>22539</v>
      </c>
      <c r="G1270">
        <v>23742</v>
      </c>
      <c r="H1270" s="1">
        <v>43355</v>
      </c>
      <c r="I1270" t="s">
        <v>387</v>
      </c>
      <c r="J1270" t="s">
        <v>389</v>
      </c>
      <c r="K1270">
        <v>1510002</v>
      </c>
      <c r="L1270" t="s">
        <v>108</v>
      </c>
      <c r="M1270" t="s">
        <v>326</v>
      </c>
      <c r="N1270" t="s">
        <v>225</v>
      </c>
      <c r="O1270" t="s">
        <v>251</v>
      </c>
      <c r="P1270">
        <v>35</v>
      </c>
      <c r="Q1270" s="1">
        <v>30682</v>
      </c>
      <c r="R1270" t="s">
        <v>239</v>
      </c>
      <c r="S1270" t="s">
        <v>303</v>
      </c>
      <c r="T1270" t="s">
        <v>259</v>
      </c>
      <c r="U1270" t="s">
        <v>245</v>
      </c>
      <c r="V1270" t="s">
        <v>231</v>
      </c>
      <c r="W1270">
        <v>744</v>
      </c>
      <c r="X1270" t="s">
        <v>344</v>
      </c>
      <c r="Y1270" t="s">
        <v>357</v>
      </c>
      <c r="Z1270" t="s">
        <v>363</v>
      </c>
      <c r="AA1270">
        <v>0.1991</v>
      </c>
      <c r="AB1270" t="s">
        <v>364</v>
      </c>
      <c r="AC1270" t="s">
        <v>365</v>
      </c>
      <c r="AD1270" t="s">
        <v>102</v>
      </c>
      <c r="AE1270" t="s">
        <v>103</v>
      </c>
      <c r="AF1270" t="s">
        <v>104</v>
      </c>
      <c r="AG1270" t="s">
        <v>105</v>
      </c>
      <c r="AH1270" t="s">
        <v>105</v>
      </c>
      <c r="AI1270" t="s">
        <v>106</v>
      </c>
      <c r="AJ1270" t="s">
        <v>102</v>
      </c>
      <c r="AK1270">
        <v>1510002</v>
      </c>
      <c r="AL1270" t="s">
        <v>107</v>
      </c>
      <c r="AM1270" t="s">
        <v>16</v>
      </c>
      <c r="AN1270">
        <v>40505</v>
      </c>
      <c r="AO1270">
        <v>24480</v>
      </c>
      <c r="AP1270">
        <v>39746</v>
      </c>
      <c r="AQ1270">
        <v>9.32</v>
      </c>
      <c r="AR1270">
        <v>614.66</v>
      </c>
      <c r="AS1270" t="s">
        <v>2396</v>
      </c>
      <c r="AT1270" t="s">
        <v>2396</v>
      </c>
      <c r="AU1270">
        <v>0</v>
      </c>
      <c r="AV1270" t="s">
        <v>2398</v>
      </c>
      <c r="AW1270" t="str" cm="1">
        <f t="array" ref="AW1270">IF(Bank_Final_Fact[[#This Row],[Disbursement Date]]=MIN(_xlfn._xlws.FILTER(Bank_Final_Fact[Disbursement Date],Bank_Final_Fact[Client id]=Bank_Final_Fact[[#This Row],[Client id]])),"New","Old")</f>
        <v>New</v>
      </c>
      <c r="AX1270">
        <f t="shared" si="19"/>
        <v>3</v>
      </c>
    </row>
    <row r="1271" spans="1:50">
      <c r="A1271" t="s">
        <v>1656</v>
      </c>
      <c r="B1271">
        <v>406</v>
      </c>
      <c r="C1271" t="s">
        <v>183</v>
      </c>
      <c r="D1271" t="s">
        <v>343</v>
      </c>
      <c r="E1271">
        <v>48115</v>
      </c>
      <c r="F1271">
        <v>16961</v>
      </c>
      <c r="G1271">
        <v>24834</v>
      </c>
      <c r="H1271" s="1">
        <v>42864</v>
      </c>
      <c r="I1271" t="s">
        <v>385</v>
      </c>
      <c r="J1271" t="s">
        <v>383</v>
      </c>
      <c r="K1271">
        <v>1550006</v>
      </c>
      <c r="L1271" t="s">
        <v>185</v>
      </c>
      <c r="M1271" t="s">
        <v>255</v>
      </c>
      <c r="N1271" t="s">
        <v>225</v>
      </c>
      <c r="O1271" t="s">
        <v>242</v>
      </c>
      <c r="Q1271" s="1"/>
      <c r="R1271" t="s">
        <v>266</v>
      </c>
      <c r="S1271" t="s">
        <v>282</v>
      </c>
      <c r="T1271" t="s">
        <v>259</v>
      </c>
      <c r="U1271" t="s">
        <v>261</v>
      </c>
      <c r="V1271" t="s">
        <v>231</v>
      </c>
      <c r="W1271">
        <v>660</v>
      </c>
      <c r="X1271" t="s">
        <v>344</v>
      </c>
      <c r="Y1271" t="s">
        <v>345</v>
      </c>
      <c r="Z1271" t="s">
        <v>346</v>
      </c>
      <c r="AA1271">
        <v>0.1065</v>
      </c>
      <c r="AB1271" t="s">
        <v>347</v>
      </c>
      <c r="AC1271" t="s">
        <v>348</v>
      </c>
      <c r="AD1271" t="s">
        <v>183</v>
      </c>
      <c r="AE1271" t="s">
        <v>103</v>
      </c>
      <c r="AF1271" t="s">
        <v>104</v>
      </c>
      <c r="AG1271" t="s">
        <v>105</v>
      </c>
      <c r="AH1271" t="s">
        <v>105</v>
      </c>
      <c r="AI1271" t="s">
        <v>106</v>
      </c>
      <c r="AJ1271" t="s">
        <v>183</v>
      </c>
      <c r="AK1271">
        <v>1550006</v>
      </c>
      <c r="AL1271" t="s">
        <v>184</v>
      </c>
      <c r="AM1271" t="s">
        <v>14</v>
      </c>
      <c r="AN1271">
        <v>47788</v>
      </c>
      <c r="AO1271">
        <v>18589</v>
      </c>
      <c r="AP1271">
        <v>47710</v>
      </c>
      <c r="AQ1271">
        <v>4</v>
      </c>
      <c r="AR1271">
        <v>3747.29</v>
      </c>
      <c r="AS1271" t="s">
        <v>2396</v>
      </c>
      <c r="AT1271" t="s">
        <v>2397</v>
      </c>
      <c r="AU1271">
        <v>1</v>
      </c>
      <c r="AV1271" t="s">
        <v>2400</v>
      </c>
      <c r="AW1271" t="str" cm="1">
        <f t="array" ref="AW1271">IF(Bank_Final_Fact[[#This Row],[Disbursement Date]]=MIN(_xlfn._xlws.FILTER(Bank_Final_Fact[Disbursement Date],Bank_Final_Fact[Client id]=Bank_Final_Fact[[#This Row],[Client id]])),"New","Old")</f>
        <v>New</v>
      </c>
      <c r="AX1271">
        <f t="shared" si="19"/>
        <v>2</v>
      </c>
    </row>
    <row r="1272" spans="1:50">
      <c r="A1272" t="s">
        <v>1657</v>
      </c>
      <c r="B1272">
        <v>4</v>
      </c>
      <c r="C1272" t="s">
        <v>124</v>
      </c>
      <c r="D1272" t="s">
        <v>343</v>
      </c>
      <c r="E1272">
        <v>42101</v>
      </c>
      <c r="F1272">
        <v>5876</v>
      </c>
      <c r="G1272">
        <v>26566</v>
      </c>
      <c r="H1272" s="1">
        <v>42154</v>
      </c>
      <c r="I1272" t="s">
        <v>387</v>
      </c>
      <c r="J1272" t="s">
        <v>383</v>
      </c>
      <c r="K1272">
        <v>1030063</v>
      </c>
      <c r="L1272" t="s">
        <v>126</v>
      </c>
      <c r="M1272" t="s">
        <v>234</v>
      </c>
      <c r="N1272" t="s">
        <v>225</v>
      </c>
      <c r="O1272" t="s">
        <v>226</v>
      </c>
      <c r="P1272">
        <v>43</v>
      </c>
      <c r="Q1272" s="1">
        <v>27030</v>
      </c>
      <c r="R1272" t="s">
        <v>235</v>
      </c>
      <c r="S1272" t="s">
        <v>228</v>
      </c>
      <c r="T1272" t="s">
        <v>229</v>
      </c>
      <c r="U1272" t="s">
        <v>236</v>
      </c>
      <c r="V1272" t="s">
        <v>231</v>
      </c>
      <c r="W1272">
        <v>645</v>
      </c>
      <c r="X1272" t="s">
        <v>344</v>
      </c>
      <c r="Y1272" t="s">
        <v>345</v>
      </c>
      <c r="Z1272" t="s">
        <v>346</v>
      </c>
      <c r="AA1272">
        <v>0.1065</v>
      </c>
      <c r="AB1272" t="s">
        <v>347</v>
      </c>
      <c r="AC1272" t="s">
        <v>348</v>
      </c>
      <c r="AD1272" t="s">
        <v>124</v>
      </c>
      <c r="AE1272" t="s">
        <v>9</v>
      </c>
      <c r="AF1272" t="s">
        <v>10</v>
      </c>
      <c r="AG1272" t="s">
        <v>11</v>
      </c>
      <c r="AH1272" t="s">
        <v>11</v>
      </c>
      <c r="AI1272" t="s">
        <v>12</v>
      </c>
      <c r="AJ1272" t="s">
        <v>20</v>
      </c>
      <c r="AK1272">
        <v>1030063</v>
      </c>
      <c r="AL1272" t="s">
        <v>125</v>
      </c>
      <c r="AM1272" t="s">
        <v>30</v>
      </c>
      <c r="AN1272">
        <v>42659</v>
      </c>
      <c r="AO1272">
        <v>6835</v>
      </c>
      <c r="AP1272">
        <v>41832</v>
      </c>
      <c r="AQ1272">
        <v>18.63</v>
      </c>
      <c r="AR1272">
        <v>2004.76</v>
      </c>
      <c r="AS1272" t="s">
        <v>2396</v>
      </c>
      <c r="AT1272" t="s">
        <v>2396</v>
      </c>
      <c r="AU1272">
        <v>1</v>
      </c>
      <c r="AV1272" t="s">
        <v>2398</v>
      </c>
      <c r="AW1272" t="str" cm="1">
        <f t="array" ref="AW1272">IF(Bank_Final_Fact[[#This Row],[Disbursement Date]]=MIN(_xlfn._xlws.FILTER(Bank_Final_Fact[Disbursement Date],Bank_Final_Fact[Client id]=Bank_Final_Fact[[#This Row],[Client id]])),"New","Old")</f>
        <v>New</v>
      </c>
      <c r="AX1272">
        <f t="shared" si="19"/>
        <v>2</v>
      </c>
    </row>
    <row r="1273" spans="1:50">
      <c r="A1273" t="s">
        <v>1658</v>
      </c>
      <c r="B1273">
        <v>759</v>
      </c>
      <c r="C1273" t="s">
        <v>25</v>
      </c>
      <c r="D1273" t="s">
        <v>343</v>
      </c>
      <c r="E1273">
        <v>18457</v>
      </c>
      <c r="F1273">
        <v>37850</v>
      </c>
      <c r="G1273">
        <v>25034</v>
      </c>
      <c r="H1273" s="1">
        <v>42390</v>
      </c>
      <c r="I1273" t="s">
        <v>382</v>
      </c>
      <c r="J1273" t="s">
        <v>383</v>
      </c>
      <c r="K1273">
        <v>10068</v>
      </c>
      <c r="L1273" t="s">
        <v>74</v>
      </c>
      <c r="M1273" t="s">
        <v>276</v>
      </c>
      <c r="N1273" t="s">
        <v>225</v>
      </c>
      <c r="O1273" t="s">
        <v>226</v>
      </c>
      <c r="P1273">
        <v>39</v>
      </c>
      <c r="Q1273" s="1">
        <v>29221</v>
      </c>
      <c r="R1273" t="s">
        <v>239</v>
      </c>
      <c r="S1273" t="s">
        <v>303</v>
      </c>
      <c r="T1273" t="s">
        <v>229</v>
      </c>
      <c r="U1273" t="s">
        <v>233</v>
      </c>
      <c r="V1273" t="s">
        <v>240</v>
      </c>
      <c r="W1273">
        <v>791</v>
      </c>
      <c r="X1273" t="s">
        <v>344</v>
      </c>
      <c r="Y1273" t="s">
        <v>345</v>
      </c>
      <c r="Z1273" t="s">
        <v>346</v>
      </c>
      <c r="AA1273">
        <v>0.1065</v>
      </c>
      <c r="AB1273" t="s">
        <v>347</v>
      </c>
      <c r="AC1273" t="s">
        <v>348</v>
      </c>
      <c r="AD1273" t="s">
        <v>25</v>
      </c>
      <c r="AE1273" t="s">
        <v>24</v>
      </c>
      <c r="AF1273" t="s">
        <v>25</v>
      </c>
      <c r="AG1273" t="s">
        <v>26</v>
      </c>
      <c r="AH1273" t="s">
        <v>26</v>
      </c>
      <c r="AI1273" t="s">
        <v>27</v>
      </c>
      <c r="AJ1273" t="s">
        <v>72</v>
      </c>
      <c r="AK1273">
        <v>10068</v>
      </c>
      <c r="AL1273" t="s">
        <v>73</v>
      </c>
      <c r="AM1273" t="s">
        <v>16</v>
      </c>
      <c r="AN1273">
        <v>18972</v>
      </c>
      <c r="AO1273">
        <v>38707</v>
      </c>
      <c r="AP1273">
        <v>18158</v>
      </c>
      <c r="AQ1273">
        <v>40.9</v>
      </c>
      <c r="AR1273">
        <v>2528.44</v>
      </c>
      <c r="AS1273" t="s">
        <v>2396</v>
      </c>
      <c r="AT1273" t="s">
        <v>2396</v>
      </c>
      <c r="AU1273">
        <v>1</v>
      </c>
      <c r="AV1273" t="s">
        <v>2398</v>
      </c>
      <c r="AW1273" t="str" cm="1">
        <f t="array" ref="AW1273">IF(Bank_Final_Fact[[#This Row],[Disbursement Date]]=MIN(_xlfn._xlws.FILTER(Bank_Final_Fact[Disbursement Date],Bank_Final_Fact[Client id]=Bank_Final_Fact[[#This Row],[Client id]])),"New","Old")</f>
        <v>New</v>
      </c>
      <c r="AX1273">
        <f t="shared" si="19"/>
        <v>2</v>
      </c>
    </row>
    <row r="1274" spans="1:50">
      <c r="A1274" t="s">
        <v>1659</v>
      </c>
      <c r="B1274">
        <v>293</v>
      </c>
      <c r="C1274" t="s">
        <v>57</v>
      </c>
      <c r="D1274" t="s">
        <v>359</v>
      </c>
      <c r="E1274">
        <v>28942</v>
      </c>
      <c r="F1274">
        <v>22101</v>
      </c>
      <c r="G1274">
        <v>43752</v>
      </c>
      <c r="H1274" s="1">
        <v>44178</v>
      </c>
      <c r="I1274" t="s">
        <v>394</v>
      </c>
      <c r="J1274" t="s">
        <v>383</v>
      </c>
      <c r="K1274">
        <v>240005</v>
      </c>
      <c r="L1274" t="s">
        <v>59</v>
      </c>
      <c r="M1274" t="s">
        <v>253</v>
      </c>
      <c r="N1274" t="s">
        <v>225</v>
      </c>
      <c r="O1274" t="s">
        <v>251</v>
      </c>
      <c r="P1274">
        <v>31</v>
      </c>
      <c r="Q1274" s="1">
        <v>32153</v>
      </c>
      <c r="R1274" t="s">
        <v>235</v>
      </c>
      <c r="S1274" t="s">
        <v>243</v>
      </c>
      <c r="T1274" t="s">
        <v>229</v>
      </c>
      <c r="U1274" t="s">
        <v>245</v>
      </c>
      <c r="V1274" t="s">
        <v>246</v>
      </c>
      <c r="W1274">
        <v>315</v>
      </c>
      <c r="X1274" t="s">
        <v>344</v>
      </c>
      <c r="Y1274" t="s">
        <v>360</v>
      </c>
      <c r="Z1274" t="s">
        <v>346</v>
      </c>
      <c r="AA1274">
        <v>9.9099999999999994E-2</v>
      </c>
      <c r="AB1274" t="s">
        <v>347</v>
      </c>
      <c r="AC1274" t="s">
        <v>361</v>
      </c>
      <c r="AD1274" t="s">
        <v>57</v>
      </c>
      <c r="AE1274" t="s">
        <v>33</v>
      </c>
      <c r="AF1274" t="s">
        <v>34</v>
      </c>
      <c r="AG1274" t="s">
        <v>35</v>
      </c>
      <c r="AH1274" t="s">
        <v>35</v>
      </c>
      <c r="AI1274" t="s">
        <v>36</v>
      </c>
      <c r="AJ1274" t="s">
        <v>57</v>
      </c>
      <c r="AK1274">
        <v>240005</v>
      </c>
      <c r="AL1274" t="s">
        <v>58</v>
      </c>
      <c r="AM1274" t="s">
        <v>30</v>
      </c>
      <c r="AN1274">
        <v>29445</v>
      </c>
      <c r="AO1274">
        <v>22141</v>
      </c>
      <c r="AP1274">
        <v>28899</v>
      </c>
      <c r="AQ1274">
        <v>31.47</v>
      </c>
      <c r="AR1274">
        <v>2884.94</v>
      </c>
      <c r="AS1274" t="s">
        <v>2396</v>
      </c>
      <c r="AT1274" t="s">
        <v>2396</v>
      </c>
      <c r="AU1274">
        <v>2</v>
      </c>
      <c r="AV1274" t="s">
        <v>2398</v>
      </c>
      <c r="AW1274" t="str" cm="1">
        <f t="array" ref="AW1274">IF(Bank_Final_Fact[[#This Row],[Disbursement Date]]=MIN(_xlfn._xlws.FILTER(Bank_Final_Fact[Disbursement Date],Bank_Final_Fact[Client id]=Bank_Final_Fact[[#This Row],[Client id]])),"New","Old")</f>
        <v>Old</v>
      </c>
      <c r="AX1274">
        <f t="shared" si="19"/>
        <v>4</v>
      </c>
    </row>
    <row r="1275" spans="1:50">
      <c r="A1275" t="s">
        <v>1660</v>
      </c>
      <c r="B1275">
        <v>738</v>
      </c>
      <c r="C1275" t="s">
        <v>151</v>
      </c>
      <c r="D1275" t="s">
        <v>343</v>
      </c>
      <c r="E1275">
        <v>16292</v>
      </c>
      <c r="F1275">
        <v>18134</v>
      </c>
      <c r="G1275">
        <v>15261</v>
      </c>
      <c r="H1275" s="1">
        <v>43812</v>
      </c>
      <c r="I1275" t="s">
        <v>382</v>
      </c>
      <c r="J1275" t="s">
        <v>389</v>
      </c>
      <c r="K1275">
        <v>880038</v>
      </c>
      <c r="L1275" t="s">
        <v>153</v>
      </c>
      <c r="M1275" t="s">
        <v>286</v>
      </c>
      <c r="N1275" t="s">
        <v>225</v>
      </c>
      <c r="O1275" t="s">
        <v>238</v>
      </c>
      <c r="P1275">
        <v>46</v>
      </c>
      <c r="Q1275" s="1">
        <v>26665</v>
      </c>
      <c r="R1275" t="s">
        <v>266</v>
      </c>
      <c r="S1275" t="s">
        <v>243</v>
      </c>
      <c r="T1275" t="s">
        <v>229</v>
      </c>
      <c r="U1275" t="s">
        <v>236</v>
      </c>
      <c r="V1275" t="s">
        <v>240</v>
      </c>
      <c r="W1275">
        <v>467</v>
      </c>
      <c r="X1275" t="s">
        <v>344</v>
      </c>
      <c r="Y1275" t="s">
        <v>345</v>
      </c>
      <c r="Z1275" t="s">
        <v>346</v>
      </c>
      <c r="AA1275">
        <v>0.1065</v>
      </c>
      <c r="AB1275" t="s">
        <v>347</v>
      </c>
      <c r="AC1275" t="s">
        <v>348</v>
      </c>
      <c r="AD1275" t="s">
        <v>151</v>
      </c>
      <c r="AE1275" t="s">
        <v>143</v>
      </c>
      <c r="AF1275" t="s">
        <v>144</v>
      </c>
      <c r="AG1275" t="s">
        <v>145</v>
      </c>
      <c r="AH1275" t="s">
        <v>145</v>
      </c>
      <c r="AI1275" t="s">
        <v>146</v>
      </c>
      <c r="AJ1275" t="s">
        <v>151</v>
      </c>
      <c r="AK1275">
        <v>880038</v>
      </c>
      <c r="AL1275" t="s">
        <v>152</v>
      </c>
      <c r="AM1275" t="s">
        <v>16</v>
      </c>
      <c r="AN1275">
        <v>18015</v>
      </c>
      <c r="AO1275">
        <v>19055</v>
      </c>
      <c r="AP1275">
        <v>16032</v>
      </c>
      <c r="AQ1275">
        <v>17.25</v>
      </c>
      <c r="AR1275">
        <v>4966.7299999999996</v>
      </c>
      <c r="AS1275" t="s">
        <v>2396</v>
      </c>
      <c r="AT1275" t="s">
        <v>2396</v>
      </c>
      <c r="AU1275">
        <v>2</v>
      </c>
      <c r="AV1275" t="s">
        <v>2398</v>
      </c>
      <c r="AW1275" t="str" cm="1">
        <f t="array" ref="AW1275">IF(Bank_Final_Fact[[#This Row],[Disbursement Date]]=MIN(_xlfn._xlws.FILTER(Bank_Final_Fact[Disbursement Date],Bank_Final_Fact[Client id]=Bank_Final_Fact[[#This Row],[Client id]])),"New","Old")</f>
        <v>New</v>
      </c>
      <c r="AX1275">
        <f t="shared" si="19"/>
        <v>2</v>
      </c>
    </row>
    <row r="1276" spans="1:50">
      <c r="A1276" t="s">
        <v>1661</v>
      </c>
      <c r="B1276">
        <v>83</v>
      </c>
      <c r="C1276" t="s">
        <v>124</v>
      </c>
      <c r="D1276" t="s">
        <v>343</v>
      </c>
      <c r="E1276">
        <v>34831</v>
      </c>
      <c r="F1276">
        <v>18421</v>
      </c>
      <c r="G1276">
        <v>2651</v>
      </c>
      <c r="H1276" s="1">
        <v>43331</v>
      </c>
      <c r="I1276" t="s">
        <v>385</v>
      </c>
      <c r="J1276" t="s">
        <v>383</v>
      </c>
      <c r="K1276">
        <v>1030063</v>
      </c>
      <c r="L1276" t="s">
        <v>126</v>
      </c>
      <c r="M1276" t="s">
        <v>304</v>
      </c>
      <c r="N1276" t="s">
        <v>225</v>
      </c>
      <c r="O1276" t="s">
        <v>251</v>
      </c>
      <c r="P1276">
        <v>33</v>
      </c>
      <c r="Q1276" s="1">
        <v>31451</v>
      </c>
      <c r="R1276" t="s">
        <v>266</v>
      </c>
      <c r="S1276" t="s">
        <v>282</v>
      </c>
      <c r="T1276" t="s">
        <v>229</v>
      </c>
      <c r="U1276" t="s">
        <v>261</v>
      </c>
      <c r="V1276" t="s">
        <v>231</v>
      </c>
      <c r="W1276">
        <v>336</v>
      </c>
      <c r="X1276" t="s">
        <v>344</v>
      </c>
      <c r="Y1276" t="s">
        <v>345</v>
      </c>
      <c r="Z1276" t="s">
        <v>346</v>
      </c>
      <c r="AA1276">
        <v>0.1065</v>
      </c>
      <c r="AB1276" t="s">
        <v>347</v>
      </c>
      <c r="AC1276" t="s">
        <v>348</v>
      </c>
      <c r="AD1276" t="s">
        <v>124</v>
      </c>
      <c r="AE1276" t="s">
        <v>9</v>
      </c>
      <c r="AF1276" t="s">
        <v>10</v>
      </c>
      <c r="AG1276" t="s">
        <v>11</v>
      </c>
      <c r="AH1276" t="s">
        <v>11</v>
      </c>
      <c r="AI1276" t="s">
        <v>12</v>
      </c>
      <c r="AJ1276" t="s">
        <v>20</v>
      </c>
      <c r="AK1276">
        <v>1030063</v>
      </c>
      <c r="AL1276" t="s">
        <v>125</v>
      </c>
      <c r="AM1276" t="s">
        <v>30</v>
      </c>
      <c r="AN1276">
        <v>34833</v>
      </c>
      <c r="AO1276">
        <v>19251</v>
      </c>
      <c r="AP1276">
        <v>34735</v>
      </c>
      <c r="AQ1276">
        <v>44.02</v>
      </c>
      <c r="AR1276">
        <v>245.06</v>
      </c>
      <c r="AS1276" t="s">
        <v>2396</v>
      </c>
      <c r="AT1276" t="s">
        <v>2396</v>
      </c>
      <c r="AU1276">
        <v>1</v>
      </c>
      <c r="AV1276" t="s">
        <v>2398</v>
      </c>
      <c r="AW1276" t="str" cm="1">
        <f t="array" ref="AW1276">IF(Bank_Final_Fact[[#This Row],[Disbursement Date]]=MIN(_xlfn._xlws.FILTER(Bank_Final_Fact[Disbursement Date],Bank_Final_Fact[Client id]=Bank_Final_Fact[[#This Row],[Client id]])),"New","Old")</f>
        <v>Old</v>
      </c>
      <c r="AX1276">
        <f t="shared" si="19"/>
        <v>4</v>
      </c>
    </row>
    <row r="1277" spans="1:50">
      <c r="A1277" t="s">
        <v>1662</v>
      </c>
      <c r="B1277">
        <v>828</v>
      </c>
      <c r="C1277" t="s">
        <v>202</v>
      </c>
      <c r="D1277" t="s">
        <v>359</v>
      </c>
      <c r="E1277">
        <v>44352</v>
      </c>
      <c r="F1277">
        <v>22824</v>
      </c>
      <c r="G1277">
        <v>40649</v>
      </c>
      <c r="H1277" s="1">
        <v>42484</v>
      </c>
      <c r="I1277" t="s">
        <v>385</v>
      </c>
      <c r="J1277" t="s">
        <v>389</v>
      </c>
      <c r="K1277">
        <v>680026</v>
      </c>
      <c r="L1277" t="s">
        <v>205</v>
      </c>
      <c r="M1277" t="s">
        <v>297</v>
      </c>
      <c r="N1277" t="s">
        <v>225</v>
      </c>
      <c r="O1277" t="s">
        <v>238</v>
      </c>
      <c r="P1277">
        <v>52</v>
      </c>
      <c r="Q1277" s="1">
        <v>24473</v>
      </c>
      <c r="R1277" t="s">
        <v>266</v>
      </c>
      <c r="S1277" t="s">
        <v>282</v>
      </c>
      <c r="T1277" t="s">
        <v>229</v>
      </c>
      <c r="U1277" t="s">
        <v>261</v>
      </c>
      <c r="V1277" t="s">
        <v>240</v>
      </c>
      <c r="W1277">
        <v>390</v>
      </c>
      <c r="X1277" t="s">
        <v>344</v>
      </c>
      <c r="Y1277" t="s">
        <v>360</v>
      </c>
      <c r="Z1277" t="s">
        <v>346</v>
      </c>
      <c r="AA1277">
        <v>9.9099999999999994E-2</v>
      </c>
      <c r="AB1277" t="s">
        <v>347</v>
      </c>
      <c r="AC1277" t="s">
        <v>361</v>
      </c>
      <c r="AD1277" t="s">
        <v>202</v>
      </c>
      <c r="AE1277" t="s">
        <v>143</v>
      </c>
      <c r="AF1277" t="s">
        <v>144</v>
      </c>
      <c r="AG1277" t="s">
        <v>145</v>
      </c>
      <c r="AH1277" t="s">
        <v>145</v>
      </c>
      <c r="AI1277" t="s">
        <v>146</v>
      </c>
      <c r="AJ1277" t="s">
        <v>203</v>
      </c>
      <c r="AK1277">
        <v>680026</v>
      </c>
      <c r="AL1277" t="s">
        <v>204</v>
      </c>
      <c r="AM1277" t="s">
        <v>14</v>
      </c>
      <c r="AN1277">
        <v>44481</v>
      </c>
      <c r="AO1277">
        <v>23125</v>
      </c>
      <c r="AP1277">
        <v>43970</v>
      </c>
      <c r="AQ1277">
        <v>8.2100000000000009</v>
      </c>
      <c r="AR1277">
        <v>2129.88</v>
      </c>
      <c r="AS1277" t="s">
        <v>2397</v>
      </c>
      <c r="AT1277" t="s">
        <v>2396</v>
      </c>
      <c r="AU1277">
        <v>1</v>
      </c>
      <c r="AV1277" t="s">
        <v>2400</v>
      </c>
      <c r="AW1277" t="str" cm="1">
        <f t="array" ref="AW1277">IF(Bank_Final_Fact[[#This Row],[Disbursement Date]]=MIN(_xlfn._xlws.FILTER(Bank_Final_Fact[Disbursement Date],Bank_Final_Fact[Client id]=Bank_Final_Fact[[#This Row],[Client id]])),"New","Old")</f>
        <v>New</v>
      </c>
      <c r="AX1277">
        <f t="shared" si="19"/>
        <v>4</v>
      </c>
    </row>
    <row r="1278" spans="1:50">
      <c r="A1278" t="s">
        <v>1663</v>
      </c>
      <c r="B1278">
        <v>440</v>
      </c>
      <c r="C1278" t="s">
        <v>8</v>
      </c>
      <c r="D1278" t="s">
        <v>343</v>
      </c>
      <c r="E1278">
        <v>35021</v>
      </c>
      <c r="F1278">
        <v>7771</v>
      </c>
      <c r="G1278">
        <v>11609</v>
      </c>
      <c r="H1278" s="1">
        <v>44153</v>
      </c>
      <c r="I1278" t="s">
        <v>394</v>
      </c>
      <c r="J1278" t="s">
        <v>389</v>
      </c>
      <c r="K1278">
        <v>100186</v>
      </c>
      <c r="L1278" t="s">
        <v>15</v>
      </c>
      <c r="M1278" t="s">
        <v>273</v>
      </c>
      <c r="N1278" t="s">
        <v>225</v>
      </c>
      <c r="O1278" t="s">
        <v>242</v>
      </c>
      <c r="P1278">
        <v>23</v>
      </c>
      <c r="Q1278" s="1">
        <v>34335</v>
      </c>
      <c r="R1278" t="s">
        <v>266</v>
      </c>
      <c r="S1278" t="s">
        <v>243</v>
      </c>
      <c r="T1278" t="s">
        <v>229</v>
      </c>
      <c r="U1278" t="s">
        <v>230</v>
      </c>
      <c r="V1278" t="s">
        <v>240</v>
      </c>
      <c r="W1278">
        <v>588</v>
      </c>
      <c r="X1278" t="s">
        <v>344</v>
      </c>
      <c r="Y1278" t="s">
        <v>345</v>
      </c>
      <c r="Z1278" t="s">
        <v>346</v>
      </c>
      <c r="AA1278">
        <v>0.1065</v>
      </c>
      <c r="AB1278" t="s">
        <v>347</v>
      </c>
      <c r="AC1278" t="s">
        <v>348</v>
      </c>
      <c r="AD1278" t="s">
        <v>8</v>
      </c>
      <c r="AE1278" t="s">
        <v>9</v>
      </c>
      <c r="AF1278" t="s">
        <v>10</v>
      </c>
      <c r="AG1278" t="s">
        <v>11</v>
      </c>
      <c r="AH1278" t="s">
        <v>11</v>
      </c>
      <c r="AI1278" t="s">
        <v>12</v>
      </c>
      <c r="AJ1278" t="s">
        <v>8</v>
      </c>
      <c r="AK1278">
        <v>100186</v>
      </c>
      <c r="AL1278" t="s">
        <v>13</v>
      </c>
      <c r="AM1278" t="s">
        <v>14</v>
      </c>
      <c r="AN1278">
        <v>35055</v>
      </c>
      <c r="AO1278">
        <v>9268</v>
      </c>
      <c r="AP1278">
        <v>34647</v>
      </c>
      <c r="AQ1278">
        <v>34.6</v>
      </c>
      <c r="AR1278">
        <v>2066.6</v>
      </c>
      <c r="AS1278" t="s">
        <v>2396</v>
      </c>
      <c r="AT1278" t="s">
        <v>2396</v>
      </c>
      <c r="AU1278">
        <v>2</v>
      </c>
      <c r="AV1278" t="s">
        <v>2398</v>
      </c>
      <c r="AW1278" t="str" cm="1">
        <f t="array" ref="AW1278">IF(Bank_Final_Fact[[#This Row],[Disbursement Date]]=MIN(_xlfn._xlws.FILTER(Bank_Final_Fact[Disbursement Date],Bank_Final_Fact[Client id]=Bank_Final_Fact[[#This Row],[Client id]])),"New","Old")</f>
        <v>New</v>
      </c>
      <c r="AX1278">
        <f t="shared" si="19"/>
        <v>1</v>
      </c>
    </row>
    <row r="1279" spans="1:50">
      <c r="A1279" t="s">
        <v>1664</v>
      </c>
      <c r="B1279">
        <v>938</v>
      </c>
      <c r="C1279" t="s">
        <v>32</v>
      </c>
      <c r="D1279" t="s">
        <v>343</v>
      </c>
      <c r="E1279">
        <v>21719</v>
      </c>
      <c r="F1279">
        <v>26006</v>
      </c>
      <c r="G1279">
        <v>23102</v>
      </c>
      <c r="H1279" s="1">
        <v>42743</v>
      </c>
      <c r="I1279" t="s">
        <v>394</v>
      </c>
      <c r="J1279" t="s">
        <v>383</v>
      </c>
      <c r="K1279">
        <v>250029</v>
      </c>
      <c r="L1279" t="s">
        <v>38</v>
      </c>
      <c r="M1279" t="s">
        <v>288</v>
      </c>
      <c r="N1279" t="s">
        <v>225</v>
      </c>
      <c r="O1279" t="s">
        <v>251</v>
      </c>
      <c r="P1279">
        <v>34</v>
      </c>
      <c r="Q1279" s="1">
        <v>31048</v>
      </c>
      <c r="R1279" t="s">
        <v>239</v>
      </c>
      <c r="S1279" t="s">
        <v>303</v>
      </c>
      <c r="T1279" t="s">
        <v>259</v>
      </c>
      <c r="U1279" t="s">
        <v>230</v>
      </c>
      <c r="V1279" t="s">
        <v>240</v>
      </c>
      <c r="W1279">
        <v>328</v>
      </c>
      <c r="X1279" t="s">
        <v>344</v>
      </c>
      <c r="Y1279" t="s">
        <v>345</v>
      </c>
      <c r="Z1279" t="s">
        <v>346</v>
      </c>
      <c r="AA1279">
        <v>0.1065</v>
      </c>
      <c r="AB1279" t="s">
        <v>347</v>
      </c>
      <c r="AC1279" t="s">
        <v>348</v>
      </c>
      <c r="AD1279" t="s">
        <v>32</v>
      </c>
      <c r="AE1279" t="s">
        <v>33</v>
      </c>
      <c r="AF1279" t="s">
        <v>34</v>
      </c>
      <c r="AG1279" t="s">
        <v>35</v>
      </c>
      <c r="AH1279" t="s">
        <v>35</v>
      </c>
      <c r="AI1279" t="s">
        <v>36</v>
      </c>
      <c r="AJ1279" t="s">
        <v>32</v>
      </c>
      <c r="AK1279">
        <v>250029</v>
      </c>
      <c r="AL1279" t="s">
        <v>37</v>
      </c>
      <c r="AM1279" t="s">
        <v>16</v>
      </c>
      <c r="AN1279">
        <v>22230</v>
      </c>
      <c r="AO1279">
        <v>26992</v>
      </c>
      <c r="AP1279">
        <v>21684</v>
      </c>
      <c r="AQ1279">
        <v>45.72</v>
      </c>
      <c r="AR1279">
        <v>3784.39</v>
      </c>
      <c r="AS1279" t="s">
        <v>2396</v>
      </c>
      <c r="AT1279" t="s">
        <v>2396</v>
      </c>
      <c r="AU1279">
        <v>2</v>
      </c>
      <c r="AV1279" t="s">
        <v>2398</v>
      </c>
      <c r="AW1279" t="str" cm="1">
        <f t="array" ref="AW1279">IF(Bank_Final_Fact[[#This Row],[Disbursement Date]]=MIN(_xlfn._xlws.FILTER(Bank_Final_Fact[Disbursement Date],Bank_Final_Fact[Client id]=Bank_Final_Fact[[#This Row],[Client id]])),"New","Old")</f>
        <v>New</v>
      </c>
      <c r="AX1279">
        <f t="shared" si="19"/>
        <v>4</v>
      </c>
    </row>
    <row r="1280" spans="1:50">
      <c r="A1280" t="s">
        <v>1665</v>
      </c>
      <c r="B1280">
        <v>681</v>
      </c>
      <c r="C1280" t="s">
        <v>39</v>
      </c>
      <c r="D1280" t="s">
        <v>359</v>
      </c>
      <c r="E1280">
        <v>45815</v>
      </c>
      <c r="F1280">
        <v>14325</v>
      </c>
      <c r="G1280">
        <v>9084</v>
      </c>
      <c r="H1280" s="1">
        <v>44120</v>
      </c>
      <c r="I1280" t="s">
        <v>382</v>
      </c>
      <c r="J1280" t="s">
        <v>383</v>
      </c>
      <c r="K1280">
        <v>30179</v>
      </c>
      <c r="L1280" t="s">
        <v>46</v>
      </c>
      <c r="M1280" t="s">
        <v>288</v>
      </c>
      <c r="N1280" t="s">
        <v>225</v>
      </c>
      <c r="O1280" t="s">
        <v>251</v>
      </c>
      <c r="P1280">
        <v>34</v>
      </c>
      <c r="Q1280" s="1">
        <v>31048</v>
      </c>
      <c r="R1280" t="s">
        <v>239</v>
      </c>
      <c r="S1280" t="s">
        <v>303</v>
      </c>
      <c r="T1280" t="s">
        <v>259</v>
      </c>
      <c r="U1280" t="s">
        <v>230</v>
      </c>
      <c r="V1280" t="s">
        <v>240</v>
      </c>
      <c r="W1280">
        <v>328</v>
      </c>
      <c r="X1280" t="s">
        <v>344</v>
      </c>
      <c r="Y1280" t="s">
        <v>360</v>
      </c>
      <c r="Z1280" t="s">
        <v>346</v>
      </c>
      <c r="AA1280">
        <v>9.9099999999999994E-2</v>
      </c>
      <c r="AB1280" t="s">
        <v>347</v>
      </c>
      <c r="AC1280" t="s">
        <v>361</v>
      </c>
      <c r="AD1280" t="s">
        <v>39</v>
      </c>
      <c r="AE1280" t="s">
        <v>40</v>
      </c>
      <c r="AF1280" t="s">
        <v>41</v>
      </c>
      <c r="AG1280" t="s">
        <v>42</v>
      </c>
      <c r="AH1280" t="s">
        <v>42</v>
      </c>
      <c r="AI1280" t="s">
        <v>43</v>
      </c>
      <c r="AJ1280" t="s">
        <v>44</v>
      </c>
      <c r="AK1280">
        <v>30179</v>
      </c>
      <c r="AL1280" t="s">
        <v>45</v>
      </c>
      <c r="AM1280" t="s">
        <v>30</v>
      </c>
      <c r="AN1280">
        <v>47754</v>
      </c>
      <c r="AO1280">
        <v>16244</v>
      </c>
      <c r="AP1280">
        <v>45535</v>
      </c>
      <c r="AQ1280">
        <v>35.53</v>
      </c>
      <c r="AR1280">
        <v>1758.03</v>
      </c>
      <c r="AS1280" t="s">
        <v>2396</v>
      </c>
      <c r="AT1280" t="s">
        <v>2396</v>
      </c>
      <c r="AU1280">
        <v>1</v>
      </c>
      <c r="AV1280" t="s">
        <v>2399</v>
      </c>
      <c r="AW1280" t="str" cm="1">
        <f t="array" ref="AW1280">IF(Bank_Final_Fact[[#This Row],[Disbursement Date]]=MIN(_xlfn._xlws.FILTER(Bank_Final_Fact[Disbursement Date],Bank_Final_Fact[Client id]=Bank_Final_Fact[[#This Row],[Client id]])),"New","Old")</f>
        <v>Old</v>
      </c>
      <c r="AX1280">
        <f t="shared" si="19"/>
        <v>4</v>
      </c>
    </row>
    <row r="1281" spans="1:50">
      <c r="A1281" t="s">
        <v>1666</v>
      </c>
      <c r="B1281">
        <v>935</v>
      </c>
      <c r="C1281" t="s">
        <v>127</v>
      </c>
      <c r="D1281" t="s">
        <v>343</v>
      </c>
      <c r="E1281">
        <v>42201</v>
      </c>
      <c r="F1281">
        <v>25685</v>
      </c>
      <c r="G1281">
        <v>2155</v>
      </c>
      <c r="H1281" s="1">
        <v>45075</v>
      </c>
      <c r="I1281" t="s">
        <v>382</v>
      </c>
      <c r="J1281" t="s">
        <v>383</v>
      </c>
      <c r="K1281">
        <v>120676</v>
      </c>
      <c r="L1281" t="s">
        <v>128</v>
      </c>
      <c r="M1281" t="s">
        <v>274</v>
      </c>
      <c r="N1281" t="s">
        <v>225</v>
      </c>
      <c r="O1281" t="s">
        <v>238</v>
      </c>
      <c r="P1281">
        <v>49</v>
      </c>
      <c r="Q1281" s="1">
        <v>25882</v>
      </c>
      <c r="R1281" t="s">
        <v>235</v>
      </c>
      <c r="S1281" t="s">
        <v>243</v>
      </c>
      <c r="T1281" t="s">
        <v>229</v>
      </c>
      <c r="U1281" t="s">
        <v>230</v>
      </c>
      <c r="V1281" t="s">
        <v>240</v>
      </c>
      <c r="W1281">
        <v>641</v>
      </c>
      <c r="X1281" t="s">
        <v>344</v>
      </c>
      <c r="Y1281" t="s">
        <v>345</v>
      </c>
      <c r="Z1281" t="s">
        <v>346</v>
      </c>
      <c r="AA1281">
        <v>0.1065</v>
      </c>
      <c r="AB1281" t="s">
        <v>347</v>
      </c>
      <c r="AC1281" t="s">
        <v>348</v>
      </c>
      <c r="AD1281" t="s">
        <v>127</v>
      </c>
      <c r="AE1281" t="s">
        <v>9</v>
      </c>
      <c r="AF1281" t="s">
        <v>10</v>
      </c>
      <c r="AG1281" t="s">
        <v>11</v>
      </c>
      <c r="AH1281" t="s">
        <v>11</v>
      </c>
      <c r="AI1281" t="s">
        <v>12</v>
      </c>
      <c r="AJ1281" t="s">
        <v>127</v>
      </c>
      <c r="AK1281">
        <v>120676</v>
      </c>
      <c r="AL1281" t="s">
        <v>21</v>
      </c>
      <c r="AM1281" t="s">
        <v>14</v>
      </c>
      <c r="AN1281">
        <v>42725</v>
      </c>
      <c r="AO1281">
        <v>26650</v>
      </c>
      <c r="AP1281">
        <v>41975</v>
      </c>
      <c r="AQ1281">
        <v>24.93</v>
      </c>
      <c r="AR1281">
        <v>2102.0100000000002</v>
      </c>
      <c r="AS1281" t="s">
        <v>2396</v>
      </c>
      <c r="AT1281" t="s">
        <v>2396</v>
      </c>
      <c r="AU1281">
        <v>2</v>
      </c>
      <c r="AV1281" t="s">
        <v>2399</v>
      </c>
      <c r="AW1281" t="str" cm="1">
        <f t="array" ref="AW1281">IF(Bank_Final_Fact[[#This Row],[Disbursement Date]]=MIN(_xlfn._xlws.FILTER(Bank_Final_Fact[Disbursement Date],Bank_Final_Fact[Client id]=Bank_Final_Fact[[#This Row],[Client id]])),"New","Old")</f>
        <v>Old</v>
      </c>
      <c r="AX1281">
        <f t="shared" si="19"/>
        <v>5</v>
      </c>
    </row>
    <row r="1282" spans="1:50">
      <c r="A1282" t="s">
        <v>1667</v>
      </c>
      <c r="B1282">
        <v>372</v>
      </c>
      <c r="C1282" t="s">
        <v>89</v>
      </c>
      <c r="D1282" t="s">
        <v>343</v>
      </c>
      <c r="E1282">
        <v>7958</v>
      </c>
      <c r="F1282">
        <v>4729</v>
      </c>
      <c r="G1282">
        <v>20501</v>
      </c>
      <c r="H1282" s="1">
        <v>42641</v>
      </c>
      <c r="I1282" t="s">
        <v>382</v>
      </c>
      <c r="J1282" t="s">
        <v>383</v>
      </c>
      <c r="K1282">
        <v>910020</v>
      </c>
      <c r="L1282" t="s">
        <v>91</v>
      </c>
      <c r="M1282" t="s">
        <v>313</v>
      </c>
      <c r="N1282" t="s">
        <v>225</v>
      </c>
      <c r="O1282" t="s">
        <v>251</v>
      </c>
      <c r="P1282">
        <v>30</v>
      </c>
      <c r="Q1282" s="1">
        <v>32143</v>
      </c>
      <c r="R1282" t="s">
        <v>239</v>
      </c>
      <c r="S1282" t="s">
        <v>303</v>
      </c>
      <c r="T1282" t="s">
        <v>229</v>
      </c>
      <c r="U1282" t="s">
        <v>230</v>
      </c>
      <c r="V1282" t="s">
        <v>240</v>
      </c>
      <c r="W1282">
        <v>783</v>
      </c>
      <c r="X1282" t="s">
        <v>344</v>
      </c>
      <c r="Y1282" t="s">
        <v>345</v>
      </c>
      <c r="Z1282" t="s">
        <v>346</v>
      </c>
      <c r="AA1282">
        <v>0.1065</v>
      </c>
      <c r="AB1282" t="s">
        <v>347</v>
      </c>
      <c r="AC1282" t="s">
        <v>348</v>
      </c>
      <c r="AD1282" t="s">
        <v>89</v>
      </c>
      <c r="AE1282" t="s">
        <v>24</v>
      </c>
      <c r="AF1282" t="s">
        <v>25</v>
      </c>
      <c r="AG1282" t="s">
        <v>26</v>
      </c>
      <c r="AH1282" t="s">
        <v>26</v>
      </c>
      <c r="AI1282" t="s">
        <v>27</v>
      </c>
      <c r="AJ1282" t="s">
        <v>28</v>
      </c>
      <c r="AK1282">
        <v>910020</v>
      </c>
      <c r="AL1282" t="s">
        <v>90</v>
      </c>
      <c r="AM1282" t="s">
        <v>16</v>
      </c>
      <c r="AN1282">
        <v>8452</v>
      </c>
      <c r="AO1282">
        <v>5748</v>
      </c>
      <c r="AP1282">
        <v>7878</v>
      </c>
      <c r="AQ1282">
        <v>15.49</v>
      </c>
      <c r="AR1282">
        <v>2926.33</v>
      </c>
      <c r="AS1282" t="s">
        <v>2396</v>
      </c>
      <c r="AT1282" t="s">
        <v>2396</v>
      </c>
      <c r="AU1282">
        <v>2</v>
      </c>
      <c r="AV1282" t="s">
        <v>2398</v>
      </c>
      <c r="AW1282" t="str" cm="1">
        <f t="array" ref="AW1282">IF(Bank_Final_Fact[[#This Row],[Disbursement Date]]=MIN(_xlfn._xlws.FILTER(Bank_Final_Fact[Disbursement Date],Bank_Final_Fact[Client id]=Bank_Final_Fact[[#This Row],[Client id]])),"New","Old")</f>
        <v>New</v>
      </c>
      <c r="AX1282">
        <f t="shared" ref="AX1282:AX1345" si="20">COUNTIF($B:$B,B1282)</f>
        <v>4</v>
      </c>
    </row>
    <row r="1283" spans="1:50">
      <c r="A1283" t="s">
        <v>1668</v>
      </c>
      <c r="B1283">
        <v>623</v>
      </c>
      <c r="C1283" t="s">
        <v>23</v>
      </c>
      <c r="D1283" t="s">
        <v>343</v>
      </c>
      <c r="E1283">
        <v>12341</v>
      </c>
      <c r="F1283">
        <v>23690</v>
      </c>
      <c r="G1283">
        <v>4619</v>
      </c>
      <c r="H1283" s="1">
        <v>44933</v>
      </c>
      <c r="I1283" t="s">
        <v>382</v>
      </c>
      <c r="J1283" t="s">
        <v>383</v>
      </c>
      <c r="K1283">
        <v>910182</v>
      </c>
      <c r="L1283" t="s">
        <v>31</v>
      </c>
      <c r="M1283" t="s">
        <v>319</v>
      </c>
      <c r="N1283" t="s">
        <v>225</v>
      </c>
      <c r="O1283" t="s">
        <v>238</v>
      </c>
      <c r="P1283">
        <v>52</v>
      </c>
      <c r="Q1283" s="1">
        <v>24473</v>
      </c>
      <c r="R1283" t="s">
        <v>239</v>
      </c>
      <c r="S1283" t="s">
        <v>303</v>
      </c>
      <c r="T1283" t="s">
        <v>229</v>
      </c>
      <c r="U1283" t="s">
        <v>233</v>
      </c>
      <c r="V1283" t="s">
        <v>246</v>
      </c>
      <c r="W1283">
        <v>626</v>
      </c>
      <c r="X1283" t="s">
        <v>344</v>
      </c>
      <c r="Y1283" t="s">
        <v>345</v>
      </c>
      <c r="Z1283" t="s">
        <v>346</v>
      </c>
      <c r="AA1283">
        <v>0.1065</v>
      </c>
      <c r="AB1283" t="s">
        <v>347</v>
      </c>
      <c r="AC1283" t="s">
        <v>348</v>
      </c>
      <c r="AD1283" t="s">
        <v>23</v>
      </c>
      <c r="AE1283" t="s">
        <v>24</v>
      </c>
      <c r="AF1283" t="s">
        <v>25</v>
      </c>
      <c r="AG1283" t="s">
        <v>26</v>
      </c>
      <c r="AH1283" t="s">
        <v>26</v>
      </c>
      <c r="AI1283" t="s">
        <v>27</v>
      </c>
      <c r="AJ1283" t="s">
        <v>28</v>
      </c>
      <c r="AK1283">
        <v>910182</v>
      </c>
      <c r="AL1283" t="s">
        <v>29</v>
      </c>
      <c r="AM1283" t="s">
        <v>16</v>
      </c>
      <c r="AN1283">
        <v>12815</v>
      </c>
      <c r="AO1283">
        <v>23711</v>
      </c>
      <c r="AP1283">
        <v>11864</v>
      </c>
      <c r="AQ1283">
        <v>3.96</v>
      </c>
      <c r="AR1283">
        <v>1928.8</v>
      </c>
      <c r="AS1283" t="s">
        <v>2396</v>
      </c>
      <c r="AT1283" t="s">
        <v>2396</v>
      </c>
      <c r="AU1283">
        <v>0</v>
      </c>
      <c r="AV1283" t="s">
        <v>2398</v>
      </c>
      <c r="AW1283" t="str" cm="1">
        <f t="array" ref="AW1283">IF(Bank_Final_Fact[[#This Row],[Disbursement Date]]=MIN(_xlfn._xlws.FILTER(Bank_Final_Fact[Disbursement Date],Bank_Final_Fact[Client id]=Bank_Final_Fact[[#This Row],[Client id]])),"New","Old")</f>
        <v>Old</v>
      </c>
      <c r="AX1283">
        <f t="shared" si="20"/>
        <v>2</v>
      </c>
    </row>
    <row r="1284" spans="1:50">
      <c r="A1284" t="s">
        <v>1669</v>
      </c>
      <c r="B1284">
        <v>494</v>
      </c>
      <c r="C1284" t="s">
        <v>23</v>
      </c>
      <c r="D1284" t="s">
        <v>343</v>
      </c>
      <c r="E1284">
        <v>29364</v>
      </c>
      <c r="F1284">
        <v>5694</v>
      </c>
      <c r="G1284">
        <v>25623</v>
      </c>
      <c r="H1284" s="1">
        <v>42743</v>
      </c>
      <c r="I1284" t="s">
        <v>385</v>
      </c>
      <c r="J1284" t="s">
        <v>383</v>
      </c>
      <c r="K1284">
        <v>910182</v>
      </c>
      <c r="L1284" t="s">
        <v>31</v>
      </c>
      <c r="M1284" t="s">
        <v>278</v>
      </c>
      <c r="N1284" t="s">
        <v>225</v>
      </c>
      <c r="O1284" t="s">
        <v>238</v>
      </c>
      <c r="P1284">
        <v>54</v>
      </c>
      <c r="Q1284" s="1">
        <v>23743</v>
      </c>
      <c r="R1284" t="s">
        <v>281</v>
      </c>
      <c r="S1284" t="s">
        <v>282</v>
      </c>
      <c r="T1284" t="s">
        <v>229</v>
      </c>
      <c r="U1284" t="s">
        <v>245</v>
      </c>
      <c r="V1284" t="s">
        <v>231</v>
      </c>
      <c r="W1284">
        <v>433</v>
      </c>
      <c r="X1284" t="s">
        <v>344</v>
      </c>
      <c r="Y1284" t="s">
        <v>345</v>
      </c>
      <c r="Z1284" t="s">
        <v>346</v>
      </c>
      <c r="AA1284">
        <v>0.1065</v>
      </c>
      <c r="AB1284" t="s">
        <v>347</v>
      </c>
      <c r="AC1284" t="s">
        <v>348</v>
      </c>
      <c r="AD1284" t="s">
        <v>23</v>
      </c>
      <c r="AE1284" t="s">
        <v>24</v>
      </c>
      <c r="AF1284" t="s">
        <v>25</v>
      </c>
      <c r="AG1284" t="s">
        <v>26</v>
      </c>
      <c r="AH1284" t="s">
        <v>26</v>
      </c>
      <c r="AI1284" t="s">
        <v>27</v>
      </c>
      <c r="AJ1284" t="s">
        <v>28</v>
      </c>
      <c r="AK1284">
        <v>910182</v>
      </c>
      <c r="AL1284" t="s">
        <v>29</v>
      </c>
      <c r="AM1284" t="s">
        <v>16</v>
      </c>
      <c r="AN1284">
        <v>29312</v>
      </c>
      <c r="AO1284">
        <v>5651</v>
      </c>
      <c r="AP1284">
        <v>29087</v>
      </c>
      <c r="AQ1284">
        <v>6.22</v>
      </c>
      <c r="AR1284">
        <v>2992.08</v>
      </c>
      <c r="AS1284" t="s">
        <v>2396</v>
      </c>
      <c r="AT1284" t="s">
        <v>2396</v>
      </c>
      <c r="AU1284">
        <v>2</v>
      </c>
      <c r="AV1284" t="s">
        <v>2398</v>
      </c>
      <c r="AW1284" t="str" cm="1">
        <f t="array" ref="AW1284">IF(Bank_Final_Fact[[#This Row],[Disbursement Date]]=MIN(_xlfn._xlws.FILTER(Bank_Final_Fact[Disbursement Date],Bank_Final_Fact[Client id]=Bank_Final_Fact[[#This Row],[Client id]])),"New","Old")</f>
        <v>Old</v>
      </c>
      <c r="AX1284">
        <f t="shared" si="20"/>
        <v>4</v>
      </c>
    </row>
    <row r="1285" spans="1:50">
      <c r="A1285" t="s">
        <v>1670</v>
      </c>
      <c r="B1285">
        <v>731</v>
      </c>
      <c r="C1285" t="s">
        <v>109</v>
      </c>
      <c r="D1285" t="s">
        <v>359</v>
      </c>
      <c r="E1285">
        <v>16128</v>
      </c>
      <c r="F1285">
        <v>7335</v>
      </c>
      <c r="G1285">
        <v>34019</v>
      </c>
      <c r="H1285" s="1">
        <v>42749</v>
      </c>
      <c r="I1285" t="s">
        <v>394</v>
      </c>
      <c r="J1285" t="s">
        <v>383</v>
      </c>
      <c r="K1285">
        <v>1110166</v>
      </c>
      <c r="L1285" t="s">
        <v>112</v>
      </c>
      <c r="M1285" t="s">
        <v>306</v>
      </c>
      <c r="N1285" t="s">
        <v>225</v>
      </c>
      <c r="O1285" t="s">
        <v>242</v>
      </c>
      <c r="P1285">
        <v>22</v>
      </c>
      <c r="Q1285" s="1">
        <v>35730</v>
      </c>
      <c r="R1285" t="s">
        <v>266</v>
      </c>
      <c r="S1285" t="s">
        <v>243</v>
      </c>
      <c r="T1285" t="s">
        <v>229</v>
      </c>
      <c r="U1285" t="s">
        <v>261</v>
      </c>
      <c r="V1285" t="s">
        <v>246</v>
      </c>
      <c r="W1285">
        <v>516</v>
      </c>
      <c r="X1285" t="s">
        <v>344</v>
      </c>
      <c r="Y1285" t="s">
        <v>360</v>
      </c>
      <c r="Z1285" t="s">
        <v>346</v>
      </c>
      <c r="AA1285">
        <v>9.9099999999999994E-2</v>
      </c>
      <c r="AB1285" t="s">
        <v>347</v>
      </c>
      <c r="AC1285" t="s">
        <v>361</v>
      </c>
      <c r="AD1285" t="s">
        <v>109</v>
      </c>
      <c r="AE1285" t="s">
        <v>9</v>
      </c>
      <c r="AF1285" t="s">
        <v>10</v>
      </c>
      <c r="AG1285" t="s">
        <v>11</v>
      </c>
      <c r="AH1285" t="s">
        <v>11</v>
      </c>
      <c r="AI1285" t="s">
        <v>12</v>
      </c>
      <c r="AJ1285" t="s">
        <v>110</v>
      </c>
      <c r="AK1285">
        <v>1110166</v>
      </c>
      <c r="AL1285" t="s">
        <v>111</v>
      </c>
      <c r="AM1285" t="s">
        <v>14</v>
      </c>
      <c r="AN1285">
        <v>16680</v>
      </c>
      <c r="AO1285">
        <v>9160</v>
      </c>
      <c r="AP1285">
        <v>16015</v>
      </c>
      <c r="AQ1285">
        <v>14.92</v>
      </c>
      <c r="AR1285">
        <v>394.91</v>
      </c>
      <c r="AS1285" t="s">
        <v>2396</v>
      </c>
      <c r="AT1285" t="s">
        <v>2396</v>
      </c>
      <c r="AU1285">
        <v>2</v>
      </c>
      <c r="AV1285" t="s">
        <v>2398</v>
      </c>
      <c r="AW1285" t="str" cm="1">
        <f t="array" ref="AW1285">IF(Bank_Final_Fact[[#This Row],[Disbursement Date]]=MIN(_xlfn._xlws.FILTER(Bank_Final_Fact[Disbursement Date],Bank_Final_Fact[Client id]=Bank_Final_Fact[[#This Row],[Client id]])),"New","Old")</f>
        <v>Old</v>
      </c>
      <c r="AX1285">
        <f t="shared" si="20"/>
        <v>5</v>
      </c>
    </row>
    <row r="1286" spans="1:50">
      <c r="A1286" t="s">
        <v>1671</v>
      </c>
      <c r="B1286">
        <v>190</v>
      </c>
      <c r="C1286" t="s">
        <v>109</v>
      </c>
      <c r="D1286" t="s">
        <v>359</v>
      </c>
      <c r="E1286">
        <v>47037</v>
      </c>
      <c r="F1286">
        <v>9731</v>
      </c>
      <c r="G1286">
        <v>7151</v>
      </c>
      <c r="H1286" s="1">
        <v>44182</v>
      </c>
      <c r="I1286" t="s">
        <v>382</v>
      </c>
      <c r="J1286" t="s">
        <v>389</v>
      </c>
      <c r="K1286">
        <v>1110166</v>
      </c>
      <c r="L1286" t="s">
        <v>112</v>
      </c>
      <c r="M1286" t="s">
        <v>270</v>
      </c>
      <c r="N1286" t="s">
        <v>225</v>
      </c>
      <c r="O1286" t="s">
        <v>238</v>
      </c>
      <c r="P1286">
        <v>49</v>
      </c>
      <c r="Q1286" s="1">
        <v>25727</v>
      </c>
      <c r="R1286" t="s">
        <v>281</v>
      </c>
      <c r="S1286" t="s">
        <v>282</v>
      </c>
      <c r="T1286" t="s">
        <v>229</v>
      </c>
      <c r="U1286" t="s">
        <v>261</v>
      </c>
      <c r="V1286" t="s">
        <v>246</v>
      </c>
      <c r="W1286">
        <v>442</v>
      </c>
      <c r="X1286" t="s">
        <v>344</v>
      </c>
      <c r="Y1286" t="s">
        <v>360</v>
      </c>
      <c r="Z1286" t="s">
        <v>346</v>
      </c>
      <c r="AA1286">
        <v>9.9099999999999994E-2</v>
      </c>
      <c r="AB1286" t="s">
        <v>347</v>
      </c>
      <c r="AC1286" t="s">
        <v>361</v>
      </c>
      <c r="AD1286" t="s">
        <v>109</v>
      </c>
      <c r="AE1286" t="s">
        <v>9</v>
      </c>
      <c r="AF1286" t="s">
        <v>10</v>
      </c>
      <c r="AG1286" t="s">
        <v>11</v>
      </c>
      <c r="AH1286" t="s">
        <v>11</v>
      </c>
      <c r="AI1286" t="s">
        <v>12</v>
      </c>
      <c r="AJ1286" t="s">
        <v>110</v>
      </c>
      <c r="AK1286">
        <v>1110166</v>
      </c>
      <c r="AL1286" t="s">
        <v>111</v>
      </c>
      <c r="AM1286" t="s">
        <v>14</v>
      </c>
      <c r="AN1286">
        <v>49033</v>
      </c>
      <c r="AO1286">
        <v>9503</v>
      </c>
      <c r="AP1286">
        <v>46776</v>
      </c>
      <c r="AQ1286">
        <v>25.13</v>
      </c>
      <c r="AR1286">
        <v>640.83000000000004</v>
      </c>
      <c r="AS1286" t="s">
        <v>2397</v>
      </c>
      <c r="AT1286" t="s">
        <v>2396</v>
      </c>
      <c r="AU1286">
        <v>2</v>
      </c>
      <c r="AV1286" t="s">
        <v>2399</v>
      </c>
      <c r="AW1286" t="str" cm="1">
        <f t="array" ref="AW1286">IF(Bank_Final_Fact[[#This Row],[Disbursement Date]]=MIN(_xlfn._xlws.FILTER(Bank_Final_Fact[Disbursement Date],Bank_Final_Fact[Client id]=Bank_Final_Fact[[#This Row],[Client id]])),"New","Old")</f>
        <v>New</v>
      </c>
      <c r="AX1286">
        <f t="shared" si="20"/>
        <v>1</v>
      </c>
    </row>
    <row r="1287" spans="1:50">
      <c r="A1287" t="s">
        <v>1672</v>
      </c>
      <c r="B1287">
        <v>866</v>
      </c>
      <c r="C1287" t="s">
        <v>129</v>
      </c>
      <c r="D1287" t="s">
        <v>359</v>
      </c>
      <c r="E1287">
        <v>16782</v>
      </c>
      <c r="F1287">
        <v>4242</v>
      </c>
      <c r="G1287">
        <v>28148</v>
      </c>
      <c r="H1287" s="1">
        <v>44727</v>
      </c>
      <c r="I1287" t="s">
        <v>394</v>
      </c>
      <c r="J1287" t="s">
        <v>383</v>
      </c>
      <c r="K1287">
        <v>130067</v>
      </c>
      <c r="L1287" t="s">
        <v>131</v>
      </c>
      <c r="M1287" t="s">
        <v>274</v>
      </c>
      <c r="N1287" t="s">
        <v>225</v>
      </c>
      <c r="O1287" t="s">
        <v>238</v>
      </c>
      <c r="P1287">
        <v>49</v>
      </c>
      <c r="Q1287" s="1">
        <v>25882</v>
      </c>
      <c r="R1287" t="s">
        <v>235</v>
      </c>
      <c r="S1287" t="s">
        <v>243</v>
      </c>
      <c r="T1287" t="s">
        <v>229</v>
      </c>
      <c r="U1287" t="s">
        <v>230</v>
      </c>
      <c r="V1287" t="s">
        <v>240</v>
      </c>
      <c r="W1287">
        <v>641</v>
      </c>
      <c r="X1287" t="s">
        <v>344</v>
      </c>
      <c r="Y1287" t="s">
        <v>360</v>
      </c>
      <c r="Z1287" t="s">
        <v>346</v>
      </c>
      <c r="AA1287">
        <v>9.9099999999999994E-2</v>
      </c>
      <c r="AB1287" t="s">
        <v>347</v>
      </c>
      <c r="AC1287" t="s">
        <v>361</v>
      </c>
      <c r="AD1287" t="s">
        <v>129</v>
      </c>
      <c r="AE1287" t="s">
        <v>9</v>
      </c>
      <c r="AF1287" t="s">
        <v>10</v>
      </c>
      <c r="AG1287" t="s">
        <v>11</v>
      </c>
      <c r="AH1287" t="s">
        <v>11</v>
      </c>
      <c r="AI1287" t="s">
        <v>12</v>
      </c>
      <c r="AJ1287" t="s">
        <v>129</v>
      </c>
      <c r="AK1287">
        <v>130067</v>
      </c>
      <c r="AL1287" t="s">
        <v>130</v>
      </c>
      <c r="AM1287" t="s">
        <v>30</v>
      </c>
      <c r="AN1287">
        <v>18559</v>
      </c>
      <c r="AO1287">
        <v>4000</v>
      </c>
      <c r="AP1287">
        <v>16583</v>
      </c>
      <c r="AQ1287">
        <v>12.3</v>
      </c>
      <c r="AR1287">
        <v>856.95</v>
      </c>
      <c r="AS1287" t="s">
        <v>2396</v>
      </c>
      <c r="AT1287" t="s">
        <v>2396</v>
      </c>
      <c r="AU1287">
        <v>0</v>
      </c>
      <c r="AV1287" t="s">
        <v>2399</v>
      </c>
      <c r="AW1287" t="str" cm="1">
        <f t="array" ref="AW1287">IF(Bank_Final_Fact[[#This Row],[Disbursement Date]]=MIN(_xlfn._xlws.FILTER(Bank_Final_Fact[Disbursement Date],Bank_Final_Fact[Client id]=Bank_Final_Fact[[#This Row],[Client id]])),"New","Old")</f>
        <v>New</v>
      </c>
      <c r="AX1287">
        <f t="shared" si="20"/>
        <v>1</v>
      </c>
    </row>
    <row r="1288" spans="1:50">
      <c r="A1288" t="s">
        <v>1673</v>
      </c>
      <c r="B1288">
        <v>121</v>
      </c>
      <c r="C1288" t="s">
        <v>20</v>
      </c>
      <c r="D1288" t="s">
        <v>343</v>
      </c>
      <c r="E1288">
        <v>7110</v>
      </c>
      <c r="F1288">
        <v>14070</v>
      </c>
      <c r="G1288">
        <v>16959</v>
      </c>
      <c r="H1288" s="1">
        <v>43448</v>
      </c>
      <c r="I1288" t="s">
        <v>394</v>
      </c>
      <c r="J1288" t="s">
        <v>389</v>
      </c>
      <c r="K1288">
        <v>110159</v>
      </c>
      <c r="L1288" t="s">
        <v>22</v>
      </c>
      <c r="M1288" t="s">
        <v>309</v>
      </c>
      <c r="N1288" t="s">
        <v>225</v>
      </c>
      <c r="O1288" t="s">
        <v>226</v>
      </c>
      <c r="P1288">
        <v>42</v>
      </c>
      <c r="Q1288" s="1">
        <v>28126</v>
      </c>
      <c r="R1288" t="s">
        <v>239</v>
      </c>
      <c r="S1288" t="s">
        <v>303</v>
      </c>
      <c r="T1288" t="s">
        <v>229</v>
      </c>
      <c r="U1288" t="s">
        <v>245</v>
      </c>
      <c r="V1288" t="s">
        <v>246</v>
      </c>
      <c r="W1288">
        <v>534</v>
      </c>
      <c r="X1288" t="s">
        <v>344</v>
      </c>
      <c r="Y1288" t="s">
        <v>345</v>
      </c>
      <c r="Z1288" t="s">
        <v>346</v>
      </c>
      <c r="AA1288">
        <v>0.1065</v>
      </c>
      <c r="AB1288" t="s">
        <v>347</v>
      </c>
      <c r="AC1288" t="s">
        <v>348</v>
      </c>
      <c r="AD1288" t="s">
        <v>20</v>
      </c>
      <c r="AE1288" t="s">
        <v>9</v>
      </c>
      <c r="AF1288" t="s">
        <v>10</v>
      </c>
      <c r="AG1288" t="s">
        <v>11</v>
      </c>
      <c r="AH1288" t="s">
        <v>11</v>
      </c>
      <c r="AI1288" t="s">
        <v>12</v>
      </c>
      <c r="AJ1288" t="s">
        <v>20</v>
      </c>
      <c r="AK1288">
        <v>110159</v>
      </c>
      <c r="AL1288" t="s">
        <v>21</v>
      </c>
      <c r="AM1288" t="s">
        <v>30</v>
      </c>
      <c r="AN1288">
        <v>7207</v>
      </c>
      <c r="AO1288">
        <v>15874</v>
      </c>
      <c r="AP1288">
        <v>6932</v>
      </c>
      <c r="AQ1288">
        <v>19.55</v>
      </c>
      <c r="AR1288">
        <v>1990.39</v>
      </c>
      <c r="AS1288" t="s">
        <v>2397</v>
      </c>
      <c r="AT1288" t="s">
        <v>2396</v>
      </c>
      <c r="AU1288">
        <v>1</v>
      </c>
      <c r="AV1288" t="s">
        <v>2398</v>
      </c>
      <c r="AW1288" t="str" cm="1">
        <f t="array" ref="AW1288">IF(Bank_Final_Fact[[#This Row],[Disbursement Date]]=MIN(_xlfn._xlws.FILTER(Bank_Final_Fact[Disbursement Date],Bank_Final_Fact[Client id]=Bank_Final_Fact[[#This Row],[Client id]])),"New","Old")</f>
        <v>New</v>
      </c>
      <c r="AX1288">
        <f t="shared" si="20"/>
        <v>2</v>
      </c>
    </row>
    <row r="1289" spans="1:50">
      <c r="A1289" t="s">
        <v>1674</v>
      </c>
      <c r="B1289">
        <v>356</v>
      </c>
      <c r="C1289" t="s">
        <v>89</v>
      </c>
      <c r="D1289" t="s">
        <v>366</v>
      </c>
      <c r="E1289">
        <v>36514</v>
      </c>
      <c r="F1289">
        <v>16047</v>
      </c>
      <c r="G1289">
        <v>17332</v>
      </c>
      <c r="H1289" s="1">
        <v>43610</v>
      </c>
      <c r="I1289" t="s">
        <v>394</v>
      </c>
      <c r="J1289" t="s">
        <v>389</v>
      </c>
      <c r="K1289">
        <v>910020</v>
      </c>
      <c r="L1289" t="s">
        <v>91</v>
      </c>
      <c r="M1289" t="s">
        <v>292</v>
      </c>
      <c r="N1289" t="s">
        <v>225</v>
      </c>
      <c r="O1289" t="s">
        <v>226</v>
      </c>
      <c r="P1289">
        <v>44</v>
      </c>
      <c r="Q1289" s="1">
        <v>27645</v>
      </c>
      <c r="R1289" t="s">
        <v>266</v>
      </c>
      <c r="S1289" t="s">
        <v>243</v>
      </c>
      <c r="T1289" t="s">
        <v>259</v>
      </c>
      <c r="U1289" t="s">
        <v>245</v>
      </c>
      <c r="V1289" t="s">
        <v>246</v>
      </c>
      <c r="W1289">
        <v>601</v>
      </c>
      <c r="X1289" t="s">
        <v>344</v>
      </c>
      <c r="Y1289" t="s">
        <v>360</v>
      </c>
      <c r="Z1289" t="s">
        <v>363</v>
      </c>
      <c r="AA1289">
        <v>0.17269999999999999</v>
      </c>
      <c r="AB1289" t="s">
        <v>354</v>
      </c>
      <c r="AC1289" t="s">
        <v>367</v>
      </c>
      <c r="AD1289" t="s">
        <v>89</v>
      </c>
      <c r="AE1289" t="s">
        <v>24</v>
      </c>
      <c r="AF1289" t="s">
        <v>25</v>
      </c>
      <c r="AG1289" t="s">
        <v>26</v>
      </c>
      <c r="AH1289" t="s">
        <v>26</v>
      </c>
      <c r="AI1289" t="s">
        <v>27</v>
      </c>
      <c r="AJ1289" t="s">
        <v>28</v>
      </c>
      <c r="AK1289">
        <v>910020</v>
      </c>
      <c r="AL1289" t="s">
        <v>90</v>
      </c>
      <c r="AM1289" t="s">
        <v>16</v>
      </c>
      <c r="AN1289">
        <v>38402</v>
      </c>
      <c r="AO1289">
        <v>15561</v>
      </c>
      <c r="AP1289">
        <v>36333</v>
      </c>
      <c r="AQ1289">
        <v>26.08</v>
      </c>
      <c r="AR1289">
        <v>4678.88</v>
      </c>
      <c r="AS1289" t="s">
        <v>2396</v>
      </c>
      <c r="AT1289" t="s">
        <v>2396</v>
      </c>
      <c r="AU1289">
        <v>2</v>
      </c>
      <c r="AV1289" t="s">
        <v>2398</v>
      </c>
      <c r="AW1289" t="str" cm="1">
        <f t="array" ref="AW1289">IF(Bank_Final_Fact[[#This Row],[Disbursement Date]]=MIN(_xlfn._xlws.FILTER(Bank_Final_Fact[Disbursement Date],Bank_Final_Fact[Client id]=Bank_Final_Fact[[#This Row],[Client id]])),"New","Old")</f>
        <v>Old</v>
      </c>
      <c r="AX1289">
        <f t="shared" si="20"/>
        <v>2</v>
      </c>
    </row>
    <row r="1290" spans="1:50">
      <c r="A1290" t="s">
        <v>1675</v>
      </c>
      <c r="B1290">
        <v>938</v>
      </c>
      <c r="C1290" t="s">
        <v>89</v>
      </c>
      <c r="D1290" t="s">
        <v>353</v>
      </c>
      <c r="E1290">
        <v>16599</v>
      </c>
      <c r="F1290">
        <v>32440</v>
      </c>
      <c r="G1290">
        <v>33087</v>
      </c>
      <c r="H1290" s="1">
        <v>43777</v>
      </c>
      <c r="I1290" t="s">
        <v>385</v>
      </c>
      <c r="J1290" t="s">
        <v>383</v>
      </c>
      <c r="K1290">
        <v>910020</v>
      </c>
      <c r="L1290" t="s">
        <v>91</v>
      </c>
      <c r="M1290" t="s">
        <v>288</v>
      </c>
      <c r="N1290" t="s">
        <v>225</v>
      </c>
      <c r="O1290" t="s">
        <v>251</v>
      </c>
      <c r="P1290">
        <v>34</v>
      </c>
      <c r="Q1290" s="1">
        <v>31048</v>
      </c>
      <c r="R1290" t="s">
        <v>239</v>
      </c>
      <c r="S1290" t="s">
        <v>303</v>
      </c>
      <c r="T1290" t="s">
        <v>259</v>
      </c>
      <c r="U1290" t="s">
        <v>230</v>
      </c>
      <c r="V1290" t="s">
        <v>240</v>
      </c>
      <c r="W1290">
        <v>328</v>
      </c>
      <c r="X1290" t="s">
        <v>344</v>
      </c>
      <c r="Y1290" t="s">
        <v>357</v>
      </c>
      <c r="Z1290" t="s">
        <v>346</v>
      </c>
      <c r="AA1290">
        <v>0.1825</v>
      </c>
      <c r="AB1290" t="s">
        <v>354</v>
      </c>
      <c r="AC1290" t="s">
        <v>355</v>
      </c>
      <c r="AD1290" t="s">
        <v>89</v>
      </c>
      <c r="AE1290" t="s">
        <v>24</v>
      </c>
      <c r="AF1290" t="s">
        <v>25</v>
      </c>
      <c r="AG1290" t="s">
        <v>26</v>
      </c>
      <c r="AH1290" t="s">
        <v>26</v>
      </c>
      <c r="AI1290" t="s">
        <v>27</v>
      </c>
      <c r="AJ1290" t="s">
        <v>28</v>
      </c>
      <c r="AK1290">
        <v>910020</v>
      </c>
      <c r="AL1290" t="s">
        <v>90</v>
      </c>
      <c r="AM1290" t="s">
        <v>16</v>
      </c>
      <c r="AN1290">
        <v>17141</v>
      </c>
      <c r="AO1290">
        <v>32057</v>
      </c>
      <c r="AP1290">
        <v>16172</v>
      </c>
      <c r="AQ1290">
        <v>19.170000000000002</v>
      </c>
      <c r="AR1290">
        <v>2934.16</v>
      </c>
      <c r="AS1290" t="s">
        <v>2396</v>
      </c>
      <c r="AT1290" t="s">
        <v>2396</v>
      </c>
      <c r="AU1290">
        <v>0</v>
      </c>
      <c r="AV1290" t="s">
        <v>2398</v>
      </c>
      <c r="AW1290" t="str" cm="1">
        <f t="array" ref="AW1290">IF(Bank_Final_Fact[[#This Row],[Disbursement Date]]=MIN(_xlfn._xlws.FILTER(Bank_Final_Fact[Disbursement Date],Bank_Final_Fact[Client id]=Bank_Final_Fact[[#This Row],[Client id]])),"New","Old")</f>
        <v>Old</v>
      </c>
      <c r="AX1290">
        <f t="shared" si="20"/>
        <v>4</v>
      </c>
    </row>
    <row r="1291" spans="1:50">
      <c r="A1291" t="s">
        <v>1676</v>
      </c>
      <c r="B1291">
        <v>415</v>
      </c>
      <c r="C1291" t="s">
        <v>186</v>
      </c>
      <c r="D1291" t="s">
        <v>359</v>
      </c>
      <c r="E1291">
        <v>12205</v>
      </c>
      <c r="F1291">
        <v>42752</v>
      </c>
      <c r="G1291">
        <v>3977</v>
      </c>
      <c r="H1291" s="1">
        <v>43934</v>
      </c>
      <c r="I1291" t="s">
        <v>385</v>
      </c>
      <c r="J1291" t="s">
        <v>383</v>
      </c>
      <c r="K1291">
        <v>800018</v>
      </c>
      <c r="L1291" t="s">
        <v>189</v>
      </c>
      <c r="M1291" t="s">
        <v>309</v>
      </c>
      <c r="N1291" t="s">
        <v>225</v>
      </c>
      <c r="O1291" t="s">
        <v>226</v>
      </c>
      <c r="P1291">
        <v>42</v>
      </c>
      <c r="Q1291" s="1">
        <v>28126</v>
      </c>
      <c r="R1291" t="s">
        <v>239</v>
      </c>
      <c r="S1291" t="s">
        <v>303</v>
      </c>
      <c r="T1291" t="s">
        <v>229</v>
      </c>
      <c r="U1291" t="s">
        <v>245</v>
      </c>
      <c r="V1291" t="s">
        <v>246</v>
      </c>
      <c r="W1291">
        <v>534</v>
      </c>
      <c r="X1291" t="s">
        <v>344</v>
      </c>
      <c r="Y1291" t="s">
        <v>360</v>
      </c>
      <c r="Z1291" t="s">
        <v>346</v>
      </c>
      <c r="AA1291">
        <v>9.9099999999999994E-2</v>
      </c>
      <c r="AB1291" t="s">
        <v>347</v>
      </c>
      <c r="AC1291" t="s">
        <v>361</v>
      </c>
      <c r="AD1291" t="s">
        <v>186</v>
      </c>
      <c r="AE1291" t="s">
        <v>24</v>
      </c>
      <c r="AF1291" t="s">
        <v>25</v>
      </c>
      <c r="AG1291" t="s">
        <v>26</v>
      </c>
      <c r="AH1291" t="s">
        <v>26</v>
      </c>
      <c r="AI1291" t="s">
        <v>27</v>
      </c>
      <c r="AJ1291" t="s">
        <v>187</v>
      </c>
      <c r="AK1291">
        <v>800018</v>
      </c>
      <c r="AL1291" t="s">
        <v>188</v>
      </c>
      <c r="AM1291" t="s">
        <v>14</v>
      </c>
      <c r="AN1291">
        <v>12063</v>
      </c>
      <c r="AO1291">
        <v>43079</v>
      </c>
      <c r="AP1291">
        <v>11721</v>
      </c>
      <c r="AQ1291">
        <v>48.18</v>
      </c>
      <c r="AR1291">
        <v>1996.34</v>
      </c>
      <c r="AS1291" t="s">
        <v>2396</v>
      </c>
      <c r="AT1291" t="s">
        <v>2396</v>
      </c>
      <c r="AU1291">
        <v>1</v>
      </c>
      <c r="AV1291" t="s">
        <v>2398</v>
      </c>
      <c r="AW1291" t="str" cm="1">
        <f t="array" ref="AW1291">IF(Bank_Final_Fact[[#This Row],[Disbursement Date]]=MIN(_xlfn._xlws.FILTER(Bank_Final_Fact[Disbursement Date],Bank_Final_Fact[Client id]=Bank_Final_Fact[[#This Row],[Client id]])),"New","Old")</f>
        <v>New</v>
      </c>
      <c r="AX1291">
        <f t="shared" si="20"/>
        <v>1</v>
      </c>
    </row>
    <row r="1292" spans="1:50">
      <c r="A1292" t="s">
        <v>1677</v>
      </c>
      <c r="B1292">
        <v>68</v>
      </c>
      <c r="C1292" t="s">
        <v>69</v>
      </c>
      <c r="D1292" t="s">
        <v>372</v>
      </c>
      <c r="E1292">
        <v>21546</v>
      </c>
      <c r="F1292">
        <v>12598</v>
      </c>
      <c r="G1292">
        <v>43615</v>
      </c>
      <c r="H1292" s="1">
        <v>44877</v>
      </c>
      <c r="I1292" t="s">
        <v>382</v>
      </c>
      <c r="J1292" t="s">
        <v>383</v>
      </c>
      <c r="K1292">
        <v>140056</v>
      </c>
      <c r="L1292" t="s">
        <v>71</v>
      </c>
      <c r="M1292" t="s">
        <v>288</v>
      </c>
      <c r="N1292" t="s">
        <v>225</v>
      </c>
      <c r="O1292" t="s">
        <v>226</v>
      </c>
      <c r="P1292">
        <v>41</v>
      </c>
      <c r="Q1292" s="1">
        <v>28491</v>
      </c>
      <c r="R1292" t="s">
        <v>227</v>
      </c>
      <c r="S1292" t="s">
        <v>243</v>
      </c>
      <c r="T1292" t="s">
        <v>229</v>
      </c>
      <c r="U1292" t="s">
        <v>245</v>
      </c>
      <c r="V1292" t="s">
        <v>246</v>
      </c>
      <c r="W1292">
        <v>495</v>
      </c>
      <c r="X1292" t="s">
        <v>344</v>
      </c>
      <c r="Y1292" t="s">
        <v>345</v>
      </c>
      <c r="Z1292" t="s">
        <v>346</v>
      </c>
      <c r="AA1292">
        <v>0.17269999999999999</v>
      </c>
      <c r="AB1292" t="s">
        <v>354</v>
      </c>
      <c r="AC1292" t="s">
        <v>367</v>
      </c>
      <c r="AD1292" t="s">
        <v>69</v>
      </c>
      <c r="AE1292" t="s">
        <v>24</v>
      </c>
      <c r="AF1292" t="s">
        <v>25</v>
      </c>
      <c r="AG1292" t="s">
        <v>26</v>
      </c>
      <c r="AH1292" t="s">
        <v>26</v>
      </c>
      <c r="AI1292" t="s">
        <v>27</v>
      </c>
      <c r="AJ1292" t="s">
        <v>69</v>
      </c>
      <c r="AK1292">
        <v>140056</v>
      </c>
      <c r="AL1292" t="s">
        <v>70</v>
      </c>
      <c r="AM1292" t="s">
        <v>14</v>
      </c>
      <c r="AN1292">
        <v>22099</v>
      </c>
      <c r="AO1292">
        <v>12432</v>
      </c>
      <c r="AP1292">
        <v>21524</v>
      </c>
      <c r="AQ1292">
        <v>28.19</v>
      </c>
      <c r="AR1292">
        <v>4540.8900000000003</v>
      </c>
      <c r="AS1292" t="s">
        <v>2396</v>
      </c>
      <c r="AT1292" t="s">
        <v>2396</v>
      </c>
      <c r="AU1292">
        <v>0</v>
      </c>
      <c r="AV1292" t="s">
        <v>2399</v>
      </c>
      <c r="AW1292" t="str" cm="1">
        <f t="array" ref="AW1292">IF(Bank_Final_Fact[[#This Row],[Disbursement Date]]=MIN(_xlfn._xlws.FILTER(Bank_Final_Fact[Disbursement Date],Bank_Final_Fact[Client id]=Bank_Final_Fact[[#This Row],[Client id]])),"New","Old")</f>
        <v>Old</v>
      </c>
      <c r="AX1292">
        <f t="shared" si="20"/>
        <v>4</v>
      </c>
    </row>
    <row r="1293" spans="1:50">
      <c r="A1293" t="s">
        <v>1678</v>
      </c>
      <c r="B1293">
        <v>715</v>
      </c>
      <c r="C1293" t="s">
        <v>190</v>
      </c>
      <c r="D1293" t="s">
        <v>359</v>
      </c>
      <c r="E1293">
        <v>29047</v>
      </c>
      <c r="F1293">
        <v>7072</v>
      </c>
      <c r="G1293">
        <v>2322</v>
      </c>
      <c r="H1293" s="1">
        <v>44796</v>
      </c>
      <c r="I1293" t="s">
        <v>387</v>
      </c>
      <c r="J1293" t="s">
        <v>389</v>
      </c>
      <c r="K1293">
        <v>210563</v>
      </c>
      <c r="L1293" t="s">
        <v>192</v>
      </c>
      <c r="M1293" t="s">
        <v>247</v>
      </c>
      <c r="N1293" t="s">
        <v>225</v>
      </c>
      <c r="O1293" t="s">
        <v>251</v>
      </c>
      <c r="P1293">
        <v>35</v>
      </c>
      <c r="Q1293" s="1">
        <v>30682</v>
      </c>
      <c r="R1293" t="s">
        <v>239</v>
      </c>
      <c r="S1293" t="s">
        <v>303</v>
      </c>
      <c r="T1293" t="s">
        <v>229</v>
      </c>
      <c r="U1293" t="s">
        <v>236</v>
      </c>
      <c r="V1293" t="s">
        <v>240</v>
      </c>
      <c r="W1293">
        <v>721</v>
      </c>
      <c r="X1293" t="s">
        <v>344</v>
      </c>
      <c r="Y1293" t="s">
        <v>360</v>
      </c>
      <c r="Z1293" t="s">
        <v>346</v>
      </c>
      <c r="AA1293">
        <v>9.9099999999999994E-2</v>
      </c>
      <c r="AB1293" t="s">
        <v>347</v>
      </c>
      <c r="AC1293" t="s">
        <v>361</v>
      </c>
      <c r="AD1293" t="s">
        <v>190</v>
      </c>
      <c r="AE1293" t="s">
        <v>24</v>
      </c>
      <c r="AF1293" t="s">
        <v>25</v>
      </c>
      <c r="AG1293" t="s">
        <v>26</v>
      </c>
      <c r="AH1293" t="s">
        <v>26</v>
      </c>
      <c r="AI1293" t="s">
        <v>27</v>
      </c>
      <c r="AJ1293" t="s">
        <v>190</v>
      </c>
      <c r="AK1293">
        <v>210563</v>
      </c>
      <c r="AL1293" t="s">
        <v>191</v>
      </c>
      <c r="AM1293" t="s">
        <v>30</v>
      </c>
      <c r="AN1293">
        <v>28837</v>
      </c>
      <c r="AO1293">
        <v>7009</v>
      </c>
      <c r="AP1293">
        <v>28716</v>
      </c>
      <c r="AQ1293">
        <v>16.47</v>
      </c>
      <c r="AR1293">
        <v>4268</v>
      </c>
      <c r="AS1293" t="s">
        <v>2396</v>
      </c>
      <c r="AT1293" t="s">
        <v>2396</v>
      </c>
      <c r="AU1293">
        <v>1</v>
      </c>
      <c r="AV1293" t="s">
        <v>2398</v>
      </c>
      <c r="AW1293" t="str" cm="1">
        <f t="array" ref="AW1293">IF(Bank_Final_Fact[[#This Row],[Disbursement Date]]=MIN(_xlfn._xlws.FILTER(Bank_Final_Fact[Disbursement Date],Bank_Final_Fact[Client id]=Bank_Final_Fact[[#This Row],[Client id]])),"New","Old")</f>
        <v>New</v>
      </c>
      <c r="AX1293">
        <f t="shared" si="20"/>
        <v>1</v>
      </c>
    </row>
    <row r="1294" spans="1:50">
      <c r="A1294" t="s">
        <v>1679</v>
      </c>
      <c r="B1294">
        <v>833</v>
      </c>
      <c r="C1294" t="s">
        <v>23</v>
      </c>
      <c r="D1294" t="s">
        <v>359</v>
      </c>
      <c r="E1294">
        <v>28848</v>
      </c>
      <c r="F1294">
        <v>42284</v>
      </c>
      <c r="G1294">
        <v>38339</v>
      </c>
      <c r="H1294" s="1">
        <v>43265</v>
      </c>
      <c r="I1294" t="s">
        <v>385</v>
      </c>
      <c r="J1294" t="s">
        <v>389</v>
      </c>
      <c r="K1294">
        <v>910182</v>
      </c>
      <c r="L1294" t="s">
        <v>31</v>
      </c>
      <c r="M1294" t="s">
        <v>298</v>
      </c>
      <c r="N1294" t="s">
        <v>225</v>
      </c>
      <c r="O1294" t="s">
        <v>242</v>
      </c>
      <c r="P1294">
        <v>22</v>
      </c>
      <c r="Q1294" s="1">
        <v>35348</v>
      </c>
      <c r="R1294" t="s">
        <v>239</v>
      </c>
      <c r="S1294" t="s">
        <v>303</v>
      </c>
      <c r="T1294" t="s">
        <v>259</v>
      </c>
      <c r="U1294" t="s">
        <v>233</v>
      </c>
      <c r="V1294" t="s">
        <v>246</v>
      </c>
      <c r="W1294">
        <v>564</v>
      </c>
      <c r="X1294" t="s">
        <v>344</v>
      </c>
      <c r="Y1294" t="s">
        <v>360</v>
      </c>
      <c r="Z1294" t="s">
        <v>346</v>
      </c>
      <c r="AA1294">
        <v>9.9099999999999994E-2</v>
      </c>
      <c r="AB1294" t="s">
        <v>347</v>
      </c>
      <c r="AC1294" t="s">
        <v>361</v>
      </c>
      <c r="AD1294" t="s">
        <v>23</v>
      </c>
      <c r="AE1294" t="s">
        <v>24</v>
      </c>
      <c r="AF1294" t="s">
        <v>25</v>
      </c>
      <c r="AG1294" t="s">
        <v>26</v>
      </c>
      <c r="AH1294" t="s">
        <v>26</v>
      </c>
      <c r="AI1294" t="s">
        <v>27</v>
      </c>
      <c r="AJ1294" t="s">
        <v>28</v>
      </c>
      <c r="AK1294">
        <v>910182</v>
      </c>
      <c r="AL1294" t="s">
        <v>29</v>
      </c>
      <c r="AM1294" t="s">
        <v>16</v>
      </c>
      <c r="AN1294">
        <v>30443</v>
      </c>
      <c r="AO1294">
        <v>42153</v>
      </c>
      <c r="AP1294">
        <v>28633</v>
      </c>
      <c r="AQ1294">
        <v>44.41</v>
      </c>
      <c r="AR1294">
        <v>1511.93</v>
      </c>
      <c r="AS1294" t="s">
        <v>2397</v>
      </c>
      <c r="AT1294" t="s">
        <v>2396</v>
      </c>
      <c r="AU1294">
        <v>2</v>
      </c>
      <c r="AV1294" t="s">
        <v>2398</v>
      </c>
      <c r="AW1294" t="str" cm="1">
        <f t="array" ref="AW1294">IF(Bank_Final_Fact[[#This Row],[Disbursement Date]]=MIN(_xlfn._xlws.FILTER(Bank_Final_Fact[Disbursement Date],Bank_Final_Fact[Client id]=Bank_Final_Fact[[#This Row],[Client id]])),"New","Old")</f>
        <v>Old</v>
      </c>
      <c r="AX1294">
        <f t="shared" si="20"/>
        <v>3</v>
      </c>
    </row>
    <row r="1295" spans="1:50">
      <c r="A1295" t="s">
        <v>1680</v>
      </c>
      <c r="B1295">
        <v>283</v>
      </c>
      <c r="C1295" t="s">
        <v>116</v>
      </c>
      <c r="D1295" t="s">
        <v>343</v>
      </c>
      <c r="E1295">
        <v>9714</v>
      </c>
      <c r="F1295">
        <v>34171</v>
      </c>
      <c r="G1295">
        <v>5129</v>
      </c>
      <c r="H1295" s="1">
        <v>44809</v>
      </c>
      <c r="I1295" t="s">
        <v>385</v>
      </c>
      <c r="J1295" t="s">
        <v>383</v>
      </c>
      <c r="K1295">
        <v>1140044</v>
      </c>
      <c r="L1295" t="s">
        <v>118</v>
      </c>
      <c r="M1295" t="s">
        <v>304</v>
      </c>
      <c r="N1295" t="s">
        <v>225</v>
      </c>
      <c r="O1295" t="s">
        <v>251</v>
      </c>
      <c r="P1295">
        <v>33</v>
      </c>
      <c r="Q1295" s="1">
        <v>31451</v>
      </c>
      <c r="R1295" t="s">
        <v>266</v>
      </c>
      <c r="S1295" t="s">
        <v>282</v>
      </c>
      <c r="T1295" t="s">
        <v>229</v>
      </c>
      <c r="U1295" t="s">
        <v>261</v>
      </c>
      <c r="V1295" t="s">
        <v>231</v>
      </c>
      <c r="W1295">
        <v>336</v>
      </c>
      <c r="X1295" t="s">
        <v>344</v>
      </c>
      <c r="Y1295" t="s">
        <v>345</v>
      </c>
      <c r="Z1295" t="s">
        <v>346</v>
      </c>
      <c r="AA1295">
        <v>0.1065</v>
      </c>
      <c r="AB1295" t="s">
        <v>347</v>
      </c>
      <c r="AC1295" t="s">
        <v>348</v>
      </c>
      <c r="AD1295" t="s">
        <v>116</v>
      </c>
      <c r="AE1295" t="s">
        <v>76</v>
      </c>
      <c r="AF1295" t="s">
        <v>77</v>
      </c>
      <c r="AG1295" t="s">
        <v>78</v>
      </c>
      <c r="AH1295" t="s">
        <v>78</v>
      </c>
      <c r="AI1295" t="s">
        <v>79</v>
      </c>
      <c r="AJ1295" t="s">
        <v>116</v>
      </c>
      <c r="AK1295">
        <v>1140044</v>
      </c>
      <c r="AL1295" t="s">
        <v>117</v>
      </c>
      <c r="AM1295" t="s">
        <v>14</v>
      </c>
      <c r="AN1295">
        <v>10411</v>
      </c>
      <c r="AO1295">
        <v>34905</v>
      </c>
      <c r="AP1295">
        <v>9624</v>
      </c>
      <c r="AQ1295">
        <v>40.93</v>
      </c>
      <c r="AR1295">
        <v>4740.96</v>
      </c>
      <c r="AS1295" t="s">
        <v>2396</v>
      </c>
      <c r="AT1295" t="s">
        <v>2396</v>
      </c>
      <c r="AU1295">
        <v>2</v>
      </c>
      <c r="AV1295" t="s">
        <v>2398</v>
      </c>
      <c r="AW1295" t="str" cm="1">
        <f t="array" ref="AW1295">IF(Bank_Final_Fact[[#This Row],[Disbursement Date]]=MIN(_xlfn._xlws.FILTER(Bank_Final_Fact[Disbursement Date],Bank_Final_Fact[Client id]=Bank_Final_Fact[[#This Row],[Client id]])),"New","Old")</f>
        <v>Old</v>
      </c>
      <c r="AX1295">
        <f t="shared" si="20"/>
        <v>2</v>
      </c>
    </row>
    <row r="1296" spans="1:50">
      <c r="A1296" t="s">
        <v>1681</v>
      </c>
      <c r="B1296">
        <v>508</v>
      </c>
      <c r="C1296" t="s">
        <v>171</v>
      </c>
      <c r="D1296" t="s">
        <v>359</v>
      </c>
      <c r="E1296">
        <v>19930</v>
      </c>
      <c r="F1296">
        <v>27951</v>
      </c>
      <c r="G1296">
        <v>28116</v>
      </c>
      <c r="H1296" s="1">
        <v>42354</v>
      </c>
      <c r="I1296" t="s">
        <v>382</v>
      </c>
      <c r="J1296" t="s">
        <v>389</v>
      </c>
      <c r="K1296">
        <v>380112</v>
      </c>
      <c r="L1296" t="s">
        <v>173</v>
      </c>
      <c r="M1296" t="s">
        <v>308</v>
      </c>
      <c r="N1296" t="s">
        <v>225</v>
      </c>
      <c r="O1296" t="s">
        <v>238</v>
      </c>
      <c r="P1296">
        <v>49</v>
      </c>
      <c r="Q1296" s="1">
        <v>25752</v>
      </c>
      <c r="R1296" t="s">
        <v>239</v>
      </c>
      <c r="S1296" t="s">
        <v>303</v>
      </c>
      <c r="T1296" t="s">
        <v>229</v>
      </c>
      <c r="U1296" t="s">
        <v>236</v>
      </c>
      <c r="V1296" t="s">
        <v>231</v>
      </c>
      <c r="W1296">
        <v>695</v>
      </c>
      <c r="X1296" t="s">
        <v>344</v>
      </c>
      <c r="Y1296" t="s">
        <v>360</v>
      </c>
      <c r="Z1296" t="s">
        <v>346</v>
      </c>
      <c r="AA1296">
        <v>9.9099999999999994E-2</v>
      </c>
      <c r="AB1296" t="s">
        <v>347</v>
      </c>
      <c r="AC1296" t="s">
        <v>361</v>
      </c>
      <c r="AD1296" t="s">
        <v>171</v>
      </c>
      <c r="AE1296" t="s">
        <v>76</v>
      </c>
      <c r="AF1296" t="s">
        <v>77</v>
      </c>
      <c r="AG1296" t="s">
        <v>78</v>
      </c>
      <c r="AH1296" t="s">
        <v>78</v>
      </c>
      <c r="AI1296" t="s">
        <v>79</v>
      </c>
      <c r="AJ1296" t="s">
        <v>171</v>
      </c>
      <c r="AK1296">
        <v>380112</v>
      </c>
      <c r="AL1296" t="s">
        <v>172</v>
      </c>
      <c r="AM1296" t="s">
        <v>16</v>
      </c>
      <c r="AN1296">
        <v>20194</v>
      </c>
      <c r="AO1296">
        <v>28556</v>
      </c>
      <c r="AP1296">
        <v>19557</v>
      </c>
      <c r="AQ1296">
        <v>39.799999999999997</v>
      </c>
      <c r="AR1296">
        <v>3251.6</v>
      </c>
      <c r="AS1296" t="s">
        <v>2396</v>
      </c>
      <c r="AT1296" t="s">
        <v>2396</v>
      </c>
      <c r="AU1296">
        <v>2</v>
      </c>
      <c r="AV1296" t="s">
        <v>2398</v>
      </c>
      <c r="AW1296" t="str" cm="1">
        <f t="array" ref="AW1296">IF(Bank_Final_Fact[[#This Row],[Disbursement Date]]=MIN(_xlfn._xlws.FILTER(Bank_Final_Fact[Disbursement Date],Bank_Final_Fact[Client id]=Bank_Final_Fact[[#This Row],[Client id]])),"New","Old")</f>
        <v>Old</v>
      </c>
      <c r="AX1296">
        <f t="shared" si="20"/>
        <v>5</v>
      </c>
    </row>
    <row r="1297" spans="1:50">
      <c r="A1297" t="s">
        <v>1682</v>
      </c>
      <c r="B1297">
        <v>790</v>
      </c>
      <c r="C1297" t="s">
        <v>180</v>
      </c>
      <c r="D1297" t="s">
        <v>343</v>
      </c>
      <c r="E1297">
        <v>37107</v>
      </c>
      <c r="F1297">
        <v>23803</v>
      </c>
      <c r="G1297">
        <v>42484</v>
      </c>
      <c r="H1297" s="1">
        <v>43752</v>
      </c>
      <c r="I1297" t="s">
        <v>394</v>
      </c>
      <c r="J1297" t="s">
        <v>389</v>
      </c>
      <c r="K1297">
        <v>1320004</v>
      </c>
      <c r="L1297" t="s">
        <v>182</v>
      </c>
      <c r="M1297" t="s">
        <v>326</v>
      </c>
      <c r="N1297" t="s">
        <v>225</v>
      </c>
      <c r="O1297" t="s">
        <v>251</v>
      </c>
      <c r="P1297">
        <v>35</v>
      </c>
      <c r="Q1297" s="1">
        <v>30682</v>
      </c>
      <c r="R1297" t="s">
        <v>239</v>
      </c>
      <c r="S1297" t="s">
        <v>303</v>
      </c>
      <c r="T1297" t="s">
        <v>259</v>
      </c>
      <c r="U1297" t="s">
        <v>245</v>
      </c>
      <c r="V1297" t="s">
        <v>231</v>
      </c>
      <c r="W1297">
        <v>744</v>
      </c>
      <c r="X1297" t="s">
        <v>344</v>
      </c>
      <c r="Y1297" t="s">
        <v>345</v>
      </c>
      <c r="Z1297" t="s">
        <v>346</v>
      </c>
      <c r="AA1297">
        <v>0.1065</v>
      </c>
      <c r="AB1297" t="s">
        <v>347</v>
      </c>
      <c r="AC1297" t="s">
        <v>348</v>
      </c>
      <c r="AD1297" t="s">
        <v>180</v>
      </c>
      <c r="AE1297" t="s">
        <v>103</v>
      </c>
      <c r="AF1297" t="s">
        <v>104</v>
      </c>
      <c r="AG1297" t="s">
        <v>105</v>
      </c>
      <c r="AH1297" t="s">
        <v>105</v>
      </c>
      <c r="AI1297" t="s">
        <v>106</v>
      </c>
      <c r="AJ1297" t="s">
        <v>104</v>
      </c>
      <c r="AK1297">
        <v>1320004</v>
      </c>
      <c r="AL1297" t="s">
        <v>181</v>
      </c>
      <c r="AM1297" t="s">
        <v>14</v>
      </c>
      <c r="AN1297">
        <v>39064</v>
      </c>
      <c r="AO1297">
        <v>23317</v>
      </c>
      <c r="AP1297">
        <v>36950</v>
      </c>
      <c r="AQ1297">
        <v>12.72</v>
      </c>
      <c r="AR1297">
        <v>3945.19</v>
      </c>
      <c r="AS1297" t="s">
        <v>2396</v>
      </c>
      <c r="AT1297" t="s">
        <v>2396</v>
      </c>
      <c r="AU1297">
        <v>2</v>
      </c>
      <c r="AV1297" t="s">
        <v>2398</v>
      </c>
      <c r="AW1297" t="str" cm="1">
        <f t="array" ref="AW1297">IF(Bank_Final_Fact[[#This Row],[Disbursement Date]]=MIN(_xlfn._xlws.FILTER(Bank_Final_Fact[Disbursement Date],Bank_Final_Fact[Client id]=Bank_Final_Fact[[#This Row],[Client id]])),"New","Old")</f>
        <v>New</v>
      </c>
      <c r="AX1297">
        <f t="shared" si="20"/>
        <v>4</v>
      </c>
    </row>
    <row r="1298" spans="1:50">
      <c r="A1298" t="s">
        <v>1683</v>
      </c>
      <c r="B1298">
        <v>12</v>
      </c>
      <c r="C1298" t="s">
        <v>23</v>
      </c>
      <c r="D1298" t="s">
        <v>359</v>
      </c>
      <c r="E1298">
        <v>20507</v>
      </c>
      <c r="F1298">
        <v>11997</v>
      </c>
      <c r="G1298">
        <v>35506</v>
      </c>
      <c r="H1298" s="1">
        <v>43212</v>
      </c>
      <c r="I1298" t="s">
        <v>382</v>
      </c>
      <c r="J1298" t="s">
        <v>389</v>
      </c>
      <c r="K1298">
        <v>910182</v>
      </c>
      <c r="L1298" t="s">
        <v>31</v>
      </c>
      <c r="M1298" t="s">
        <v>252</v>
      </c>
      <c r="N1298" t="s">
        <v>225</v>
      </c>
      <c r="O1298" t="s">
        <v>226</v>
      </c>
      <c r="P1298">
        <v>45</v>
      </c>
      <c r="Q1298" s="1">
        <v>26299</v>
      </c>
      <c r="R1298" t="s">
        <v>227</v>
      </c>
      <c r="S1298" t="s">
        <v>243</v>
      </c>
      <c r="T1298" t="s">
        <v>249</v>
      </c>
      <c r="U1298" t="s">
        <v>230</v>
      </c>
      <c r="V1298" t="s">
        <v>240</v>
      </c>
      <c r="W1298">
        <v>417</v>
      </c>
      <c r="X1298" t="s">
        <v>344</v>
      </c>
      <c r="Y1298" t="s">
        <v>360</v>
      </c>
      <c r="Z1298" t="s">
        <v>346</v>
      </c>
      <c r="AA1298">
        <v>9.9099999999999994E-2</v>
      </c>
      <c r="AB1298" t="s">
        <v>347</v>
      </c>
      <c r="AC1298" t="s">
        <v>361</v>
      </c>
      <c r="AD1298" t="s">
        <v>23</v>
      </c>
      <c r="AE1298" t="s">
        <v>24</v>
      </c>
      <c r="AF1298" t="s">
        <v>25</v>
      </c>
      <c r="AG1298" t="s">
        <v>26</v>
      </c>
      <c r="AH1298" t="s">
        <v>26</v>
      </c>
      <c r="AI1298" t="s">
        <v>27</v>
      </c>
      <c r="AJ1298" t="s">
        <v>28</v>
      </c>
      <c r="AK1298">
        <v>910182</v>
      </c>
      <c r="AL1298" t="s">
        <v>29</v>
      </c>
      <c r="AM1298" t="s">
        <v>16</v>
      </c>
      <c r="AN1298">
        <v>21917</v>
      </c>
      <c r="AO1298">
        <v>13952</v>
      </c>
      <c r="AP1298">
        <v>20337</v>
      </c>
      <c r="AQ1298">
        <v>26.7</v>
      </c>
      <c r="AR1298">
        <v>3015.7</v>
      </c>
      <c r="AS1298" t="s">
        <v>2396</v>
      </c>
      <c r="AT1298" t="s">
        <v>2396</v>
      </c>
      <c r="AU1298">
        <v>0</v>
      </c>
      <c r="AV1298" t="s">
        <v>2399</v>
      </c>
      <c r="AW1298" t="str" cm="1">
        <f t="array" ref="AW1298">IF(Bank_Final_Fact[[#This Row],[Disbursement Date]]=MIN(_xlfn._xlws.FILTER(Bank_Final_Fact[Disbursement Date],Bank_Final_Fact[Client id]=Bank_Final_Fact[[#This Row],[Client id]])),"New","Old")</f>
        <v>Old</v>
      </c>
      <c r="AX1298">
        <f t="shared" si="20"/>
        <v>6</v>
      </c>
    </row>
    <row r="1299" spans="1:50">
      <c r="A1299" t="s">
        <v>1684</v>
      </c>
      <c r="B1299">
        <v>349</v>
      </c>
      <c r="C1299" t="s">
        <v>8</v>
      </c>
      <c r="D1299" t="s">
        <v>343</v>
      </c>
      <c r="E1299">
        <v>26825</v>
      </c>
      <c r="F1299">
        <v>37802</v>
      </c>
      <c r="G1299">
        <v>30415</v>
      </c>
      <c r="H1299" s="1">
        <v>44767</v>
      </c>
      <c r="I1299" t="s">
        <v>394</v>
      </c>
      <c r="J1299" t="s">
        <v>383</v>
      </c>
      <c r="K1299">
        <v>100186</v>
      </c>
      <c r="L1299" t="s">
        <v>15</v>
      </c>
      <c r="M1299" t="s">
        <v>270</v>
      </c>
      <c r="N1299" t="s">
        <v>225</v>
      </c>
      <c r="O1299" t="s">
        <v>242</v>
      </c>
      <c r="P1299">
        <v>23</v>
      </c>
      <c r="Q1299" s="1">
        <v>34367</v>
      </c>
      <c r="R1299" t="s">
        <v>266</v>
      </c>
      <c r="S1299" t="s">
        <v>243</v>
      </c>
      <c r="T1299" t="s">
        <v>229</v>
      </c>
      <c r="U1299" t="s">
        <v>245</v>
      </c>
      <c r="V1299" t="s">
        <v>240</v>
      </c>
      <c r="W1299">
        <v>503</v>
      </c>
      <c r="X1299" t="s">
        <v>344</v>
      </c>
      <c r="Y1299" t="s">
        <v>345</v>
      </c>
      <c r="Z1299" t="s">
        <v>346</v>
      </c>
      <c r="AA1299">
        <v>0.1065</v>
      </c>
      <c r="AB1299" t="s">
        <v>347</v>
      </c>
      <c r="AC1299" t="s">
        <v>348</v>
      </c>
      <c r="AD1299" t="s">
        <v>8</v>
      </c>
      <c r="AE1299" t="s">
        <v>9</v>
      </c>
      <c r="AF1299" t="s">
        <v>10</v>
      </c>
      <c r="AG1299" t="s">
        <v>11</v>
      </c>
      <c r="AH1299" t="s">
        <v>11</v>
      </c>
      <c r="AI1299" t="s">
        <v>12</v>
      </c>
      <c r="AJ1299" t="s">
        <v>8</v>
      </c>
      <c r="AK1299">
        <v>100186</v>
      </c>
      <c r="AL1299" t="s">
        <v>13</v>
      </c>
      <c r="AM1299" t="s">
        <v>14</v>
      </c>
      <c r="AN1299">
        <v>28518</v>
      </c>
      <c r="AO1299">
        <v>38781</v>
      </c>
      <c r="AP1299">
        <v>26465</v>
      </c>
      <c r="AQ1299">
        <v>34.54</v>
      </c>
      <c r="AR1299">
        <v>3756.16</v>
      </c>
      <c r="AS1299" t="s">
        <v>2396</v>
      </c>
      <c r="AT1299" t="s">
        <v>2396</v>
      </c>
      <c r="AU1299">
        <v>2</v>
      </c>
      <c r="AV1299" t="s">
        <v>2398</v>
      </c>
      <c r="AW1299" t="str" cm="1">
        <f t="array" ref="AW1299">IF(Bank_Final_Fact[[#This Row],[Disbursement Date]]=MIN(_xlfn._xlws.FILTER(Bank_Final_Fact[Disbursement Date],Bank_Final_Fact[Client id]=Bank_Final_Fact[[#This Row],[Client id]])),"New","Old")</f>
        <v>Old</v>
      </c>
      <c r="AX1299">
        <f t="shared" si="20"/>
        <v>4</v>
      </c>
    </row>
    <row r="1300" spans="1:50">
      <c r="A1300" t="s">
        <v>1685</v>
      </c>
      <c r="B1300">
        <v>193</v>
      </c>
      <c r="C1300" t="s">
        <v>57</v>
      </c>
      <c r="D1300" t="s">
        <v>343</v>
      </c>
      <c r="E1300">
        <v>37724</v>
      </c>
      <c r="F1300">
        <v>9271</v>
      </c>
      <c r="G1300">
        <v>22799</v>
      </c>
      <c r="H1300" s="1">
        <v>43913</v>
      </c>
      <c r="I1300" t="s">
        <v>385</v>
      </c>
      <c r="J1300" t="s">
        <v>383</v>
      </c>
      <c r="K1300">
        <v>240005</v>
      </c>
      <c r="L1300" t="s">
        <v>59</v>
      </c>
      <c r="M1300" t="s">
        <v>252</v>
      </c>
      <c r="N1300" t="s">
        <v>225</v>
      </c>
      <c r="O1300" t="s">
        <v>226</v>
      </c>
      <c r="P1300">
        <v>43</v>
      </c>
      <c r="Q1300" s="1">
        <v>27760</v>
      </c>
      <c r="R1300" t="s">
        <v>281</v>
      </c>
      <c r="S1300" t="s">
        <v>282</v>
      </c>
      <c r="T1300" t="s">
        <v>229</v>
      </c>
      <c r="U1300" t="s">
        <v>233</v>
      </c>
      <c r="V1300" t="s">
        <v>231</v>
      </c>
      <c r="W1300">
        <v>672</v>
      </c>
      <c r="X1300" t="s">
        <v>344</v>
      </c>
      <c r="Y1300" t="s">
        <v>345</v>
      </c>
      <c r="Z1300" t="s">
        <v>346</v>
      </c>
      <c r="AA1300">
        <v>0.1065</v>
      </c>
      <c r="AB1300" t="s">
        <v>347</v>
      </c>
      <c r="AC1300" t="s">
        <v>348</v>
      </c>
      <c r="AD1300" t="s">
        <v>57</v>
      </c>
      <c r="AE1300" t="s">
        <v>33</v>
      </c>
      <c r="AF1300" t="s">
        <v>34</v>
      </c>
      <c r="AG1300" t="s">
        <v>35</v>
      </c>
      <c r="AH1300" t="s">
        <v>35</v>
      </c>
      <c r="AI1300" t="s">
        <v>36</v>
      </c>
      <c r="AJ1300" t="s">
        <v>57</v>
      </c>
      <c r="AK1300">
        <v>240005</v>
      </c>
      <c r="AL1300" t="s">
        <v>58</v>
      </c>
      <c r="AM1300" t="s">
        <v>30</v>
      </c>
      <c r="AN1300">
        <v>37873</v>
      </c>
      <c r="AO1300">
        <v>8927</v>
      </c>
      <c r="AP1300">
        <v>37547</v>
      </c>
      <c r="AQ1300">
        <v>34.46</v>
      </c>
      <c r="AR1300">
        <v>914.32</v>
      </c>
      <c r="AS1300" t="s">
        <v>2396</v>
      </c>
      <c r="AT1300" t="s">
        <v>2396</v>
      </c>
      <c r="AU1300">
        <v>2</v>
      </c>
      <c r="AV1300" t="s">
        <v>2398</v>
      </c>
      <c r="AW1300" t="str" cm="1">
        <f t="array" ref="AW1300">IF(Bank_Final_Fact[[#This Row],[Disbursement Date]]=MIN(_xlfn._xlws.FILTER(Bank_Final_Fact[Disbursement Date],Bank_Final_Fact[Client id]=Bank_Final_Fact[[#This Row],[Client id]])),"New","Old")</f>
        <v>Old</v>
      </c>
      <c r="AX1300">
        <f t="shared" si="20"/>
        <v>4</v>
      </c>
    </row>
    <row r="1301" spans="1:50">
      <c r="A1301" t="s">
        <v>1686</v>
      </c>
      <c r="B1301">
        <v>602</v>
      </c>
      <c r="C1301" t="s">
        <v>25</v>
      </c>
      <c r="D1301" t="s">
        <v>359</v>
      </c>
      <c r="E1301">
        <v>43242</v>
      </c>
      <c r="F1301">
        <v>3552</v>
      </c>
      <c r="G1301">
        <v>17918</v>
      </c>
      <c r="H1301" s="1">
        <v>42603</v>
      </c>
      <c r="I1301" t="s">
        <v>387</v>
      </c>
      <c r="J1301" t="s">
        <v>383</v>
      </c>
      <c r="K1301">
        <v>10068</v>
      </c>
      <c r="L1301" t="s">
        <v>74</v>
      </c>
      <c r="M1301" t="s">
        <v>271</v>
      </c>
      <c r="N1301" t="s">
        <v>225</v>
      </c>
      <c r="O1301" t="s">
        <v>238</v>
      </c>
      <c r="P1301">
        <v>50</v>
      </c>
      <c r="Q1301" s="1">
        <v>24838</v>
      </c>
      <c r="R1301" t="s">
        <v>239</v>
      </c>
      <c r="S1301" t="s">
        <v>303</v>
      </c>
      <c r="T1301" t="s">
        <v>229</v>
      </c>
      <c r="U1301" t="s">
        <v>236</v>
      </c>
      <c r="V1301" t="s">
        <v>231</v>
      </c>
      <c r="W1301">
        <v>768</v>
      </c>
      <c r="X1301" t="s">
        <v>344</v>
      </c>
      <c r="Y1301" t="s">
        <v>360</v>
      </c>
      <c r="Z1301" t="s">
        <v>346</v>
      </c>
      <c r="AA1301">
        <v>9.9099999999999994E-2</v>
      </c>
      <c r="AB1301" t="s">
        <v>347</v>
      </c>
      <c r="AC1301" t="s">
        <v>361</v>
      </c>
      <c r="AD1301" t="s">
        <v>25</v>
      </c>
      <c r="AE1301" t="s">
        <v>24</v>
      </c>
      <c r="AF1301" t="s">
        <v>25</v>
      </c>
      <c r="AG1301" t="s">
        <v>26</v>
      </c>
      <c r="AH1301" t="s">
        <v>26</v>
      </c>
      <c r="AI1301" t="s">
        <v>27</v>
      </c>
      <c r="AJ1301" t="s">
        <v>72</v>
      </c>
      <c r="AK1301">
        <v>10068</v>
      </c>
      <c r="AL1301" t="s">
        <v>73</v>
      </c>
      <c r="AM1301" t="s">
        <v>16</v>
      </c>
      <c r="AN1301">
        <v>44994</v>
      </c>
      <c r="AO1301">
        <v>3695</v>
      </c>
      <c r="AP1301">
        <v>42745</v>
      </c>
      <c r="AQ1301">
        <v>41.34</v>
      </c>
      <c r="AR1301">
        <v>1980.83</v>
      </c>
      <c r="AS1301" t="s">
        <v>2396</v>
      </c>
      <c r="AT1301" t="s">
        <v>2396</v>
      </c>
      <c r="AU1301">
        <v>1</v>
      </c>
      <c r="AV1301" t="s">
        <v>2398</v>
      </c>
      <c r="AW1301" t="str" cm="1">
        <f t="array" ref="AW1301">IF(Bank_Final_Fact[[#This Row],[Disbursement Date]]=MIN(_xlfn._xlws.FILTER(Bank_Final_Fact[Disbursement Date],Bank_Final_Fact[Client id]=Bank_Final_Fact[[#This Row],[Client id]])),"New","Old")</f>
        <v>New</v>
      </c>
      <c r="AX1301">
        <f t="shared" si="20"/>
        <v>3</v>
      </c>
    </row>
    <row r="1302" spans="1:50">
      <c r="A1302" t="s">
        <v>1687</v>
      </c>
      <c r="B1302">
        <v>583</v>
      </c>
      <c r="C1302" t="s">
        <v>124</v>
      </c>
      <c r="D1302" t="s">
        <v>359</v>
      </c>
      <c r="E1302">
        <v>24035</v>
      </c>
      <c r="F1302">
        <v>24794</v>
      </c>
      <c r="G1302">
        <v>17192</v>
      </c>
      <c r="H1302" s="1">
        <v>44023</v>
      </c>
      <c r="I1302" t="s">
        <v>382</v>
      </c>
      <c r="J1302" t="s">
        <v>383</v>
      </c>
      <c r="K1302">
        <v>1030063</v>
      </c>
      <c r="L1302" t="s">
        <v>126</v>
      </c>
      <c r="M1302" t="s">
        <v>296</v>
      </c>
      <c r="N1302" t="s">
        <v>225</v>
      </c>
      <c r="O1302" t="s">
        <v>226</v>
      </c>
      <c r="P1302">
        <v>42</v>
      </c>
      <c r="Q1302" s="1">
        <v>28126</v>
      </c>
      <c r="R1302" t="s">
        <v>235</v>
      </c>
      <c r="S1302" t="s">
        <v>243</v>
      </c>
      <c r="T1302" t="s">
        <v>229</v>
      </c>
      <c r="U1302" t="s">
        <v>245</v>
      </c>
      <c r="V1302" t="s">
        <v>231</v>
      </c>
      <c r="W1302">
        <v>717</v>
      </c>
      <c r="X1302" t="s">
        <v>344</v>
      </c>
      <c r="Y1302" t="s">
        <v>360</v>
      </c>
      <c r="Z1302" t="s">
        <v>346</v>
      </c>
      <c r="AA1302">
        <v>9.9099999999999994E-2</v>
      </c>
      <c r="AB1302" t="s">
        <v>347</v>
      </c>
      <c r="AC1302" t="s">
        <v>361</v>
      </c>
      <c r="AD1302" t="s">
        <v>124</v>
      </c>
      <c r="AE1302" t="s">
        <v>9</v>
      </c>
      <c r="AF1302" t="s">
        <v>10</v>
      </c>
      <c r="AG1302" t="s">
        <v>11</v>
      </c>
      <c r="AH1302" t="s">
        <v>11</v>
      </c>
      <c r="AI1302" t="s">
        <v>12</v>
      </c>
      <c r="AJ1302" t="s">
        <v>20</v>
      </c>
      <c r="AK1302">
        <v>1030063</v>
      </c>
      <c r="AL1302" t="s">
        <v>125</v>
      </c>
      <c r="AM1302" t="s">
        <v>30</v>
      </c>
      <c r="AN1302">
        <v>23943</v>
      </c>
      <c r="AO1302">
        <v>25088</v>
      </c>
      <c r="AP1302">
        <v>23615</v>
      </c>
      <c r="AQ1302">
        <v>25.58</v>
      </c>
      <c r="AR1302">
        <v>2434.5500000000002</v>
      </c>
      <c r="AS1302" t="s">
        <v>2396</v>
      </c>
      <c r="AT1302" t="s">
        <v>2396</v>
      </c>
      <c r="AU1302">
        <v>0</v>
      </c>
      <c r="AV1302" t="s">
        <v>2398</v>
      </c>
      <c r="AW1302" t="str" cm="1">
        <f t="array" ref="AW1302">IF(Bank_Final_Fact[[#This Row],[Disbursement Date]]=MIN(_xlfn._xlws.FILTER(Bank_Final_Fact[Disbursement Date],Bank_Final_Fact[Client id]=Bank_Final_Fact[[#This Row],[Client id]])),"New","Old")</f>
        <v>New</v>
      </c>
      <c r="AX1302">
        <f t="shared" si="20"/>
        <v>3</v>
      </c>
    </row>
    <row r="1303" spans="1:50">
      <c r="A1303" t="s">
        <v>1688</v>
      </c>
      <c r="B1303">
        <v>303</v>
      </c>
      <c r="C1303" t="s">
        <v>39</v>
      </c>
      <c r="D1303" t="s">
        <v>359</v>
      </c>
      <c r="E1303">
        <v>3302</v>
      </c>
      <c r="F1303">
        <v>11333</v>
      </c>
      <c r="G1303">
        <v>5237</v>
      </c>
      <c r="H1303" s="1">
        <v>43083</v>
      </c>
      <c r="I1303" t="s">
        <v>394</v>
      </c>
      <c r="J1303" t="s">
        <v>389</v>
      </c>
      <c r="K1303">
        <v>30179</v>
      </c>
      <c r="L1303" t="s">
        <v>46</v>
      </c>
      <c r="M1303" t="s">
        <v>255</v>
      </c>
      <c r="N1303" t="s">
        <v>225</v>
      </c>
      <c r="O1303" t="s">
        <v>242</v>
      </c>
      <c r="Q1303" s="1"/>
      <c r="R1303" t="s">
        <v>266</v>
      </c>
      <c r="S1303" t="s">
        <v>282</v>
      </c>
      <c r="T1303" t="s">
        <v>259</v>
      </c>
      <c r="U1303" t="s">
        <v>261</v>
      </c>
      <c r="V1303" t="s">
        <v>231</v>
      </c>
      <c r="W1303">
        <v>660</v>
      </c>
      <c r="X1303" t="s">
        <v>344</v>
      </c>
      <c r="Y1303" t="s">
        <v>360</v>
      </c>
      <c r="Z1303" t="s">
        <v>346</v>
      </c>
      <c r="AA1303">
        <v>9.9099999999999994E-2</v>
      </c>
      <c r="AB1303" t="s">
        <v>347</v>
      </c>
      <c r="AC1303" t="s">
        <v>361</v>
      </c>
      <c r="AD1303" t="s">
        <v>39</v>
      </c>
      <c r="AE1303" t="s">
        <v>40</v>
      </c>
      <c r="AF1303" t="s">
        <v>41</v>
      </c>
      <c r="AG1303" t="s">
        <v>42</v>
      </c>
      <c r="AH1303" t="s">
        <v>42</v>
      </c>
      <c r="AI1303" t="s">
        <v>43</v>
      </c>
      <c r="AJ1303" t="s">
        <v>44</v>
      </c>
      <c r="AK1303">
        <v>30179</v>
      </c>
      <c r="AL1303" t="s">
        <v>45</v>
      </c>
      <c r="AM1303" t="s">
        <v>30</v>
      </c>
      <c r="AN1303">
        <v>3687</v>
      </c>
      <c r="AO1303">
        <v>11416</v>
      </c>
      <c r="AP1303">
        <v>2860</v>
      </c>
      <c r="AQ1303">
        <v>0.16</v>
      </c>
      <c r="AR1303">
        <v>1160.08</v>
      </c>
      <c r="AS1303" t="s">
        <v>2396</v>
      </c>
      <c r="AT1303" t="s">
        <v>2396</v>
      </c>
      <c r="AU1303">
        <v>0</v>
      </c>
      <c r="AV1303" t="s">
        <v>2399</v>
      </c>
      <c r="AW1303" t="str" cm="1">
        <f t="array" ref="AW1303">IF(Bank_Final_Fact[[#This Row],[Disbursement Date]]=MIN(_xlfn._xlws.FILTER(Bank_Final_Fact[Disbursement Date],Bank_Final_Fact[Client id]=Bank_Final_Fact[[#This Row],[Client id]])),"New","Old")</f>
        <v>New</v>
      </c>
      <c r="AX1303">
        <f t="shared" si="20"/>
        <v>3</v>
      </c>
    </row>
    <row r="1304" spans="1:50">
      <c r="A1304" t="s">
        <v>1689</v>
      </c>
      <c r="B1304">
        <v>84</v>
      </c>
      <c r="C1304" t="s">
        <v>20</v>
      </c>
      <c r="D1304" t="s">
        <v>343</v>
      </c>
      <c r="E1304">
        <v>33841</v>
      </c>
      <c r="F1304">
        <v>37469</v>
      </c>
      <c r="G1304">
        <v>35556</v>
      </c>
      <c r="H1304" s="1">
        <v>44066</v>
      </c>
      <c r="I1304" t="s">
        <v>382</v>
      </c>
      <c r="J1304" t="s">
        <v>383</v>
      </c>
      <c r="K1304">
        <v>110159</v>
      </c>
      <c r="L1304" t="s">
        <v>22</v>
      </c>
      <c r="M1304" t="s">
        <v>279</v>
      </c>
      <c r="N1304" t="s">
        <v>225</v>
      </c>
      <c r="O1304" t="s">
        <v>226</v>
      </c>
      <c r="P1304">
        <v>42</v>
      </c>
      <c r="Q1304" s="1">
        <v>28126</v>
      </c>
      <c r="R1304" t="s">
        <v>235</v>
      </c>
      <c r="S1304" t="s">
        <v>243</v>
      </c>
      <c r="T1304" t="s">
        <v>229</v>
      </c>
      <c r="U1304" t="s">
        <v>233</v>
      </c>
      <c r="V1304" t="s">
        <v>231</v>
      </c>
      <c r="W1304">
        <v>668</v>
      </c>
      <c r="X1304" t="s">
        <v>344</v>
      </c>
      <c r="Y1304" t="s">
        <v>345</v>
      </c>
      <c r="Z1304" t="s">
        <v>346</v>
      </c>
      <c r="AA1304">
        <v>0.1065</v>
      </c>
      <c r="AB1304" t="s">
        <v>347</v>
      </c>
      <c r="AC1304" t="s">
        <v>348</v>
      </c>
      <c r="AD1304" t="s">
        <v>20</v>
      </c>
      <c r="AE1304" t="s">
        <v>9</v>
      </c>
      <c r="AF1304" t="s">
        <v>10</v>
      </c>
      <c r="AG1304" t="s">
        <v>11</v>
      </c>
      <c r="AH1304" t="s">
        <v>11</v>
      </c>
      <c r="AI1304" t="s">
        <v>12</v>
      </c>
      <c r="AJ1304" t="s">
        <v>20</v>
      </c>
      <c r="AK1304">
        <v>110159</v>
      </c>
      <c r="AL1304" t="s">
        <v>21</v>
      </c>
      <c r="AM1304" t="s">
        <v>30</v>
      </c>
      <c r="AN1304">
        <v>34496</v>
      </c>
      <c r="AO1304">
        <v>39438</v>
      </c>
      <c r="AP1304">
        <v>33533</v>
      </c>
      <c r="AQ1304">
        <v>13.92</v>
      </c>
      <c r="AR1304">
        <v>4594.92</v>
      </c>
      <c r="AS1304" t="s">
        <v>2396</v>
      </c>
      <c r="AT1304" t="s">
        <v>2396</v>
      </c>
      <c r="AU1304">
        <v>2</v>
      </c>
      <c r="AV1304" t="s">
        <v>2400</v>
      </c>
      <c r="AW1304" t="str" cm="1">
        <f t="array" ref="AW1304">IF(Bank_Final_Fact[[#This Row],[Disbursement Date]]=MIN(_xlfn._xlws.FILTER(Bank_Final_Fact[Disbursement Date],Bank_Final_Fact[Client id]=Bank_Final_Fact[[#This Row],[Client id]])),"New","Old")</f>
        <v>Old</v>
      </c>
      <c r="AX1304">
        <f t="shared" si="20"/>
        <v>2</v>
      </c>
    </row>
    <row r="1305" spans="1:50">
      <c r="A1305" t="s">
        <v>1690</v>
      </c>
      <c r="B1305">
        <v>130</v>
      </c>
      <c r="C1305" t="s">
        <v>47</v>
      </c>
      <c r="D1305" t="s">
        <v>343</v>
      </c>
      <c r="E1305">
        <v>30482</v>
      </c>
      <c r="F1305">
        <v>36475</v>
      </c>
      <c r="G1305">
        <v>22259</v>
      </c>
      <c r="H1305" s="1">
        <v>42079</v>
      </c>
      <c r="I1305" t="s">
        <v>385</v>
      </c>
      <c r="J1305" t="s">
        <v>389</v>
      </c>
      <c r="K1305">
        <v>80001</v>
      </c>
      <c r="L1305" t="s">
        <v>49</v>
      </c>
      <c r="M1305" t="s">
        <v>319</v>
      </c>
      <c r="N1305" t="s">
        <v>225</v>
      </c>
      <c r="O1305" t="s">
        <v>251</v>
      </c>
      <c r="P1305">
        <v>34</v>
      </c>
      <c r="Q1305" s="1">
        <v>31319</v>
      </c>
      <c r="R1305" t="s">
        <v>239</v>
      </c>
      <c r="S1305" t="s">
        <v>303</v>
      </c>
      <c r="T1305" t="s">
        <v>259</v>
      </c>
      <c r="U1305" t="s">
        <v>233</v>
      </c>
      <c r="V1305" t="s">
        <v>231</v>
      </c>
      <c r="W1305">
        <v>469</v>
      </c>
      <c r="X1305" t="s">
        <v>344</v>
      </c>
      <c r="Y1305" t="s">
        <v>345</v>
      </c>
      <c r="Z1305" t="s">
        <v>346</v>
      </c>
      <c r="AA1305">
        <v>0.1065</v>
      </c>
      <c r="AB1305" t="s">
        <v>347</v>
      </c>
      <c r="AC1305" t="s">
        <v>348</v>
      </c>
      <c r="AD1305" t="s">
        <v>47</v>
      </c>
      <c r="AE1305" t="s">
        <v>40</v>
      </c>
      <c r="AF1305" t="s">
        <v>41</v>
      </c>
      <c r="AG1305" t="s">
        <v>42</v>
      </c>
      <c r="AH1305" t="s">
        <v>42</v>
      </c>
      <c r="AI1305" t="s">
        <v>43</v>
      </c>
      <c r="AJ1305" t="s">
        <v>47</v>
      </c>
      <c r="AK1305">
        <v>80001</v>
      </c>
      <c r="AL1305" t="s">
        <v>48</v>
      </c>
      <c r="AM1305" t="s">
        <v>16</v>
      </c>
      <c r="AN1305">
        <v>32017</v>
      </c>
      <c r="AO1305">
        <v>36751</v>
      </c>
      <c r="AP1305">
        <v>30449</v>
      </c>
      <c r="AQ1305">
        <v>44.03</v>
      </c>
      <c r="AR1305">
        <v>138.04</v>
      </c>
      <c r="AS1305" t="s">
        <v>2397</v>
      </c>
      <c r="AT1305" t="s">
        <v>2396</v>
      </c>
      <c r="AU1305">
        <v>2</v>
      </c>
      <c r="AV1305" t="s">
        <v>2398</v>
      </c>
      <c r="AW1305" t="str" cm="1">
        <f t="array" ref="AW1305">IF(Bank_Final_Fact[[#This Row],[Disbursement Date]]=MIN(_xlfn._xlws.FILTER(Bank_Final_Fact[Disbursement Date],Bank_Final_Fact[Client id]=Bank_Final_Fact[[#This Row],[Client id]])),"New","Old")</f>
        <v>New</v>
      </c>
      <c r="AX1305">
        <f t="shared" si="20"/>
        <v>4</v>
      </c>
    </row>
    <row r="1306" spans="1:50">
      <c r="A1306" t="s">
        <v>1691</v>
      </c>
      <c r="B1306">
        <v>955</v>
      </c>
      <c r="C1306" t="s">
        <v>124</v>
      </c>
      <c r="D1306" t="s">
        <v>359</v>
      </c>
      <c r="E1306">
        <v>36622</v>
      </c>
      <c r="F1306">
        <v>48787</v>
      </c>
      <c r="G1306">
        <v>34553</v>
      </c>
      <c r="H1306" s="1">
        <v>42045</v>
      </c>
      <c r="I1306" t="s">
        <v>394</v>
      </c>
      <c r="J1306" t="s">
        <v>389</v>
      </c>
      <c r="K1306">
        <v>1030063</v>
      </c>
      <c r="L1306" t="s">
        <v>126</v>
      </c>
      <c r="M1306" t="s">
        <v>253</v>
      </c>
      <c r="N1306" t="s">
        <v>225</v>
      </c>
      <c r="O1306" t="s">
        <v>226</v>
      </c>
      <c r="P1306">
        <v>36</v>
      </c>
      <c r="Q1306" s="1">
        <v>29747</v>
      </c>
      <c r="R1306" t="s">
        <v>227</v>
      </c>
      <c r="S1306" t="s">
        <v>243</v>
      </c>
      <c r="T1306" t="s">
        <v>249</v>
      </c>
      <c r="U1306" t="s">
        <v>236</v>
      </c>
      <c r="V1306" t="s">
        <v>240</v>
      </c>
      <c r="W1306">
        <v>787</v>
      </c>
      <c r="X1306" t="s">
        <v>344</v>
      </c>
      <c r="Y1306" t="s">
        <v>360</v>
      </c>
      <c r="Z1306" t="s">
        <v>346</v>
      </c>
      <c r="AA1306">
        <v>9.9099999999999994E-2</v>
      </c>
      <c r="AB1306" t="s">
        <v>347</v>
      </c>
      <c r="AC1306" t="s">
        <v>361</v>
      </c>
      <c r="AD1306" t="s">
        <v>124</v>
      </c>
      <c r="AE1306" t="s">
        <v>9</v>
      </c>
      <c r="AF1306" t="s">
        <v>10</v>
      </c>
      <c r="AG1306" t="s">
        <v>11</v>
      </c>
      <c r="AH1306" t="s">
        <v>11</v>
      </c>
      <c r="AI1306" t="s">
        <v>12</v>
      </c>
      <c r="AJ1306" t="s">
        <v>20</v>
      </c>
      <c r="AK1306">
        <v>1030063</v>
      </c>
      <c r="AL1306" t="s">
        <v>125</v>
      </c>
      <c r="AM1306" t="s">
        <v>30</v>
      </c>
      <c r="AN1306">
        <v>36933</v>
      </c>
      <c r="AO1306">
        <v>50036</v>
      </c>
      <c r="AP1306">
        <v>36178</v>
      </c>
      <c r="AQ1306">
        <v>35.51</v>
      </c>
      <c r="AR1306">
        <v>3444.08</v>
      </c>
      <c r="AS1306" t="s">
        <v>2396</v>
      </c>
      <c r="AT1306" t="s">
        <v>2396</v>
      </c>
      <c r="AU1306">
        <v>1</v>
      </c>
      <c r="AV1306" t="s">
        <v>2398</v>
      </c>
      <c r="AW1306" t="str" cm="1">
        <f t="array" ref="AW1306">IF(Bank_Final_Fact[[#This Row],[Disbursement Date]]=MIN(_xlfn._xlws.FILTER(Bank_Final_Fact[Disbursement Date],Bank_Final_Fact[Client id]=Bank_Final_Fact[[#This Row],[Client id]])),"New","Old")</f>
        <v>New</v>
      </c>
      <c r="AX1306">
        <f t="shared" si="20"/>
        <v>4</v>
      </c>
    </row>
    <row r="1307" spans="1:50">
      <c r="A1307" t="s">
        <v>1692</v>
      </c>
      <c r="B1307">
        <v>593</v>
      </c>
      <c r="C1307" t="s">
        <v>20</v>
      </c>
      <c r="D1307" t="s">
        <v>343</v>
      </c>
      <c r="E1307">
        <v>36649</v>
      </c>
      <c r="F1307">
        <v>28933</v>
      </c>
      <c r="G1307">
        <v>1975</v>
      </c>
      <c r="H1307" s="1">
        <v>43135</v>
      </c>
      <c r="I1307" t="s">
        <v>385</v>
      </c>
      <c r="J1307" t="s">
        <v>383</v>
      </c>
      <c r="K1307">
        <v>110159</v>
      </c>
      <c r="L1307" t="s">
        <v>22</v>
      </c>
      <c r="M1307" t="s">
        <v>271</v>
      </c>
      <c r="N1307" t="s">
        <v>225</v>
      </c>
      <c r="O1307" t="s">
        <v>328</v>
      </c>
      <c r="P1307">
        <v>57</v>
      </c>
      <c r="Q1307" s="1">
        <v>22869</v>
      </c>
      <c r="R1307" t="s">
        <v>266</v>
      </c>
      <c r="S1307" t="s">
        <v>282</v>
      </c>
      <c r="T1307" t="s">
        <v>229</v>
      </c>
      <c r="U1307" t="s">
        <v>230</v>
      </c>
      <c r="V1307" t="s">
        <v>240</v>
      </c>
      <c r="W1307">
        <v>472</v>
      </c>
      <c r="X1307" t="s">
        <v>344</v>
      </c>
      <c r="Y1307" t="s">
        <v>345</v>
      </c>
      <c r="Z1307" t="s">
        <v>346</v>
      </c>
      <c r="AA1307">
        <v>0.1065</v>
      </c>
      <c r="AB1307" t="s">
        <v>347</v>
      </c>
      <c r="AC1307" t="s">
        <v>348</v>
      </c>
      <c r="AD1307" t="s">
        <v>20</v>
      </c>
      <c r="AE1307" t="s">
        <v>9</v>
      </c>
      <c r="AF1307" t="s">
        <v>10</v>
      </c>
      <c r="AG1307" t="s">
        <v>11</v>
      </c>
      <c r="AH1307" t="s">
        <v>11</v>
      </c>
      <c r="AI1307" t="s">
        <v>12</v>
      </c>
      <c r="AJ1307" t="s">
        <v>20</v>
      </c>
      <c r="AK1307">
        <v>110159</v>
      </c>
      <c r="AL1307" t="s">
        <v>21</v>
      </c>
      <c r="AM1307" t="s">
        <v>30</v>
      </c>
      <c r="AN1307">
        <v>36309</v>
      </c>
      <c r="AO1307">
        <v>29985</v>
      </c>
      <c r="AP1307">
        <v>36361</v>
      </c>
      <c r="AQ1307">
        <v>23.89</v>
      </c>
      <c r="AR1307">
        <v>3938.62</v>
      </c>
      <c r="AS1307" t="s">
        <v>2396</v>
      </c>
      <c r="AT1307" t="s">
        <v>2396</v>
      </c>
      <c r="AU1307">
        <v>0</v>
      </c>
      <c r="AV1307" t="s">
        <v>2398</v>
      </c>
      <c r="AW1307" t="str" cm="1">
        <f t="array" ref="AW1307">IF(Bank_Final_Fact[[#This Row],[Disbursement Date]]=MIN(_xlfn._xlws.FILTER(Bank_Final_Fact[Disbursement Date],Bank_Final_Fact[Client id]=Bank_Final_Fact[[#This Row],[Client id]])),"New","Old")</f>
        <v>Old</v>
      </c>
      <c r="AX1307">
        <f t="shared" si="20"/>
        <v>5</v>
      </c>
    </row>
    <row r="1308" spans="1:50">
      <c r="A1308" t="s">
        <v>1693</v>
      </c>
      <c r="B1308">
        <v>777</v>
      </c>
      <c r="C1308" t="s">
        <v>81</v>
      </c>
      <c r="D1308" t="s">
        <v>343</v>
      </c>
      <c r="E1308">
        <v>10976</v>
      </c>
      <c r="F1308">
        <v>30335</v>
      </c>
      <c r="G1308">
        <v>23882</v>
      </c>
      <c r="H1308" s="1">
        <v>44852</v>
      </c>
      <c r="I1308" t="s">
        <v>385</v>
      </c>
      <c r="J1308" t="s">
        <v>383</v>
      </c>
      <c r="K1308">
        <v>690076</v>
      </c>
      <c r="L1308" t="s">
        <v>88</v>
      </c>
      <c r="M1308" t="s">
        <v>299</v>
      </c>
      <c r="N1308" t="s">
        <v>225</v>
      </c>
      <c r="O1308" t="s">
        <v>238</v>
      </c>
      <c r="P1308">
        <v>49</v>
      </c>
      <c r="Q1308" s="1">
        <v>25569</v>
      </c>
      <c r="R1308" t="s">
        <v>239</v>
      </c>
      <c r="S1308" t="s">
        <v>243</v>
      </c>
      <c r="T1308" t="s">
        <v>249</v>
      </c>
      <c r="U1308" t="s">
        <v>230</v>
      </c>
      <c r="V1308" t="s">
        <v>246</v>
      </c>
      <c r="W1308">
        <v>374</v>
      </c>
      <c r="X1308" t="s">
        <v>344</v>
      </c>
      <c r="Y1308" t="s">
        <v>345</v>
      </c>
      <c r="Z1308" t="s">
        <v>346</v>
      </c>
      <c r="AA1308">
        <v>0.1065</v>
      </c>
      <c r="AB1308" t="s">
        <v>347</v>
      </c>
      <c r="AC1308" t="s">
        <v>348</v>
      </c>
      <c r="AD1308" t="s">
        <v>81</v>
      </c>
      <c r="AE1308" t="s">
        <v>82</v>
      </c>
      <c r="AF1308" t="s">
        <v>83</v>
      </c>
      <c r="AG1308" t="s">
        <v>84</v>
      </c>
      <c r="AH1308" t="s">
        <v>84</v>
      </c>
      <c r="AI1308" t="s">
        <v>85</v>
      </c>
      <c r="AJ1308" t="s">
        <v>86</v>
      </c>
      <c r="AK1308">
        <v>690076</v>
      </c>
      <c r="AL1308" t="s">
        <v>87</v>
      </c>
      <c r="AM1308" t="s">
        <v>14</v>
      </c>
      <c r="AN1308">
        <v>11872</v>
      </c>
      <c r="AO1308">
        <v>29837</v>
      </c>
      <c r="AP1308">
        <v>10638</v>
      </c>
      <c r="AQ1308">
        <v>5.99</v>
      </c>
      <c r="AR1308">
        <v>125.92</v>
      </c>
      <c r="AS1308" t="s">
        <v>2396</v>
      </c>
      <c r="AT1308" t="s">
        <v>2396</v>
      </c>
      <c r="AU1308">
        <v>1</v>
      </c>
      <c r="AV1308" t="s">
        <v>2399</v>
      </c>
      <c r="AW1308" t="str" cm="1">
        <f t="array" ref="AW1308">IF(Bank_Final_Fact[[#This Row],[Disbursement Date]]=MIN(_xlfn._xlws.FILTER(Bank_Final_Fact[Disbursement Date],Bank_Final_Fact[Client id]=Bank_Final_Fact[[#This Row],[Client id]])),"New","Old")</f>
        <v>Old</v>
      </c>
      <c r="AX1308">
        <f t="shared" si="20"/>
        <v>2</v>
      </c>
    </row>
    <row r="1309" spans="1:50">
      <c r="A1309" t="s">
        <v>1694</v>
      </c>
      <c r="B1309">
        <v>987</v>
      </c>
      <c r="C1309" t="s">
        <v>109</v>
      </c>
      <c r="D1309" t="s">
        <v>343</v>
      </c>
      <c r="E1309">
        <v>43687</v>
      </c>
      <c r="F1309">
        <v>29958</v>
      </c>
      <c r="G1309">
        <v>35728</v>
      </c>
      <c r="H1309" s="1">
        <v>43471</v>
      </c>
      <c r="I1309" t="s">
        <v>382</v>
      </c>
      <c r="J1309" t="s">
        <v>383</v>
      </c>
      <c r="K1309">
        <v>1110166</v>
      </c>
      <c r="L1309" t="s">
        <v>112</v>
      </c>
      <c r="M1309" t="s">
        <v>309</v>
      </c>
      <c r="N1309" t="s">
        <v>225</v>
      </c>
      <c r="O1309" t="s">
        <v>238</v>
      </c>
      <c r="P1309">
        <v>53</v>
      </c>
      <c r="Q1309" s="1">
        <v>24108</v>
      </c>
      <c r="R1309" t="s">
        <v>239</v>
      </c>
      <c r="S1309" t="s">
        <v>303</v>
      </c>
      <c r="T1309" t="s">
        <v>229</v>
      </c>
      <c r="U1309" t="s">
        <v>261</v>
      </c>
      <c r="V1309" t="s">
        <v>246</v>
      </c>
      <c r="W1309">
        <v>529</v>
      </c>
      <c r="X1309" t="s">
        <v>344</v>
      </c>
      <c r="Y1309" t="s">
        <v>345</v>
      </c>
      <c r="Z1309" t="s">
        <v>346</v>
      </c>
      <c r="AA1309">
        <v>0.1065</v>
      </c>
      <c r="AB1309" t="s">
        <v>347</v>
      </c>
      <c r="AC1309" t="s">
        <v>348</v>
      </c>
      <c r="AD1309" t="s">
        <v>109</v>
      </c>
      <c r="AE1309" t="s">
        <v>9</v>
      </c>
      <c r="AF1309" t="s">
        <v>10</v>
      </c>
      <c r="AG1309" t="s">
        <v>11</v>
      </c>
      <c r="AH1309" t="s">
        <v>11</v>
      </c>
      <c r="AI1309" t="s">
        <v>12</v>
      </c>
      <c r="AJ1309" t="s">
        <v>110</v>
      </c>
      <c r="AK1309">
        <v>1110166</v>
      </c>
      <c r="AL1309" t="s">
        <v>111</v>
      </c>
      <c r="AM1309" t="s">
        <v>14</v>
      </c>
      <c r="AN1309">
        <v>44562</v>
      </c>
      <c r="AO1309">
        <v>30008</v>
      </c>
      <c r="AP1309">
        <v>43531</v>
      </c>
      <c r="AQ1309">
        <v>43.26</v>
      </c>
      <c r="AR1309">
        <v>1440.33</v>
      </c>
      <c r="AS1309" t="s">
        <v>2396</v>
      </c>
      <c r="AT1309" t="s">
        <v>2396</v>
      </c>
      <c r="AU1309">
        <v>2</v>
      </c>
      <c r="AV1309" t="s">
        <v>2398</v>
      </c>
      <c r="AW1309" t="str" cm="1">
        <f t="array" ref="AW1309">IF(Bank_Final_Fact[[#This Row],[Disbursement Date]]=MIN(_xlfn._xlws.FILTER(Bank_Final_Fact[Disbursement Date],Bank_Final_Fact[Client id]=Bank_Final_Fact[[#This Row],[Client id]])),"New","Old")</f>
        <v>New</v>
      </c>
      <c r="AX1309">
        <f t="shared" si="20"/>
        <v>2</v>
      </c>
    </row>
    <row r="1310" spans="1:50">
      <c r="A1310" t="s">
        <v>1695</v>
      </c>
      <c r="B1310">
        <v>825</v>
      </c>
      <c r="C1310" t="s">
        <v>39</v>
      </c>
      <c r="D1310" t="s">
        <v>343</v>
      </c>
      <c r="E1310">
        <v>20260</v>
      </c>
      <c r="F1310">
        <v>43663</v>
      </c>
      <c r="G1310">
        <v>35972</v>
      </c>
      <c r="H1310" s="1">
        <v>42364</v>
      </c>
      <c r="I1310" t="s">
        <v>385</v>
      </c>
      <c r="J1310" t="s">
        <v>383</v>
      </c>
      <c r="K1310">
        <v>30179</v>
      </c>
      <c r="L1310" t="s">
        <v>46</v>
      </c>
      <c r="M1310" t="s">
        <v>248</v>
      </c>
      <c r="N1310" t="s">
        <v>225</v>
      </c>
      <c r="O1310" t="s">
        <v>238</v>
      </c>
      <c r="P1310">
        <v>54</v>
      </c>
      <c r="Q1310" s="1">
        <v>23012</v>
      </c>
      <c r="R1310" t="s">
        <v>227</v>
      </c>
      <c r="S1310" t="s">
        <v>243</v>
      </c>
      <c r="T1310" t="s">
        <v>229</v>
      </c>
      <c r="U1310" t="s">
        <v>236</v>
      </c>
      <c r="V1310" t="s">
        <v>240</v>
      </c>
      <c r="W1310">
        <v>357</v>
      </c>
      <c r="X1310" t="s">
        <v>344</v>
      </c>
      <c r="Y1310" t="s">
        <v>345</v>
      </c>
      <c r="Z1310" t="s">
        <v>346</v>
      </c>
      <c r="AA1310">
        <v>0.1065</v>
      </c>
      <c r="AB1310" t="s">
        <v>347</v>
      </c>
      <c r="AC1310" t="s">
        <v>348</v>
      </c>
      <c r="AD1310" t="s">
        <v>39</v>
      </c>
      <c r="AE1310" t="s">
        <v>40</v>
      </c>
      <c r="AF1310" t="s">
        <v>41</v>
      </c>
      <c r="AG1310" t="s">
        <v>42</v>
      </c>
      <c r="AH1310" t="s">
        <v>42</v>
      </c>
      <c r="AI1310" t="s">
        <v>43</v>
      </c>
      <c r="AJ1310" t="s">
        <v>44</v>
      </c>
      <c r="AK1310">
        <v>30179</v>
      </c>
      <c r="AL1310" t="s">
        <v>45</v>
      </c>
      <c r="AM1310" t="s">
        <v>30</v>
      </c>
      <c r="AN1310">
        <v>21550</v>
      </c>
      <c r="AO1310">
        <v>43348</v>
      </c>
      <c r="AP1310">
        <v>20049</v>
      </c>
      <c r="AQ1310">
        <v>24.01</v>
      </c>
      <c r="AR1310">
        <v>2280.94</v>
      </c>
      <c r="AS1310" t="s">
        <v>2397</v>
      </c>
      <c r="AT1310" t="s">
        <v>2396</v>
      </c>
      <c r="AU1310">
        <v>1</v>
      </c>
      <c r="AV1310" t="s">
        <v>2398</v>
      </c>
      <c r="AW1310" t="str" cm="1">
        <f t="array" ref="AW1310">IF(Bank_Final_Fact[[#This Row],[Disbursement Date]]=MIN(_xlfn._xlws.FILTER(Bank_Final_Fact[Disbursement Date],Bank_Final_Fact[Client id]=Bank_Final_Fact[[#This Row],[Client id]])),"New","Old")</f>
        <v>New</v>
      </c>
      <c r="AX1310">
        <f t="shared" si="20"/>
        <v>1</v>
      </c>
    </row>
    <row r="1311" spans="1:50">
      <c r="A1311" t="s">
        <v>1696</v>
      </c>
      <c r="B1311">
        <v>354</v>
      </c>
      <c r="C1311" t="s">
        <v>20</v>
      </c>
      <c r="D1311" t="s">
        <v>359</v>
      </c>
      <c r="E1311">
        <v>47714</v>
      </c>
      <c r="F1311">
        <v>35656</v>
      </c>
      <c r="G1311">
        <v>25352</v>
      </c>
      <c r="H1311" s="1">
        <v>43757</v>
      </c>
      <c r="I1311" t="s">
        <v>394</v>
      </c>
      <c r="J1311" t="s">
        <v>383</v>
      </c>
      <c r="K1311">
        <v>110159</v>
      </c>
      <c r="L1311" t="s">
        <v>22</v>
      </c>
      <c r="M1311" t="s">
        <v>296</v>
      </c>
      <c r="N1311" t="s">
        <v>225</v>
      </c>
      <c r="O1311" t="s">
        <v>226</v>
      </c>
      <c r="P1311">
        <v>36</v>
      </c>
      <c r="Q1311" s="1">
        <v>30317</v>
      </c>
      <c r="R1311" t="s">
        <v>235</v>
      </c>
      <c r="S1311" t="s">
        <v>243</v>
      </c>
      <c r="T1311" t="s">
        <v>259</v>
      </c>
      <c r="U1311" t="s">
        <v>233</v>
      </c>
      <c r="V1311" t="s">
        <v>231</v>
      </c>
      <c r="W1311">
        <v>489</v>
      </c>
      <c r="X1311" t="s">
        <v>344</v>
      </c>
      <c r="Y1311" t="s">
        <v>360</v>
      </c>
      <c r="Z1311" t="s">
        <v>346</v>
      </c>
      <c r="AA1311">
        <v>9.9099999999999994E-2</v>
      </c>
      <c r="AB1311" t="s">
        <v>347</v>
      </c>
      <c r="AC1311" t="s">
        <v>361</v>
      </c>
      <c r="AD1311" t="s">
        <v>20</v>
      </c>
      <c r="AE1311" t="s">
        <v>9</v>
      </c>
      <c r="AF1311" t="s">
        <v>10</v>
      </c>
      <c r="AG1311" t="s">
        <v>11</v>
      </c>
      <c r="AH1311" t="s">
        <v>11</v>
      </c>
      <c r="AI1311" t="s">
        <v>12</v>
      </c>
      <c r="AJ1311" t="s">
        <v>20</v>
      </c>
      <c r="AK1311">
        <v>110159</v>
      </c>
      <c r="AL1311" t="s">
        <v>21</v>
      </c>
      <c r="AM1311" t="s">
        <v>30</v>
      </c>
      <c r="AN1311">
        <v>48028</v>
      </c>
      <c r="AO1311">
        <v>36698</v>
      </c>
      <c r="AP1311">
        <v>47598</v>
      </c>
      <c r="AQ1311">
        <v>36.53</v>
      </c>
      <c r="AR1311">
        <v>4598.09</v>
      </c>
      <c r="AS1311" t="s">
        <v>2396</v>
      </c>
      <c r="AT1311" t="s">
        <v>2396</v>
      </c>
      <c r="AU1311">
        <v>0</v>
      </c>
      <c r="AV1311" t="s">
        <v>2398</v>
      </c>
      <c r="AW1311" t="str" cm="1">
        <f t="array" ref="AW1311">IF(Bank_Final_Fact[[#This Row],[Disbursement Date]]=MIN(_xlfn._xlws.FILTER(Bank_Final_Fact[Disbursement Date],Bank_Final_Fact[Client id]=Bank_Final_Fact[[#This Row],[Client id]])),"New","Old")</f>
        <v>Old</v>
      </c>
      <c r="AX1311">
        <f t="shared" si="20"/>
        <v>5</v>
      </c>
    </row>
    <row r="1312" spans="1:50">
      <c r="A1312" t="s">
        <v>1697</v>
      </c>
      <c r="B1312">
        <v>180</v>
      </c>
      <c r="C1312" t="s">
        <v>39</v>
      </c>
      <c r="D1312" t="s">
        <v>343</v>
      </c>
      <c r="E1312">
        <v>4570</v>
      </c>
      <c r="F1312">
        <v>34250</v>
      </c>
      <c r="G1312">
        <v>9707</v>
      </c>
      <c r="H1312" s="1">
        <v>42671</v>
      </c>
      <c r="I1312" t="s">
        <v>382</v>
      </c>
      <c r="J1312" t="s">
        <v>383</v>
      </c>
      <c r="K1312">
        <v>30179</v>
      </c>
      <c r="L1312" t="s">
        <v>46</v>
      </c>
      <c r="M1312" t="s">
        <v>332</v>
      </c>
      <c r="N1312" t="s">
        <v>225</v>
      </c>
      <c r="O1312" t="s">
        <v>238</v>
      </c>
      <c r="P1312">
        <v>55</v>
      </c>
      <c r="Q1312" s="1">
        <v>23489</v>
      </c>
      <c r="R1312" t="s">
        <v>281</v>
      </c>
      <c r="S1312" t="s">
        <v>282</v>
      </c>
      <c r="T1312" t="s">
        <v>229</v>
      </c>
      <c r="U1312" t="s">
        <v>233</v>
      </c>
      <c r="V1312" t="s">
        <v>231</v>
      </c>
      <c r="W1312">
        <v>502</v>
      </c>
      <c r="X1312" t="s">
        <v>344</v>
      </c>
      <c r="Y1312" t="s">
        <v>345</v>
      </c>
      <c r="Z1312" t="s">
        <v>346</v>
      </c>
      <c r="AA1312">
        <v>0.1065</v>
      </c>
      <c r="AB1312" t="s">
        <v>347</v>
      </c>
      <c r="AC1312" t="s">
        <v>348</v>
      </c>
      <c r="AD1312" t="s">
        <v>39</v>
      </c>
      <c r="AE1312" t="s">
        <v>40</v>
      </c>
      <c r="AF1312" t="s">
        <v>41</v>
      </c>
      <c r="AG1312" t="s">
        <v>42</v>
      </c>
      <c r="AH1312" t="s">
        <v>42</v>
      </c>
      <c r="AI1312" t="s">
        <v>43</v>
      </c>
      <c r="AJ1312" t="s">
        <v>44</v>
      </c>
      <c r="AK1312">
        <v>30179</v>
      </c>
      <c r="AL1312" t="s">
        <v>45</v>
      </c>
      <c r="AM1312" t="s">
        <v>30</v>
      </c>
      <c r="AN1312">
        <v>4597</v>
      </c>
      <c r="AO1312">
        <v>36204</v>
      </c>
      <c r="AP1312">
        <v>4254</v>
      </c>
      <c r="AQ1312">
        <v>35.659999999999997</v>
      </c>
      <c r="AR1312">
        <v>2072.58</v>
      </c>
      <c r="AS1312" t="s">
        <v>2396</v>
      </c>
      <c r="AT1312" t="s">
        <v>2396</v>
      </c>
      <c r="AU1312">
        <v>0</v>
      </c>
      <c r="AV1312" t="s">
        <v>2398</v>
      </c>
      <c r="AW1312" t="str" cm="1">
        <f t="array" ref="AW1312">IF(Bank_Final_Fact[[#This Row],[Disbursement Date]]=MIN(_xlfn._xlws.FILTER(Bank_Final_Fact[Disbursement Date],Bank_Final_Fact[Client id]=Bank_Final_Fact[[#This Row],[Client id]])),"New","Old")</f>
        <v>New</v>
      </c>
      <c r="AX1312">
        <f t="shared" si="20"/>
        <v>1</v>
      </c>
    </row>
    <row r="1313" spans="1:50">
      <c r="A1313" t="s">
        <v>1698</v>
      </c>
      <c r="B1313">
        <v>928</v>
      </c>
      <c r="C1313" t="s">
        <v>139</v>
      </c>
      <c r="D1313" t="s">
        <v>359</v>
      </c>
      <c r="E1313">
        <v>28581</v>
      </c>
      <c r="F1313">
        <v>11766</v>
      </c>
      <c r="G1313">
        <v>37900</v>
      </c>
      <c r="H1313" s="1">
        <v>44042</v>
      </c>
      <c r="I1313" t="s">
        <v>394</v>
      </c>
      <c r="J1313" t="s">
        <v>383</v>
      </c>
      <c r="K1313">
        <v>630081</v>
      </c>
      <c r="L1313" t="s">
        <v>141</v>
      </c>
      <c r="M1313" t="s">
        <v>298</v>
      </c>
      <c r="N1313" t="s">
        <v>225</v>
      </c>
      <c r="O1313" t="s">
        <v>251</v>
      </c>
      <c r="P1313">
        <v>35</v>
      </c>
      <c r="Q1313" s="1">
        <v>30682</v>
      </c>
      <c r="R1313" t="s">
        <v>235</v>
      </c>
      <c r="S1313" t="s">
        <v>243</v>
      </c>
      <c r="T1313" t="s">
        <v>229</v>
      </c>
      <c r="U1313" t="s">
        <v>230</v>
      </c>
      <c r="V1313" t="s">
        <v>246</v>
      </c>
      <c r="W1313">
        <v>792</v>
      </c>
      <c r="X1313" t="s">
        <v>344</v>
      </c>
      <c r="Y1313" t="s">
        <v>360</v>
      </c>
      <c r="Z1313" t="s">
        <v>346</v>
      </c>
      <c r="AA1313">
        <v>9.9099999999999994E-2</v>
      </c>
      <c r="AB1313" t="s">
        <v>347</v>
      </c>
      <c r="AC1313" t="s">
        <v>361</v>
      </c>
      <c r="AD1313" t="s">
        <v>139</v>
      </c>
      <c r="AE1313" t="s">
        <v>133</v>
      </c>
      <c r="AF1313" t="s">
        <v>134</v>
      </c>
      <c r="AG1313" t="s">
        <v>135</v>
      </c>
      <c r="AH1313" t="s">
        <v>135</v>
      </c>
      <c r="AI1313" t="s">
        <v>136</v>
      </c>
      <c r="AJ1313" t="s">
        <v>139</v>
      </c>
      <c r="AK1313">
        <v>630081</v>
      </c>
      <c r="AL1313" t="s">
        <v>140</v>
      </c>
      <c r="AM1313" t="s">
        <v>16</v>
      </c>
      <c r="AN1313">
        <v>28390</v>
      </c>
      <c r="AO1313">
        <v>13141</v>
      </c>
      <c r="AP1313">
        <v>28474</v>
      </c>
      <c r="AQ1313">
        <v>32.11</v>
      </c>
      <c r="AR1313">
        <v>418.19</v>
      </c>
      <c r="AS1313" t="s">
        <v>2396</v>
      </c>
      <c r="AT1313" t="s">
        <v>2396</v>
      </c>
      <c r="AU1313">
        <v>2</v>
      </c>
      <c r="AV1313" t="s">
        <v>2398</v>
      </c>
      <c r="AW1313" t="str" cm="1">
        <f t="array" ref="AW1313">IF(Bank_Final_Fact[[#This Row],[Disbursement Date]]=MIN(_xlfn._xlws.FILTER(Bank_Final_Fact[Disbursement Date],Bank_Final_Fact[Client id]=Bank_Final_Fact[[#This Row],[Client id]])),"New","Old")</f>
        <v>Old</v>
      </c>
      <c r="AX1313">
        <f t="shared" si="20"/>
        <v>4</v>
      </c>
    </row>
    <row r="1314" spans="1:50">
      <c r="A1314" t="s">
        <v>1699</v>
      </c>
      <c r="B1314">
        <v>606</v>
      </c>
      <c r="C1314" t="s">
        <v>109</v>
      </c>
      <c r="D1314" t="s">
        <v>343</v>
      </c>
      <c r="E1314">
        <v>24998</v>
      </c>
      <c r="F1314">
        <v>25884</v>
      </c>
      <c r="G1314">
        <v>10034</v>
      </c>
      <c r="H1314" s="1">
        <v>42899</v>
      </c>
      <c r="I1314" t="s">
        <v>385</v>
      </c>
      <c r="J1314" t="s">
        <v>389</v>
      </c>
      <c r="K1314">
        <v>1110166</v>
      </c>
      <c r="L1314" t="s">
        <v>112</v>
      </c>
      <c r="M1314" t="s">
        <v>283</v>
      </c>
      <c r="N1314" t="s">
        <v>225</v>
      </c>
      <c r="O1314" t="s">
        <v>226</v>
      </c>
      <c r="P1314">
        <v>40</v>
      </c>
      <c r="Q1314" s="1">
        <v>29217</v>
      </c>
      <c r="R1314" t="s">
        <v>239</v>
      </c>
      <c r="S1314" t="s">
        <v>303</v>
      </c>
      <c r="T1314" t="s">
        <v>229</v>
      </c>
      <c r="U1314" t="s">
        <v>261</v>
      </c>
      <c r="V1314" t="s">
        <v>231</v>
      </c>
      <c r="W1314">
        <v>810</v>
      </c>
      <c r="X1314" t="s">
        <v>344</v>
      </c>
      <c r="Y1314" t="s">
        <v>345</v>
      </c>
      <c r="Z1314" t="s">
        <v>346</v>
      </c>
      <c r="AA1314">
        <v>0.1065</v>
      </c>
      <c r="AB1314" t="s">
        <v>347</v>
      </c>
      <c r="AC1314" t="s">
        <v>348</v>
      </c>
      <c r="AD1314" t="s">
        <v>109</v>
      </c>
      <c r="AE1314" t="s">
        <v>9</v>
      </c>
      <c r="AF1314" t="s">
        <v>10</v>
      </c>
      <c r="AG1314" t="s">
        <v>11</v>
      </c>
      <c r="AH1314" t="s">
        <v>11</v>
      </c>
      <c r="AI1314" t="s">
        <v>12</v>
      </c>
      <c r="AJ1314" t="s">
        <v>110</v>
      </c>
      <c r="AK1314">
        <v>1110166</v>
      </c>
      <c r="AL1314" t="s">
        <v>111</v>
      </c>
      <c r="AM1314" t="s">
        <v>14</v>
      </c>
      <c r="AN1314">
        <v>25873</v>
      </c>
      <c r="AO1314">
        <v>27399</v>
      </c>
      <c r="AP1314">
        <v>24751</v>
      </c>
      <c r="AQ1314">
        <v>46.41</v>
      </c>
      <c r="AR1314">
        <v>3532.74</v>
      </c>
      <c r="AS1314" t="s">
        <v>2396</v>
      </c>
      <c r="AT1314" t="s">
        <v>2397</v>
      </c>
      <c r="AU1314">
        <v>0</v>
      </c>
      <c r="AV1314" t="s">
        <v>2398</v>
      </c>
      <c r="AW1314" t="str" cm="1">
        <f t="array" ref="AW1314">IF(Bank_Final_Fact[[#This Row],[Disbursement Date]]=MIN(_xlfn._xlws.FILTER(Bank_Final_Fact[Disbursement Date],Bank_Final_Fact[Client id]=Bank_Final_Fact[[#This Row],[Client id]])),"New","Old")</f>
        <v>Old</v>
      </c>
      <c r="AX1314">
        <f t="shared" si="20"/>
        <v>3</v>
      </c>
    </row>
    <row r="1315" spans="1:50">
      <c r="A1315" t="s">
        <v>1700</v>
      </c>
      <c r="B1315">
        <v>563</v>
      </c>
      <c r="C1315" t="s">
        <v>119</v>
      </c>
      <c r="D1315" t="s">
        <v>359</v>
      </c>
      <c r="E1315">
        <v>29420</v>
      </c>
      <c r="F1315">
        <v>42992</v>
      </c>
      <c r="G1315">
        <v>36363</v>
      </c>
      <c r="H1315" s="1">
        <v>45216</v>
      </c>
      <c r="I1315" t="s">
        <v>385</v>
      </c>
      <c r="J1315" t="s">
        <v>383</v>
      </c>
      <c r="K1315">
        <v>720081</v>
      </c>
      <c r="L1315" t="s">
        <v>123</v>
      </c>
      <c r="M1315" t="s">
        <v>254</v>
      </c>
      <c r="N1315" t="s">
        <v>225</v>
      </c>
      <c r="O1315" t="s">
        <v>251</v>
      </c>
      <c r="P1315">
        <v>28</v>
      </c>
      <c r="Q1315" s="1">
        <v>32509</v>
      </c>
      <c r="R1315" t="s">
        <v>235</v>
      </c>
      <c r="S1315" t="s">
        <v>243</v>
      </c>
      <c r="T1315" t="s">
        <v>229</v>
      </c>
      <c r="U1315" t="s">
        <v>233</v>
      </c>
      <c r="V1315" t="s">
        <v>240</v>
      </c>
      <c r="W1315">
        <v>536</v>
      </c>
      <c r="X1315" t="s">
        <v>344</v>
      </c>
      <c r="Y1315" t="s">
        <v>360</v>
      </c>
      <c r="Z1315" t="s">
        <v>346</v>
      </c>
      <c r="AA1315">
        <v>9.9099999999999994E-2</v>
      </c>
      <c r="AB1315" t="s">
        <v>347</v>
      </c>
      <c r="AC1315" t="s">
        <v>361</v>
      </c>
      <c r="AD1315" t="s">
        <v>119</v>
      </c>
      <c r="AE1315" t="s">
        <v>82</v>
      </c>
      <c r="AF1315" t="s">
        <v>10</v>
      </c>
      <c r="AG1315" t="s">
        <v>120</v>
      </c>
      <c r="AH1315" t="s">
        <v>120</v>
      </c>
      <c r="AI1315" t="s">
        <v>121</v>
      </c>
      <c r="AJ1315" t="s">
        <v>119</v>
      </c>
      <c r="AK1315">
        <v>720081</v>
      </c>
      <c r="AL1315" t="s">
        <v>122</v>
      </c>
      <c r="AM1315" t="s">
        <v>16</v>
      </c>
      <c r="AN1315">
        <v>30941</v>
      </c>
      <c r="AO1315">
        <v>42880</v>
      </c>
      <c r="AP1315">
        <v>29282</v>
      </c>
      <c r="AQ1315">
        <v>7.28</v>
      </c>
      <c r="AR1315">
        <v>3597.83</v>
      </c>
      <c r="AS1315" t="s">
        <v>2396</v>
      </c>
      <c r="AT1315" t="s">
        <v>2396</v>
      </c>
      <c r="AU1315">
        <v>2</v>
      </c>
      <c r="AV1315" t="s">
        <v>2398</v>
      </c>
      <c r="AW1315" t="str" cm="1">
        <f t="array" ref="AW1315">IF(Bank_Final_Fact[[#This Row],[Disbursement Date]]=MIN(_xlfn._xlws.FILTER(Bank_Final_Fact[Disbursement Date],Bank_Final_Fact[Client id]=Bank_Final_Fact[[#This Row],[Client id]])),"New","Old")</f>
        <v>Old</v>
      </c>
      <c r="AX1315">
        <f t="shared" si="20"/>
        <v>3</v>
      </c>
    </row>
    <row r="1316" spans="1:50">
      <c r="A1316" t="s">
        <v>1701</v>
      </c>
      <c r="B1316">
        <v>96</v>
      </c>
      <c r="C1316" t="s">
        <v>39</v>
      </c>
      <c r="D1316" t="s">
        <v>343</v>
      </c>
      <c r="E1316">
        <v>18755</v>
      </c>
      <c r="F1316">
        <v>14337</v>
      </c>
      <c r="G1316">
        <v>23281</v>
      </c>
      <c r="H1316" s="1">
        <v>42031</v>
      </c>
      <c r="I1316" t="s">
        <v>387</v>
      </c>
      <c r="J1316" t="s">
        <v>383</v>
      </c>
      <c r="K1316">
        <v>30179</v>
      </c>
      <c r="L1316" t="s">
        <v>46</v>
      </c>
      <c r="M1316" t="s">
        <v>309</v>
      </c>
      <c r="N1316" t="s">
        <v>225</v>
      </c>
      <c r="O1316" t="s">
        <v>251</v>
      </c>
      <c r="P1316">
        <v>31</v>
      </c>
      <c r="Q1316" s="1">
        <v>32287</v>
      </c>
      <c r="R1316" t="s">
        <v>239</v>
      </c>
      <c r="S1316" t="s">
        <v>303</v>
      </c>
      <c r="T1316" t="s">
        <v>249</v>
      </c>
      <c r="U1316" t="s">
        <v>261</v>
      </c>
      <c r="V1316" t="s">
        <v>240</v>
      </c>
      <c r="W1316">
        <v>532</v>
      </c>
      <c r="X1316" t="s">
        <v>344</v>
      </c>
      <c r="Y1316" t="s">
        <v>345</v>
      </c>
      <c r="Z1316" t="s">
        <v>346</v>
      </c>
      <c r="AA1316">
        <v>0.1065</v>
      </c>
      <c r="AB1316" t="s">
        <v>347</v>
      </c>
      <c r="AC1316" t="s">
        <v>348</v>
      </c>
      <c r="AD1316" t="s">
        <v>39</v>
      </c>
      <c r="AE1316" t="s">
        <v>40</v>
      </c>
      <c r="AF1316" t="s">
        <v>41</v>
      </c>
      <c r="AG1316" t="s">
        <v>42</v>
      </c>
      <c r="AH1316" t="s">
        <v>42</v>
      </c>
      <c r="AI1316" t="s">
        <v>43</v>
      </c>
      <c r="AJ1316" t="s">
        <v>44</v>
      </c>
      <c r="AK1316">
        <v>30179</v>
      </c>
      <c r="AL1316" t="s">
        <v>45</v>
      </c>
      <c r="AM1316" t="s">
        <v>30</v>
      </c>
      <c r="AN1316">
        <v>18954</v>
      </c>
      <c r="AO1316">
        <v>15760</v>
      </c>
      <c r="AP1316">
        <v>18689</v>
      </c>
      <c r="AQ1316">
        <v>44.12</v>
      </c>
      <c r="AR1316">
        <v>970.46</v>
      </c>
      <c r="AS1316" t="s">
        <v>2397</v>
      </c>
      <c r="AT1316" t="s">
        <v>2396</v>
      </c>
      <c r="AU1316">
        <v>0</v>
      </c>
      <c r="AV1316" t="s">
        <v>2399</v>
      </c>
      <c r="AW1316" t="str" cm="1">
        <f t="array" ref="AW1316">IF(Bank_Final_Fact[[#This Row],[Disbursement Date]]=MIN(_xlfn._xlws.FILTER(Bank_Final_Fact[Disbursement Date],Bank_Final_Fact[Client id]=Bank_Final_Fact[[#This Row],[Client id]])),"New","Old")</f>
        <v>New</v>
      </c>
      <c r="AX1316">
        <f t="shared" si="20"/>
        <v>4</v>
      </c>
    </row>
    <row r="1317" spans="1:50">
      <c r="A1317" t="s">
        <v>1702</v>
      </c>
      <c r="B1317">
        <v>613</v>
      </c>
      <c r="C1317" t="s">
        <v>186</v>
      </c>
      <c r="D1317" t="s">
        <v>371</v>
      </c>
      <c r="E1317">
        <v>30928</v>
      </c>
      <c r="F1317">
        <v>45585</v>
      </c>
      <c r="G1317">
        <v>4983</v>
      </c>
      <c r="H1317" s="1">
        <v>42298</v>
      </c>
      <c r="I1317" t="s">
        <v>382</v>
      </c>
      <c r="J1317" t="s">
        <v>383</v>
      </c>
      <c r="K1317">
        <v>800018</v>
      </c>
      <c r="L1317" t="s">
        <v>189</v>
      </c>
      <c r="M1317" t="s">
        <v>262</v>
      </c>
      <c r="N1317" t="s">
        <v>225</v>
      </c>
      <c r="O1317" t="s">
        <v>226</v>
      </c>
      <c r="P1317">
        <v>41</v>
      </c>
      <c r="Q1317" s="1">
        <v>27760</v>
      </c>
      <c r="R1317" t="s">
        <v>266</v>
      </c>
      <c r="S1317" t="s">
        <v>243</v>
      </c>
      <c r="T1317" t="s">
        <v>229</v>
      </c>
      <c r="U1317" t="s">
        <v>233</v>
      </c>
      <c r="V1317" t="s">
        <v>246</v>
      </c>
      <c r="W1317">
        <v>399</v>
      </c>
      <c r="X1317" t="s">
        <v>344</v>
      </c>
      <c r="Y1317" t="s">
        <v>345</v>
      </c>
      <c r="Z1317" t="s">
        <v>346</v>
      </c>
      <c r="AA1317">
        <v>0.14649999999999999</v>
      </c>
      <c r="AB1317" t="s">
        <v>369</v>
      </c>
      <c r="AC1317" t="s">
        <v>370</v>
      </c>
      <c r="AD1317" t="s">
        <v>186</v>
      </c>
      <c r="AE1317" t="s">
        <v>24</v>
      </c>
      <c r="AF1317" t="s">
        <v>25</v>
      </c>
      <c r="AG1317" t="s">
        <v>26</v>
      </c>
      <c r="AH1317" t="s">
        <v>26</v>
      </c>
      <c r="AI1317" t="s">
        <v>27</v>
      </c>
      <c r="AJ1317" t="s">
        <v>187</v>
      </c>
      <c r="AK1317">
        <v>800018</v>
      </c>
      <c r="AL1317" t="s">
        <v>188</v>
      </c>
      <c r="AM1317" t="s">
        <v>14</v>
      </c>
      <c r="AN1317">
        <v>30436</v>
      </c>
      <c r="AO1317">
        <v>45359</v>
      </c>
      <c r="AP1317">
        <v>30638</v>
      </c>
      <c r="AQ1317">
        <v>23.74</v>
      </c>
      <c r="AR1317">
        <v>4604.07</v>
      </c>
      <c r="AS1317" t="s">
        <v>2396</v>
      </c>
      <c r="AT1317" t="s">
        <v>2396</v>
      </c>
      <c r="AU1317">
        <v>0</v>
      </c>
      <c r="AV1317" t="s">
        <v>2398</v>
      </c>
      <c r="AW1317" t="str" cm="1">
        <f t="array" ref="AW1317">IF(Bank_Final_Fact[[#This Row],[Disbursement Date]]=MIN(_xlfn._xlws.FILTER(Bank_Final_Fact[Disbursement Date],Bank_Final_Fact[Client id]=Bank_Final_Fact[[#This Row],[Client id]])),"New","Old")</f>
        <v>New</v>
      </c>
      <c r="AX1317">
        <f t="shared" si="20"/>
        <v>3</v>
      </c>
    </row>
    <row r="1318" spans="1:50">
      <c r="A1318" t="s">
        <v>1703</v>
      </c>
      <c r="B1318">
        <v>136</v>
      </c>
      <c r="C1318" t="s">
        <v>149</v>
      </c>
      <c r="D1318" t="s">
        <v>343</v>
      </c>
      <c r="E1318">
        <v>10611</v>
      </c>
      <c r="F1318">
        <v>10925</v>
      </c>
      <c r="G1318">
        <v>5414</v>
      </c>
      <c r="H1318" s="1">
        <v>43154</v>
      </c>
      <c r="I1318" t="s">
        <v>382</v>
      </c>
      <c r="J1318" t="s">
        <v>383</v>
      </c>
      <c r="K1318">
        <v>1050013</v>
      </c>
      <c r="L1318" t="s">
        <v>150</v>
      </c>
      <c r="M1318" t="s">
        <v>247</v>
      </c>
      <c r="N1318" t="s">
        <v>225</v>
      </c>
      <c r="O1318" t="s">
        <v>251</v>
      </c>
      <c r="P1318">
        <v>35</v>
      </c>
      <c r="Q1318" s="1">
        <v>30682</v>
      </c>
      <c r="R1318" t="s">
        <v>239</v>
      </c>
      <c r="S1318" t="s">
        <v>303</v>
      </c>
      <c r="T1318" t="s">
        <v>229</v>
      </c>
      <c r="U1318" t="s">
        <v>236</v>
      </c>
      <c r="V1318" t="s">
        <v>240</v>
      </c>
      <c r="W1318">
        <v>721</v>
      </c>
      <c r="X1318" t="s">
        <v>344</v>
      </c>
      <c r="Y1318" t="s">
        <v>345</v>
      </c>
      <c r="Z1318" t="s">
        <v>346</v>
      </c>
      <c r="AA1318">
        <v>0.1065</v>
      </c>
      <c r="AB1318" t="s">
        <v>347</v>
      </c>
      <c r="AC1318" t="s">
        <v>348</v>
      </c>
      <c r="AD1318" t="s">
        <v>149</v>
      </c>
      <c r="AE1318" t="s">
        <v>143</v>
      </c>
      <c r="AF1318" t="s">
        <v>144</v>
      </c>
      <c r="AG1318" t="s">
        <v>145</v>
      </c>
      <c r="AH1318" t="s">
        <v>145</v>
      </c>
      <c r="AI1318" t="s">
        <v>146</v>
      </c>
      <c r="AJ1318" t="s">
        <v>149</v>
      </c>
      <c r="AK1318">
        <v>1050013</v>
      </c>
      <c r="AL1318" t="s">
        <v>147</v>
      </c>
      <c r="AM1318" t="s">
        <v>30</v>
      </c>
      <c r="AN1318">
        <v>12538</v>
      </c>
      <c r="AO1318">
        <v>11289</v>
      </c>
      <c r="AP1318">
        <v>10422</v>
      </c>
      <c r="AQ1318">
        <v>34.090000000000003</v>
      </c>
      <c r="AR1318">
        <v>4556.74</v>
      </c>
      <c r="AS1318" t="s">
        <v>2396</v>
      </c>
      <c r="AT1318" t="s">
        <v>2396</v>
      </c>
      <c r="AU1318">
        <v>2</v>
      </c>
      <c r="AV1318" t="s">
        <v>2398</v>
      </c>
      <c r="AW1318" t="str" cm="1">
        <f t="array" ref="AW1318">IF(Bank_Final_Fact[[#This Row],[Disbursement Date]]=MIN(_xlfn._xlws.FILTER(Bank_Final_Fact[Disbursement Date],Bank_Final_Fact[Client id]=Bank_Final_Fact[[#This Row],[Client id]])),"New","Old")</f>
        <v>New</v>
      </c>
      <c r="AX1318">
        <f t="shared" si="20"/>
        <v>1</v>
      </c>
    </row>
    <row r="1319" spans="1:50">
      <c r="A1319" t="s">
        <v>1704</v>
      </c>
      <c r="B1319">
        <v>237</v>
      </c>
      <c r="C1319" t="s">
        <v>92</v>
      </c>
      <c r="D1319" t="s">
        <v>343</v>
      </c>
      <c r="E1319">
        <v>47042</v>
      </c>
      <c r="F1319">
        <v>46847</v>
      </c>
      <c r="G1319">
        <v>8735</v>
      </c>
      <c r="H1319" s="1">
        <v>42899</v>
      </c>
      <c r="I1319" t="s">
        <v>382</v>
      </c>
      <c r="J1319" t="s">
        <v>389</v>
      </c>
      <c r="K1319">
        <v>700013</v>
      </c>
      <c r="L1319" t="s">
        <v>93</v>
      </c>
      <c r="M1319" t="s">
        <v>288</v>
      </c>
      <c r="N1319" t="s">
        <v>225</v>
      </c>
      <c r="O1319" t="s">
        <v>251</v>
      </c>
      <c r="P1319">
        <v>33</v>
      </c>
      <c r="Q1319" s="1">
        <v>31197</v>
      </c>
      <c r="R1319" t="s">
        <v>266</v>
      </c>
      <c r="S1319" t="s">
        <v>243</v>
      </c>
      <c r="T1319" t="s">
        <v>229</v>
      </c>
      <c r="U1319" t="s">
        <v>233</v>
      </c>
      <c r="V1319" t="s">
        <v>231</v>
      </c>
      <c r="W1319">
        <v>716</v>
      </c>
      <c r="X1319" t="s">
        <v>344</v>
      </c>
      <c r="Y1319" t="s">
        <v>345</v>
      </c>
      <c r="Z1319" t="s">
        <v>346</v>
      </c>
      <c r="AA1319">
        <v>0.1065</v>
      </c>
      <c r="AB1319" t="s">
        <v>347</v>
      </c>
      <c r="AC1319" t="s">
        <v>348</v>
      </c>
      <c r="AD1319" t="s">
        <v>92</v>
      </c>
      <c r="AE1319" t="s">
        <v>82</v>
      </c>
      <c r="AF1319" t="s">
        <v>83</v>
      </c>
      <c r="AG1319" t="s">
        <v>84</v>
      </c>
      <c r="AH1319" t="s">
        <v>84</v>
      </c>
      <c r="AI1319" t="s">
        <v>85</v>
      </c>
      <c r="AJ1319" t="s">
        <v>86</v>
      </c>
      <c r="AK1319">
        <v>700013</v>
      </c>
      <c r="AL1319" t="s">
        <v>21</v>
      </c>
      <c r="AM1319" t="s">
        <v>30</v>
      </c>
      <c r="AN1319">
        <v>47618</v>
      </c>
      <c r="AO1319">
        <v>47454</v>
      </c>
      <c r="AP1319">
        <v>46837</v>
      </c>
      <c r="AQ1319">
        <v>2.96</v>
      </c>
      <c r="AR1319">
        <v>852.65</v>
      </c>
      <c r="AS1319" t="s">
        <v>2396</v>
      </c>
      <c r="AT1319" t="s">
        <v>2396</v>
      </c>
      <c r="AU1319">
        <v>1</v>
      </c>
      <c r="AV1319" t="s">
        <v>2398</v>
      </c>
      <c r="AW1319" t="str" cm="1">
        <f t="array" ref="AW1319">IF(Bank_Final_Fact[[#This Row],[Disbursement Date]]=MIN(_xlfn._xlws.FILTER(Bank_Final_Fact[Disbursement Date],Bank_Final_Fact[Client id]=Bank_Final_Fact[[#This Row],[Client id]])),"New","Old")</f>
        <v>New</v>
      </c>
      <c r="AX1319">
        <f t="shared" si="20"/>
        <v>1</v>
      </c>
    </row>
    <row r="1320" spans="1:50">
      <c r="A1320" t="s">
        <v>1705</v>
      </c>
      <c r="B1320">
        <v>883</v>
      </c>
      <c r="C1320" t="s">
        <v>25</v>
      </c>
      <c r="D1320" t="s">
        <v>343</v>
      </c>
      <c r="E1320">
        <v>48619</v>
      </c>
      <c r="F1320">
        <v>19103</v>
      </c>
      <c r="G1320">
        <v>35597</v>
      </c>
      <c r="H1320" s="1">
        <v>42655</v>
      </c>
      <c r="I1320" t="s">
        <v>385</v>
      </c>
      <c r="J1320" t="s">
        <v>383</v>
      </c>
      <c r="K1320">
        <v>10068</v>
      </c>
      <c r="L1320" t="s">
        <v>74</v>
      </c>
      <c r="M1320" t="s">
        <v>314</v>
      </c>
      <c r="N1320" t="s">
        <v>225</v>
      </c>
      <c r="O1320" t="s">
        <v>251</v>
      </c>
      <c r="P1320">
        <v>31</v>
      </c>
      <c r="Q1320" s="1">
        <v>32143</v>
      </c>
      <c r="R1320" t="s">
        <v>235</v>
      </c>
      <c r="S1320" t="s">
        <v>243</v>
      </c>
      <c r="T1320" t="s">
        <v>229</v>
      </c>
      <c r="U1320" t="s">
        <v>233</v>
      </c>
      <c r="V1320" t="s">
        <v>231</v>
      </c>
      <c r="W1320">
        <v>672</v>
      </c>
      <c r="X1320" t="s">
        <v>344</v>
      </c>
      <c r="Y1320" t="s">
        <v>345</v>
      </c>
      <c r="Z1320" t="s">
        <v>346</v>
      </c>
      <c r="AA1320">
        <v>0.1065</v>
      </c>
      <c r="AB1320" t="s">
        <v>347</v>
      </c>
      <c r="AC1320" t="s">
        <v>348</v>
      </c>
      <c r="AD1320" t="s">
        <v>25</v>
      </c>
      <c r="AE1320" t="s">
        <v>24</v>
      </c>
      <c r="AF1320" t="s">
        <v>25</v>
      </c>
      <c r="AG1320" t="s">
        <v>26</v>
      </c>
      <c r="AH1320" t="s">
        <v>26</v>
      </c>
      <c r="AI1320" t="s">
        <v>27</v>
      </c>
      <c r="AJ1320" t="s">
        <v>72</v>
      </c>
      <c r="AK1320">
        <v>10068</v>
      </c>
      <c r="AL1320" t="s">
        <v>73</v>
      </c>
      <c r="AM1320" t="s">
        <v>16</v>
      </c>
      <c r="AN1320">
        <v>49482</v>
      </c>
      <c r="AO1320">
        <v>19604</v>
      </c>
      <c r="AP1320">
        <v>48530</v>
      </c>
      <c r="AQ1320">
        <v>5</v>
      </c>
      <c r="AR1320">
        <v>3142.74</v>
      </c>
      <c r="AS1320" t="s">
        <v>2397</v>
      </c>
      <c r="AT1320" t="s">
        <v>2396</v>
      </c>
      <c r="AU1320">
        <v>0</v>
      </c>
      <c r="AV1320" t="s">
        <v>2398</v>
      </c>
      <c r="AW1320" t="str" cm="1">
        <f t="array" ref="AW1320">IF(Bank_Final_Fact[[#This Row],[Disbursement Date]]=MIN(_xlfn._xlws.FILTER(Bank_Final_Fact[Disbursement Date],Bank_Final_Fact[Client id]=Bank_Final_Fact[[#This Row],[Client id]])),"New","Old")</f>
        <v>Old</v>
      </c>
      <c r="AX1320">
        <f t="shared" si="20"/>
        <v>3</v>
      </c>
    </row>
    <row r="1321" spans="1:50">
      <c r="A1321" t="s">
        <v>1706</v>
      </c>
      <c r="B1321">
        <v>930</v>
      </c>
      <c r="C1321" t="s">
        <v>39</v>
      </c>
      <c r="D1321" t="s">
        <v>343</v>
      </c>
      <c r="E1321">
        <v>25576</v>
      </c>
      <c r="F1321">
        <v>40515</v>
      </c>
      <c r="G1321">
        <v>43791</v>
      </c>
      <c r="H1321" s="1">
        <v>43515</v>
      </c>
      <c r="I1321" t="s">
        <v>382</v>
      </c>
      <c r="J1321" t="s">
        <v>383</v>
      </c>
      <c r="K1321">
        <v>30179</v>
      </c>
      <c r="L1321" t="s">
        <v>46</v>
      </c>
      <c r="M1321" t="s">
        <v>271</v>
      </c>
      <c r="N1321" t="s">
        <v>225</v>
      </c>
      <c r="O1321" t="s">
        <v>238</v>
      </c>
      <c r="P1321">
        <v>46</v>
      </c>
      <c r="Q1321" s="1">
        <v>26665</v>
      </c>
      <c r="R1321" t="s">
        <v>239</v>
      </c>
      <c r="S1321" t="s">
        <v>303</v>
      </c>
      <c r="T1321" t="s">
        <v>249</v>
      </c>
      <c r="U1321" t="s">
        <v>230</v>
      </c>
      <c r="V1321" t="s">
        <v>240</v>
      </c>
      <c r="W1321">
        <v>481</v>
      </c>
      <c r="X1321" t="s">
        <v>344</v>
      </c>
      <c r="Y1321" t="s">
        <v>345</v>
      </c>
      <c r="Z1321" t="s">
        <v>346</v>
      </c>
      <c r="AA1321">
        <v>0.1065</v>
      </c>
      <c r="AB1321" t="s">
        <v>347</v>
      </c>
      <c r="AC1321" t="s">
        <v>348</v>
      </c>
      <c r="AD1321" t="s">
        <v>39</v>
      </c>
      <c r="AE1321" t="s">
        <v>40</v>
      </c>
      <c r="AF1321" t="s">
        <v>41</v>
      </c>
      <c r="AG1321" t="s">
        <v>42</v>
      </c>
      <c r="AH1321" t="s">
        <v>42</v>
      </c>
      <c r="AI1321" t="s">
        <v>43</v>
      </c>
      <c r="AJ1321" t="s">
        <v>44</v>
      </c>
      <c r="AK1321">
        <v>30179</v>
      </c>
      <c r="AL1321" t="s">
        <v>45</v>
      </c>
      <c r="AM1321" t="s">
        <v>30</v>
      </c>
      <c r="AN1321">
        <v>25986</v>
      </c>
      <c r="AO1321">
        <v>40048</v>
      </c>
      <c r="AP1321">
        <v>25130</v>
      </c>
      <c r="AQ1321">
        <v>7.27</v>
      </c>
      <c r="AR1321">
        <v>4525.26</v>
      </c>
      <c r="AS1321" t="s">
        <v>2396</v>
      </c>
      <c r="AT1321" t="s">
        <v>2396</v>
      </c>
      <c r="AU1321">
        <v>2</v>
      </c>
      <c r="AV1321" t="s">
        <v>2398</v>
      </c>
      <c r="AW1321" t="str" cm="1">
        <f t="array" ref="AW1321">IF(Bank_Final_Fact[[#This Row],[Disbursement Date]]=MIN(_xlfn._xlws.FILTER(Bank_Final_Fact[Disbursement Date],Bank_Final_Fact[Client id]=Bank_Final_Fact[[#This Row],[Client id]])),"New","Old")</f>
        <v>Old</v>
      </c>
      <c r="AX1321">
        <f t="shared" si="20"/>
        <v>2</v>
      </c>
    </row>
    <row r="1322" spans="1:50">
      <c r="A1322" t="s">
        <v>1707</v>
      </c>
      <c r="B1322">
        <v>863</v>
      </c>
      <c r="C1322" t="s">
        <v>23</v>
      </c>
      <c r="D1322" t="s">
        <v>343</v>
      </c>
      <c r="E1322">
        <v>2238</v>
      </c>
      <c r="F1322">
        <v>9318</v>
      </c>
      <c r="G1322">
        <v>16807</v>
      </c>
      <c r="H1322" s="1">
        <v>44557</v>
      </c>
      <c r="I1322" t="s">
        <v>394</v>
      </c>
      <c r="J1322" t="s">
        <v>383</v>
      </c>
      <c r="K1322">
        <v>910182</v>
      </c>
      <c r="L1322" t="s">
        <v>31</v>
      </c>
      <c r="M1322" t="s">
        <v>333</v>
      </c>
      <c r="N1322" t="s">
        <v>225</v>
      </c>
      <c r="O1322" t="s">
        <v>238</v>
      </c>
      <c r="P1322">
        <v>46</v>
      </c>
      <c r="Q1322" s="1">
        <v>26877</v>
      </c>
      <c r="R1322" t="s">
        <v>281</v>
      </c>
      <c r="S1322" t="s">
        <v>282</v>
      </c>
      <c r="T1322" t="s">
        <v>259</v>
      </c>
      <c r="U1322" t="s">
        <v>233</v>
      </c>
      <c r="V1322" t="s">
        <v>246</v>
      </c>
      <c r="W1322">
        <v>604</v>
      </c>
      <c r="X1322" t="s">
        <v>344</v>
      </c>
      <c r="Y1322" t="s">
        <v>345</v>
      </c>
      <c r="Z1322" t="s">
        <v>346</v>
      </c>
      <c r="AA1322">
        <v>0.1065</v>
      </c>
      <c r="AB1322" t="s">
        <v>347</v>
      </c>
      <c r="AC1322" t="s">
        <v>348</v>
      </c>
      <c r="AD1322" t="s">
        <v>23</v>
      </c>
      <c r="AE1322" t="s">
        <v>24</v>
      </c>
      <c r="AF1322" t="s">
        <v>25</v>
      </c>
      <c r="AG1322" t="s">
        <v>26</v>
      </c>
      <c r="AH1322" t="s">
        <v>26</v>
      </c>
      <c r="AI1322" t="s">
        <v>27</v>
      </c>
      <c r="AJ1322" t="s">
        <v>28</v>
      </c>
      <c r="AK1322">
        <v>910182</v>
      </c>
      <c r="AL1322" t="s">
        <v>29</v>
      </c>
      <c r="AM1322" t="s">
        <v>16</v>
      </c>
      <c r="AN1322">
        <v>3004</v>
      </c>
      <c r="AO1322">
        <v>9453</v>
      </c>
      <c r="AP1322">
        <v>1761</v>
      </c>
      <c r="AQ1322">
        <v>47.99</v>
      </c>
      <c r="AR1322">
        <v>1333.3</v>
      </c>
      <c r="AS1322" t="s">
        <v>2396</v>
      </c>
      <c r="AT1322" t="s">
        <v>2396</v>
      </c>
      <c r="AU1322">
        <v>0</v>
      </c>
      <c r="AV1322" t="s">
        <v>2398</v>
      </c>
      <c r="AW1322" t="str" cm="1">
        <f t="array" ref="AW1322">IF(Bank_Final_Fact[[#This Row],[Disbursement Date]]=MIN(_xlfn._xlws.FILTER(Bank_Final_Fact[Disbursement Date],Bank_Final_Fact[Client id]=Bank_Final_Fact[[#This Row],[Client id]])),"New","Old")</f>
        <v>Old</v>
      </c>
      <c r="AX1322">
        <f t="shared" si="20"/>
        <v>3</v>
      </c>
    </row>
    <row r="1323" spans="1:50">
      <c r="A1323" t="s">
        <v>1708</v>
      </c>
      <c r="B1323">
        <v>711</v>
      </c>
      <c r="C1323" t="s">
        <v>23</v>
      </c>
      <c r="D1323" t="s">
        <v>359</v>
      </c>
      <c r="E1323">
        <v>3981</v>
      </c>
      <c r="F1323">
        <v>38515</v>
      </c>
      <c r="G1323">
        <v>28042</v>
      </c>
      <c r="H1323" s="1">
        <v>44304</v>
      </c>
      <c r="I1323" t="s">
        <v>385</v>
      </c>
      <c r="J1323" t="s">
        <v>383</v>
      </c>
      <c r="K1323">
        <v>910182</v>
      </c>
      <c r="L1323" t="s">
        <v>31</v>
      </c>
      <c r="M1323" t="s">
        <v>308</v>
      </c>
      <c r="N1323" t="s">
        <v>225</v>
      </c>
      <c r="O1323" t="s">
        <v>226</v>
      </c>
      <c r="P1323">
        <v>40</v>
      </c>
      <c r="Q1323" s="1">
        <v>28884</v>
      </c>
      <c r="R1323" t="s">
        <v>281</v>
      </c>
      <c r="S1323" t="s">
        <v>282</v>
      </c>
      <c r="T1323" t="s">
        <v>229</v>
      </c>
      <c r="U1323" t="s">
        <v>236</v>
      </c>
      <c r="V1323" t="s">
        <v>246</v>
      </c>
      <c r="W1323">
        <v>714</v>
      </c>
      <c r="X1323" t="s">
        <v>344</v>
      </c>
      <c r="Y1323" t="s">
        <v>360</v>
      </c>
      <c r="Z1323" t="s">
        <v>346</v>
      </c>
      <c r="AA1323">
        <v>9.9099999999999994E-2</v>
      </c>
      <c r="AB1323" t="s">
        <v>347</v>
      </c>
      <c r="AC1323" t="s">
        <v>361</v>
      </c>
      <c r="AD1323" t="s">
        <v>23</v>
      </c>
      <c r="AE1323" t="s">
        <v>24</v>
      </c>
      <c r="AF1323" t="s">
        <v>25</v>
      </c>
      <c r="AG1323" t="s">
        <v>26</v>
      </c>
      <c r="AH1323" t="s">
        <v>26</v>
      </c>
      <c r="AI1323" t="s">
        <v>27</v>
      </c>
      <c r="AJ1323" t="s">
        <v>28</v>
      </c>
      <c r="AK1323">
        <v>910182</v>
      </c>
      <c r="AL1323" t="s">
        <v>29</v>
      </c>
      <c r="AM1323" t="s">
        <v>16</v>
      </c>
      <c r="AN1323">
        <v>4866</v>
      </c>
      <c r="AO1323">
        <v>38455</v>
      </c>
      <c r="AP1323">
        <v>3599</v>
      </c>
      <c r="AQ1323">
        <v>38.26</v>
      </c>
      <c r="AR1323">
        <v>3783.7</v>
      </c>
      <c r="AS1323" t="s">
        <v>2396</v>
      </c>
      <c r="AT1323" t="s">
        <v>2396</v>
      </c>
      <c r="AU1323">
        <v>2</v>
      </c>
      <c r="AV1323" t="s">
        <v>2398</v>
      </c>
      <c r="AW1323" t="str" cm="1">
        <f t="array" ref="AW1323">IF(Bank_Final_Fact[[#This Row],[Disbursement Date]]=MIN(_xlfn._xlws.FILTER(Bank_Final_Fact[Disbursement Date],Bank_Final_Fact[Client id]=Bank_Final_Fact[[#This Row],[Client id]])),"New","Old")</f>
        <v>Old</v>
      </c>
      <c r="AX1323">
        <f t="shared" si="20"/>
        <v>4</v>
      </c>
    </row>
    <row r="1324" spans="1:50">
      <c r="A1324" t="s">
        <v>1709</v>
      </c>
      <c r="B1324">
        <v>517</v>
      </c>
      <c r="C1324" t="s">
        <v>127</v>
      </c>
      <c r="D1324" t="s">
        <v>343</v>
      </c>
      <c r="E1324">
        <v>33642</v>
      </c>
      <c r="F1324">
        <v>21291</v>
      </c>
      <c r="G1324">
        <v>16656</v>
      </c>
      <c r="H1324" s="1">
        <v>44438</v>
      </c>
      <c r="I1324" t="s">
        <v>387</v>
      </c>
      <c r="J1324" t="s">
        <v>389</v>
      </c>
      <c r="K1324">
        <v>120676</v>
      </c>
      <c r="L1324" t="s">
        <v>128</v>
      </c>
      <c r="M1324" t="s">
        <v>268</v>
      </c>
      <c r="N1324" t="s">
        <v>225</v>
      </c>
      <c r="O1324" t="s">
        <v>251</v>
      </c>
      <c r="P1324">
        <v>26</v>
      </c>
      <c r="Q1324" s="1">
        <v>33970</v>
      </c>
      <c r="R1324" t="s">
        <v>235</v>
      </c>
      <c r="S1324" t="s">
        <v>243</v>
      </c>
      <c r="T1324" t="s">
        <v>229</v>
      </c>
      <c r="U1324" t="s">
        <v>230</v>
      </c>
      <c r="V1324" t="s">
        <v>240</v>
      </c>
      <c r="W1324">
        <v>398</v>
      </c>
      <c r="X1324" t="s">
        <v>344</v>
      </c>
      <c r="Y1324" t="s">
        <v>345</v>
      </c>
      <c r="Z1324" t="s">
        <v>346</v>
      </c>
      <c r="AA1324">
        <v>0.1065</v>
      </c>
      <c r="AB1324" t="s">
        <v>347</v>
      </c>
      <c r="AC1324" t="s">
        <v>348</v>
      </c>
      <c r="AD1324" t="s">
        <v>127</v>
      </c>
      <c r="AE1324" t="s">
        <v>9</v>
      </c>
      <c r="AF1324" t="s">
        <v>10</v>
      </c>
      <c r="AG1324" t="s">
        <v>11</v>
      </c>
      <c r="AH1324" t="s">
        <v>11</v>
      </c>
      <c r="AI1324" t="s">
        <v>12</v>
      </c>
      <c r="AJ1324" t="s">
        <v>127</v>
      </c>
      <c r="AK1324">
        <v>120676</v>
      </c>
      <c r="AL1324" t="s">
        <v>21</v>
      </c>
      <c r="AM1324" t="s">
        <v>14</v>
      </c>
      <c r="AN1324">
        <v>34361</v>
      </c>
      <c r="AO1324">
        <v>22825</v>
      </c>
      <c r="AP1324">
        <v>33432</v>
      </c>
      <c r="AQ1324">
        <v>24.64</v>
      </c>
      <c r="AR1324">
        <v>1659.44</v>
      </c>
      <c r="AS1324" t="s">
        <v>2396</v>
      </c>
      <c r="AT1324" t="s">
        <v>2396</v>
      </c>
      <c r="AU1324">
        <v>0</v>
      </c>
      <c r="AV1324" t="s">
        <v>2399</v>
      </c>
      <c r="AW1324" t="str" cm="1">
        <f t="array" ref="AW1324">IF(Bank_Final_Fact[[#This Row],[Disbursement Date]]=MIN(_xlfn._xlws.FILTER(Bank_Final_Fact[Disbursement Date],Bank_Final_Fact[Client id]=Bank_Final_Fact[[#This Row],[Client id]])),"New","Old")</f>
        <v>New</v>
      </c>
      <c r="AX1324">
        <f t="shared" si="20"/>
        <v>2</v>
      </c>
    </row>
    <row r="1325" spans="1:50">
      <c r="A1325" t="s">
        <v>1710</v>
      </c>
      <c r="B1325">
        <v>757</v>
      </c>
      <c r="C1325" t="s">
        <v>127</v>
      </c>
      <c r="D1325" t="s">
        <v>343</v>
      </c>
      <c r="E1325">
        <v>13926</v>
      </c>
      <c r="F1325">
        <v>31927</v>
      </c>
      <c r="G1325">
        <v>24050</v>
      </c>
      <c r="H1325" s="1">
        <v>44467</v>
      </c>
      <c r="I1325" t="s">
        <v>382</v>
      </c>
      <c r="J1325" t="s">
        <v>389</v>
      </c>
      <c r="K1325">
        <v>120676</v>
      </c>
      <c r="L1325" t="s">
        <v>128</v>
      </c>
      <c r="M1325" t="s">
        <v>234</v>
      </c>
      <c r="N1325" t="s">
        <v>225</v>
      </c>
      <c r="O1325" t="s">
        <v>226</v>
      </c>
      <c r="P1325">
        <v>43</v>
      </c>
      <c r="Q1325" s="1">
        <v>27030</v>
      </c>
      <c r="R1325" t="s">
        <v>235</v>
      </c>
      <c r="S1325" t="s">
        <v>228</v>
      </c>
      <c r="T1325" t="s">
        <v>229</v>
      </c>
      <c r="U1325" t="s">
        <v>236</v>
      </c>
      <c r="V1325" t="s">
        <v>231</v>
      </c>
      <c r="W1325">
        <v>645</v>
      </c>
      <c r="X1325" t="s">
        <v>344</v>
      </c>
      <c r="Y1325" t="s">
        <v>345</v>
      </c>
      <c r="Z1325" t="s">
        <v>346</v>
      </c>
      <c r="AA1325">
        <v>0.1065</v>
      </c>
      <c r="AB1325" t="s">
        <v>347</v>
      </c>
      <c r="AC1325" t="s">
        <v>348</v>
      </c>
      <c r="AD1325" t="s">
        <v>127</v>
      </c>
      <c r="AE1325" t="s">
        <v>9</v>
      </c>
      <c r="AF1325" t="s">
        <v>10</v>
      </c>
      <c r="AG1325" t="s">
        <v>11</v>
      </c>
      <c r="AH1325" t="s">
        <v>11</v>
      </c>
      <c r="AI1325" t="s">
        <v>12</v>
      </c>
      <c r="AJ1325" t="s">
        <v>127</v>
      </c>
      <c r="AK1325">
        <v>120676</v>
      </c>
      <c r="AL1325" t="s">
        <v>21</v>
      </c>
      <c r="AM1325" t="s">
        <v>14</v>
      </c>
      <c r="AN1325">
        <v>14561</v>
      </c>
      <c r="AO1325">
        <v>33467</v>
      </c>
      <c r="AP1325">
        <v>13589</v>
      </c>
      <c r="AQ1325">
        <v>32.15</v>
      </c>
      <c r="AR1325">
        <v>848.23</v>
      </c>
      <c r="AS1325" t="s">
        <v>2396</v>
      </c>
      <c r="AT1325" t="s">
        <v>2396</v>
      </c>
      <c r="AU1325">
        <v>1</v>
      </c>
      <c r="AV1325" t="s">
        <v>2400</v>
      </c>
      <c r="AW1325" t="str" cm="1">
        <f t="array" ref="AW1325">IF(Bank_Final_Fact[[#This Row],[Disbursement Date]]=MIN(_xlfn._xlws.FILTER(Bank_Final_Fact[Disbursement Date],Bank_Final_Fact[Client id]=Bank_Final_Fact[[#This Row],[Client id]])),"New","Old")</f>
        <v>Old</v>
      </c>
      <c r="AX1325">
        <f t="shared" si="20"/>
        <v>2</v>
      </c>
    </row>
    <row r="1326" spans="1:50">
      <c r="A1326" t="s">
        <v>1711</v>
      </c>
      <c r="B1326">
        <v>182</v>
      </c>
      <c r="C1326" t="s">
        <v>63</v>
      </c>
      <c r="D1326" t="s">
        <v>343</v>
      </c>
      <c r="E1326">
        <v>15185</v>
      </c>
      <c r="F1326">
        <v>45348</v>
      </c>
      <c r="G1326">
        <v>40028</v>
      </c>
      <c r="H1326" s="1">
        <v>45260</v>
      </c>
      <c r="I1326" t="s">
        <v>385</v>
      </c>
      <c r="J1326" t="s">
        <v>389</v>
      </c>
      <c r="K1326">
        <v>1280108</v>
      </c>
      <c r="L1326" t="s">
        <v>65</v>
      </c>
      <c r="M1326" t="s">
        <v>333</v>
      </c>
      <c r="N1326" t="s">
        <v>225</v>
      </c>
      <c r="O1326" t="s">
        <v>238</v>
      </c>
      <c r="P1326">
        <v>47</v>
      </c>
      <c r="Q1326" s="1">
        <v>26299</v>
      </c>
      <c r="R1326" t="s">
        <v>281</v>
      </c>
      <c r="S1326" t="s">
        <v>282</v>
      </c>
      <c r="T1326" t="s">
        <v>229</v>
      </c>
      <c r="U1326" t="s">
        <v>261</v>
      </c>
      <c r="V1326" t="s">
        <v>246</v>
      </c>
      <c r="W1326">
        <v>526</v>
      </c>
      <c r="X1326" t="s">
        <v>344</v>
      </c>
      <c r="Y1326" t="s">
        <v>345</v>
      </c>
      <c r="Z1326" t="s">
        <v>346</v>
      </c>
      <c r="AA1326">
        <v>0.1065</v>
      </c>
      <c r="AB1326" t="s">
        <v>347</v>
      </c>
      <c r="AC1326" t="s">
        <v>348</v>
      </c>
      <c r="AD1326" t="s">
        <v>63</v>
      </c>
      <c r="AE1326" t="s">
        <v>24</v>
      </c>
      <c r="AF1326" t="s">
        <v>63</v>
      </c>
      <c r="AG1326" t="s">
        <v>26</v>
      </c>
      <c r="AH1326" t="s">
        <v>26</v>
      </c>
      <c r="AI1326" t="s">
        <v>27</v>
      </c>
      <c r="AJ1326" t="s">
        <v>63</v>
      </c>
      <c r="AK1326">
        <v>1280108</v>
      </c>
      <c r="AL1326" t="s">
        <v>64</v>
      </c>
      <c r="AM1326" t="s">
        <v>14</v>
      </c>
      <c r="AN1326">
        <v>14992</v>
      </c>
      <c r="AO1326">
        <v>45674</v>
      </c>
      <c r="AP1326">
        <v>15120</v>
      </c>
      <c r="AQ1326">
        <v>1.97</v>
      </c>
      <c r="AR1326">
        <v>1243.47</v>
      </c>
      <c r="AS1326" t="s">
        <v>2396</v>
      </c>
      <c r="AT1326" t="s">
        <v>2396</v>
      </c>
      <c r="AU1326">
        <v>2</v>
      </c>
      <c r="AV1326" t="s">
        <v>2398</v>
      </c>
      <c r="AW1326" t="str" cm="1">
        <f t="array" ref="AW1326">IF(Bank_Final_Fact[[#This Row],[Disbursement Date]]=MIN(_xlfn._xlws.FILTER(Bank_Final_Fact[Disbursement Date],Bank_Final_Fact[Client id]=Bank_Final_Fact[[#This Row],[Client id]])),"New","Old")</f>
        <v>New</v>
      </c>
      <c r="AX1326">
        <f t="shared" si="20"/>
        <v>1</v>
      </c>
    </row>
    <row r="1327" spans="1:50">
      <c r="A1327" t="s">
        <v>1712</v>
      </c>
      <c r="B1327">
        <v>601</v>
      </c>
      <c r="C1327" t="s">
        <v>89</v>
      </c>
      <c r="D1327" t="s">
        <v>343</v>
      </c>
      <c r="E1327">
        <v>5419</v>
      </c>
      <c r="F1327">
        <v>28214</v>
      </c>
      <c r="G1327">
        <v>27036</v>
      </c>
      <c r="H1327" s="1">
        <v>43207</v>
      </c>
      <c r="I1327" t="s">
        <v>394</v>
      </c>
      <c r="J1327" t="s">
        <v>389</v>
      </c>
      <c r="K1327">
        <v>910020</v>
      </c>
      <c r="L1327" t="s">
        <v>91</v>
      </c>
      <c r="M1327" t="s">
        <v>241</v>
      </c>
      <c r="N1327" t="s">
        <v>225</v>
      </c>
      <c r="O1327" t="s">
        <v>242</v>
      </c>
      <c r="P1327">
        <v>23</v>
      </c>
      <c r="Q1327" s="1">
        <v>34335</v>
      </c>
      <c r="R1327" t="s">
        <v>227</v>
      </c>
      <c r="S1327" t="s">
        <v>243</v>
      </c>
      <c r="T1327" t="s">
        <v>229</v>
      </c>
      <c r="U1327" t="s">
        <v>233</v>
      </c>
      <c r="V1327" t="s">
        <v>240</v>
      </c>
      <c r="W1327">
        <v>416</v>
      </c>
      <c r="X1327" t="s">
        <v>344</v>
      </c>
      <c r="Y1327" t="s">
        <v>345</v>
      </c>
      <c r="Z1327" t="s">
        <v>346</v>
      </c>
      <c r="AA1327">
        <v>0.1065</v>
      </c>
      <c r="AB1327" t="s">
        <v>347</v>
      </c>
      <c r="AC1327" t="s">
        <v>348</v>
      </c>
      <c r="AD1327" t="s">
        <v>89</v>
      </c>
      <c r="AE1327" t="s">
        <v>24</v>
      </c>
      <c r="AF1327" t="s">
        <v>25</v>
      </c>
      <c r="AG1327" t="s">
        <v>26</v>
      </c>
      <c r="AH1327" t="s">
        <v>26</v>
      </c>
      <c r="AI1327" t="s">
        <v>27</v>
      </c>
      <c r="AJ1327" t="s">
        <v>28</v>
      </c>
      <c r="AK1327">
        <v>910020</v>
      </c>
      <c r="AL1327" t="s">
        <v>90</v>
      </c>
      <c r="AM1327" t="s">
        <v>16</v>
      </c>
      <c r="AN1327">
        <v>6452</v>
      </c>
      <c r="AO1327">
        <v>27871</v>
      </c>
      <c r="AP1327">
        <v>5405</v>
      </c>
      <c r="AQ1327">
        <v>36.799999999999997</v>
      </c>
      <c r="AR1327">
        <v>965.43</v>
      </c>
      <c r="AS1327" t="s">
        <v>2397</v>
      </c>
      <c r="AT1327" t="s">
        <v>2396</v>
      </c>
      <c r="AU1327">
        <v>0</v>
      </c>
      <c r="AV1327" t="s">
        <v>2399</v>
      </c>
      <c r="AW1327" t="str" cm="1">
        <f t="array" ref="AW1327">IF(Bank_Final_Fact[[#This Row],[Disbursement Date]]=MIN(_xlfn._xlws.FILTER(Bank_Final_Fact[Disbursement Date],Bank_Final_Fact[Client id]=Bank_Final_Fact[[#This Row],[Client id]])),"New","Old")</f>
        <v>New</v>
      </c>
      <c r="AX1327">
        <f t="shared" si="20"/>
        <v>3</v>
      </c>
    </row>
    <row r="1328" spans="1:50">
      <c r="A1328" t="s">
        <v>1713</v>
      </c>
      <c r="B1328">
        <v>649</v>
      </c>
      <c r="C1328" t="s">
        <v>8</v>
      </c>
      <c r="D1328" t="s">
        <v>371</v>
      </c>
      <c r="E1328">
        <v>24110</v>
      </c>
      <c r="F1328">
        <v>43848</v>
      </c>
      <c r="G1328">
        <v>42173</v>
      </c>
      <c r="H1328" s="1">
        <v>42533</v>
      </c>
      <c r="I1328" t="s">
        <v>382</v>
      </c>
      <c r="J1328" t="s">
        <v>389</v>
      </c>
      <c r="K1328">
        <v>100186</v>
      </c>
      <c r="L1328" t="s">
        <v>15</v>
      </c>
      <c r="M1328" t="s">
        <v>288</v>
      </c>
      <c r="N1328" t="s">
        <v>225</v>
      </c>
      <c r="O1328" t="s">
        <v>226</v>
      </c>
      <c r="P1328">
        <v>36</v>
      </c>
      <c r="Q1328" s="1">
        <v>30317</v>
      </c>
      <c r="R1328" t="s">
        <v>239</v>
      </c>
      <c r="S1328" t="s">
        <v>303</v>
      </c>
      <c r="T1328" t="s">
        <v>229</v>
      </c>
      <c r="U1328" t="s">
        <v>261</v>
      </c>
      <c r="V1328" t="s">
        <v>246</v>
      </c>
      <c r="W1328">
        <v>514</v>
      </c>
      <c r="X1328" t="s">
        <v>344</v>
      </c>
      <c r="Y1328" t="s">
        <v>345</v>
      </c>
      <c r="Z1328" t="s">
        <v>346</v>
      </c>
      <c r="AA1328">
        <v>0.14649999999999999</v>
      </c>
      <c r="AB1328" t="s">
        <v>369</v>
      </c>
      <c r="AC1328" t="s">
        <v>370</v>
      </c>
      <c r="AD1328" t="s">
        <v>8</v>
      </c>
      <c r="AE1328" t="s">
        <v>9</v>
      </c>
      <c r="AF1328" t="s">
        <v>10</v>
      </c>
      <c r="AG1328" t="s">
        <v>11</v>
      </c>
      <c r="AH1328" t="s">
        <v>11</v>
      </c>
      <c r="AI1328" t="s">
        <v>12</v>
      </c>
      <c r="AJ1328" t="s">
        <v>8</v>
      </c>
      <c r="AK1328">
        <v>100186</v>
      </c>
      <c r="AL1328" t="s">
        <v>13</v>
      </c>
      <c r="AM1328" t="s">
        <v>14</v>
      </c>
      <c r="AN1328">
        <v>24773</v>
      </c>
      <c r="AO1328">
        <v>44867</v>
      </c>
      <c r="AP1328">
        <v>24066</v>
      </c>
      <c r="AQ1328">
        <v>29.26</v>
      </c>
      <c r="AR1328">
        <v>313.02</v>
      </c>
      <c r="AS1328" t="s">
        <v>2396</v>
      </c>
      <c r="AT1328" t="s">
        <v>2396</v>
      </c>
      <c r="AU1328">
        <v>1</v>
      </c>
      <c r="AV1328" t="s">
        <v>2398</v>
      </c>
      <c r="AW1328" t="str" cm="1">
        <f t="array" ref="AW1328">IF(Bank_Final_Fact[[#This Row],[Disbursement Date]]=MIN(_xlfn._xlws.FILTER(Bank_Final_Fact[Disbursement Date],Bank_Final_Fact[Client id]=Bank_Final_Fact[[#This Row],[Client id]])),"New","Old")</f>
        <v>New</v>
      </c>
      <c r="AX1328">
        <f t="shared" si="20"/>
        <v>1</v>
      </c>
    </row>
    <row r="1329" spans="1:50">
      <c r="A1329" t="s">
        <v>1714</v>
      </c>
      <c r="B1329">
        <v>870</v>
      </c>
      <c r="C1329" t="s">
        <v>20</v>
      </c>
      <c r="D1329" t="s">
        <v>359</v>
      </c>
      <c r="E1329">
        <v>11849</v>
      </c>
      <c r="F1329">
        <v>24126</v>
      </c>
      <c r="G1329">
        <v>33712</v>
      </c>
      <c r="H1329" s="1">
        <v>45112</v>
      </c>
      <c r="I1329" t="s">
        <v>382</v>
      </c>
      <c r="J1329" t="s">
        <v>389</v>
      </c>
      <c r="K1329">
        <v>110159</v>
      </c>
      <c r="L1329" t="s">
        <v>22</v>
      </c>
      <c r="M1329" t="s">
        <v>271</v>
      </c>
      <c r="N1329" t="s">
        <v>225</v>
      </c>
      <c r="O1329" t="s">
        <v>238</v>
      </c>
      <c r="P1329">
        <v>50</v>
      </c>
      <c r="Q1329" s="1">
        <v>24838</v>
      </c>
      <c r="R1329" t="s">
        <v>239</v>
      </c>
      <c r="S1329" t="s">
        <v>303</v>
      </c>
      <c r="T1329" t="s">
        <v>229</v>
      </c>
      <c r="U1329" t="s">
        <v>236</v>
      </c>
      <c r="V1329" t="s">
        <v>231</v>
      </c>
      <c r="W1329">
        <v>768</v>
      </c>
      <c r="X1329" t="s">
        <v>344</v>
      </c>
      <c r="Y1329" t="s">
        <v>360</v>
      </c>
      <c r="Z1329" t="s">
        <v>346</v>
      </c>
      <c r="AA1329">
        <v>9.9099999999999994E-2</v>
      </c>
      <c r="AB1329" t="s">
        <v>347</v>
      </c>
      <c r="AC1329" t="s">
        <v>361</v>
      </c>
      <c r="AD1329" t="s">
        <v>20</v>
      </c>
      <c r="AE1329" t="s">
        <v>9</v>
      </c>
      <c r="AF1329" t="s">
        <v>10</v>
      </c>
      <c r="AG1329" t="s">
        <v>11</v>
      </c>
      <c r="AH1329" t="s">
        <v>11</v>
      </c>
      <c r="AI1329" t="s">
        <v>12</v>
      </c>
      <c r="AJ1329" t="s">
        <v>20</v>
      </c>
      <c r="AK1329">
        <v>110159</v>
      </c>
      <c r="AL1329" t="s">
        <v>21</v>
      </c>
      <c r="AM1329" t="s">
        <v>30</v>
      </c>
      <c r="AN1329">
        <v>11585</v>
      </c>
      <c r="AO1329">
        <v>24887</v>
      </c>
      <c r="AP1329">
        <v>11519</v>
      </c>
      <c r="AQ1329">
        <v>3.07</v>
      </c>
      <c r="AR1329">
        <v>1582.35</v>
      </c>
      <c r="AS1329" t="s">
        <v>2397</v>
      </c>
      <c r="AT1329" t="s">
        <v>2397</v>
      </c>
      <c r="AU1329">
        <v>2</v>
      </c>
      <c r="AV1329" t="s">
        <v>2400</v>
      </c>
      <c r="AW1329" t="str" cm="1">
        <f t="array" ref="AW1329">IF(Bank_Final_Fact[[#This Row],[Disbursement Date]]=MIN(_xlfn._xlws.FILTER(Bank_Final_Fact[Disbursement Date],Bank_Final_Fact[Client id]=Bank_Final_Fact[[#This Row],[Client id]])),"New","Old")</f>
        <v>Old</v>
      </c>
      <c r="AX1329">
        <f t="shared" si="20"/>
        <v>2</v>
      </c>
    </row>
    <row r="1330" spans="1:50">
      <c r="A1330" t="s">
        <v>1715</v>
      </c>
      <c r="B1330">
        <v>565</v>
      </c>
      <c r="C1330" t="s">
        <v>202</v>
      </c>
      <c r="D1330" t="s">
        <v>359</v>
      </c>
      <c r="E1330">
        <v>10050</v>
      </c>
      <c r="F1330">
        <v>33204</v>
      </c>
      <c r="G1330">
        <v>18049</v>
      </c>
      <c r="H1330" s="1">
        <v>43762</v>
      </c>
      <c r="I1330" t="s">
        <v>394</v>
      </c>
      <c r="J1330" t="s">
        <v>389</v>
      </c>
      <c r="K1330">
        <v>680026</v>
      </c>
      <c r="L1330" t="s">
        <v>205</v>
      </c>
      <c r="M1330" t="s">
        <v>329</v>
      </c>
      <c r="N1330" t="s">
        <v>225</v>
      </c>
      <c r="O1330" t="s">
        <v>238</v>
      </c>
      <c r="P1330">
        <v>49</v>
      </c>
      <c r="Q1330" s="1">
        <v>25571</v>
      </c>
      <c r="R1330" t="s">
        <v>266</v>
      </c>
      <c r="S1330" t="s">
        <v>282</v>
      </c>
      <c r="T1330" t="s">
        <v>229</v>
      </c>
      <c r="U1330" t="s">
        <v>233</v>
      </c>
      <c r="V1330" t="s">
        <v>246</v>
      </c>
      <c r="W1330">
        <v>519</v>
      </c>
      <c r="X1330" t="s">
        <v>344</v>
      </c>
      <c r="Y1330" t="s">
        <v>360</v>
      </c>
      <c r="Z1330" t="s">
        <v>346</v>
      </c>
      <c r="AA1330">
        <v>9.9099999999999994E-2</v>
      </c>
      <c r="AB1330" t="s">
        <v>347</v>
      </c>
      <c r="AC1330" t="s">
        <v>361</v>
      </c>
      <c r="AD1330" t="s">
        <v>202</v>
      </c>
      <c r="AE1330" t="s">
        <v>143</v>
      </c>
      <c r="AF1330" t="s">
        <v>144</v>
      </c>
      <c r="AG1330" t="s">
        <v>145</v>
      </c>
      <c r="AH1330" t="s">
        <v>145</v>
      </c>
      <c r="AI1330" t="s">
        <v>146</v>
      </c>
      <c r="AJ1330" t="s">
        <v>203</v>
      </c>
      <c r="AK1330">
        <v>680026</v>
      </c>
      <c r="AL1330" t="s">
        <v>204</v>
      </c>
      <c r="AM1330" t="s">
        <v>14</v>
      </c>
      <c r="AN1330">
        <v>11489</v>
      </c>
      <c r="AO1330">
        <v>33042</v>
      </c>
      <c r="AP1330">
        <v>9862</v>
      </c>
      <c r="AQ1330">
        <v>21.92</v>
      </c>
      <c r="AR1330">
        <v>2905.89</v>
      </c>
      <c r="AS1330" t="s">
        <v>2396</v>
      </c>
      <c r="AT1330" t="s">
        <v>2396</v>
      </c>
      <c r="AU1330">
        <v>2</v>
      </c>
      <c r="AV1330" t="s">
        <v>2398</v>
      </c>
      <c r="AW1330" t="str" cm="1">
        <f t="array" ref="AW1330">IF(Bank_Final_Fact[[#This Row],[Disbursement Date]]=MIN(_xlfn._xlws.FILTER(Bank_Final_Fact[Disbursement Date],Bank_Final_Fact[Client id]=Bank_Final_Fact[[#This Row],[Client id]])),"New","Old")</f>
        <v>New</v>
      </c>
      <c r="AX1330">
        <f t="shared" si="20"/>
        <v>3</v>
      </c>
    </row>
    <row r="1331" spans="1:50">
      <c r="A1331" t="s">
        <v>1716</v>
      </c>
      <c r="B1331">
        <v>704</v>
      </c>
      <c r="C1331" t="s">
        <v>92</v>
      </c>
      <c r="D1331" t="s">
        <v>343</v>
      </c>
      <c r="E1331">
        <v>6819</v>
      </c>
      <c r="F1331">
        <v>16011</v>
      </c>
      <c r="G1331">
        <v>3799</v>
      </c>
      <c r="H1331" s="1">
        <v>44595</v>
      </c>
      <c r="I1331" t="s">
        <v>382</v>
      </c>
      <c r="J1331" t="s">
        <v>383</v>
      </c>
      <c r="K1331">
        <v>700013</v>
      </c>
      <c r="L1331" t="s">
        <v>93</v>
      </c>
      <c r="M1331" t="s">
        <v>333</v>
      </c>
      <c r="N1331" t="s">
        <v>225</v>
      </c>
      <c r="O1331" t="s">
        <v>238</v>
      </c>
      <c r="P1331">
        <v>53</v>
      </c>
      <c r="Q1331" s="1">
        <v>24108</v>
      </c>
      <c r="R1331" t="s">
        <v>281</v>
      </c>
      <c r="S1331" t="s">
        <v>282</v>
      </c>
      <c r="T1331" t="s">
        <v>229</v>
      </c>
      <c r="U1331" t="s">
        <v>245</v>
      </c>
      <c r="V1331" t="s">
        <v>240</v>
      </c>
      <c r="W1331">
        <v>812</v>
      </c>
      <c r="X1331" t="s">
        <v>344</v>
      </c>
      <c r="Y1331" t="s">
        <v>345</v>
      </c>
      <c r="Z1331" t="s">
        <v>346</v>
      </c>
      <c r="AA1331">
        <v>0.1065</v>
      </c>
      <c r="AB1331" t="s">
        <v>347</v>
      </c>
      <c r="AC1331" t="s">
        <v>348</v>
      </c>
      <c r="AD1331" t="s">
        <v>92</v>
      </c>
      <c r="AE1331" t="s">
        <v>82</v>
      </c>
      <c r="AF1331" t="s">
        <v>83</v>
      </c>
      <c r="AG1331" t="s">
        <v>84</v>
      </c>
      <c r="AH1331" t="s">
        <v>84</v>
      </c>
      <c r="AI1331" t="s">
        <v>85</v>
      </c>
      <c r="AJ1331" t="s">
        <v>86</v>
      </c>
      <c r="AK1331">
        <v>700013</v>
      </c>
      <c r="AL1331" t="s">
        <v>21</v>
      </c>
      <c r="AM1331" t="s">
        <v>30</v>
      </c>
      <c r="AN1331">
        <v>8587</v>
      </c>
      <c r="AO1331">
        <v>16262</v>
      </c>
      <c r="AP1331">
        <v>6696</v>
      </c>
      <c r="AQ1331">
        <v>35.090000000000003</v>
      </c>
      <c r="AR1331">
        <v>363.13</v>
      </c>
      <c r="AS1331" t="s">
        <v>2396</v>
      </c>
      <c r="AT1331" t="s">
        <v>2396</v>
      </c>
      <c r="AU1331">
        <v>0</v>
      </c>
      <c r="AV1331" t="s">
        <v>2398</v>
      </c>
      <c r="AW1331" t="str" cm="1">
        <f t="array" ref="AW1331">IF(Bank_Final_Fact[[#This Row],[Disbursement Date]]=MIN(_xlfn._xlws.FILTER(Bank_Final_Fact[Disbursement Date],Bank_Final_Fact[Client id]=Bank_Final_Fact[[#This Row],[Client id]])),"New","Old")</f>
        <v>Old</v>
      </c>
      <c r="AX1331">
        <f t="shared" si="20"/>
        <v>3</v>
      </c>
    </row>
    <row r="1332" spans="1:50">
      <c r="A1332" t="s">
        <v>1717</v>
      </c>
      <c r="B1332">
        <v>800</v>
      </c>
      <c r="C1332" t="s">
        <v>142</v>
      </c>
      <c r="D1332" t="s">
        <v>368</v>
      </c>
      <c r="E1332">
        <v>29007</v>
      </c>
      <c r="F1332">
        <v>24524</v>
      </c>
      <c r="G1332">
        <v>2656</v>
      </c>
      <c r="H1332" s="1">
        <v>43717</v>
      </c>
      <c r="I1332" t="s">
        <v>394</v>
      </c>
      <c r="J1332" t="s">
        <v>389</v>
      </c>
      <c r="K1332">
        <v>570241</v>
      </c>
      <c r="L1332" t="s">
        <v>148</v>
      </c>
      <c r="M1332" t="s">
        <v>293</v>
      </c>
      <c r="N1332" t="s">
        <v>225</v>
      </c>
      <c r="O1332" t="s">
        <v>226</v>
      </c>
      <c r="P1332">
        <v>41</v>
      </c>
      <c r="Q1332" s="1">
        <v>28126</v>
      </c>
      <c r="R1332" t="s">
        <v>239</v>
      </c>
      <c r="S1332" t="s">
        <v>303</v>
      </c>
      <c r="T1332" t="s">
        <v>259</v>
      </c>
      <c r="U1332" t="s">
        <v>261</v>
      </c>
      <c r="V1332" t="s">
        <v>246</v>
      </c>
      <c r="W1332">
        <v>338</v>
      </c>
      <c r="X1332" t="s">
        <v>344</v>
      </c>
      <c r="Y1332" t="s">
        <v>357</v>
      </c>
      <c r="Z1332" t="s">
        <v>363</v>
      </c>
      <c r="AA1332">
        <v>0.14649999999999999</v>
      </c>
      <c r="AB1332" t="s">
        <v>369</v>
      </c>
      <c r="AC1332" t="s">
        <v>370</v>
      </c>
      <c r="AD1332" t="s">
        <v>142</v>
      </c>
      <c r="AE1332" t="s">
        <v>143</v>
      </c>
      <c r="AF1332" t="s">
        <v>144</v>
      </c>
      <c r="AG1332" t="s">
        <v>145</v>
      </c>
      <c r="AH1332" t="s">
        <v>145</v>
      </c>
      <c r="AI1332" t="s">
        <v>146</v>
      </c>
      <c r="AJ1332" t="s">
        <v>142</v>
      </c>
      <c r="AK1332">
        <v>570241</v>
      </c>
      <c r="AL1332" t="s">
        <v>147</v>
      </c>
      <c r="AM1332" t="s">
        <v>30</v>
      </c>
      <c r="AN1332">
        <v>30867</v>
      </c>
      <c r="AO1332">
        <v>24325</v>
      </c>
      <c r="AP1332">
        <v>28645</v>
      </c>
      <c r="AQ1332">
        <v>14.1</v>
      </c>
      <c r="AR1332">
        <v>4665.9799999999996</v>
      </c>
      <c r="AS1332" t="s">
        <v>2396</v>
      </c>
      <c r="AT1332" t="s">
        <v>2396</v>
      </c>
      <c r="AU1332">
        <v>0</v>
      </c>
      <c r="AV1332" t="s">
        <v>2399</v>
      </c>
      <c r="AW1332" t="str" cm="1">
        <f t="array" ref="AW1332">IF(Bank_Final_Fact[[#This Row],[Disbursement Date]]=MIN(_xlfn._xlws.FILTER(Bank_Final_Fact[Disbursement Date],Bank_Final_Fact[Client id]=Bank_Final_Fact[[#This Row],[Client id]])),"New","Old")</f>
        <v>Old</v>
      </c>
      <c r="AX1332">
        <f t="shared" si="20"/>
        <v>3</v>
      </c>
    </row>
    <row r="1333" spans="1:50">
      <c r="A1333" t="s">
        <v>1718</v>
      </c>
      <c r="B1333">
        <v>23</v>
      </c>
      <c r="C1333" t="s">
        <v>113</v>
      </c>
      <c r="D1333" t="s">
        <v>371</v>
      </c>
      <c r="E1333">
        <v>21445</v>
      </c>
      <c r="F1333">
        <v>20059</v>
      </c>
      <c r="G1333">
        <v>42186</v>
      </c>
      <c r="H1333" s="1">
        <v>44225</v>
      </c>
      <c r="I1333" t="s">
        <v>382</v>
      </c>
      <c r="J1333" t="s">
        <v>383</v>
      </c>
      <c r="K1333">
        <v>730084</v>
      </c>
      <c r="L1333" t="s">
        <v>115</v>
      </c>
      <c r="M1333" t="s">
        <v>264</v>
      </c>
      <c r="N1333" t="s">
        <v>225</v>
      </c>
      <c r="O1333" t="s">
        <v>251</v>
      </c>
      <c r="P1333">
        <v>32</v>
      </c>
      <c r="Q1333" s="1">
        <v>31048</v>
      </c>
      <c r="R1333" t="s">
        <v>227</v>
      </c>
      <c r="S1333" t="s">
        <v>243</v>
      </c>
      <c r="T1333" t="s">
        <v>229</v>
      </c>
      <c r="U1333" t="s">
        <v>233</v>
      </c>
      <c r="V1333" t="s">
        <v>231</v>
      </c>
      <c r="W1333">
        <v>584</v>
      </c>
      <c r="X1333" t="s">
        <v>344</v>
      </c>
      <c r="Y1333" t="s">
        <v>345</v>
      </c>
      <c r="Z1333" t="s">
        <v>346</v>
      </c>
      <c r="AA1333">
        <v>0.14649999999999999</v>
      </c>
      <c r="AB1333" t="s">
        <v>369</v>
      </c>
      <c r="AC1333" t="s">
        <v>370</v>
      </c>
      <c r="AD1333" t="s">
        <v>113</v>
      </c>
      <c r="AE1333" t="s">
        <v>51</v>
      </c>
      <c r="AF1333" t="s">
        <v>52</v>
      </c>
      <c r="AG1333" t="s">
        <v>53</v>
      </c>
      <c r="AH1333" t="s">
        <v>53</v>
      </c>
      <c r="AI1333" t="s">
        <v>54</v>
      </c>
      <c r="AJ1333" t="s">
        <v>113</v>
      </c>
      <c r="AK1333">
        <v>730084</v>
      </c>
      <c r="AL1333" t="s">
        <v>114</v>
      </c>
      <c r="AM1333" t="s">
        <v>14</v>
      </c>
      <c r="AN1333">
        <v>21865</v>
      </c>
      <c r="AO1333">
        <v>20160</v>
      </c>
      <c r="AP1333">
        <v>21330</v>
      </c>
      <c r="AQ1333">
        <v>38.86</v>
      </c>
      <c r="AR1333">
        <v>3799.65</v>
      </c>
      <c r="AS1333" t="s">
        <v>2396</v>
      </c>
      <c r="AT1333" t="s">
        <v>2396</v>
      </c>
      <c r="AU1333">
        <v>1</v>
      </c>
      <c r="AV1333" t="s">
        <v>2398</v>
      </c>
      <c r="AW1333" t="str" cm="1">
        <f t="array" ref="AW1333">IF(Bank_Final_Fact[[#This Row],[Disbursement Date]]=MIN(_xlfn._xlws.FILTER(Bank_Final_Fact[Disbursement Date],Bank_Final_Fact[Client id]=Bank_Final_Fact[[#This Row],[Client id]])),"New","Old")</f>
        <v>Old</v>
      </c>
      <c r="AX1333">
        <f t="shared" si="20"/>
        <v>5</v>
      </c>
    </row>
    <row r="1334" spans="1:50">
      <c r="A1334" t="s">
        <v>1719</v>
      </c>
      <c r="B1334">
        <v>384</v>
      </c>
      <c r="C1334" t="s">
        <v>60</v>
      </c>
      <c r="D1334" t="s">
        <v>362</v>
      </c>
      <c r="E1334">
        <v>31035</v>
      </c>
      <c r="F1334">
        <v>40883</v>
      </c>
      <c r="G1334">
        <v>7910</v>
      </c>
      <c r="H1334" s="1">
        <v>44024</v>
      </c>
      <c r="I1334" t="s">
        <v>382</v>
      </c>
      <c r="J1334" t="s">
        <v>383</v>
      </c>
      <c r="K1334">
        <v>90149</v>
      </c>
      <c r="L1334" t="s">
        <v>62</v>
      </c>
      <c r="M1334" t="s">
        <v>307</v>
      </c>
      <c r="N1334" t="s">
        <v>225</v>
      </c>
      <c r="O1334" t="s">
        <v>226</v>
      </c>
      <c r="P1334">
        <v>40</v>
      </c>
      <c r="Q1334" s="1">
        <v>28856</v>
      </c>
      <c r="R1334" t="s">
        <v>239</v>
      </c>
      <c r="S1334" t="s">
        <v>303</v>
      </c>
      <c r="T1334" t="s">
        <v>229</v>
      </c>
      <c r="U1334" t="s">
        <v>236</v>
      </c>
      <c r="V1334" t="s">
        <v>231</v>
      </c>
      <c r="W1334">
        <v>318</v>
      </c>
      <c r="X1334" t="s">
        <v>344</v>
      </c>
      <c r="Y1334" t="s">
        <v>357</v>
      </c>
      <c r="Z1334" t="s">
        <v>363</v>
      </c>
      <c r="AA1334">
        <v>0.1991</v>
      </c>
      <c r="AB1334" t="s">
        <v>364</v>
      </c>
      <c r="AC1334" t="s">
        <v>365</v>
      </c>
      <c r="AD1334" t="s">
        <v>60</v>
      </c>
      <c r="AE1334" t="s">
        <v>40</v>
      </c>
      <c r="AF1334" t="s">
        <v>41</v>
      </c>
      <c r="AG1334" t="s">
        <v>42</v>
      </c>
      <c r="AH1334" t="s">
        <v>42</v>
      </c>
      <c r="AI1334" t="s">
        <v>43</v>
      </c>
      <c r="AJ1334" t="s">
        <v>61</v>
      </c>
      <c r="AK1334">
        <v>90149</v>
      </c>
      <c r="AL1334" t="s">
        <v>48</v>
      </c>
      <c r="AM1334" t="s">
        <v>30</v>
      </c>
      <c r="AN1334">
        <v>31624</v>
      </c>
      <c r="AO1334">
        <v>42814</v>
      </c>
      <c r="AP1334">
        <v>30663</v>
      </c>
      <c r="AQ1334">
        <v>9.6</v>
      </c>
      <c r="AR1334">
        <v>2290.59</v>
      </c>
      <c r="AS1334" t="s">
        <v>2396</v>
      </c>
      <c r="AT1334" t="s">
        <v>2396</v>
      </c>
      <c r="AU1334">
        <v>2</v>
      </c>
      <c r="AV1334" t="s">
        <v>2398</v>
      </c>
      <c r="AW1334" t="str" cm="1">
        <f t="array" ref="AW1334">IF(Bank_Final_Fact[[#This Row],[Disbursement Date]]=MIN(_xlfn._xlws.FILTER(Bank_Final_Fact[Disbursement Date],Bank_Final_Fact[Client id]=Bank_Final_Fact[[#This Row],[Client id]])),"New","Old")</f>
        <v>Old</v>
      </c>
      <c r="AX1334">
        <f t="shared" si="20"/>
        <v>5</v>
      </c>
    </row>
    <row r="1335" spans="1:50">
      <c r="A1335" t="s">
        <v>1720</v>
      </c>
      <c r="B1335">
        <v>250</v>
      </c>
      <c r="C1335" t="s">
        <v>186</v>
      </c>
      <c r="D1335" t="s">
        <v>343</v>
      </c>
      <c r="E1335">
        <v>7733</v>
      </c>
      <c r="F1335">
        <v>36059</v>
      </c>
      <c r="G1335">
        <v>28655</v>
      </c>
      <c r="H1335" s="1">
        <v>44225</v>
      </c>
      <c r="I1335" t="s">
        <v>382</v>
      </c>
      <c r="J1335" t="s">
        <v>383</v>
      </c>
      <c r="K1335">
        <v>800018</v>
      </c>
      <c r="L1335" t="s">
        <v>189</v>
      </c>
      <c r="M1335" t="s">
        <v>309</v>
      </c>
      <c r="N1335" t="s">
        <v>225</v>
      </c>
      <c r="O1335" t="s">
        <v>226</v>
      </c>
      <c r="P1335">
        <v>42</v>
      </c>
      <c r="Q1335" s="1">
        <v>28126</v>
      </c>
      <c r="R1335" t="s">
        <v>239</v>
      </c>
      <c r="S1335" t="s">
        <v>303</v>
      </c>
      <c r="T1335" t="s">
        <v>229</v>
      </c>
      <c r="U1335" t="s">
        <v>245</v>
      </c>
      <c r="V1335" t="s">
        <v>246</v>
      </c>
      <c r="W1335">
        <v>534</v>
      </c>
      <c r="X1335" t="s">
        <v>344</v>
      </c>
      <c r="Y1335" t="s">
        <v>345</v>
      </c>
      <c r="Z1335" t="s">
        <v>346</v>
      </c>
      <c r="AA1335">
        <v>0.1065</v>
      </c>
      <c r="AB1335" t="s">
        <v>347</v>
      </c>
      <c r="AC1335" t="s">
        <v>348</v>
      </c>
      <c r="AD1335" t="s">
        <v>186</v>
      </c>
      <c r="AE1335" t="s">
        <v>24</v>
      </c>
      <c r="AF1335" t="s">
        <v>25</v>
      </c>
      <c r="AG1335" t="s">
        <v>26</v>
      </c>
      <c r="AH1335" t="s">
        <v>26</v>
      </c>
      <c r="AI1335" t="s">
        <v>27</v>
      </c>
      <c r="AJ1335" t="s">
        <v>187</v>
      </c>
      <c r="AK1335">
        <v>800018</v>
      </c>
      <c r="AL1335" t="s">
        <v>188</v>
      </c>
      <c r="AM1335" t="s">
        <v>14</v>
      </c>
      <c r="AN1335">
        <v>9368</v>
      </c>
      <c r="AO1335">
        <v>38052</v>
      </c>
      <c r="AP1335">
        <v>7623</v>
      </c>
      <c r="AQ1335">
        <v>14.31</v>
      </c>
      <c r="AR1335">
        <v>715.6</v>
      </c>
      <c r="AS1335" t="s">
        <v>2396</v>
      </c>
      <c r="AT1335" t="s">
        <v>2396</v>
      </c>
      <c r="AU1335">
        <v>2</v>
      </c>
      <c r="AV1335" t="s">
        <v>2398</v>
      </c>
      <c r="AW1335" t="str" cm="1">
        <f t="array" ref="AW1335">IF(Bank_Final_Fact[[#This Row],[Disbursement Date]]=MIN(_xlfn._xlws.FILTER(Bank_Final_Fact[Disbursement Date],Bank_Final_Fact[Client id]=Bank_Final_Fact[[#This Row],[Client id]])),"New","Old")</f>
        <v>Old</v>
      </c>
      <c r="AX1335">
        <f t="shared" si="20"/>
        <v>3</v>
      </c>
    </row>
    <row r="1336" spans="1:50">
      <c r="A1336" t="s">
        <v>1721</v>
      </c>
      <c r="B1336">
        <v>29</v>
      </c>
      <c r="C1336" t="s">
        <v>23</v>
      </c>
      <c r="D1336" t="s">
        <v>359</v>
      </c>
      <c r="E1336">
        <v>7267</v>
      </c>
      <c r="F1336">
        <v>34759</v>
      </c>
      <c r="G1336">
        <v>33278</v>
      </c>
      <c r="H1336" s="1">
        <v>42995</v>
      </c>
      <c r="I1336" t="s">
        <v>394</v>
      </c>
      <c r="J1336" t="s">
        <v>383</v>
      </c>
      <c r="K1336">
        <v>910182</v>
      </c>
      <c r="L1336" t="s">
        <v>31</v>
      </c>
      <c r="M1336" t="s">
        <v>270</v>
      </c>
      <c r="N1336" t="s">
        <v>225</v>
      </c>
      <c r="O1336" t="s">
        <v>242</v>
      </c>
      <c r="P1336">
        <v>23</v>
      </c>
      <c r="Q1336" s="1">
        <v>34367</v>
      </c>
      <c r="R1336" t="s">
        <v>266</v>
      </c>
      <c r="S1336" t="s">
        <v>243</v>
      </c>
      <c r="T1336" t="s">
        <v>229</v>
      </c>
      <c r="U1336" t="s">
        <v>245</v>
      </c>
      <c r="V1336" t="s">
        <v>240</v>
      </c>
      <c r="W1336">
        <v>503</v>
      </c>
      <c r="X1336" t="s">
        <v>344</v>
      </c>
      <c r="Y1336" t="s">
        <v>360</v>
      </c>
      <c r="Z1336" t="s">
        <v>346</v>
      </c>
      <c r="AA1336">
        <v>9.9099999999999994E-2</v>
      </c>
      <c r="AB1336" t="s">
        <v>347</v>
      </c>
      <c r="AC1336" t="s">
        <v>361</v>
      </c>
      <c r="AD1336" t="s">
        <v>23</v>
      </c>
      <c r="AE1336" t="s">
        <v>24</v>
      </c>
      <c r="AF1336" t="s">
        <v>25</v>
      </c>
      <c r="AG1336" t="s">
        <v>26</v>
      </c>
      <c r="AH1336" t="s">
        <v>26</v>
      </c>
      <c r="AI1336" t="s">
        <v>27</v>
      </c>
      <c r="AJ1336" t="s">
        <v>28</v>
      </c>
      <c r="AK1336">
        <v>910182</v>
      </c>
      <c r="AL1336" t="s">
        <v>29</v>
      </c>
      <c r="AM1336" t="s">
        <v>16</v>
      </c>
      <c r="AN1336">
        <v>7241</v>
      </c>
      <c r="AO1336">
        <v>34731</v>
      </c>
      <c r="AP1336">
        <v>6820</v>
      </c>
      <c r="AQ1336">
        <v>46.01</v>
      </c>
      <c r="AR1336">
        <v>3042.34</v>
      </c>
      <c r="AS1336" t="s">
        <v>2396</v>
      </c>
      <c r="AT1336" t="s">
        <v>2396</v>
      </c>
      <c r="AU1336">
        <v>1</v>
      </c>
      <c r="AV1336" t="s">
        <v>2398</v>
      </c>
      <c r="AW1336" t="str" cm="1">
        <f t="array" ref="AW1336">IF(Bank_Final_Fact[[#This Row],[Disbursement Date]]=MIN(_xlfn._xlws.FILTER(Bank_Final_Fact[Disbursement Date],Bank_Final_Fact[Client id]=Bank_Final_Fact[[#This Row],[Client id]])),"New","Old")</f>
        <v>New</v>
      </c>
      <c r="AX1336">
        <f t="shared" si="20"/>
        <v>4</v>
      </c>
    </row>
    <row r="1337" spans="1:50">
      <c r="A1337" t="s">
        <v>1722</v>
      </c>
      <c r="B1337">
        <v>174</v>
      </c>
      <c r="C1337" t="s">
        <v>142</v>
      </c>
      <c r="D1337" t="s">
        <v>343</v>
      </c>
      <c r="E1337">
        <v>29990</v>
      </c>
      <c r="F1337">
        <v>39607</v>
      </c>
      <c r="G1337">
        <v>6577</v>
      </c>
      <c r="H1337" s="1">
        <v>44877</v>
      </c>
      <c r="I1337" t="s">
        <v>387</v>
      </c>
      <c r="J1337" t="s">
        <v>383</v>
      </c>
      <c r="K1337">
        <v>570241</v>
      </c>
      <c r="L1337" t="s">
        <v>148</v>
      </c>
      <c r="M1337" t="s">
        <v>278</v>
      </c>
      <c r="N1337" t="s">
        <v>225</v>
      </c>
      <c r="O1337" t="s">
        <v>238</v>
      </c>
      <c r="P1337">
        <v>54</v>
      </c>
      <c r="Q1337" s="1">
        <v>23743</v>
      </c>
      <c r="R1337" t="s">
        <v>281</v>
      </c>
      <c r="S1337" t="s">
        <v>282</v>
      </c>
      <c r="T1337" t="s">
        <v>229</v>
      </c>
      <c r="U1337" t="s">
        <v>245</v>
      </c>
      <c r="V1337" t="s">
        <v>231</v>
      </c>
      <c r="W1337">
        <v>433</v>
      </c>
      <c r="X1337" t="s">
        <v>344</v>
      </c>
      <c r="Y1337" t="s">
        <v>345</v>
      </c>
      <c r="Z1337" t="s">
        <v>346</v>
      </c>
      <c r="AA1337">
        <v>0.1065</v>
      </c>
      <c r="AB1337" t="s">
        <v>347</v>
      </c>
      <c r="AC1337" t="s">
        <v>348</v>
      </c>
      <c r="AD1337" t="s">
        <v>142</v>
      </c>
      <c r="AE1337" t="s">
        <v>143</v>
      </c>
      <c r="AF1337" t="s">
        <v>144</v>
      </c>
      <c r="AG1337" t="s">
        <v>145</v>
      </c>
      <c r="AH1337" t="s">
        <v>145</v>
      </c>
      <c r="AI1337" t="s">
        <v>146</v>
      </c>
      <c r="AJ1337" t="s">
        <v>142</v>
      </c>
      <c r="AK1337">
        <v>570241</v>
      </c>
      <c r="AL1337" t="s">
        <v>147</v>
      </c>
      <c r="AM1337" t="s">
        <v>30</v>
      </c>
      <c r="AN1337">
        <v>30818</v>
      </c>
      <c r="AO1337">
        <v>40630</v>
      </c>
      <c r="AP1337">
        <v>29694</v>
      </c>
      <c r="AQ1337">
        <v>34.67</v>
      </c>
      <c r="AR1337">
        <v>3299.44</v>
      </c>
      <c r="AS1337" t="s">
        <v>2396</v>
      </c>
      <c r="AT1337" t="s">
        <v>2396</v>
      </c>
      <c r="AU1337">
        <v>2</v>
      </c>
      <c r="AV1337" t="s">
        <v>2399</v>
      </c>
      <c r="AW1337" t="str" cm="1">
        <f t="array" ref="AW1337">IF(Bank_Final_Fact[[#This Row],[Disbursement Date]]=MIN(_xlfn._xlws.FILTER(Bank_Final_Fact[Disbursement Date],Bank_Final_Fact[Client id]=Bank_Final_Fact[[#This Row],[Client id]])),"New","Old")</f>
        <v>Old</v>
      </c>
      <c r="AX1337">
        <f t="shared" si="20"/>
        <v>3</v>
      </c>
    </row>
    <row r="1338" spans="1:50">
      <c r="A1338" t="s">
        <v>1723</v>
      </c>
      <c r="B1338">
        <v>425</v>
      </c>
      <c r="C1338" t="s">
        <v>39</v>
      </c>
      <c r="D1338" t="s">
        <v>343</v>
      </c>
      <c r="E1338">
        <v>42819</v>
      </c>
      <c r="F1338">
        <v>16179</v>
      </c>
      <c r="G1338">
        <v>12105</v>
      </c>
      <c r="H1338" s="1">
        <v>44133</v>
      </c>
      <c r="I1338" t="s">
        <v>385</v>
      </c>
      <c r="J1338" t="s">
        <v>389</v>
      </c>
      <c r="K1338">
        <v>30179</v>
      </c>
      <c r="L1338" t="s">
        <v>46</v>
      </c>
      <c r="M1338" t="s">
        <v>286</v>
      </c>
      <c r="N1338" t="s">
        <v>225</v>
      </c>
      <c r="O1338" t="s">
        <v>251</v>
      </c>
      <c r="P1338">
        <v>28</v>
      </c>
      <c r="Q1338" s="1">
        <v>33239</v>
      </c>
      <c r="R1338" t="s">
        <v>235</v>
      </c>
      <c r="S1338" t="s">
        <v>243</v>
      </c>
      <c r="T1338" t="s">
        <v>259</v>
      </c>
      <c r="U1338" t="s">
        <v>230</v>
      </c>
      <c r="V1338" t="s">
        <v>240</v>
      </c>
      <c r="W1338">
        <v>844</v>
      </c>
      <c r="X1338" t="s">
        <v>344</v>
      </c>
      <c r="Y1338" t="s">
        <v>345</v>
      </c>
      <c r="Z1338" t="s">
        <v>346</v>
      </c>
      <c r="AA1338">
        <v>0.1065</v>
      </c>
      <c r="AB1338" t="s">
        <v>347</v>
      </c>
      <c r="AC1338" t="s">
        <v>348</v>
      </c>
      <c r="AD1338" t="s">
        <v>39</v>
      </c>
      <c r="AE1338" t="s">
        <v>40</v>
      </c>
      <c r="AF1338" t="s">
        <v>41</v>
      </c>
      <c r="AG1338" t="s">
        <v>42</v>
      </c>
      <c r="AH1338" t="s">
        <v>42</v>
      </c>
      <c r="AI1338" t="s">
        <v>43</v>
      </c>
      <c r="AJ1338" t="s">
        <v>44</v>
      </c>
      <c r="AK1338">
        <v>30179</v>
      </c>
      <c r="AL1338" t="s">
        <v>45</v>
      </c>
      <c r="AM1338" t="s">
        <v>30</v>
      </c>
      <c r="AN1338">
        <v>43689</v>
      </c>
      <c r="AO1338">
        <v>17649</v>
      </c>
      <c r="AP1338">
        <v>42688</v>
      </c>
      <c r="AQ1338">
        <v>4.12</v>
      </c>
      <c r="AR1338">
        <v>3986.4</v>
      </c>
      <c r="AS1338" t="s">
        <v>2396</v>
      </c>
      <c r="AT1338" t="s">
        <v>2396</v>
      </c>
      <c r="AU1338">
        <v>0</v>
      </c>
      <c r="AV1338" t="s">
        <v>2398</v>
      </c>
      <c r="AW1338" t="str" cm="1">
        <f t="array" ref="AW1338">IF(Bank_Final_Fact[[#This Row],[Disbursement Date]]=MIN(_xlfn._xlws.FILTER(Bank_Final_Fact[Disbursement Date],Bank_Final_Fact[Client id]=Bank_Final_Fact[[#This Row],[Client id]])),"New","Old")</f>
        <v>New</v>
      </c>
      <c r="AX1338">
        <f t="shared" si="20"/>
        <v>1</v>
      </c>
    </row>
    <row r="1339" spans="1:50">
      <c r="A1339" t="s">
        <v>1724</v>
      </c>
      <c r="B1339">
        <v>546</v>
      </c>
      <c r="C1339" t="s">
        <v>60</v>
      </c>
      <c r="D1339" t="s">
        <v>343</v>
      </c>
      <c r="E1339">
        <v>5184</v>
      </c>
      <c r="F1339">
        <v>5898</v>
      </c>
      <c r="G1339">
        <v>19244</v>
      </c>
      <c r="H1339" s="1">
        <v>44204</v>
      </c>
      <c r="I1339" t="s">
        <v>385</v>
      </c>
      <c r="J1339" t="s">
        <v>389</v>
      </c>
      <c r="K1339">
        <v>90149</v>
      </c>
      <c r="L1339" t="s">
        <v>62</v>
      </c>
      <c r="M1339" t="s">
        <v>247</v>
      </c>
      <c r="N1339" t="s">
        <v>225</v>
      </c>
      <c r="O1339" t="s">
        <v>226</v>
      </c>
      <c r="P1339">
        <v>39</v>
      </c>
      <c r="Q1339" s="1">
        <v>28491</v>
      </c>
      <c r="R1339" t="s">
        <v>227</v>
      </c>
      <c r="S1339" t="s">
        <v>243</v>
      </c>
      <c r="T1339" t="s">
        <v>229</v>
      </c>
      <c r="U1339" t="s">
        <v>236</v>
      </c>
      <c r="V1339" t="s">
        <v>246</v>
      </c>
      <c r="W1339">
        <v>692</v>
      </c>
      <c r="X1339" t="s">
        <v>344</v>
      </c>
      <c r="Y1339" t="s">
        <v>345</v>
      </c>
      <c r="Z1339" t="s">
        <v>346</v>
      </c>
      <c r="AA1339">
        <v>0.1065</v>
      </c>
      <c r="AB1339" t="s">
        <v>347</v>
      </c>
      <c r="AC1339" t="s">
        <v>348</v>
      </c>
      <c r="AD1339" t="s">
        <v>60</v>
      </c>
      <c r="AE1339" t="s">
        <v>40</v>
      </c>
      <c r="AF1339" t="s">
        <v>41</v>
      </c>
      <c r="AG1339" t="s">
        <v>42</v>
      </c>
      <c r="AH1339" t="s">
        <v>42</v>
      </c>
      <c r="AI1339" t="s">
        <v>43</v>
      </c>
      <c r="AJ1339" t="s">
        <v>61</v>
      </c>
      <c r="AK1339">
        <v>90149</v>
      </c>
      <c r="AL1339" t="s">
        <v>48</v>
      </c>
      <c r="AM1339" t="s">
        <v>30</v>
      </c>
      <c r="AN1339">
        <v>4864</v>
      </c>
      <c r="AO1339">
        <v>7058</v>
      </c>
      <c r="AP1339">
        <v>4796</v>
      </c>
      <c r="AQ1339">
        <v>13.38</v>
      </c>
      <c r="AR1339">
        <v>345.62</v>
      </c>
      <c r="AS1339" t="s">
        <v>2396</v>
      </c>
      <c r="AT1339" t="s">
        <v>2396</v>
      </c>
      <c r="AU1339">
        <v>1</v>
      </c>
      <c r="AV1339" t="s">
        <v>2398</v>
      </c>
      <c r="AW1339" t="str" cm="1">
        <f t="array" ref="AW1339">IF(Bank_Final_Fact[[#This Row],[Disbursement Date]]=MIN(_xlfn._xlws.FILTER(Bank_Final_Fact[Disbursement Date],Bank_Final_Fact[Client id]=Bank_Final_Fact[[#This Row],[Client id]])),"New","Old")</f>
        <v>Old</v>
      </c>
      <c r="AX1339">
        <f t="shared" si="20"/>
        <v>5</v>
      </c>
    </row>
    <row r="1340" spans="1:50">
      <c r="A1340" t="s">
        <v>1725</v>
      </c>
      <c r="B1340">
        <v>538</v>
      </c>
      <c r="C1340" t="s">
        <v>109</v>
      </c>
      <c r="D1340" t="s">
        <v>359</v>
      </c>
      <c r="E1340">
        <v>3103</v>
      </c>
      <c r="F1340">
        <v>31729</v>
      </c>
      <c r="G1340">
        <v>20599</v>
      </c>
      <c r="H1340" s="1">
        <v>43408</v>
      </c>
      <c r="I1340" t="s">
        <v>382</v>
      </c>
      <c r="J1340" t="s">
        <v>383</v>
      </c>
      <c r="K1340">
        <v>1110166</v>
      </c>
      <c r="L1340" t="s">
        <v>112</v>
      </c>
      <c r="M1340" t="s">
        <v>267</v>
      </c>
      <c r="N1340" t="s">
        <v>225</v>
      </c>
      <c r="O1340" t="s">
        <v>251</v>
      </c>
      <c r="P1340">
        <v>30</v>
      </c>
      <c r="Q1340" s="1">
        <v>31826</v>
      </c>
      <c r="R1340" t="s">
        <v>235</v>
      </c>
      <c r="S1340" t="s">
        <v>243</v>
      </c>
      <c r="T1340" t="s">
        <v>229</v>
      </c>
      <c r="U1340" t="s">
        <v>261</v>
      </c>
      <c r="V1340" t="s">
        <v>240</v>
      </c>
      <c r="W1340">
        <v>368</v>
      </c>
      <c r="X1340" t="s">
        <v>344</v>
      </c>
      <c r="Y1340" t="s">
        <v>360</v>
      </c>
      <c r="Z1340" t="s">
        <v>346</v>
      </c>
      <c r="AA1340">
        <v>9.9099999999999994E-2</v>
      </c>
      <c r="AB1340" t="s">
        <v>347</v>
      </c>
      <c r="AC1340" t="s">
        <v>361</v>
      </c>
      <c r="AD1340" t="s">
        <v>109</v>
      </c>
      <c r="AE1340" t="s">
        <v>9</v>
      </c>
      <c r="AF1340" t="s">
        <v>10</v>
      </c>
      <c r="AG1340" t="s">
        <v>11</v>
      </c>
      <c r="AH1340" t="s">
        <v>11</v>
      </c>
      <c r="AI1340" t="s">
        <v>12</v>
      </c>
      <c r="AJ1340" t="s">
        <v>110</v>
      </c>
      <c r="AK1340">
        <v>1110166</v>
      </c>
      <c r="AL1340" t="s">
        <v>111</v>
      </c>
      <c r="AM1340" t="s">
        <v>14</v>
      </c>
      <c r="AN1340">
        <v>2663</v>
      </c>
      <c r="AO1340">
        <v>32855</v>
      </c>
      <c r="AP1340">
        <v>2996</v>
      </c>
      <c r="AQ1340">
        <v>17.47</v>
      </c>
      <c r="AR1340">
        <v>983.89</v>
      </c>
      <c r="AS1340" t="s">
        <v>2396</v>
      </c>
      <c r="AT1340" t="s">
        <v>2396</v>
      </c>
      <c r="AU1340">
        <v>0</v>
      </c>
      <c r="AV1340" t="s">
        <v>2399</v>
      </c>
      <c r="AW1340" t="str" cm="1">
        <f t="array" ref="AW1340">IF(Bank_Final_Fact[[#This Row],[Disbursement Date]]=MIN(_xlfn._xlws.FILTER(Bank_Final_Fact[Disbursement Date],Bank_Final_Fact[Client id]=Bank_Final_Fact[[#This Row],[Client id]])),"New","Old")</f>
        <v>New</v>
      </c>
      <c r="AX1340">
        <f t="shared" si="20"/>
        <v>2</v>
      </c>
    </row>
    <row r="1341" spans="1:50">
      <c r="A1341" t="s">
        <v>1726</v>
      </c>
      <c r="B1341">
        <v>377</v>
      </c>
      <c r="C1341" t="s">
        <v>124</v>
      </c>
      <c r="D1341" t="s">
        <v>343</v>
      </c>
      <c r="E1341">
        <v>38295</v>
      </c>
      <c r="F1341">
        <v>28553</v>
      </c>
      <c r="G1341">
        <v>39088</v>
      </c>
      <c r="H1341" s="1">
        <v>43563</v>
      </c>
      <c r="I1341" t="s">
        <v>387</v>
      </c>
      <c r="J1341" t="s">
        <v>389</v>
      </c>
      <c r="K1341">
        <v>1030063</v>
      </c>
      <c r="L1341" t="s">
        <v>126</v>
      </c>
      <c r="M1341" t="s">
        <v>322</v>
      </c>
      <c r="N1341" t="s">
        <v>225</v>
      </c>
      <c r="O1341" t="s">
        <v>226</v>
      </c>
      <c r="P1341">
        <v>44</v>
      </c>
      <c r="Q1341" s="1">
        <v>27395</v>
      </c>
      <c r="R1341" t="s">
        <v>239</v>
      </c>
      <c r="S1341" t="s">
        <v>303</v>
      </c>
      <c r="T1341" t="s">
        <v>229</v>
      </c>
      <c r="U1341" t="s">
        <v>236</v>
      </c>
      <c r="V1341" t="s">
        <v>231</v>
      </c>
      <c r="W1341">
        <v>638</v>
      </c>
      <c r="X1341" t="s">
        <v>344</v>
      </c>
      <c r="Y1341" t="s">
        <v>345</v>
      </c>
      <c r="Z1341" t="s">
        <v>346</v>
      </c>
      <c r="AA1341">
        <v>0.1065</v>
      </c>
      <c r="AB1341" t="s">
        <v>347</v>
      </c>
      <c r="AC1341" t="s">
        <v>348</v>
      </c>
      <c r="AD1341" t="s">
        <v>124</v>
      </c>
      <c r="AE1341" t="s">
        <v>9</v>
      </c>
      <c r="AF1341" t="s">
        <v>10</v>
      </c>
      <c r="AG1341" t="s">
        <v>11</v>
      </c>
      <c r="AH1341" t="s">
        <v>11</v>
      </c>
      <c r="AI1341" t="s">
        <v>12</v>
      </c>
      <c r="AJ1341" t="s">
        <v>20</v>
      </c>
      <c r="AK1341">
        <v>1030063</v>
      </c>
      <c r="AL1341" t="s">
        <v>125</v>
      </c>
      <c r="AM1341" t="s">
        <v>30</v>
      </c>
      <c r="AN1341">
        <v>40004</v>
      </c>
      <c r="AO1341">
        <v>28913</v>
      </c>
      <c r="AP1341">
        <v>38254</v>
      </c>
      <c r="AQ1341">
        <v>0.4</v>
      </c>
      <c r="AR1341">
        <v>3897.74</v>
      </c>
      <c r="AS1341" t="s">
        <v>2396</v>
      </c>
      <c r="AT1341" t="s">
        <v>2396</v>
      </c>
      <c r="AU1341">
        <v>2</v>
      </c>
      <c r="AV1341" t="s">
        <v>2398</v>
      </c>
      <c r="AW1341" t="str" cm="1">
        <f t="array" ref="AW1341">IF(Bank_Final_Fact[[#This Row],[Disbursement Date]]=MIN(_xlfn._xlws.FILTER(Bank_Final_Fact[Disbursement Date],Bank_Final_Fact[Client id]=Bank_Final_Fact[[#This Row],[Client id]])),"New","Old")</f>
        <v>Old</v>
      </c>
      <c r="AX1341">
        <f t="shared" si="20"/>
        <v>3</v>
      </c>
    </row>
    <row r="1342" spans="1:50">
      <c r="A1342" t="s">
        <v>1727</v>
      </c>
      <c r="B1342">
        <v>893</v>
      </c>
      <c r="C1342" t="s">
        <v>89</v>
      </c>
      <c r="D1342" t="s">
        <v>343</v>
      </c>
      <c r="E1342">
        <v>31495</v>
      </c>
      <c r="F1342">
        <v>10373</v>
      </c>
      <c r="G1342">
        <v>3927</v>
      </c>
      <c r="H1342" s="1">
        <v>44095</v>
      </c>
      <c r="I1342" t="s">
        <v>382</v>
      </c>
      <c r="J1342" t="s">
        <v>389</v>
      </c>
      <c r="K1342">
        <v>910020</v>
      </c>
      <c r="L1342" t="s">
        <v>91</v>
      </c>
      <c r="M1342" t="s">
        <v>248</v>
      </c>
      <c r="N1342" t="s">
        <v>225</v>
      </c>
      <c r="O1342" t="s">
        <v>251</v>
      </c>
      <c r="P1342">
        <v>35</v>
      </c>
      <c r="Q1342" s="1">
        <v>30682</v>
      </c>
      <c r="R1342" t="s">
        <v>266</v>
      </c>
      <c r="S1342" t="s">
        <v>243</v>
      </c>
      <c r="T1342" t="s">
        <v>229</v>
      </c>
      <c r="U1342" t="s">
        <v>261</v>
      </c>
      <c r="V1342" t="s">
        <v>240</v>
      </c>
      <c r="W1342">
        <v>624</v>
      </c>
      <c r="X1342" t="s">
        <v>344</v>
      </c>
      <c r="Y1342" t="s">
        <v>345</v>
      </c>
      <c r="Z1342" t="s">
        <v>346</v>
      </c>
      <c r="AA1342">
        <v>0.1065</v>
      </c>
      <c r="AB1342" t="s">
        <v>347</v>
      </c>
      <c r="AC1342" t="s">
        <v>348</v>
      </c>
      <c r="AD1342" t="s">
        <v>89</v>
      </c>
      <c r="AE1342" t="s">
        <v>24</v>
      </c>
      <c r="AF1342" t="s">
        <v>25</v>
      </c>
      <c r="AG1342" t="s">
        <v>26</v>
      </c>
      <c r="AH1342" t="s">
        <v>26</v>
      </c>
      <c r="AI1342" t="s">
        <v>27</v>
      </c>
      <c r="AJ1342" t="s">
        <v>28</v>
      </c>
      <c r="AK1342">
        <v>910020</v>
      </c>
      <c r="AL1342" t="s">
        <v>90</v>
      </c>
      <c r="AM1342" t="s">
        <v>16</v>
      </c>
      <c r="AN1342">
        <v>32108</v>
      </c>
      <c r="AO1342">
        <v>11469</v>
      </c>
      <c r="AP1342">
        <v>31330</v>
      </c>
      <c r="AQ1342">
        <v>25.02</v>
      </c>
      <c r="AR1342">
        <v>4360.2</v>
      </c>
      <c r="AS1342" t="s">
        <v>2396</v>
      </c>
      <c r="AT1342" t="s">
        <v>2396</v>
      </c>
      <c r="AU1342">
        <v>2</v>
      </c>
      <c r="AV1342" t="s">
        <v>2398</v>
      </c>
      <c r="AW1342" t="str" cm="1">
        <f t="array" ref="AW1342">IF(Bank_Final_Fact[[#This Row],[Disbursement Date]]=MIN(_xlfn._xlws.FILTER(Bank_Final_Fact[Disbursement Date],Bank_Final_Fact[Client id]=Bank_Final_Fact[[#This Row],[Client id]])),"New","Old")</f>
        <v>Old</v>
      </c>
      <c r="AX1342">
        <f t="shared" si="20"/>
        <v>2</v>
      </c>
    </row>
    <row r="1343" spans="1:50">
      <c r="A1343" t="s">
        <v>1728</v>
      </c>
      <c r="B1343">
        <v>918</v>
      </c>
      <c r="C1343" t="s">
        <v>17</v>
      </c>
      <c r="D1343" t="s">
        <v>356</v>
      </c>
      <c r="E1343">
        <v>29026</v>
      </c>
      <c r="F1343">
        <v>41988</v>
      </c>
      <c r="G1343">
        <v>33004</v>
      </c>
      <c r="H1343" s="1">
        <v>44429</v>
      </c>
      <c r="I1343" t="s">
        <v>394</v>
      </c>
      <c r="J1343" t="s">
        <v>389</v>
      </c>
      <c r="K1343">
        <v>160051</v>
      </c>
      <c r="L1343" t="s">
        <v>19</v>
      </c>
      <c r="M1343" t="s">
        <v>270</v>
      </c>
      <c r="N1343" t="s">
        <v>225</v>
      </c>
      <c r="O1343" t="s">
        <v>238</v>
      </c>
      <c r="P1343">
        <v>49</v>
      </c>
      <c r="Q1343" s="1">
        <v>25727</v>
      </c>
      <c r="R1343" t="s">
        <v>281</v>
      </c>
      <c r="S1343" t="s">
        <v>282</v>
      </c>
      <c r="T1343" t="s">
        <v>229</v>
      </c>
      <c r="U1343" t="s">
        <v>261</v>
      </c>
      <c r="V1343" t="s">
        <v>246</v>
      </c>
      <c r="W1343">
        <v>442</v>
      </c>
      <c r="X1343" t="s">
        <v>344</v>
      </c>
      <c r="Y1343" t="s">
        <v>357</v>
      </c>
      <c r="Z1343" t="s">
        <v>346</v>
      </c>
      <c r="AA1343">
        <v>6.6199999999999995E-2</v>
      </c>
      <c r="AB1343" t="s">
        <v>351</v>
      </c>
      <c r="AC1343" t="s">
        <v>358</v>
      </c>
      <c r="AD1343" t="s">
        <v>17</v>
      </c>
      <c r="AE1343" t="s">
        <v>9</v>
      </c>
      <c r="AF1343" t="s">
        <v>10</v>
      </c>
      <c r="AG1343" t="s">
        <v>11</v>
      </c>
      <c r="AH1343" t="s">
        <v>11</v>
      </c>
      <c r="AI1343" t="s">
        <v>12</v>
      </c>
      <c r="AJ1343" t="s">
        <v>17</v>
      </c>
      <c r="AK1343">
        <v>160051</v>
      </c>
      <c r="AL1343" t="s">
        <v>18</v>
      </c>
      <c r="AM1343" t="s">
        <v>30</v>
      </c>
      <c r="AN1343">
        <v>29088</v>
      </c>
      <c r="AO1343">
        <v>41897</v>
      </c>
      <c r="AP1343">
        <v>28963</v>
      </c>
      <c r="AQ1343">
        <v>16.920000000000002</v>
      </c>
      <c r="AR1343">
        <v>1627.58</v>
      </c>
      <c r="AS1343" t="s">
        <v>2396</v>
      </c>
      <c r="AT1343" t="s">
        <v>2396</v>
      </c>
      <c r="AU1343">
        <v>1</v>
      </c>
      <c r="AV1343" t="s">
        <v>2399</v>
      </c>
      <c r="AW1343" t="str" cm="1">
        <f t="array" ref="AW1343">IF(Bank_Final_Fact[[#This Row],[Disbursement Date]]=MIN(_xlfn._xlws.FILTER(Bank_Final_Fact[Disbursement Date],Bank_Final_Fact[Client id]=Bank_Final_Fact[[#This Row],[Client id]])),"New","Old")</f>
        <v>New</v>
      </c>
      <c r="AX1343">
        <f t="shared" si="20"/>
        <v>2</v>
      </c>
    </row>
    <row r="1344" spans="1:50">
      <c r="A1344" t="s">
        <v>1729</v>
      </c>
      <c r="B1344">
        <v>522</v>
      </c>
      <c r="C1344" t="s">
        <v>69</v>
      </c>
      <c r="D1344" t="s">
        <v>359</v>
      </c>
      <c r="E1344">
        <v>7084</v>
      </c>
      <c r="F1344">
        <v>43969</v>
      </c>
      <c r="G1344">
        <v>21110</v>
      </c>
      <c r="H1344" s="1">
        <v>42647</v>
      </c>
      <c r="I1344" t="s">
        <v>387</v>
      </c>
      <c r="J1344" t="s">
        <v>383</v>
      </c>
      <c r="K1344">
        <v>140056</v>
      </c>
      <c r="L1344" t="s">
        <v>71</v>
      </c>
      <c r="M1344" t="s">
        <v>276</v>
      </c>
      <c r="N1344" t="s">
        <v>225</v>
      </c>
      <c r="O1344" t="s">
        <v>226</v>
      </c>
      <c r="P1344">
        <v>37</v>
      </c>
      <c r="Q1344" s="1">
        <v>29221</v>
      </c>
      <c r="R1344" t="s">
        <v>266</v>
      </c>
      <c r="S1344" t="s">
        <v>243</v>
      </c>
      <c r="T1344" t="s">
        <v>229</v>
      </c>
      <c r="U1344" t="s">
        <v>261</v>
      </c>
      <c r="V1344" t="s">
        <v>231</v>
      </c>
      <c r="W1344">
        <v>479</v>
      </c>
      <c r="X1344" t="s">
        <v>344</v>
      </c>
      <c r="Y1344" t="s">
        <v>360</v>
      </c>
      <c r="Z1344" t="s">
        <v>346</v>
      </c>
      <c r="AA1344">
        <v>9.9099999999999994E-2</v>
      </c>
      <c r="AB1344" t="s">
        <v>347</v>
      </c>
      <c r="AC1344" t="s">
        <v>361</v>
      </c>
      <c r="AD1344" t="s">
        <v>69</v>
      </c>
      <c r="AE1344" t="s">
        <v>24</v>
      </c>
      <c r="AF1344" t="s">
        <v>25</v>
      </c>
      <c r="AG1344" t="s">
        <v>26</v>
      </c>
      <c r="AH1344" t="s">
        <v>26</v>
      </c>
      <c r="AI1344" t="s">
        <v>27</v>
      </c>
      <c r="AJ1344" t="s">
        <v>69</v>
      </c>
      <c r="AK1344">
        <v>140056</v>
      </c>
      <c r="AL1344" t="s">
        <v>70</v>
      </c>
      <c r="AM1344" t="s">
        <v>14</v>
      </c>
      <c r="AN1344">
        <v>7699</v>
      </c>
      <c r="AO1344">
        <v>45243</v>
      </c>
      <c r="AP1344">
        <v>6932</v>
      </c>
      <c r="AQ1344">
        <v>5.09</v>
      </c>
      <c r="AR1344">
        <v>1813.13</v>
      </c>
      <c r="AS1344" t="s">
        <v>2396</v>
      </c>
      <c r="AT1344" t="s">
        <v>2397</v>
      </c>
      <c r="AU1344">
        <v>1</v>
      </c>
      <c r="AV1344" t="s">
        <v>2398</v>
      </c>
      <c r="AW1344" t="str" cm="1">
        <f t="array" ref="AW1344">IF(Bank_Final_Fact[[#This Row],[Disbursement Date]]=MIN(_xlfn._xlws.FILTER(Bank_Final_Fact[Disbursement Date],Bank_Final_Fact[Client id]=Bank_Final_Fact[[#This Row],[Client id]])),"New","Old")</f>
        <v>New</v>
      </c>
      <c r="AX1344">
        <f t="shared" si="20"/>
        <v>2</v>
      </c>
    </row>
    <row r="1345" spans="1:50">
      <c r="A1345" t="s">
        <v>1730</v>
      </c>
      <c r="B1345">
        <v>307</v>
      </c>
      <c r="C1345" t="s">
        <v>183</v>
      </c>
      <c r="D1345" t="s">
        <v>343</v>
      </c>
      <c r="E1345">
        <v>27202</v>
      </c>
      <c r="F1345">
        <v>23548</v>
      </c>
      <c r="G1345">
        <v>36331</v>
      </c>
      <c r="H1345" s="1">
        <v>42072</v>
      </c>
      <c r="I1345" t="s">
        <v>385</v>
      </c>
      <c r="J1345" t="s">
        <v>383</v>
      </c>
      <c r="K1345">
        <v>1550006</v>
      </c>
      <c r="L1345" t="s">
        <v>185</v>
      </c>
      <c r="M1345" t="s">
        <v>321</v>
      </c>
      <c r="N1345" t="s">
        <v>225</v>
      </c>
      <c r="O1345" t="s">
        <v>251</v>
      </c>
      <c r="P1345">
        <v>28</v>
      </c>
      <c r="Q1345" s="1">
        <v>33458</v>
      </c>
      <c r="R1345" t="s">
        <v>239</v>
      </c>
      <c r="S1345" t="s">
        <v>303</v>
      </c>
      <c r="T1345" t="s">
        <v>259</v>
      </c>
      <c r="U1345" t="s">
        <v>233</v>
      </c>
      <c r="V1345" t="s">
        <v>231</v>
      </c>
      <c r="W1345">
        <v>816</v>
      </c>
      <c r="X1345" t="s">
        <v>344</v>
      </c>
      <c r="Y1345" t="s">
        <v>345</v>
      </c>
      <c r="Z1345" t="s">
        <v>346</v>
      </c>
      <c r="AA1345">
        <v>0.1065</v>
      </c>
      <c r="AB1345" t="s">
        <v>347</v>
      </c>
      <c r="AC1345" t="s">
        <v>348</v>
      </c>
      <c r="AD1345" t="s">
        <v>183</v>
      </c>
      <c r="AE1345" t="s">
        <v>103</v>
      </c>
      <c r="AF1345" t="s">
        <v>104</v>
      </c>
      <c r="AG1345" t="s">
        <v>105</v>
      </c>
      <c r="AH1345" t="s">
        <v>105</v>
      </c>
      <c r="AI1345" t="s">
        <v>106</v>
      </c>
      <c r="AJ1345" t="s">
        <v>183</v>
      </c>
      <c r="AK1345">
        <v>1550006</v>
      </c>
      <c r="AL1345" t="s">
        <v>184</v>
      </c>
      <c r="AM1345" t="s">
        <v>14</v>
      </c>
      <c r="AN1345">
        <v>27753</v>
      </c>
      <c r="AO1345">
        <v>23269</v>
      </c>
      <c r="AP1345">
        <v>26738</v>
      </c>
      <c r="AQ1345">
        <v>30.31</v>
      </c>
      <c r="AR1345">
        <v>2121.31</v>
      </c>
      <c r="AS1345" t="s">
        <v>2396</v>
      </c>
      <c r="AT1345" t="s">
        <v>2396</v>
      </c>
      <c r="AU1345">
        <v>2</v>
      </c>
      <c r="AV1345" t="s">
        <v>2398</v>
      </c>
      <c r="AW1345" t="str" cm="1">
        <f t="array" ref="AW1345">IF(Bank_Final_Fact[[#This Row],[Disbursement Date]]=MIN(_xlfn._xlws.FILTER(Bank_Final_Fact[Disbursement Date],Bank_Final_Fact[Client id]=Bank_Final_Fact[[#This Row],[Client id]])),"New","Old")</f>
        <v>New</v>
      </c>
      <c r="AX1345">
        <f t="shared" si="20"/>
        <v>2</v>
      </c>
    </row>
    <row r="1346" spans="1:50">
      <c r="A1346" t="s">
        <v>1731</v>
      </c>
      <c r="B1346">
        <v>644</v>
      </c>
      <c r="C1346" t="s">
        <v>92</v>
      </c>
      <c r="D1346" t="s">
        <v>359</v>
      </c>
      <c r="E1346">
        <v>45583</v>
      </c>
      <c r="F1346">
        <v>13693</v>
      </c>
      <c r="G1346">
        <v>31931</v>
      </c>
      <c r="H1346" s="1">
        <v>43406</v>
      </c>
      <c r="I1346" t="s">
        <v>394</v>
      </c>
      <c r="J1346" t="s">
        <v>389</v>
      </c>
      <c r="K1346">
        <v>700013</v>
      </c>
      <c r="L1346" t="s">
        <v>93</v>
      </c>
      <c r="M1346" t="s">
        <v>224</v>
      </c>
      <c r="N1346" t="s">
        <v>225</v>
      </c>
      <c r="O1346" t="s">
        <v>226</v>
      </c>
      <c r="P1346">
        <v>36</v>
      </c>
      <c r="Q1346" s="1">
        <v>29587</v>
      </c>
      <c r="R1346" t="s">
        <v>227</v>
      </c>
      <c r="S1346" t="s">
        <v>228</v>
      </c>
      <c r="T1346" t="s">
        <v>229</v>
      </c>
      <c r="U1346" t="s">
        <v>230</v>
      </c>
      <c r="V1346" t="s">
        <v>231</v>
      </c>
      <c r="W1346">
        <v>419</v>
      </c>
      <c r="X1346" t="s">
        <v>344</v>
      </c>
      <c r="Y1346" t="s">
        <v>360</v>
      </c>
      <c r="Z1346" t="s">
        <v>346</v>
      </c>
      <c r="AA1346">
        <v>9.9099999999999994E-2</v>
      </c>
      <c r="AB1346" t="s">
        <v>347</v>
      </c>
      <c r="AC1346" t="s">
        <v>361</v>
      </c>
      <c r="AD1346" t="s">
        <v>92</v>
      </c>
      <c r="AE1346" t="s">
        <v>82</v>
      </c>
      <c r="AF1346" t="s">
        <v>83</v>
      </c>
      <c r="AG1346" t="s">
        <v>84</v>
      </c>
      <c r="AH1346" t="s">
        <v>84</v>
      </c>
      <c r="AI1346" t="s">
        <v>85</v>
      </c>
      <c r="AJ1346" t="s">
        <v>86</v>
      </c>
      <c r="AK1346">
        <v>700013</v>
      </c>
      <c r="AL1346" t="s">
        <v>21</v>
      </c>
      <c r="AM1346" t="s">
        <v>30</v>
      </c>
      <c r="AN1346">
        <v>46259</v>
      </c>
      <c r="AO1346">
        <v>13337</v>
      </c>
      <c r="AP1346">
        <v>45530</v>
      </c>
      <c r="AQ1346">
        <v>2.64</v>
      </c>
      <c r="AR1346">
        <v>827.19</v>
      </c>
      <c r="AS1346" t="s">
        <v>2396</v>
      </c>
      <c r="AT1346" t="s">
        <v>2396</v>
      </c>
      <c r="AU1346">
        <v>1</v>
      </c>
      <c r="AV1346" t="s">
        <v>2398</v>
      </c>
      <c r="AW1346" t="str" cm="1">
        <f t="array" ref="AW1346">IF(Bank_Final_Fact[[#This Row],[Disbursement Date]]=MIN(_xlfn._xlws.FILTER(Bank_Final_Fact[Disbursement Date],Bank_Final_Fact[Client id]=Bank_Final_Fact[[#This Row],[Client id]])),"New","Old")</f>
        <v>Old</v>
      </c>
      <c r="AX1346">
        <f t="shared" ref="AX1346:AX1409" si="21">COUNTIF($B:$B,B1346)</f>
        <v>2</v>
      </c>
    </row>
    <row r="1347" spans="1:50">
      <c r="A1347" t="s">
        <v>1732</v>
      </c>
      <c r="B1347">
        <v>144</v>
      </c>
      <c r="C1347" t="s">
        <v>32</v>
      </c>
      <c r="D1347" t="s">
        <v>353</v>
      </c>
      <c r="E1347">
        <v>25061</v>
      </c>
      <c r="F1347">
        <v>4881</v>
      </c>
      <c r="G1347">
        <v>16949</v>
      </c>
      <c r="H1347" s="1">
        <v>43770</v>
      </c>
      <c r="I1347" t="s">
        <v>382</v>
      </c>
      <c r="J1347" t="s">
        <v>383</v>
      </c>
      <c r="K1347">
        <v>250029</v>
      </c>
      <c r="L1347" t="s">
        <v>38</v>
      </c>
      <c r="M1347" t="s">
        <v>276</v>
      </c>
      <c r="N1347" t="s">
        <v>225</v>
      </c>
      <c r="O1347" t="s">
        <v>251</v>
      </c>
      <c r="P1347">
        <v>35</v>
      </c>
      <c r="Q1347" s="1">
        <v>30686</v>
      </c>
      <c r="R1347" t="s">
        <v>239</v>
      </c>
      <c r="S1347" t="s">
        <v>303</v>
      </c>
      <c r="T1347" t="s">
        <v>229</v>
      </c>
      <c r="U1347" t="s">
        <v>230</v>
      </c>
      <c r="V1347" t="s">
        <v>246</v>
      </c>
      <c r="W1347">
        <v>516</v>
      </c>
      <c r="X1347" t="s">
        <v>344</v>
      </c>
      <c r="Y1347" t="s">
        <v>357</v>
      </c>
      <c r="Z1347" t="s">
        <v>346</v>
      </c>
      <c r="AA1347">
        <v>0.1825</v>
      </c>
      <c r="AB1347" t="s">
        <v>354</v>
      </c>
      <c r="AC1347" t="s">
        <v>355</v>
      </c>
      <c r="AD1347" t="s">
        <v>32</v>
      </c>
      <c r="AE1347" t="s">
        <v>33</v>
      </c>
      <c r="AF1347" t="s">
        <v>34</v>
      </c>
      <c r="AG1347" t="s">
        <v>35</v>
      </c>
      <c r="AH1347" t="s">
        <v>35</v>
      </c>
      <c r="AI1347" t="s">
        <v>36</v>
      </c>
      <c r="AJ1347" t="s">
        <v>32</v>
      </c>
      <c r="AK1347">
        <v>250029</v>
      </c>
      <c r="AL1347" t="s">
        <v>37</v>
      </c>
      <c r="AM1347" t="s">
        <v>16</v>
      </c>
      <c r="AN1347">
        <v>26063</v>
      </c>
      <c r="AO1347">
        <v>5863</v>
      </c>
      <c r="AP1347">
        <v>24694</v>
      </c>
      <c r="AQ1347">
        <v>44.44</v>
      </c>
      <c r="AR1347">
        <v>3465.92</v>
      </c>
      <c r="AS1347" t="s">
        <v>2396</v>
      </c>
      <c r="AT1347" t="s">
        <v>2396</v>
      </c>
      <c r="AU1347">
        <v>2</v>
      </c>
      <c r="AV1347" t="s">
        <v>2399</v>
      </c>
      <c r="AW1347" t="str" cm="1">
        <f t="array" ref="AW1347">IF(Bank_Final_Fact[[#This Row],[Disbursement Date]]=MIN(_xlfn._xlws.FILTER(Bank_Final_Fact[Disbursement Date],Bank_Final_Fact[Client id]=Bank_Final_Fact[[#This Row],[Client id]])),"New","Old")</f>
        <v>Old</v>
      </c>
      <c r="AX1347">
        <f t="shared" si="21"/>
        <v>2</v>
      </c>
    </row>
    <row r="1348" spans="1:50">
      <c r="A1348" t="s">
        <v>1733</v>
      </c>
      <c r="B1348">
        <v>699</v>
      </c>
      <c r="C1348" t="s">
        <v>66</v>
      </c>
      <c r="D1348" t="s">
        <v>353</v>
      </c>
      <c r="E1348">
        <v>7049</v>
      </c>
      <c r="F1348">
        <v>31750</v>
      </c>
      <c r="G1348">
        <v>27552</v>
      </c>
      <c r="H1348" s="1">
        <v>43237</v>
      </c>
      <c r="I1348" t="s">
        <v>394</v>
      </c>
      <c r="J1348" t="s">
        <v>389</v>
      </c>
      <c r="K1348">
        <v>60004</v>
      </c>
      <c r="L1348" t="s">
        <v>68</v>
      </c>
      <c r="M1348" t="s">
        <v>274</v>
      </c>
      <c r="N1348" t="s">
        <v>225</v>
      </c>
      <c r="O1348" t="s">
        <v>251</v>
      </c>
      <c r="P1348">
        <v>28</v>
      </c>
      <c r="Q1348" s="1">
        <v>32509</v>
      </c>
      <c r="R1348" t="s">
        <v>266</v>
      </c>
      <c r="S1348" t="s">
        <v>243</v>
      </c>
      <c r="T1348" t="s">
        <v>229</v>
      </c>
      <c r="U1348" t="s">
        <v>261</v>
      </c>
      <c r="V1348" t="s">
        <v>231</v>
      </c>
      <c r="W1348">
        <v>553</v>
      </c>
      <c r="X1348" t="s">
        <v>344</v>
      </c>
      <c r="Y1348" t="s">
        <v>357</v>
      </c>
      <c r="Z1348" t="s">
        <v>346</v>
      </c>
      <c r="AA1348">
        <v>0.1825</v>
      </c>
      <c r="AB1348" t="s">
        <v>354</v>
      </c>
      <c r="AC1348" t="s">
        <v>355</v>
      </c>
      <c r="AD1348" t="s">
        <v>66</v>
      </c>
      <c r="AE1348" t="s">
        <v>51</v>
      </c>
      <c r="AF1348" t="s">
        <v>52</v>
      </c>
      <c r="AG1348" t="s">
        <v>53</v>
      </c>
      <c r="AH1348" t="s">
        <v>53</v>
      </c>
      <c r="AI1348" t="s">
        <v>54</v>
      </c>
      <c r="AJ1348" t="s">
        <v>66</v>
      </c>
      <c r="AK1348">
        <v>60004</v>
      </c>
      <c r="AL1348" t="s">
        <v>67</v>
      </c>
      <c r="AM1348" t="s">
        <v>14</v>
      </c>
      <c r="AN1348">
        <v>8944</v>
      </c>
      <c r="AO1348">
        <v>32080</v>
      </c>
      <c r="AP1348">
        <v>6882</v>
      </c>
      <c r="AQ1348">
        <v>32.06</v>
      </c>
      <c r="AR1348">
        <v>2381.11</v>
      </c>
      <c r="AS1348" t="s">
        <v>2396</v>
      </c>
      <c r="AT1348" t="s">
        <v>2396</v>
      </c>
      <c r="AU1348">
        <v>1</v>
      </c>
      <c r="AV1348" t="s">
        <v>2399</v>
      </c>
      <c r="AW1348" t="str" cm="1">
        <f t="array" ref="AW1348">IF(Bank_Final_Fact[[#This Row],[Disbursement Date]]=MIN(_xlfn._xlws.FILTER(Bank_Final_Fact[Disbursement Date],Bank_Final_Fact[Client id]=Bank_Final_Fact[[#This Row],[Client id]])),"New","Old")</f>
        <v>Old</v>
      </c>
      <c r="AX1348">
        <f t="shared" si="21"/>
        <v>5</v>
      </c>
    </row>
    <row r="1349" spans="1:50">
      <c r="A1349" t="s">
        <v>1734</v>
      </c>
      <c r="B1349">
        <v>888</v>
      </c>
      <c r="C1349" t="s">
        <v>190</v>
      </c>
      <c r="D1349" t="s">
        <v>343</v>
      </c>
      <c r="E1349">
        <v>20705</v>
      </c>
      <c r="F1349">
        <v>46712</v>
      </c>
      <c r="G1349">
        <v>5543</v>
      </c>
      <c r="H1349" s="1">
        <v>43160</v>
      </c>
      <c r="I1349" t="s">
        <v>385</v>
      </c>
      <c r="J1349" t="s">
        <v>383</v>
      </c>
      <c r="K1349">
        <v>210563</v>
      </c>
      <c r="L1349" t="s">
        <v>192</v>
      </c>
      <c r="M1349" t="s">
        <v>297</v>
      </c>
      <c r="N1349" t="s">
        <v>225</v>
      </c>
      <c r="O1349" t="s">
        <v>226</v>
      </c>
      <c r="P1349">
        <v>37</v>
      </c>
      <c r="Q1349" s="1">
        <v>29963</v>
      </c>
      <c r="R1349" t="s">
        <v>239</v>
      </c>
      <c r="S1349" t="s">
        <v>243</v>
      </c>
      <c r="T1349" t="s">
        <v>259</v>
      </c>
      <c r="U1349" t="s">
        <v>230</v>
      </c>
      <c r="V1349" t="s">
        <v>240</v>
      </c>
      <c r="W1349">
        <v>414</v>
      </c>
      <c r="X1349" t="s">
        <v>344</v>
      </c>
      <c r="Y1349" t="s">
        <v>345</v>
      </c>
      <c r="Z1349" t="s">
        <v>346</v>
      </c>
      <c r="AA1349">
        <v>0.1065</v>
      </c>
      <c r="AB1349" t="s">
        <v>347</v>
      </c>
      <c r="AC1349" t="s">
        <v>348</v>
      </c>
      <c r="AD1349" t="s">
        <v>190</v>
      </c>
      <c r="AE1349" t="s">
        <v>24</v>
      </c>
      <c r="AF1349" t="s">
        <v>25</v>
      </c>
      <c r="AG1349" t="s">
        <v>26</v>
      </c>
      <c r="AH1349" t="s">
        <v>26</v>
      </c>
      <c r="AI1349" t="s">
        <v>27</v>
      </c>
      <c r="AJ1349" t="s">
        <v>190</v>
      </c>
      <c r="AK1349">
        <v>210563</v>
      </c>
      <c r="AL1349" t="s">
        <v>191</v>
      </c>
      <c r="AM1349" t="s">
        <v>30</v>
      </c>
      <c r="AN1349">
        <v>21661</v>
      </c>
      <c r="AO1349">
        <v>46341</v>
      </c>
      <c r="AP1349">
        <v>20226</v>
      </c>
      <c r="AQ1349">
        <v>45.32</v>
      </c>
      <c r="AR1349">
        <v>4040.98</v>
      </c>
      <c r="AS1349" t="s">
        <v>2396</v>
      </c>
      <c r="AT1349" t="s">
        <v>2396</v>
      </c>
      <c r="AU1349">
        <v>2</v>
      </c>
      <c r="AV1349" t="s">
        <v>2399</v>
      </c>
      <c r="AW1349" t="str" cm="1">
        <f t="array" ref="AW1349">IF(Bank_Final_Fact[[#This Row],[Disbursement Date]]=MIN(_xlfn._xlws.FILTER(Bank_Final_Fact[Disbursement Date],Bank_Final_Fact[Client id]=Bank_Final_Fact[[#This Row],[Client id]])),"New","Old")</f>
        <v>New</v>
      </c>
      <c r="AX1349">
        <f t="shared" si="21"/>
        <v>1</v>
      </c>
    </row>
    <row r="1350" spans="1:50">
      <c r="A1350" t="s">
        <v>1735</v>
      </c>
      <c r="B1350">
        <v>675</v>
      </c>
      <c r="C1350" t="s">
        <v>23</v>
      </c>
      <c r="D1350" t="s">
        <v>356</v>
      </c>
      <c r="E1350">
        <v>46925</v>
      </c>
      <c r="F1350">
        <v>5649</v>
      </c>
      <c r="G1350">
        <v>4354</v>
      </c>
      <c r="H1350" s="1">
        <v>44972</v>
      </c>
      <c r="I1350" t="s">
        <v>387</v>
      </c>
      <c r="J1350" t="s">
        <v>389</v>
      </c>
      <c r="K1350">
        <v>910182</v>
      </c>
      <c r="L1350" t="s">
        <v>31</v>
      </c>
      <c r="M1350" t="s">
        <v>253</v>
      </c>
      <c r="N1350" t="s">
        <v>225</v>
      </c>
      <c r="O1350" t="s">
        <v>251</v>
      </c>
      <c r="P1350">
        <v>29</v>
      </c>
      <c r="Q1350" s="1">
        <v>32874</v>
      </c>
      <c r="R1350" t="s">
        <v>227</v>
      </c>
      <c r="S1350" t="s">
        <v>243</v>
      </c>
      <c r="T1350" t="s">
        <v>229</v>
      </c>
      <c r="U1350" t="s">
        <v>230</v>
      </c>
      <c r="V1350" t="s">
        <v>240</v>
      </c>
      <c r="W1350">
        <v>311</v>
      </c>
      <c r="X1350" t="s">
        <v>344</v>
      </c>
      <c r="Y1350" t="s">
        <v>357</v>
      </c>
      <c r="Z1350" t="s">
        <v>346</v>
      </c>
      <c r="AA1350">
        <v>6.6199999999999995E-2</v>
      </c>
      <c r="AB1350" t="s">
        <v>351</v>
      </c>
      <c r="AC1350" t="s">
        <v>358</v>
      </c>
      <c r="AD1350" t="s">
        <v>23</v>
      </c>
      <c r="AE1350" t="s">
        <v>24</v>
      </c>
      <c r="AF1350" t="s">
        <v>25</v>
      </c>
      <c r="AG1350" t="s">
        <v>26</v>
      </c>
      <c r="AH1350" t="s">
        <v>26</v>
      </c>
      <c r="AI1350" t="s">
        <v>27</v>
      </c>
      <c r="AJ1350" t="s">
        <v>28</v>
      </c>
      <c r="AK1350">
        <v>910182</v>
      </c>
      <c r="AL1350" t="s">
        <v>29</v>
      </c>
      <c r="AM1350" t="s">
        <v>16</v>
      </c>
      <c r="AN1350">
        <v>48691</v>
      </c>
      <c r="AO1350">
        <v>5338</v>
      </c>
      <c r="AP1350">
        <v>46841</v>
      </c>
      <c r="AQ1350">
        <v>46.46</v>
      </c>
      <c r="AR1350">
        <v>4815.8599999999997</v>
      </c>
      <c r="AS1350" t="s">
        <v>2396</v>
      </c>
      <c r="AT1350" t="s">
        <v>2396</v>
      </c>
      <c r="AU1350">
        <v>1</v>
      </c>
      <c r="AV1350" t="s">
        <v>2400</v>
      </c>
      <c r="AW1350" t="str" cm="1">
        <f t="array" ref="AW1350">IF(Bank_Final_Fact[[#This Row],[Disbursement Date]]=MIN(_xlfn._xlws.FILTER(Bank_Final_Fact[Disbursement Date],Bank_Final_Fact[Client id]=Bank_Final_Fact[[#This Row],[Client id]])),"New","Old")</f>
        <v>Old</v>
      </c>
      <c r="AX1350">
        <f t="shared" si="21"/>
        <v>2</v>
      </c>
    </row>
    <row r="1351" spans="1:50">
      <c r="A1351" t="s">
        <v>1736</v>
      </c>
      <c r="B1351">
        <v>293</v>
      </c>
      <c r="C1351" t="s">
        <v>81</v>
      </c>
      <c r="D1351" t="s">
        <v>343</v>
      </c>
      <c r="E1351">
        <v>21818</v>
      </c>
      <c r="F1351">
        <v>6154</v>
      </c>
      <c r="G1351">
        <v>7504</v>
      </c>
      <c r="H1351" s="1">
        <v>42753</v>
      </c>
      <c r="I1351" t="s">
        <v>382</v>
      </c>
      <c r="J1351" t="s">
        <v>389</v>
      </c>
      <c r="K1351">
        <v>690076</v>
      </c>
      <c r="L1351" t="s">
        <v>88</v>
      </c>
      <c r="M1351" t="s">
        <v>253</v>
      </c>
      <c r="N1351" t="s">
        <v>225</v>
      </c>
      <c r="O1351" t="s">
        <v>251</v>
      </c>
      <c r="P1351">
        <v>31</v>
      </c>
      <c r="Q1351" s="1">
        <v>32153</v>
      </c>
      <c r="R1351" t="s">
        <v>235</v>
      </c>
      <c r="S1351" t="s">
        <v>243</v>
      </c>
      <c r="T1351" t="s">
        <v>229</v>
      </c>
      <c r="U1351" t="s">
        <v>245</v>
      </c>
      <c r="V1351" t="s">
        <v>246</v>
      </c>
      <c r="W1351">
        <v>315</v>
      </c>
      <c r="X1351" t="s">
        <v>344</v>
      </c>
      <c r="Y1351" t="s">
        <v>345</v>
      </c>
      <c r="Z1351" t="s">
        <v>346</v>
      </c>
      <c r="AA1351">
        <v>0.1065</v>
      </c>
      <c r="AB1351" t="s">
        <v>347</v>
      </c>
      <c r="AC1351" t="s">
        <v>348</v>
      </c>
      <c r="AD1351" t="s">
        <v>81</v>
      </c>
      <c r="AE1351" t="s">
        <v>82</v>
      </c>
      <c r="AF1351" t="s">
        <v>83</v>
      </c>
      <c r="AG1351" t="s">
        <v>84</v>
      </c>
      <c r="AH1351" t="s">
        <v>84</v>
      </c>
      <c r="AI1351" t="s">
        <v>85</v>
      </c>
      <c r="AJ1351" t="s">
        <v>86</v>
      </c>
      <c r="AK1351">
        <v>690076</v>
      </c>
      <c r="AL1351" t="s">
        <v>87</v>
      </c>
      <c r="AM1351" t="s">
        <v>14</v>
      </c>
      <c r="AN1351">
        <v>22962</v>
      </c>
      <c r="AO1351">
        <v>6617</v>
      </c>
      <c r="AP1351">
        <v>21746</v>
      </c>
      <c r="AQ1351">
        <v>39.340000000000003</v>
      </c>
      <c r="AR1351">
        <v>4319.3900000000003</v>
      </c>
      <c r="AS1351" t="s">
        <v>2396</v>
      </c>
      <c r="AT1351" t="s">
        <v>2396</v>
      </c>
      <c r="AU1351">
        <v>1</v>
      </c>
      <c r="AV1351" t="s">
        <v>2399</v>
      </c>
      <c r="AW1351" t="str" cm="1">
        <f t="array" ref="AW1351">IF(Bank_Final_Fact[[#This Row],[Disbursement Date]]=MIN(_xlfn._xlws.FILTER(Bank_Final_Fact[Disbursement Date],Bank_Final_Fact[Client id]=Bank_Final_Fact[[#This Row],[Client id]])),"New","Old")</f>
        <v>New</v>
      </c>
      <c r="AX1351">
        <f t="shared" si="21"/>
        <v>4</v>
      </c>
    </row>
    <row r="1352" spans="1:50">
      <c r="A1352" t="s">
        <v>1737</v>
      </c>
      <c r="B1352">
        <v>614</v>
      </c>
      <c r="C1352" t="s">
        <v>69</v>
      </c>
      <c r="D1352" t="s">
        <v>343</v>
      </c>
      <c r="E1352">
        <v>7130</v>
      </c>
      <c r="F1352">
        <v>33553</v>
      </c>
      <c r="G1352">
        <v>38251</v>
      </c>
      <c r="H1352" s="1">
        <v>43703</v>
      </c>
      <c r="I1352" t="s">
        <v>382</v>
      </c>
      <c r="J1352" t="s">
        <v>383</v>
      </c>
      <c r="K1352">
        <v>140056</v>
      </c>
      <c r="L1352" t="s">
        <v>71</v>
      </c>
      <c r="M1352" t="s">
        <v>224</v>
      </c>
      <c r="N1352" t="s">
        <v>225</v>
      </c>
      <c r="O1352" t="s">
        <v>226</v>
      </c>
      <c r="P1352">
        <v>37</v>
      </c>
      <c r="Q1352" s="1">
        <v>30317</v>
      </c>
      <c r="R1352" t="s">
        <v>239</v>
      </c>
      <c r="S1352" t="s">
        <v>303</v>
      </c>
      <c r="T1352" t="s">
        <v>229</v>
      </c>
      <c r="U1352" t="s">
        <v>230</v>
      </c>
      <c r="V1352" t="s">
        <v>246</v>
      </c>
      <c r="W1352">
        <v>373</v>
      </c>
      <c r="X1352" t="s">
        <v>344</v>
      </c>
      <c r="Y1352" t="s">
        <v>345</v>
      </c>
      <c r="Z1352" t="s">
        <v>346</v>
      </c>
      <c r="AA1352">
        <v>0.1065</v>
      </c>
      <c r="AB1352" t="s">
        <v>347</v>
      </c>
      <c r="AC1352" t="s">
        <v>348</v>
      </c>
      <c r="AD1352" t="s">
        <v>69</v>
      </c>
      <c r="AE1352" t="s">
        <v>24</v>
      </c>
      <c r="AF1352" t="s">
        <v>25</v>
      </c>
      <c r="AG1352" t="s">
        <v>26</v>
      </c>
      <c r="AH1352" t="s">
        <v>26</v>
      </c>
      <c r="AI1352" t="s">
        <v>27</v>
      </c>
      <c r="AJ1352" t="s">
        <v>69</v>
      </c>
      <c r="AK1352">
        <v>140056</v>
      </c>
      <c r="AL1352" t="s">
        <v>70</v>
      </c>
      <c r="AM1352" t="s">
        <v>14</v>
      </c>
      <c r="AN1352">
        <v>7357</v>
      </c>
      <c r="AO1352">
        <v>33340</v>
      </c>
      <c r="AP1352">
        <v>6909</v>
      </c>
      <c r="AQ1352">
        <v>16.82</v>
      </c>
      <c r="AR1352">
        <v>2295.1799999999998</v>
      </c>
      <c r="AS1352" t="s">
        <v>2396</v>
      </c>
      <c r="AT1352" t="s">
        <v>2397</v>
      </c>
      <c r="AU1352">
        <v>0</v>
      </c>
      <c r="AV1352" t="s">
        <v>2398</v>
      </c>
      <c r="AW1352" t="str" cm="1">
        <f t="array" ref="AW1352">IF(Bank_Final_Fact[[#This Row],[Disbursement Date]]=MIN(_xlfn._xlws.FILTER(Bank_Final_Fact[Disbursement Date],Bank_Final_Fact[Client id]=Bank_Final_Fact[[#This Row],[Client id]])),"New","Old")</f>
        <v>New</v>
      </c>
      <c r="AX1352">
        <f t="shared" si="21"/>
        <v>3</v>
      </c>
    </row>
    <row r="1353" spans="1:50">
      <c r="A1353" t="s">
        <v>1738</v>
      </c>
      <c r="B1353">
        <v>166</v>
      </c>
      <c r="C1353" t="s">
        <v>124</v>
      </c>
      <c r="D1353" t="s">
        <v>371</v>
      </c>
      <c r="E1353">
        <v>42601</v>
      </c>
      <c r="F1353">
        <v>47795</v>
      </c>
      <c r="G1353">
        <v>35100</v>
      </c>
      <c r="H1353" s="1">
        <v>43111</v>
      </c>
      <c r="I1353" t="s">
        <v>382</v>
      </c>
      <c r="J1353" t="s">
        <v>383</v>
      </c>
      <c r="K1353">
        <v>1030063</v>
      </c>
      <c r="L1353" t="s">
        <v>126</v>
      </c>
      <c r="M1353" t="s">
        <v>280</v>
      </c>
      <c r="N1353" t="s">
        <v>225</v>
      </c>
      <c r="O1353" t="s">
        <v>251</v>
      </c>
      <c r="P1353">
        <v>29</v>
      </c>
      <c r="Q1353" s="1">
        <v>32509</v>
      </c>
      <c r="R1353" t="s">
        <v>266</v>
      </c>
      <c r="S1353" t="s">
        <v>282</v>
      </c>
      <c r="T1353" t="s">
        <v>229</v>
      </c>
      <c r="U1353" t="s">
        <v>236</v>
      </c>
      <c r="V1353" t="s">
        <v>240</v>
      </c>
      <c r="W1353">
        <v>647</v>
      </c>
      <c r="X1353" t="s">
        <v>344</v>
      </c>
      <c r="Y1353" t="s">
        <v>345</v>
      </c>
      <c r="Z1353" t="s">
        <v>346</v>
      </c>
      <c r="AA1353">
        <v>0.14649999999999999</v>
      </c>
      <c r="AB1353" t="s">
        <v>369</v>
      </c>
      <c r="AC1353" t="s">
        <v>370</v>
      </c>
      <c r="AD1353" t="s">
        <v>124</v>
      </c>
      <c r="AE1353" t="s">
        <v>9</v>
      </c>
      <c r="AF1353" t="s">
        <v>10</v>
      </c>
      <c r="AG1353" t="s">
        <v>11</v>
      </c>
      <c r="AH1353" t="s">
        <v>11</v>
      </c>
      <c r="AI1353" t="s">
        <v>12</v>
      </c>
      <c r="AJ1353" t="s">
        <v>20</v>
      </c>
      <c r="AK1353">
        <v>1030063</v>
      </c>
      <c r="AL1353" t="s">
        <v>125</v>
      </c>
      <c r="AM1353" t="s">
        <v>30</v>
      </c>
      <c r="AN1353">
        <v>43916</v>
      </c>
      <c r="AO1353">
        <v>47656</v>
      </c>
      <c r="AP1353">
        <v>42129</v>
      </c>
      <c r="AQ1353">
        <v>42.31</v>
      </c>
      <c r="AR1353">
        <v>463.8</v>
      </c>
      <c r="AS1353" t="s">
        <v>2396</v>
      </c>
      <c r="AT1353" t="s">
        <v>2396</v>
      </c>
      <c r="AU1353">
        <v>1</v>
      </c>
      <c r="AV1353" t="s">
        <v>2398</v>
      </c>
      <c r="AW1353" t="str" cm="1">
        <f t="array" ref="AW1353">IF(Bank_Final_Fact[[#This Row],[Disbursement Date]]=MIN(_xlfn._xlws.FILTER(Bank_Final_Fact[Disbursement Date],Bank_Final_Fact[Client id]=Bank_Final_Fact[[#This Row],[Client id]])),"New","Old")</f>
        <v>Old</v>
      </c>
      <c r="AX1353">
        <f t="shared" si="21"/>
        <v>3</v>
      </c>
    </row>
    <row r="1354" spans="1:50">
      <c r="A1354" t="s">
        <v>1739</v>
      </c>
      <c r="B1354">
        <v>872</v>
      </c>
      <c r="C1354" t="s">
        <v>69</v>
      </c>
      <c r="D1354" t="s">
        <v>343</v>
      </c>
      <c r="E1354">
        <v>14311</v>
      </c>
      <c r="F1354">
        <v>19964</v>
      </c>
      <c r="G1354">
        <v>2973</v>
      </c>
      <c r="H1354" s="1">
        <v>44531</v>
      </c>
      <c r="I1354" t="s">
        <v>382</v>
      </c>
      <c r="J1354" t="s">
        <v>383</v>
      </c>
      <c r="K1354">
        <v>140056</v>
      </c>
      <c r="L1354" t="s">
        <v>71</v>
      </c>
      <c r="M1354" t="s">
        <v>267</v>
      </c>
      <c r="N1354" t="s">
        <v>225</v>
      </c>
      <c r="O1354" t="s">
        <v>251</v>
      </c>
      <c r="P1354">
        <v>30</v>
      </c>
      <c r="Q1354" s="1">
        <v>31826</v>
      </c>
      <c r="R1354" t="s">
        <v>235</v>
      </c>
      <c r="S1354" t="s">
        <v>243</v>
      </c>
      <c r="T1354" t="s">
        <v>229</v>
      </c>
      <c r="U1354" t="s">
        <v>261</v>
      </c>
      <c r="V1354" t="s">
        <v>240</v>
      </c>
      <c r="W1354">
        <v>368</v>
      </c>
      <c r="X1354" t="s">
        <v>344</v>
      </c>
      <c r="Y1354" t="s">
        <v>345</v>
      </c>
      <c r="Z1354" t="s">
        <v>346</v>
      </c>
      <c r="AA1354">
        <v>0.1065</v>
      </c>
      <c r="AB1354" t="s">
        <v>347</v>
      </c>
      <c r="AC1354" t="s">
        <v>348</v>
      </c>
      <c r="AD1354" t="s">
        <v>69</v>
      </c>
      <c r="AE1354" t="s">
        <v>24</v>
      </c>
      <c r="AF1354" t="s">
        <v>25</v>
      </c>
      <c r="AG1354" t="s">
        <v>26</v>
      </c>
      <c r="AH1354" t="s">
        <v>26</v>
      </c>
      <c r="AI1354" t="s">
        <v>27</v>
      </c>
      <c r="AJ1354" t="s">
        <v>69</v>
      </c>
      <c r="AK1354">
        <v>140056</v>
      </c>
      <c r="AL1354" t="s">
        <v>70</v>
      </c>
      <c r="AM1354" t="s">
        <v>14</v>
      </c>
      <c r="AN1354">
        <v>15508</v>
      </c>
      <c r="AO1354">
        <v>19547</v>
      </c>
      <c r="AP1354">
        <v>14119</v>
      </c>
      <c r="AQ1354">
        <v>39.86</v>
      </c>
      <c r="AR1354">
        <v>2815.8</v>
      </c>
      <c r="AS1354" t="s">
        <v>2396</v>
      </c>
      <c r="AT1354" t="s">
        <v>2396</v>
      </c>
      <c r="AU1354">
        <v>1</v>
      </c>
      <c r="AV1354" t="s">
        <v>2399</v>
      </c>
      <c r="AW1354" t="str" cm="1">
        <f t="array" ref="AW1354">IF(Bank_Final_Fact[[#This Row],[Disbursement Date]]=MIN(_xlfn._xlws.FILTER(Bank_Final_Fact[Disbursement Date],Bank_Final_Fact[Client id]=Bank_Final_Fact[[#This Row],[Client id]])),"New","Old")</f>
        <v>Old</v>
      </c>
      <c r="AX1354">
        <f t="shared" si="21"/>
        <v>4</v>
      </c>
    </row>
    <row r="1355" spans="1:50">
      <c r="A1355" t="s">
        <v>1740</v>
      </c>
      <c r="B1355">
        <v>160</v>
      </c>
      <c r="C1355" t="s">
        <v>23</v>
      </c>
      <c r="D1355" t="s">
        <v>368</v>
      </c>
      <c r="E1355">
        <v>10017</v>
      </c>
      <c r="F1355">
        <v>38283</v>
      </c>
      <c r="G1355">
        <v>32295</v>
      </c>
      <c r="H1355" s="1">
        <v>42888</v>
      </c>
      <c r="I1355" t="s">
        <v>385</v>
      </c>
      <c r="J1355" t="s">
        <v>389</v>
      </c>
      <c r="K1355">
        <v>910182</v>
      </c>
      <c r="L1355" t="s">
        <v>31</v>
      </c>
      <c r="M1355" t="s">
        <v>265</v>
      </c>
      <c r="N1355" t="s">
        <v>225</v>
      </c>
      <c r="O1355" t="s">
        <v>238</v>
      </c>
      <c r="P1355">
        <v>49</v>
      </c>
      <c r="Q1355" s="1">
        <v>25204</v>
      </c>
      <c r="R1355" t="s">
        <v>266</v>
      </c>
      <c r="S1355" t="s">
        <v>282</v>
      </c>
      <c r="T1355" t="s">
        <v>229</v>
      </c>
      <c r="U1355" t="s">
        <v>261</v>
      </c>
      <c r="V1355" t="s">
        <v>246</v>
      </c>
      <c r="W1355">
        <v>357</v>
      </c>
      <c r="X1355" t="s">
        <v>344</v>
      </c>
      <c r="Y1355" t="s">
        <v>357</v>
      </c>
      <c r="Z1355" t="s">
        <v>363</v>
      </c>
      <c r="AA1355">
        <v>0.14649999999999999</v>
      </c>
      <c r="AB1355" t="s">
        <v>369</v>
      </c>
      <c r="AC1355" t="s">
        <v>370</v>
      </c>
      <c r="AD1355" t="s">
        <v>23</v>
      </c>
      <c r="AE1355" t="s">
        <v>24</v>
      </c>
      <c r="AF1355" t="s">
        <v>25</v>
      </c>
      <c r="AG1355" t="s">
        <v>26</v>
      </c>
      <c r="AH1355" t="s">
        <v>26</v>
      </c>
      <c r="AI1355" t="s">
        <v>27</v>
      </c>
      <c r="AJ1355" t="s">
        <v>28</v>
      </c>
      <c r="AK1355">
        <v>910182</v>
      </c>
      <c r="AL1355" t="s">
        <v>29</v>
      </c>
      <c r="AM1355" t="s">
        <v>16</v>
      </c>
      <c r="AN1355">
        <v>10052</v>
      </c>
      <c r="AO1355">
        <v>38971</v>
      </c>
      <c r="AP1355">
        <v>9536</v>
      </c>
      <c r="AQ1355">
        <v>19.059999999999999</v>
      </c>
      <c r="AR1355">
        <v>4830.38</v>
      </c>
      <c r="AS1355" t="s">
        <v>2396</v>
      </c>
      <c r="AT1355" t="s">
        <v>2396</v>
      </c>
      <c r="AU1355">
        <v>2</v>
      </c>
      <c r="AV1355" t="s">
        <v>2399</v>
      </c>
      <c r="AW1355" t="str" cm="1">
        <f t="array" ref="AW1355">IF(Bank_Final_Fact[[#This Row],[Disbursement Date]]=MIN(_xlfn._xlws.FILTER(Bank_Final_Fact[Disbursement Date],Bank_Final_Fact[Client id]=Bank_Final_Fact[[#This Row],[Client id]])),"New","Old")</f>
        <v>Old</v>
      </c>
      <c r="AX1355">
        <f t="shared" si="21"/>
        <v>3</v>
      </c>
    </row>
    <row r="1356" spans="1:50">
      <c r="A1356" t="s">
        <v>1741</v>
      </c>
      <c r="B1356">
        <v>12</v>
      </c>
      <c r="C1356" t="s">
        <v>190</v>
      </c>
      <c r="D1356" t="s">
        <v>343</v>
      </c>
      <c r="E1356">
        <v>37839</v>
      </c>
      <c r="F1356">
        <v>27763</v>
      </c>
      <c r="G1356">
        <v>18033</v>
      </c>
      <c r="H1356" s="1">
        <v>45251</v>
      </c>
      <c r="I1356" t="s">
        <v>387</v>
      </c>
      <c r="J1356" t="s">
        <v>383</v>
      </c>
      <c r="K1356">
        <v>210563</v>
      </c>
      <c r="L1356" t="s">
        <v>192</v>
      </c>
      <c r="M1356" t="s">
        <v>252</v>
      </c>
      <c r="N1356" t="s">
        <v>225</v>
      </c>
      <c r="O1356" t="s">
        <v>226</v>
      </c>
      <c r="P1356">
        <v>45</v>
      </c>
      <c r="Q1356" s="1">
        <v>26299</v>
      </c>
      <c r="R1356" t="s">
        <v>227</v>
      </c>
      <c r="S1356" t="s">
        <v>243</v>
      </c>
      <c r="T1356" t="s">
        <v>249</v>
      </c>
      <c r="U1356" t="s">
        <v>230</v>
      </c>
      <c r="V1356" t="s">
        <v>240</v>
      </c>
      <c r="W1356">
        <v>417</v>
      </c>
      <c r="X1356" t="s">
        <v>344</v>
      </c>
      <c r="Y1356" t="s">
        <v>345</v>
      </c>
      <c r="Z1356" t="s">
        <v>346</v>
      </c>
      <c r="AA1356">
        <v>0.1065</v>
      </c>
      <c r="AB1356" t="s">
        <v>347</v>
      </c>
      <c r="AC1356" t="s">
        <v>348</v>
      </c>
      <c r="AD1356" t="s">
        <v>190</v>
      </c>
      <c r="AE1356" t="s">
        <v>24</v>
      </c>
      <c r="AF1356" t="s">
        <v>25</v>
      </c>
      <c r="AG1356" t="s">
        <v>26</v>
      </c>
      <c r="AH1356" t="s">
        <v>26</v>
      </c>
      <c r="AI1356" t="s">
        <v>27</v>
      </c>
      <c r="AJ1356" t="s">
        <v>190</v>
      </c>
      <c r="AK1356">
        <v>210563</v>
      </c>
      <c r="AL1356" t="s">
        <v>191</v>
      </c>
      <c r="AM1356" t="s">
        <v>30</v>
      </c>
      <c r="AN1356">
        <v>37709</v>
      </c>
      <c r="AO1356">
        <v>27569</v>
      </c>
      <c r="AP1356">
        <v>37468</v>
      </c>
      <c r="AQ1356">
        <v>38.33</v>
      </c>
      <c r="AR1356">
        <v>675.18</v>
      </c>
      <c r="AS1356" t="s">
        <v>2396</v>
      </c>
      <c r="AT1356" t="s">
        <v>2396</v>
      </c>
      <c r="AU1356">
        <v>2</v>
      </c>
      <c r="AV1356" t="s">
        <v>2398</v>
      </c>
      <c r="AW1356" t="str" cm="1">
        <f t="array" ref="AW1356">IF(Bank_Final_Fact[[#This Row],[Disbursement Date]]=MIN(_xlfn._xlws.FILTER(Bank_Final_Fact[Disbursement Date],Bank_Final_Fact[Client id]=Bank_Final_Fact[[#This Row],[Client id]])),"New","Old")</f>
        <v>Old</v>
      </c>
      <c r="AX1356">
        <f t="shared" si="21"/>
        <v>6</v>
      </c>
    </row>
    <row r="1357" spans="1:50">
      <c r="A1357" t="s">
        <v>1742</v>
      </c>
      <c r="B1357">
        <v>342</v>
      </c>
      <c r="C1357" t="s">
        <v>39</v>
      </c>
      <c r="D1357" t="s">
        <v>343</v>
      </c>
      <c r="E1357">
        <v>28755</v>
      </c>
      <c r="F1357">
        <v>7105</v>
      </c>
      <c r="G1357">
        <v>10031</v>
      </c>
      <c r="H1357" s="1">
        <v>42399</v>
      </c>
      <c r="I1357" t="s">
        <v>382</v>
      </c>
      <c r="J1357" t="s">
        <v>389</v>
      </c>
      <c r="K1357">
        <v>30179</v>
      </c>
      <c r="L1357" t="s">
        <v>46</v>
      </c>
      <c r="M1357" t="s">
        <v>292</v>
      </c>
      <c r="N1357" t="s">
        <v>225</v>
      </c>
      <c r="O1357" t="s">
        <v>242</v>
      </c>
      <c r="Q1357" s="1"/>
      <c r="R1357" t="s">
        <v>239</v>
      </c>
      <c r="S1357" t="s">
        <v>303</v>
      </c>
      <c r="T1357" t="s">
        <v>259</v>
      </c>
      <c r="U1357" t="s">
        <v>261</v>
      </c>
      <c r="V1357" t="s">
        <v>246</v>
      </c>
      <c r="W1357">
        <v>476</v>
      </c>
      <c r="X1357" t="s">
        <v>344</v>
      </c>
      <c r="Y1357" t="s">
        <v>345</v>
      </c>
      <c r="Z1357" t="s">
        <v>346</v>
      </c>
      <c r="AA1357">
        <v>0.1065</v>
      </c>
      <c r="AB1357" t="s">
        <v>347</v>
      </c>
      <c r="AC1357" t="s">
        <v>348</v>
      </c>
      <c r="AD1357" t="s">
        <v>39</v>
      </c>
      <c r="AE1357" t="s">
        <v>40</v>
      </c>
      <c r="AF1357" t="s">
        <v>41</v>
      </c>
      <c r="AG1357" t="s">
        <v>42</v>
      </c>
      <c r="AH1357" t="s">
        <v>42</v>
      </c>
      <c r="AI1357" t="s">
        <v>43</v>
      </c>
      <c r="AJ1357" t="s">
        <v>44</v>
      </c>
      <c r="AK1357">
        <v>30179</v>
      </c>
      <c r="AL1357" t="s">
        <v>45</v>
      </c>
      <c r="AM1357" t="s">
        <v>30</v>
      </c>
      <c r="AN1357">
        <v>29222</v>
      </c>
      <c r="AO1357">
        <v>7539</v>
      </c>
      <c r="AP1357">
        <v>28714</v>
      </c>
      <c r="AQ1357">
        <v>48.36</v>
      </c>
      <c r="AR1357">
        <v>4905.76</v>
      </c>
      <c r="AS1357" t="s">
        <v>2396</v>
      </c>
      <c r="AT1357" t="s">
        <v>2396</v>
      </c>
      <c r="AU1357">
        <v>1</v>
      </c>
      <c r="AV1357" t="s">
        <v>2398</v>
      </c>
      <c r="AW1357" t="str" cm="1">
        <f t="array" ref="AW1357">IF(Bank_Final_Fact[[#This Row],[Disbursement Date]]=MIN(_xlfn._xlws.FILTER(Bank_Final_Fact[Disbursement Date],Bank_Final_Fact[Client id]=Bank_Final_Fact[[#This Row],[Client id]])),"New","Old")</f>
        <v>New</v>
      </c>
      <c r="AX1357">
        <f t="shared" si="21"/>
        <v>1</v>
      </c>
    </row>
    <row r="1358" spans="1:50">
      <c r="A1358" t="s">
        <v>1743</v>
      </c>
      <c r="B1358">
        <v>906</v>
      </c>
      <c r="C1358" t="s">
        <v>39</v>
      </c>
      <c r="D1358" t="s">
        <v>343</v>
      </c>
      <c r="E1358">
        <v>48905</v>
      </c>
      <c r="F1358">
        <v>37446</v>
      </c>
      <c r="G1358">
        <v>19936</v>
      </c>
      <c r="H1358" s="1">
        <v>44204</v>
      </c>
      <c r="I1358" t="s">
        <v>382</v>
      </c>
      <c r="J1358" t="s">
        <v>389</v>
      </c>
      <c r="K1358">
        <v>30179</v>
      </c>
      <c r="L1358" t="s">
        <v>46</v>
      </c>
      <c r="M1358" t="s">
        <v>319</v>
      </c>
      <c r="N1358" t="s">
        <v>225</v>
      </c>
      <c r="O1358" t="s">
        <v>238</v>
      </c>
      <c r="P1358">
        <v>52</v>
      </c>
      <c r="Q1358" s="1">
        <v>24473</v>
      </c>
      <c r="R1358" t="s">
        <v>239</v>
      </c>
      <c r="S1358" t="s">
        <v>303</v>
      </c>
      <c r="T1358" t="s">
        <v>229</v>
      </c>
      <c r="U1358" t="s">
        <v>233</v>
      </c>
      <c r="V1358" t="s">
        <v>246</v>
      </c>
      <c r="W1358">
        <v>626</v>
      </c>
      <c r="X1358" t="s">
        <v>344</v>
      </c>
      <c r="Y1358" t="s">
        <v>345</v>
      </c>
      <c r="Z1358" t="s">
        <v>346</v>
      </c>
      <c r="AA1358">
        <v>0.1065</v>
      </c>
      <c r="AB1358" t="s">
        <v>347</v>
      </c>
      <c r="AC1358" t="s">
        <v>348</v>
      </c>
      <c r="AD1358" t="s">
        <v>39</v>
      </c>
      <c r="AE1358" t="s">
        <v>40</v>
      </c>
      <c r="AF1358" t="s">
        <v>41</v>
      </c>
      <c r="AG1358" t="s">
        <v>42</v>
      </c>
      <c r="AH1358" t="s">
        <v>42</v>
      </c>
      <c r="AI1358" t="s">
        <v>43</v>
      </c>
      <c r="AJ1358" t="s">
        <v>44</v>
      </c>
      <c r="AK1358">
        <v>30179</v>
      </c>
      <c r="AL1358" t="s">
        <v>45</v>
      </c>
      <c r="AM1358" t="s">
        <v>30</v>
      </c>
      <c r="AN1358">
        <v>49758</v>
      </c>
      <c r="AO1358">
        <v>38925</v>
      </c>
      <c r="AP1358">
        <v>48477</v>
      </c>
      <c r="AQ1358">
        <v>33.090000000000003</v>
      </c>
      <c r="AR1358">
        <v>513.5</v>
      </c>
      <c r="AS1358" t="s">
        <v>2396</v>
      </c>
      <c r="AT1358" t="s">
        <v>2396</v>
      </c>
      <c r="AU1358">
        <v>2</v>
      </c>
      <c r="AV1358" t="s">
        <v>2398</v>
      </c>
      <c r="AW1358" t="str" cm="1">
        <f t="array" ref="AW1358">IF(Bank_Final_Fact[[#This Row],[Disbursement Date]]=MIN(_xlfn._xlws.FILTER(Bank_Final_Fact[Disbursement Date],Bank_Final_Fact[Client id]=Bank_Final_Fact[[#This Row],[Client id]])),"New","Old")</f>
        <v>Old</v>
      </c>
      <c r="AX1358">
        <f t="shared" si="21"/>
        <v>4</v>
      </c>
    </row>
    <row r="1359" spans="1:50">
      <c r="A1359" t="s">
        <v>1744</v>
      </c>
      <c r="B1359">
        <v>983</v>
      </c>
      <c r="C1359" t="s">
        <v>20</v>
      </c>
      <c r="D1359" t="s">
        <v>359</v>
      </c>
      <c r="E1359">
        <v>26348</v>
      </c>
      <c r="F1359">
        <v>16658</v>
      </c>
      <c r="G1359">
        <v>41068</v>
      </c>
      <c r="H1359" s="1">
        <v>43484</v>
      </c>
      <c r="I1359" t="s">
        <v>382</v>
      </c>
      <c r="J1359" t="s">
        <v>383</v>
      </c>
      <c r="K1359">
        <v>110159</v>
      </c>
      <c r="L1359" t="s">
        <v>22</v>
      </c>
      <c r="M1359" t="s">
        <v>298</v>
      </c>
      <c r="N1359" t="s">
        <v>225</v>
      </c>
      <c r="O1359" t="s">
        <v>242</v>
      </c>
      <c r="P1359">
        <v>22</v>
      </c>
      <c r="Q1359" s="1">
        <v>35348</v>
      </c>
      <c r="R1359" t="s">
        <v>239</v>
      </c>
      <c r="S1359" t="s">
        <v>303</v>
      </c>
      <c r="T1359" t="s">
        <v>259</v>
      </c>
      <c r="U1359" t="s">
        <v>233</v>
      </c>
      <c r="V1359" t="s">
        <v>246</v>
      </c>
      <c r="W1359">
        <v>564</v>
      </c>
      <c r="X1359" t="s">
        <v>344</v>
      </c>
      <c r="Y1359" t="s">
        <v>360</v>
      </c>
      <c r="Z1359" t="s">
        <v>346</v>
      </c>
      <c r="AA1359">
        <v>9.9099999999999994E-2</v>
      </c>
      <c r="AB1359" t="s">
        <v>347</v>
      </c>
      <c r="AC1359" t="s">
        <v>361</v>
      </c>
      <c r="AD1359" t="s">
        <v>20</v>
      </c>
      <c r="AE1359" t="s">
        <v>9</v>
      </c>
      <c r="AF1359" t="s">
        <v>10</v>
      </c>
      <c r="AG1359" t="s">
        <v>11</v>
      </c>
      <c r="AH1359" t="s">
        <v>11</v>
      </c>
      <c r="AI1359" t="s">
        <v>12</v>
      </c>
      <c r="AJ1359" t="s">
        <v>20</v>
      </c>
      <c r="AK1359">
        <v>110159</v>
      </c>
      <c r="AL1359" t="s">
        <v>21</v>
      </c>
      <c r="AM1359" t="s">
        <v>30</v>
      </c>
      <c r="AN1359">
        <v>27219</v>
      </c>
      <c r="AO1359">
        <v>16828</v>
      </c>
      <c r="AP1359">
        <v>26324</v>
      </c>
      <c r="AQ1359">
        <v>29.02</v>
      </c>
      <c r="AR1359">
        <v>360.59</v>
      </c>
      <c r="AS1359" t="s">
        <v>2396</v>
      </c>
      <c r="AT1359" t="s">
        <v>2396</v>
      </c>
      <c r="AU1359">
        <v>2</v>
      </c>
      <c r="AV1359" t="s">
        <v>2398</v>
      </c>
      <c r="AW1359" t="str" cm="1">
        <f t="array" ref="AW1359">IF(Bank_Final_Fact[[#This Row],[Disbursement Date]]=MIN(_xlfn._xlws.FILTER(Bank_Final_Fact[Disbursement Date],Bank_Final_Fact[Client id]=Bank_Final_Fact[[#This Row],[Client id]])),"New","Old")</f>
        <v>Old</v>
      </c>
      <c r="AX1359">
        <f t="shared" si="21"/>
        <v>6</v>
      </c>
    </row>
    <row r="1360" spans="1:50">
      <c r="A1360" t="s">
        <v>1745</v>
      </c>
      <c r="B1360">
        <v>736</v>
      </c>
      <c r="C1360" t="s">
        <v>168</v>
      </c>
      <c r="D1360" t="s">
        <v>343</v>
      </c>
      <c r="E1360">
        <v>39433</v>
      </c>
      <c r="F1360">
        <v>29549</v>
      </c>
      <c r="G1360">
        <v>22827</v>
      </c>
      <c r="H1360" s="1">
        <v>43361</v>
      </c>
      <c r="I1360" t="s">
        <v>382</v>
      </c>
      <c r="J1360" t="s">
        <v>389</v>
      </c>
      <c r="K1360">
        <v>610198</v>
      </c>
      <c r="L1360" t="s">
        <v>170</v>
      </c>
      <c r="M1360" t="s">
        <v>260</v>
      </c>
      <c r="N1360" t="s">
        <v>225</v>
      </c>
      <c r="O1360" t="s">
        <v>238</v>
      </c>
      <c r="P1360">
        <v>50</v>
      </c>
      <c r="Q1360" s="1">
        <v>25569</v>
      </c>
      <c r="R1360" t="s">
        <v>239</v>
      </c>
      <c r="S1360" t="s">
        <v>303</v>
      </c>
      <c r="T1360" t="s">
        <v>229</v>
      </c>
      <c r="U1360" t="s">
        <v>245</v>
      </c>
      <c r="V1360" t="s">
        <v>240</v>
      </c>
      <c r="W1360">
        <v>664</v>
      </c>
      <c r="X1360" t="s">
        <v>344</v>
      </c>
      <c r="Y1360" t="s">
        <v>345</v>
      </c>
      <c r="Z1360" t="s">
        <v>346</v>
      </c>
      <c r="AA1360">
        <v>0.1065</v>
      </c>
      <c r="AB1360" t="s">
        <v>347</v>
      </c>
      <c r="AC1360" t="s">
        <v>348</v>
      </c>
      <c r="AD1360" t="s">
        <v>168</v>
      </c>
      <c r="AE1360" t="s">
        <v>82</v>
      </c>
      <c r="AF1360" t="s">
        <v>83</v>
      </c>
      <c r="AG1360" t="s">
        <v>84</v>
      </c>
      <c r="AH1360" t="s">
        <v>84</v>
      </c>
      <c r="AI1360" t="s">
        <v>85</v>
      </c>
      <c r="AJ1360" t="s">
        <v>169</v>
      </c>
      <c r="AK1360">
        <v>610198</v>
      </c>
      <c r="AL1360" t="s">
        <v>87</v>
      </c>
      <c r="AM1360" t="s">
        <v>14</v>
      </c>
      <c r="AN1360">
        <v>39811</v>
      </c>
      <c r="AO1360">
        <v>31098</v>
      </c>
      <c r="AP1360">
        <v>38977</v>
      </c>
      <c r="AQ1360">
        <v>30.78</v>
      </c>
      <c r="AR1360">
        <v>1198.24</v>
      </c>
      <c r="AS1360" t="s">
        <v>2396</v>
      </c>
      <c r="AT1360" t="s">
        <v>2396</v>
      </c>
      <c r="AU1360">
        <v>2</v>
      </c>
      <c r="AV1360" t="s">
        <v>2399</v>
      </c>
      <c r="AW1360" t="str" cm="1">
        <f t="array" ref="AW1360">IF(Bank_Final_Fact[[#This Row],[Disbursement Date]]=MIN(_xlfn._xlws.FILTER(Bank_Final_Fact[Disbursement Date],Bank_Final_Fact[Client id]=Bank_Final_Fact[[#This Row],[Client id]])),"New","Old")</f>
        <v>New</v>
      </c>
      <c r="AX1360">
        <f t="shared" si="21"/>
        <v>1</v>
      </c>
    </row>
    <row r="1361" spans="1:50">
      <c r="A1361" t="s">
        <v>1746</v>
      </c>
      <c r="B1361">
        <v>706</v>
      </c>
      <c r="C1361" t="s">
        <v>17</v>
      </c>
      <c r="D1361" t="s">
        <v>343</v>
      </c>
      <c r="E1361">
        <v>9145</v>
      </c>
      <c r="F1361">
        <v>29232</v>
      </c>
      <c r="G1361">
        <v>42840</v>
      </c>
      <c r="H1361" s="1">
        <v>43178</v>
      </c>
      <c r="I1361" t="s">
        <v>385</v>
      </c>
      <c r="J1361" t="s">
        <v>389</v>
      </c>
      <c r="K1361">
        <v>160051</v>
      </c>
      <c r="L1361" t="s">
        <v>19</v>
      </c>
      <c r="M1361" t="s">
        <v>247</v>
      </c>
      <c r="N1361" t="s">
        <v>225</v>
      </c>
      <c r="O1361" t="s">
        <v>226</v>
      </c>
      <c r="P1361">
        <v>45</v>
      </c>
      <c r="Q1361" s="1">
        <v>26299</v>
      </c>
      <c r="R1361" t="s">
        <v>266</v>
      </c>
      <c r="S1361" t="s">
        <v>243</v>
      </c>
      <c r="T1361" t="s">
        <v>229</v>
      </c>
      <c r="U1361" t="s">
        <v>230</v>
      </c>
      <c r="V1361" t="s">
        <v>231</v>
      </c>
      <c r="W1361">
        <v>773</v>
      </c>
      <c r="X1361" t="s">
        <v>344</v>
      </c>
      <c r="Y1361" t="s">
        <v>345</v>
      </c>
      <c r="Z1361" t="s">
        <v>346</v>
      </c>
      <c r="AA1361">
        <v>0.1065</v>
      </c>
      <c r="AB1361" t="s">
        <v>347</v>
      </c>
      <c r="AC1361" t="s">
        <v>348</v>
      </c>
      <c r="AD1361" t="s">
        <v>17</v>
      </c>
      <c r="AE1361" t="s">
        <v>9</v>
      </c>
      <c r="AF1361" t="s">
        <v>10</v>
      </c>
      <c r="AG1361" t="s">
        <v>11</v>
      </c>
      <c r="AH1361" t="s">
        <v>11</v>
      </c>
      <c r="AI1361" t="s">
        <v>12</v>
      </c>
      <c r="AJ1361" t="s">
        <v>17</v>
      </c>
      <c r="AK1361">
        <v>160051</v>
      </c>
      <c r="AL1361" t="s">
        <v>18</v>
      </c>
      <c r="AM1361" t="s">
        <v>30</v>
      </c>
      <c r="AN1361">
        <v>9215</v>
      </c>
      <c r="AO1361">
        <v>29699</v>
      </c>
      <c r="AP1361">
        <v>8897</v>
      </c>
      <c r="AQ1361">
        <v>5.25</v>
      </c>
      <c r="AR1361">
        <v>4520.7700000000004</v>
      </c>
      <c r="AS1361" t="s">
        <v>2396</v>
      </c>
      <c r="AT1361" t="s">
        <v>2396</v>
      </c>
      <c r="AU1361">
        <v>0</v>
      </c>
      <c r="AV1361" t="s">
        <v>2398</v>
      </c>
      <c r="AW1361" t="str" cm="1">
        <f t="array" ref="AW1361">IF(Bank_Final_Fact[[#This Row],[Disbursement Date]]=MIN(_xlfn._xlws.FILTER(Bank_Final_Fact[Disbursement Date],Bank_Final_Fact[Client id]=Bank_Final_Fact[[#This Row],[Client id]])),"New","Old")</f>
        <v>New</v>
      </c>
      <c r="AX1361">
        <f t="shared" si="21"/>
        <v>1</v>
      </c>
    </row>
    <row r="1362" spans="1:50">
      <c r="A1362" t="s">
        <v>1747</v>
      </c>
      <c r="B1362">
        <v>938</v>
      </c>
      <c r="C1362" t="s">
        <v>127</v>
      </c>
      <c r="D1362" t="s">
        <v>359</v>
      </c>
      <c r="E1362">
        <v>30997</v>
      </c>
      <c r="F1362">
        <v>29021</v>
      </c>
      <c r="G1362">
        <v>42226</v>
      </c>
      <c r="H1362" s="1">
        <v>44636</v>
      </c>
      <c r="I1362" t="s">
        <v>385</v>
      </c>
      <c r="J1362" t="s">
        <v>383</v>
      </c>
      <c r="K1362">
        <v>120676</v>
      </c>
      <c r="L1362" t="s">
        <v>128</v>
      </c>
      <c r="M1362" t="s">
        <v>288</v>
      </c>
      <c r="N1362" t="s">
        <v>225</v>
      </c>
      <c r="O1362" t="s">
        <v>251</v>
      </c>
      <c r="P1362">
        <v>34</v>
      </c>
      <c r="Q1362" s="1">
        <v>31048</v>
      </c>
      <c r="R1362" t="s">
        <v>239</v>
      </c>
      <c r="S1362" t="s">
        <v>303</v>
      </c>
      <c r="T1362" t="s">
        <v>259</v>
      </c>
      <c r="U1362" t="s">
        <v>230</v>
      </c>
      <c r="V1362" t="s">
        <v>240</v>
      </c>
      <c r="W1362">
        <v>328</v>
      </c>
      <c r="X1362" t="s">
        <v>344</v>
      </c>
      <c r="Y1362" t="s">
        <v>360</v>
      </c>
      <c r="Z1362" t="s">
        <v>346</v>
      </c>
      <c r="AA1362">
        <v>9.9099999999999994E-2</v>
      </c>
      <c r="AB1362" t="s">
        <v>347</v>
      </c>
      <c r="AC1362" t="s">
        <v>361</v>
      </c>
      <c r="AD1362" t="s">
        <v>127</v>
      </c>
      <c r="AE1362" t="s">
        <v>9</v>
      </c>
      <c r="AF1362" t="s">
        <v>10</v>
      </c>
      <c r="AG1362" t="s">
        <v>11</v>
      </c>
      <c r="AH1362" t="s">
        <v>11</v>
      </c>
      <c r="AI1362" t="s">
        <v>12</v>
      </c>
      <c r="AJ1362" t="s">
        <v>127</v>
      </c>
      <c r="AK1362">
        <v>120676</v>
      </c>
      <c r="AL1362" t="s">
        <v>21</v>
      </c>
      <c r="AM1362" t="s">
        <v>14</v>
      </c>
      <c r="AN1362">
        <v>30880</v>
      </c>
      <c r="AO1362">
        <v>28656</v>
      </c>
      <c r="AP1362">
        <v>30690</v>
      </c>
      <c r="AQ1362">
        <v>8.64</v>
      </c>
      <c r="AR1362">
        <v>3707.48</v>
      </c>
      <c r="AS1362" t="s">
        <v>2397</v>
      </c>
      <c r="AT1362" t="s">
        <v>2396</v>
      </c>
      <c r="AU1362">
        <v>0</v>
      </c>
      <c r="AV1362" t="s">
        <v>2398</v>
      </c>
      <c r="AW1362" t="str" cm="1">
        <f t="array" ref="AW1362">IF(Bank_Final_Fact[[#This Row],[Disbursement Date]]=MIN(_xlfn._xlws.FILTER(Bank_Final_Fact[Disbursement Date],Bank_Final_Fact[Client id]=Bank_Final_Fact[[#This Row],[Client id]])),"New","Old")</f>
        <v>Old</v>
      </c>
      <c r="AX1362">
        <f t="shared" si="21"/>
        <v>4</v>
      </c>
    </row>
    <row r="1363" spans="1:50">
      <c r="A1363" t="s">
        <v>1748</v>
      </c>
      <c r="B1363">
        <v>88</v>
      </c>
      <c r="C1363" t="s">
        <v>209</v>
      </c>
      <c r="D1363" t="s">
        <v>343</v>
      </c>
      <c r="E1363">
        <v>3275</v>
      </c>
      <c r="F1363">
        <v>33633</v>
      </c>
      <c r="G1363">
        <v>10858</v>
      </c>
      <c r="H1363" s="1">
        <v>42429</v>
      </c>
      <c r="I1363" t="s">
        <v>385</v>
      </c>
      <c r="J1363" t="s">
        <v>389</v>
      </c>
      <c r="K1363">
        <v>1440051</v>
      </c>
      <c r="L1363" t="s">
        <v>211</v>
      </c>
      <c r="M1363" t="s">
        <v>287</v>
      </c>
      <c r="N1363" t="s">
        <v>225</v>
      </c>
      <c r="O1363" t="s">
        <v>238</v>
      </c>
      <c r="P1363">
        <v>49</v>
      </c>
      <c r="Q1363" s="1">
        <v>25569</v>
      </c>
      <c r="R1363" t="s">
        <v>266</v>
      </c>
      <c r="S1363" t="s">
        <v>243</v>
      </c>
      <c r="T1363" t="s">
        <v>229</v>
      </c>
      <c r="U1363" t="s">
        <v>261</v>
      </c>
      <c r="V1363" t="s">
        <v>240</v>
      </c>
      <c r="W1363">
        <v>572</v>
      </c>
      <c r="X1363" t="s">
        <v>344</v>
      </c>
      <c r="Y1363" t="s">
        <v>345</v>
      </c>
      <c r="Z1363" t="s">
        <v>346</v>
      </c>
      <c r="AA1363">
        <v>0.1065</v>
      </c>
      <c r="AB1363" t="s">
        <v>347</v>
      </c>
      <c r="AC1363" t="s">
        <v>348</v>
      </c>
      <c r="AD1363" t="s">
        <v>209</v>
      </c>
      <c r="AE1363" t="s">
        <v>103</v>
      </c>
      <c r="AF1363" t="s">
        <v>104</v>
      </c>
      <c r="AG1363" t="s">
        <v>105</v>
      </c>
      <c r="AH1363" t="s">
        <v>105</v>
      </c>
      <c r="AI1363" t="s">
        <v>106</v>
      </c>
      <c r="AJ1363" t="s">
        <v>209</v>
      </c>
      <c r="AK1363">
        <v>1440051</v>
      </c>
      <c r="AL1363" t="s">
        <v>210</v>
      </c>
      <c r="AM1363" t="s">
        <v>16</v>
      </c>
      <c r="AN1363">
        <v>5177</v>
      </c>
      <c r="AO1363">
        <v>33730</v>
      </c>
      <c r="AP1363">
        <v>2781</v>
      </c>
      <c r="AQ1363">
        <v>17.34</v>
      </c>
      <c r="AR1363">
        <v>3700.24</v>
      </c>
      <c r="AS1363" t="s">
        <v>2397</v>
      </c>
      <c r="AT1363" t="s">
        <v>2396</v>
      </c>
      <c r="AU1363">
        <v>2</v>
      </c>
      <c r="AV1363" t="s">
        <v>2398</v>
      </c>
      <c r="AW1363" t="str" cm="1">
        <f t="array" ref="AW1363">IF(Bank_Final_Fact[[#This Row],[Disbursement Date]]=MIN(_xlfn._xlws.FILTER(Bank_Final_Fact[Disbursement Date],Bank_Final_Fact[Client id]=Bank_Final_Fact[[#This Row],[Client id]])),"New","Old")</f>
        <v>New</v>
      </c>
      <c r="AX1363">
        <f t="shared" si="21"/>
        <v>4</v>
      </c>
    </row>
    <row r="1364" spans="1:50">
      <c r="A1364" t="s">
        <v>1749</v>
      </c>
      <c r="B1364">
        <v>737</v>
      </c>
      <c r="C1364" t="s">
        <v>142</v>
      </c>
      <c r="D1364" t="s">
        <v>343</v>
      </c>
      <c r="E1364">
        <v>18585</v>
      </c>
      <c r="F1364">
        <v>9590</v>
      </c>
      <c r="G1364">
        <v>42241</v>
      </c>
      <c r="H1364" s="1">
        <v>42063</v>
      </c>
      <c r="I1364" t="s">
        <v>385</v>
      </c>
      <c r="J1364" t="s">
        <v>383</v>
      </c>
      <c r="K1364">
        <v>570241</v>
      </c>
      <c r="L1364" t="s">
        <v>148</v>
      </c>
      <c r="M1364" t="s">
        <v>264</v>
      </c>
      <c r="N1364" t="s">
        <v>225</v>
      </c>
      <c r="O1364" t="s">
        <v>238</v>
      </c>
      <c r="P1364">
        <v>52</v>
      </c>
      <c r="Q1364" s="1">
        <v>24473</v>
      </c>
      <c r="R1364" t="s">
        <v>281</v>
      </c>
      <c r="S1364" t="s">
        <v>282</v>
      </c>
      <c r="T1364" t="s">
        <v>229</v>
      </c>
      <c r="U1364" t="s">
        <v>261</v>
      </c>
      <c r="V1364" t="s">
        <v>240</v>
      </c>
      <c r="W1364">
        <v>557</v>
      </c>
      <c r="X1364" t="s">
        <v>344</v>
      </c>
      <c r="Y1364" t="s">
        <v>345</v>
      </c>
      <c r="Z1364" t="s">
        <v>346</v>
      </c>
      <c r="AA1364">
        <v>0.1065</v>
      </c>
      <c r="AB1364" t="s">
        <v>347</v>
      </c>
      <c r="AC1364" t="s">
        <v>348</v>
      </c>
      <c r="AD1364" t="s">
        <v>142</v>
      </c>
      <c r="AE1364" t="s">
        <v>143</v>
      </c>
      <c r="AF1364" t="s">
        <v>144</v>
      </c>
      <c r="AG1364" t="s">
        <v>145</v>
      </c>
      <c r="AH1364" t="s">
        <v>145</v>
      </c>
      <c r="AI1364" t="s">
        <v>146</v>
      </c>
      <c r="AJ1364" t="s">
        <v>142</v>
      </c>
      <c r="AK1364">
        <v>570241</v>
      </c>
      <c r="AL1364" t="s">
        <v>147</v>
      </c>
      <c r="AM1364" t="s">
        <v>30</v>
      </c>
      <c r="AN1364">
        <v>20522</v>
      </c>
      <c r="AO1364">
        <v>9107</v>
      </c>
      <c r="AP1364">
        <v>18578</v>
      </c>
      <c r="AQ1364">
        <v>41.53</v>
      </c>
      <c r="AR1364">
        <v>1029.02</v>
      </c>
      <c r="AS1364" t="s">
        <v>2396</v>
      </c>
      <c r="AT1364" t="s">
        <v>2396</v>
      </c>
      <c r="AU1364">
        <v>1</v>
      </c>
      <c r="AV1364" t="s">
        <v>2398</v>
      </c>
      <c r="AW1364" t="str" cm="1">
        <f t="array" ref="AW1364">IF(Bank_Final_Fact[[#This Row],[Disbursement Date]]=MIN(_xlfn._xlws.FILTER(Bank_Final_Fact[Disbursement Date],Bank_Final_Fact[Client id]=Bank_Final_Fact[[#This Row],[Client id]])),"New","Old")</f>
        <v>New</v>
      </c>
      <c r="AX1364">
        <f t="shared" si="21"/>
        <v>3</v>
      </c>
    </row>
    <row r="1365" spans="1:50">
      <c r="A1365" t="s">
        <v>1750</v>
      </c>
      <c r="B1365">
        <v>504</v>
      </c>
      <c r="C1365" t="s">
        <v>32</v>
      </c>
      <c r="D1365" t="s">
        <v>353</v>
      </c>
      <c r="E1365">
        <v>6996</v>
      </c>
      <c r="F1365">
        <v>2088</v>
      </c>
      <c r="G1365">
        <v>34355</v>
      </c>
      <c r="H1365" s="1">
        <v>44663</v>
      </c>
      <c r="I1365" t="s">
        <v>387</v>
      </c>
      <c r="J1365" t="s">
        <v>383</v>
      </c>
      <c r="K1365">
        <v>250029</v>
      </c>
      <c r="L1365" t="s">
        <v>38</v>
      </c>
      <c r="M1365" t="s">
        <v>301</v>
      </c>
      <c r="N1365" t="s">
        <v>225</v>
      </c>
      <c r="O1365" t="s">
        <v>251</v>
      </c>
      <c r="P1365">
        <v>27</v>
      </c>
      <c r="Q1365" s="1">
        <v>33675</v>
      </c>
      <c r="R1365" t="s">
        <v>235</v>
      </c>
      <c r="S1365" t="s">
        <v>243</v>
      </c>
      <c r="T1365" t="s">
        <v>249</v>
      </c>
      <c r="U1365" t="s">
        <v>233</v>
      </c>
      <c r="V1365" t="s">
        <v>246</v>
      </c>
      <c r="W1365">
        <v>693</v>
      </c>
      <c r="X1365" t="s">
        <v>344</v>
      </c>
      <c r="Y1365" t="s">
        <v>357</v>
      </c>
      <c r="Z1365" t="s">
        <v>346</v>
      </c>
      <c r="AA1365">
        <v>0.1825</v>
      </c>
      <c r="AB1365" t="s">
        <v>354</v>
      </c>
      <c r="AC1365" t="s">
        <v>355</v>
      </c>
      <c r="AD1365" t="s">
        <v>32</v>
      </c>
      <c r="AE1365" t="s">
        <v>33</v>
      </c>
      <c r="AF1365" t="s">
        <v>34</v>
      </c>
      <c r="AG1365" t="s">
        <v>35</v>
      </c>
      <c r="AH1365" t="s">
        <v>35</v>
      </c>
      <c r="AI1365" t="s">
        <v>36</v>
      </c>
      <c r="AJ1365" t="s">
        <v>32</v>
      </c>
      <c r="AK1365">
        <v>250029</v>
      </c>
      <c r="AL1365" t="s">
        <v>37</v>
      </c>
      <c r="AM1365" t="s">
        <v>16</v>
      </c>
      <c r="AN1365">
        <v>6785</v>
      </c>
      <c r="AO1365">
        <v>3452</v>
      </c>
      <c r="AP1365">
        <v>6561</v>
      </c>
      <c r="AQ1365">
        <v>46.53</v>
      </c>
      <c r="AR1365">
        <v>2953.1</v>
      </c>
      <c r="AS1365" t="s">
        <v>2396</v>
      </c>
      <c r="AT1365" t="s">
        <v>2396</v>
      </c>
      <c r="AU1365">
        <v>1</v>
      </c>
      <c r="AV1365" t="s">
        <v>2398</v>
      </c>
      <c r="AW1365" t="str" cm="1">
        <f t="array" ref="AW1365">IF(Bank_Final_Fact[[#This Row],[Disbursement Date]]=MIN(_xlfn._xlws.FILTER(Bank_Final_Fact[Disbursement Date],Bank_Final_Fact[Client id]=Bank_Final_Fact[[#This Row],[Client id]])),"New","Old")</f>
        <v>New</v>
      </c>
      <c r="AX1365">
        <f t="shared" si="21"/>
        <v>1</v>
      </c>
    </row>
    <row r="1366" spans="1:50">
      <c r="A1366" t="s">
        <v>1751</v>
      </c>
      <c r="B1366">
        <v>328</v>
      </c>
      <c r="C1366" t="s">
        <v>52</v>
      </c>
      <c r="D1366" t="s">
        <v>343</v>
      </c>
      <c r="E1366">
        <v>26014</v>
      </c>
      <c r="F1366">
        <v>47662</v>
      </c>
      <c r="G1366">
        <v>5806</v>
      </c>
      <c r="H1366" s="1">
        <v>44836</v>
      </c>
      <c r="I1366" t="s">
        <v>385</v>
      </c>
      <c r="J1366" t="s">
        <v>383</v>
      </c>
      <c r="K1366">
        <v>50678</v>
      </c>
      <c r="L1366" t="s">
        <v>98</v>
      </c>
      <c r="M1366" t="s">
        <v>272</v>
      </c>
      <c r="N1366" t="s">
        <v>225</v>
      </c>
      <c r="O1366" t="s">
        <v>251</v>
      </c>
      <c r="P1366">
        <v>35</v>
      </c>
      <c r="Q1366" s="1">
        <v>30682</v>
      </c>
      <c r="R1366" t="s">
        <v>239</v>
      </c>
      <c r="S1366" t="s">
        <v>303</v>
      </c>
      <c r="T1366" t="s">
        <v>229</v>
      </c>
      <c r="U1366" t="s">
        <v>261</v>
      </c>
      <c r="V1366" t="s">
        <v>240</v>
      </c>
      <c r="W1366">
        <v>697</v>
      </c>
      <c r="X1366" t="s">
        <v>344</v>
      </c>
      <c r="Y1366" t="s">
        <v>345</v>
      </c>
      <c r="Z1366" t="s">
        <v>346</v>
      </c>
      <c r="AA1366">
        <v>0.1065</v>
      </c>
      <c r="AB1366" t="s">
        <v>347</v>
      </c>
      <c r="AC1366" t="s">
        <v>348</v>
      </c>
      <c r="AD1366" t="s">
        <v>52</v>
      </c>
      <c r="AE1366" t="s">
        <v>51</v>
      </c>
      <c r="AF1366" t="s">
        <v>52</v>
      </c>
      <c r="AG1366" t="s">
        <v>53</v>
      </c>
      <c r="AH1366" t="s">
        <v>53</v>
      </c>
      <c r="AI1366" t="s">
        <v>54</v>
      </c>
      <c r="AJ1366" t="s">
        <v>52</v>
      </c>
      <c r="AK1366">
        <v>50678</v>
      </c>
      <c r="AL1366" t="s">
        <v>97</v>
      </c>
      <c r="AM1366" t="s">
        <v>14</v>
      </c>
      <c r="AN1366">
        <v>27748</v>
      </c>
      <c r="AO1366">
        <v>49289</v>
      </c>
      <c r="AP1366">
        <v>25888</v>
      </c>
      <c r="AQ1366">
        <v>28.58</v>
      </c>
      <c r="AR1366">
        <v>2932.86</v>
      </c>
      <c r="AS1366" t="s">
        <v>2396</v>
      </c>
      <c r="AT1366" t="s">
        <v>2396</v>
      </c>
      <c r="AU1366">
        <v>0</v>
      </c>
      <c r="AV1366" t="s">
        <v>2399</v>
      </c>
      <c r="AW1366" t="str" cm="1">
        <f t="array" ref="AW1366">IF(Bank_Final_Fact[[#This Row],[Disbursement Date]]=MIN(_xlfn._xlws.FILTER(Bank_Final_Fact[Disbursement Date],Bank_Final_Fact[Client id]=Bank_Final_Fact[[#This Row],[Client id]])),"New","Old")</f>
        <v>Old</v>
      </c>
      <c r="AX1366">
        <f t="shared" si="21"/>
        <v>2</v>
      </c>
    </row>
    <row r="1367" spans="1:50">
      <c r="A1367" t="s">
        <v>1752</v>
      </c>
      <c r="B1367">
        <v>438</v>
      </c>
      <c r="C1367" t="s">
        <v>20</v>
      </c>
      <c r="D1367" t="s">
        <v>353</v>
      </c>
      <c r="E1367">
        <v>44167</v>
      </c>
      <c r="F1367">
        <v>42599</v>
      </c>
      <c r="G1367">
        <v>16287</v>
      </c>
      <c r="H1367" s="1">
        <v>42116</v>
      </c>
      <c r="I1367" t="s">
        <v>382</v>
      </c>
      <c r="J1367" t="s">
        <v>383</v>
      </c>
      <c r="K1367">
        <v>110159</v>
      </c>
      <c r="L1367" t="s">
        <v>22</v>
      </c>
      <c r="M1367" t="s">
        <v>307</v>
      </c>
      <c r="N1367" t="s">
        <v>225</v>
      </c>
      <c r="O1367" t="s">
        <v>226</v>
      </c>
      <c r="P1367">
        <v>44</v>
      </c>
      <c r="Q1367" s="1">
        <v>27603</v>
      </c>
      <c r="R1367" t="s">
        <v>266</v>
      </c>
      <c r="S1367" t="s">
        <v>282</v>
      </c>
      <c r="T1367" t="s">
        <v>229</v>
      </c>
      <c r="U1367" t="s">
        <v>236</v>
      </c>
      <c r="V1367" t="s">
        <v>246</v>
      </c>
      <c r="W1367">
        <v>425</v>
      </c>
      <c r="X1367" t="s">
        <v>344</v>
      </c>
      <c r="Y1367" t="s">
        <v>357</v>
      </c>
      <c r="Z1367" t="s">
        <v>346</v>
      </c>
      <c r="AA1367">
        <v>0.1825</v>
      </c>
      <c r="AB1367" t="s">
        <v>354</v>
      </c>
      <c r="AC1367" t="s">
        <v>355</v>
      </c>
      <c r="AD1367" t="s">
        <v>20</v>
      </c>
      <c r="AE1367" t="s">
        <v>9</v>
      </c>
      <c r="AF1367" t="s">
        <v>10</v>
      </c>
      <c r="AG1367" t="s">
        <v>11</v>
      </c>
      <c r="AH1367" t="s">
        <v>11</v>
      </c>
      <c r="AI1367" t="s">
        <v>12</v>
      </c>
      <c r="AJ1367" t="s">
        <v>20</v>
      </c>
      <c r="AK1367">
        <v>110159</v>
      </c>
      <c r="AL1367" t="s">
        <v>21</v>
      </c>
      <c r="AM1367" t="s">
        <v>30</v>
      </c>
      <c r="AN1367">
        <v>44001</v>
      </c>
      <c r="AO1367">
        <v>42674</v>
      </c>
      <c r="AP1367">
        <v>43861</v>
      </c>
      <c r="AQ1367">
        <v>34.67</v>
      </c>
      <c r="AR1367">
        <v>4916.7700000000004</v>
      </c>
      <c r="AS1367" t="s">
        <v>2396</v>
      </c>
      <c r="AT1367" t="s">
        <v>2396</v>
      </c>
      <c r="AU1367">
        <v>1</v>
      </c>
      <c r="AV1367" t="s">
        <v>2398</v>
      </c>
      <c r="AW1367" t="str" cm="1">
        <f t="array" ref="AW1367">IF(Bank_Final_Fact[[#This Row],[Disbursement Date]]=MIN(_xlfn._xlws.FILTER(Bank_Final_Fact[Disbursement Date],Bank_Final_Fact[Client id]=Bank_Final_Fact[[#This Row],[Client id]])),"New","Old")</f>
        <v>Old</v>
      </c>
      <c r="AX1367">
        <f t="shared" si="21"/>
        <v>7</v>
      </c>
    </row>
    <row r="1368" spans="1:50">
      <c r="A1368" t="s">
        <v>1753</v>
      </c>
      <c r="B1368">
        <v>126</v>
      </c>
      <c r="C1368" t="s">
        <v>139</v>
      </c>
      <c r="D1368" t="s">
        <v>343</v>
      </c>
      <c r="E1368">
        <v>19971</v>
      </c>
      <c r="F1368">
        <v>26675</v>
      </c>
      <c r="G1368">
        <v>17321</v>
      </c>
      <c r="H1368" s="1">
        <v>44537</v>
      </c>
      <c r="I1368" t="s">
        <v>385</v>
      </c>
      <c r="J1368" t="s">
        <v>383</v>
      </c>
      <c r="K1368">
        <v>630081</v>
      </c>
      <c r="L1368" t="s">
        <v>141</v>
      </c>
      <c r="M1368" t="s">
        <v>309</v>
      </c>
      <c r="N1368" t="s">
        <v>225</v>
      </c>
      <c r="O1368" t="s">
        <v>238</v>
      </c>
      <c r="P1368">
        <v>53</v>
      </c>
      <c r="Q1368" s="1">
        <v>24108</v>
      </c>
      <c r="R1368" t="s">
        <v>239</v>
      </c>
      <c r="S1368" t="s">
        <v>303</v>
      </c>
      <c r="T1368" t="s">
        <v>229</v>
      </c>
      <c r="U1368" t="s">
        <v>261</v>
      </c>
      <c r="V1368" t="s">
        <v>246</v>
      </c>
      <c r="W1368">
        <v>529</v>
      </c>
      <c r="X1368" t="s">
        <v>344</v>
      </c>
      <c r="Y1368" t="s">
        <v>345</v>
      </c>
      <c r="Z1368" t="s">
        <v>346</v>
      </c>
      <c r="AA1368">
        <v>0.1065</v>
      </c>
      <c r="AB1368" t="s">
        <v>347</v>
      </c>
      <c r="AC1368" t="s">
        <v>348</v>
      </c>
      <c r="AD1368" t="s">
        <v>139</v>
      </c>
      <c r="AE1368" t="s">
        <v>133</v>
      </c>
      <c r="AF1368" t="s">
        <v>134</v>
      </c>
      <c r="AG1368" t="s">
        <v>135</v>
      </c>
      <c r="AH1368" t="s">
        <v>135</v>
      </c>
      <c r="AI1368" t="s">
        <v>136</v>
      </c>
      <c r="AJ1368" t="s">
        <v>139</v>
      </c>
      <c r="AK1368">
        <v>630081</v>
      </c>
      <c r="AL1368" t="s">
        <v>140</v>
      </c>
      <c r="AM1368" t="s">
        <v>16</v>
      </c>
      <c r="AN1368">
        <v>21000</v>
      </c>
      <c r="AO1368">
        <v>26218</v>
      </c>
      <c r="AP1368">
        <v>19690</v>
      </c>
      <c r="AQ1368">
        <v>17.690000000000001</v>
      </c>
      <c r="AR1368">
        <v>4815.3900000000003</v>
      </c>
      <c r="AS1368" t="s">
        <v>2396</v>
      </c>
      <c r="AT1368" t="s">
        <v>2396</v>
      </c>
      <c r="AU1368">
        <v>0</v>
      </c>
      <c r="AV1368" t="s">
        <v>2398</v>
      </c>
      <c r="AW1368" t="str" cm="1">
        <f t="array" ref="AW1368">IF(Bank_Final_Fact[[#This Row],[Disbursement Date]]=MIN(_xlfn._xlws.FILTER(Bank_Final_Fact[Disbursement Date],Bank_Final_Fact[Client id]=Bank_Final_Fact[[#This Row],[Client id]])),"New","Old")</f>
        <v>New</v>
      </c>
      <c r="AX1368">
        <f t="shared" si="21"/>
        <v>1</v>
      </c>
    </row>
    <row r="1369" spans="1:50">
      <c r="A1369" t="s">
        <v>1754</v>
      </c>
      <c r="B1369">
        <v>518</v>
      </c>
      <c r="C1369" t="s">
        <v>183</v>
      </c>
      <c r="D1369" t="s">
        <v>359</v>
      </c>
      <c r="E1369">
        <v>39406</v>
      </c>
      <c r="F1369">
        <v>45864</v>
      </c>
      <c r="G1369">
        <v>29863</v>
      </c>
      <c r="H1369" s="1">
        <v>42568</v>
      </c>
      <c r="I1369" t="s">
        <v>385</v>
      </c>
      <c r="J1369" t="s">
        <v>389</v>
      </c>
      <c r="K1369">
        <v>1550006</v>
      </c>
      <c r="L1369" t="s">
        <v>185</v>
      </c>
      <c r="M1369" t="s">
        <v>319</v>
      </c>
      <c r="N1369" t="s">
        <v>225</v>
      </c>
      <c r="O1369" t="s">
        <v>251</v>
      </c>
      <c r="P1369">
        <v>34</v>
      </c>
      <c r="Q1369" s="1">
        <v>31319</v>
      </c>
      <c r="R1369" t="s">
        <v>239</v>
      </c>
      <c r="S1369" t="s">
        <v>303</v>
      </c>
      <c r="T1369" t="s">
        <v>259</v>
      </c>
      <c r="U1369" t="s">
        <v>233</v>
      </c>
      <c r="V1369" t="s">
        <v>231</v>
      </c>
      <c r="W1369">
        <v>469</v>
      </c>
      <c r="X1369" t="s">
        <v>344</v>
      </c>
      <c r="Y1369" t="s">
        <v>360</v>
      </c>
      <c r="Z1369" t="s">
        <v>346</v>
      </c>
      <c r="AA1369">
        <v>9.9099999999999994E-2</v>
      </c>
      <c r="AB1369" t="s">
        <v>347</v>
      </c>
      <c r="AC1369" t="s">
        <v>361</v>
      </c>
      <c r="AD1369" t="s">
        <v>183</v>
      </c>
      <c r="AE1369" t="s">
        <v>103</v>
      </c>
      <c r="AF1369" t="s">
        <v>104</v>
      </c>
      <c r="AG1369" t="s">
        <v>105</v>
      </c>
      <c r="AH1369" t="s">
        <v>105</v>
      </c>
      <c r="AI1369" t="s">
        <v>106</v>
      </c>
      <c r="AJ1369" t="s">
        <v>183</v>
      </c>
      <c r="AK1369">
        <v>1550006</v>
      </c>
      <c r="AL1369" t="s">
        <v>184</v>
      </c>
      <c r="AM1369" t="s">
        <v>14</v>
      </c>
      <c r="AN1369">
        <v>39057</v>
      </c>
      <c r="AO1369">
        <v>45758</v>
      </c>
      <c r="AP1369">
        <v>38940</v>
      </c>
      <c r="AQ1369">
        <v>31.59</v>
      </c>
      <c r="AR1369">
        <v>3745.12</v>
      </c>
      <c r="AS1369" t="s">
        <v>2396</v>
      </c>
      <c r="AT1369" t="s">
        <v>2396</v>
      </c>
      <c r="AU1369">
        <v>0</v>
      </c>
      <c r="AV1369" t="s">
        <v>2398</v>
      </c>
      <c r="AW1369" t="str" cm="1">
        <f t="array" ref="AW1369">IF(Bank_Final_Fact[[#This Row],[Disbursement Date]]=MIN(_xlfn._xlws.FILTER(Bank_Final_Fact[Disbursement Date],Bank_Final_Fact[Client id]=Bank_Final_Fact[[#This Row],[Client id]])),"New","Old")</f>
        <v>Old</v>
      </c>
      <c r="AX1369">
        <f t="shared" si="21"/>
        <v>5</v>
      </c>
    </row>
    <row r="1370" spans="1:50">
      <c r="A1370" t="s">
        <v>1755</v>
      </c>
      <c r="B1370">
        <v>981</v>
      </c>
      <c r="C1370" t="s">
        <v>92</v>
      </c>
      <c r="D1370" t="s">
        <v>343</v>
      </c>
      <c r="E1370">
        <v>15111</v>
      </c>
      <c r="F1370">
        <v>8384</v>
      </c>
      <c r="G1370">
        <v>7338</v>
      </c>
      <c r="H1370" s="1">
        <v>43548</v>
      </c>
      <c r="I1370" t="s">
        <v>382</v>
      </c>
      <c r="J1370" t="s">
        <v>389</v>
      </c>
      <c r="K1370">
        <v>700013</v>
      </c>
      <c r="L1370" t="s">
        <v>93</v>
      </c>
      <c r="M1370" t="s">
        <v>248</v>
      </c>
      <c r="N1370" t="s">
        <v>225</v>
      </c>
      <c r="O1370" t="s">
        <v>238</v>
      </c>
      <c r="P1370">
        <v>54</v>
      </c>
      <c r="Q1370" s="1">
        <v>23012</v>
      </c>
      <c r="R1370" t="s">
        <v>227</v>
      </c>
      <c r="S1370" t="s">
        <v>243</v>
      </c>
      <c r="T1370" t="s">
        <v>229</v>
      </c>
      <c r="U1370" t="s">
        <v>236</v>
      </c>
      <c r="V1370" t="s">
        <v>240</v>
      </c>
      <c r="W1370">
        <v>357</v>
      </c>
      <c r="X1370" t="s">
        <v>344</v>
      </c>
      <c r="Y1370" t="s">
        <v>345</v>
      </c>
      <c r="Z1370" t="s">
        <v>346</v>
      </c>
      <c r="AA1370">
        <v>0.1065</v>
      </c>
      <c r="AB1370" t="s">
        <v>347</v>
      </c>
      <c r="AC1370" t="s">
        <v>348</v>
      </c>
      <c r="AD1370" t="s">
        <v>92</v>
      </c>
      <c r="AE1370" t="s">
        <v>82</v>
      </c>
      <c r="AF1370" t="s">
        <v>83</v>
      </c>
      <c r="AG1370" t="s">
        <v>84</v>
      </c>
      <c r="AH1370" t="s">
        <v>84</v>
      </c>
      <c r="AI1370" t="s">
        <v>85</v>
      </c>
      <c r="AJ1370" t="s">
        <v>86</v>
      </c>
      <c r="AK1370">
        <v>700013</v>
      </c>
      <c r="AL1370" t="s">
        <v>21</v>
      </c>
      <c r="AM1370" t="s">
        <v>30</v>
      </c>
      <c r="AN1370">
        <v>15948</v>
      </c>
      <c r="AO1370">
        <v>9579</v>
      </c>
      <c r="AP1370">
        <v>14714</v>
      </c>
      <c r="AQ1370">
        <v>11.36</v>
      </c>
      <c r="AR1370">
        <v>3082.21</v>
      </c>
      <c r="AS1370" t="s">
        <v>2396</v>
      </c>
      <c r="AT1370" t="s">
        <v>2396</v>
      </c>
      <c r="AU1370">
        <v>0</v>
      </c>
      <c r="AV1370" t="s">
        <v>2400</v>
      </c>
      <c r="AW1370" t="str" cm="1">
        <f t="array" ref="AW1370">IF(Bank_Final_Fact[[#This Row],[Disbursement Date]]=MIN(_xlfn._xlws.FILTER(Bank_Final_Fact[Disbursement Date],Bank_Final_Fact[Client id]=Bank_Final_Fact[[#This Row],[Client id]])),"New","Old")</f>
        <v>Old</v>
      </c>
      <c r="AX1370">
        <f t="shared" si="21"/>
        <v>3</v>
      </c>
    </row>
    <row r="1371" spans="1:50">
      <c r="A1371" t="s">
        <v>1756</v>
      </c>
      <c r="B1371">
        <v>68</v>
      </c>
      <c r="C1371" t="s">
        <v>124</v>
      </c>
      <c r="D1371" t="s">
        <v>359</v>
      </c>
      <c r="E1371">
        <v>30451</v>
      </c>
      <c r="F1371">
        <v>5190</v>
      </c>
      <c r="G1371">
        <v>44504</v>
      </c>
      <c r="H1371" s="1">
        <v>43937</v>
      </c>
      <c r="I1371" t="s">
        <v>394</v>
      </c>
      <c r="J1371" t="s">
        <v>389</v>
      </c>
      <c r="K1371">
        <v>1030063</v>
      </c>
      <c r="L1371" t="s">
        <v>126</v>
      </c>
      <c r="M1371" t="s">
        <v>288</v>
      </c>
      <c r="N1371" t="s">
        <v>225</v>
      </c>
      <c r="O1371" t="s">
        <v>226</v>
      </c>
      <c r="P1371">
        <v>41</v>
      </c>
      <c r="Q1371" s="1">
        <v>28491</v>
      </c>
      <c r="R1371" t="s">
        <v>227</v>
      </c>
      <c r="S1371" t="s">
        <v>243</v>
      </c>
      <c r="T1371" t="s">
        <v>229</v>
      </c>
      <c r="U1371" t="s">
        <v>245</v>
      </c>
      <c r="V1371" t="s">
        <v>246</v>
      </c>
      <c r="W1371">
        <v>495</v>
      </c>
      <c r="X1371" t="s">
        <v>344</v>
      </c>
      <c r="Y1371" t="s">
        <v>360</v>
      </c>
      <c r="Z1371" t="s">
        <v>346</v>
      </c>
      <c r="AA1371">
        <v>9.9099999999999994E-2</v>
      </c>
      <c r="AB1371" t="s">
        <v>347</v>
      </c>
      <c r="AC1371" t="s">
        <v>361</v>
      </c>
      <c r="AD1371" t="s">
        <v>124</v>
      </c>
      <c r="AE1371" t="s">
        <v>9</v>
      </c>
      <c r="AF1371" t="s">
        <v>10</v>
      </c>
      <c r="AG1371" t="s">
        <v>11</v>
      </c>
      <c r="AH1371" t="s">
        <v>11</v>
      </c>
      <c r="AI1371" t="s">
        <v>12</v>
      </c>
      <c r="AJ1371" t="s">
        <v>20</v>
      </c>
      <c r="AK1371">
        <v>1030063</v>
      </c>
      <c r="AL1371" t="s">
        <v>125</v>
      </c>
      <c r="AM1371" t="s">
        <v>30</v>
      </c>
      <c r="AN1371">
        <v>30359</v>
      </c>
      <c r="AO1371">
        <v>5851</v>
      </c>
      <c r="AP1371">
        <v>30146</v>
      </c>
      <c r="AQ1371">
        <v>12.13</v>
      </c>
      <c r="AR1371">
        <v>4351.8599999999997</v>
      </c>
      <c r="AS1371" t="s">
        <v>2396</v>
      </c>
      <c r="AT1371" t="s">
        <v>2396</v>
      </c>
      <c r="AU1371">
        <v>0</v>
      </c>
      <c r="AV1371" t="s">
        <v>2398</v>
      </c>
      <c r="AW1371" t="str" cm="1">
        <f t="array" ref="AW1371">IF(Bank_Final_Fact[[#This Row],[Disbursement Date]]=MIN(_xlfn._xlws.FILTER(Bank_Final_Fact[Disbursement Date],Bank_Final_Fact[Client id]=Bank_Final_Fact[[#This Row],[Client id]])),"New","Old")</f>
        <v>Old</v>
      </c>
      <c r="AX1371">
        <f t="shared" si="21"/>
        <v>4</v>
      </c>
    </row>
    <row r="1372" spans="1:50">
      <c r="A1372" t="s">
        <v>1757</v>
      </c>
      <c r="B1372">
        <v>77</v>
      </c>
      <c r="C1372" t="s">
        <v>52</v>
      </c>
      <c r="D1372" t="s">
        <v>359</v>
      </c>
      <c r="E1372">
        <v>47630</v>
      </c>
      <c r="F1372">
        <v>31807</v>
      </c>
      <c r="G1372">
        <v>10827</v>
      </c>
      <c r="H1372" s="1">
        <v>44335</v>
      </c>
      <c r="I1372" t="s">
        <v>385</v>
      </c>
      <c r="J1372" t="s">
        <v>383</v>
      </c>
      <c r="K1372">
        <v>50678</v>
      </c>
      <c r="L1372" t="s">
        <v>98</v>
      </c>
      <c r="M1372" t="s">
        <v>234</v>
      </c>
      <c r="N1372" t="s">
        <v>225</v>
      </c>
      <c r="O1372" t="s">
        <v>251</v>
      </c>
      <c r="P1372">
        <v>34</v>
      </c>
      <c r="Q1372" s="1">
        <v>30682</v>
      </c>
      <c r="R1372" t="s">
        <v>227</v>
      </c>
      <c r="S1372" t="s">
        <v>243</v>
      </c>
      <c r="T1372" t="s">
        <v>229</v>
      </c>
      <c r="U1372" t="s">
        <v>245</v>
      </c>
      <c r="V1372" t="s">
        <v>246</v>
      </c>
      <c r="W1372">
        <v>756</v>
      </c>
      <c r="X1372" t="s">
        <v>344</v>
      </c>
      <c r="Y1372" t="s">
        <v>360</v>
      </c>
      <c r="Z1372" t="s">
        <v>346</v>
      </c>
      <c r="AA1372">
        <v>9.9099999999999994E-2</v>
      </c>
      <c r="AB1372" t="s">
        <v>347</v>
      </c>
      <c r="AC1372" t="s">
        <v>361</v>
      </c>
      <c r="AD1372" t="s">
        <v>52</v>
      </c>
      <c r="AE1372" t="s">
        <v>51</v>
      </c>
      <c r="AF1372" t="s">
        <v>52</v>
      </c>
      <c r="AG1372" t="s">
        <v>53</v>
      </c>
      <c r="AH1372" t="s">
        <v>53</v>
      </c>
      <c r="AI1372" t="s">
        <v>54</v>
      </c>
      <c r="AJ1372" t="s">
        <v>52</v>
      </c>
      <c r="AK1372">
        <v>50678</v>
      </c>
      <c r="AL1372" t="s">
        <v>97</v>
      </c>
      <c r="AM1372" t="s">
        <v>14</v>
      </c>
      <c r="AN1372">
        <v>48124</v>
      </c>
      <c r="AO1372">
        <v>32853</v>
      </c>
      <c r="AP1372">
        <v>47512</v>
      </c>
      <c r="AQ1372">
        <v>39.229999999999997</v>
      </c>
      <c r="AR1372">
        <v>1248</v>
      </c>
      <c r="AS1372" t="s">
        <v>2396</v>
      </c>
      <c r="AT1372" t="s">
        <v>2396</v>
      </c>
      <c r="AU1372">
        <v>0</v>
      </c>
      <c r="AV1372" t="s">
        <v>2399</v>
      </c>
      <c r="AW1372" t="str" cm="1">
        <f t="array" ref="AW1372">IF(Bank_Final_Fact[[#This Row],[Disbursement Date]]=MIN(_xlfn._xlws.FILTER(Bank_Final_Fact[Disbursement Date],Bank_Final_Fact[Client id]=Bank_Final_Fact[[#This Row],[Client id]])),"New","Old")</f>
        <v>Old</v>
      </c>
      <c r="AX1372">
        <f t="shared" si="21"/>
        <v>4</v>
      </c>
    </row>
    <row r="1373" spans="1:50">
      <c r="A1373" t="s">
        <v>1758</v>
      </c>
      <c r="B1373">
        <v>623</v>
      </c>
      <c r="C1373" t="s">
        <v>139</v>
      </c>
      <c r="D1373" t="s">
        <v>343</v>
      </c>
      <c r="E1373">
        <v>5657</v>
      </c>
      <c r="F1373">
        <v>37332</v>
      </c>
      <c r="G1373">
        <v>11386</v>
      </c>
      <c r="H1373" s="1">
        <v>42097</v>
      </c>
      <c r="I1373" t="s">
        <v>394</v>
      </c>
      <c r="J1373" t="s">
        <v>389</v>
      </c>
      <c r="K1373">
        <v>630081</v>
      </c>
      <c r="L1373" t="s">
        <v>141</v>
      </c>
      <c r="M1373" t="s">
        <v>319</v>
      </c>
      <c r="N1373" t="s">
        <v>225</v>
      </c>
      <c r="O1373" t="s">
        <v>238</v>
      </c>
      <c r="P1373">
        <v>52</v>
      </c>
      <c r="Q1373" s="1">
        <v>24473</v>
      </c>
      <c r="R1373" t="s">
        <v>239</v>
      </c>
      <c r="S1373" t="s">
        <v>303</v>
      </c>
      <c r="T1373" t="s">
        <v>229</v>
      </c>
      <c r="U1373" t="s">
        <v>233</v>
      </c>
      <c r="V1373" t="s">
        <v>246</v>
      </c>
      <c r="W1373">
        <v>626</v>
      </c>
      <c r="X1373" t="s">
        <v>344</v>
      </c>
      <c r="Y1373" t="s">
        <v>345</v>
      </c>
      <c r="Z1373" t="s">
        <v>346</v>
      </c>
      <c r="AA1373">
        <v>0.1065</v>
      </c>
      <c r="AB1373" t="s">
        <v>347</v>
      </c>
      <c r="AC1373" t="s">
        <v>348</v>
      </c>
      <c r="AD1373" t="s">
        <v>139</v>
      </c>
      <c r="AE1373" t="s">
        <v>133</v>
      </c>
      <c r="AF1373" t="s">
        <v>134</v>
      </c>
      <c r="AG1373" t="s">
        <v>135</v>
      </c>
      <c r="AH1373" t="s">
        <v>135</v>
      </c>
      <c r="AI1373" t="s">
        <v>136</v>
      </c>
      <c r="AJ1373" t="s">
        <v>139</v>
      </c>
      <c r="AK1373">
        <v>630081</v>
      </c>
      <c r="AL1373" t="s">
        <v>140</v>
      </c>
      <c r="AM1373" t="s">
        <v>16</v>
      </c>
      <c r="AN1373">
        <v>5433</v>
      </c>
      <c r="AO1373">
        <v>38183</v>
      </c>
      <c r="AP1373">
        <v>5228</v>
      </c>
      <c r="AQ1373">
        <v>43.96</v>
      </c>
      <c r="AR1373">
        <v>831.13</v>
      </c>
      <c r="AS1373" t="s">
        <v>2396</v>
      </c>
      <c r="AT1373" t="s">
        <v>2396</v>
      </c>
      <c r="AU1373">
        <v>0</v>
      </c>
      <c r="AV1373" t="s">
        <v>2398</v>
      </c>
      <c r="AW1373" t="str" cm="1">
        <f t="array" ref="AW1373">IF(Bank_Final_Fact[[#This Row],[Disbursement Date]]=MIN(_xlfn._xlws.FILTER(Bank_Final_Fact[Disbursement Date],Bank_Final_Fact[Client id]=Bank_Final_Fact[[#This Row],[Client id]])),"New","Old")</f>
        <v>New</v>
      </c>
      <c r="AX1373">
        <f t="shared" si="21"/>
        <v>2</v>
      </c>
    </row>
    <row r="1374" spans="1:50">
      <c r="A1374" t="s">
        <v>1759</v>
      </c>
      <c r="B1374">
        <v>80</v>
      </c>
      <c r="C1374" t="s">
        <v>39</v>
      </c>
      <c r="D1374" t="s">
        <v>359</v>
      </c>
      <c r="E1374">
        <v>15627</v>
      </c>
      <c r="F1374">
        <v>34046</v>
      </c>
      <c r="G1374">
        <v>7870</v>
      </c>
      <c r="H1374" s="1">
        <v>45135</v>
      </c>
      <c r="I1374" t="s">
        <v>382</v>
      </c>
      <c r="J1374" t="s">
        <v>383</v>
      </c>
      <c r="K1374">
        <v>30179</v>
      </c>
      <c r="L1374" t="s">
        <v>46</v>
      </c>
      <c r="M1374" t="s">
        <v>302</v>
      </c>
      <c r="N1374" t="s">
        <v>225</v>
      </c>
      <c r="O1374" t="s">
        <v>251</v>
      </c>
      <c r="P1374">
        <v>33</v>
      </c>
      <c r="Q1374" s="1">
        <v>31578</v>
      </c>
      <c r="R1374" t="s">
        <v>235</v>
      </c>
      <c r="S1374" t="s">
        <v>303</v>
      </c>
      <c r="T1374" t="s">
        <v>259</v>
      </c>
      <c r="U1374" t="s">
        <v>230</v>
      </c>
      <c r="V1374" t="s">
        <v>231</v>
      </c>
      <c r="W1374">
        <v>847</v>
      </c>
      <c r="X1374" t="s">
        <v>344</v>
      </c>
      <c r="Y1374" t="s">
        <v>360</v>
      </c>
      <c r="Z1374" t="s">
        <v>346</v>
      </c>
      <c r="AA1374">
        <v>9.9099999999999994E-2</v>
      </c>
      <c r="AB1374" t="s">
        <v>347</v>
      </c>
      <c r="AC1374" t="s">
        <v>361</v>
      </c>
      <c r="AD1374" t="s">
        <v>39</v>
      </c>
      <c r="AE1374" t="s">
        <v>40</v>
      </c>
      <c r="AF1374" t="s">
        <v>41</v>
      </c>
      <c r="AG1374" t="s">
        <v>42</v>
      </c>
      <c r="AH1374" t="s">
        <v>42</v>
      </c>
      <c r="AI1374" t="s">
        <v>43</v>
      </c>
      <c r="AJ1374" t="s">
        <v>44</v>
      </c>
      <c r="AK1374">
        <v>30179</v>
      </c>
      <c r="AL1374" t="s">
        <v>45</v>
      </c>
      <c r="AM1374" t="s">
        <v>30</v>
      </c>
      <c r="AN1374">
        <v>17094</v>
      </c>
      <c r="AO1374">
        <v>34830</v>
      </c>
      <c r="AP1374">
        <v>15508</v>
      </c>
      <c r="AQ1374">
        <v>26.77</v>
      </c>
      <c r="AR1374">
        <v>147.58000000000001</v>
      </c>
      <c r="AS1374" t="s">
        <v>2396</v>
      </c>
      <c r="AT1374" t="s">
        <v>2396</v>
      </c>
      <c r="AU1374">
        <v>0</v>
      </c>
      <c r="AV1374" t="s">
        <v>2400</v>
      </c>
      <c r="AW1374" t="str" cm="1">
        <f t="array" ref="AW1374">IF(Bank_Final_Fact[[#This Row],[Disbursement Date]]=MIN(_xlfn._xlws.FILTER(Bank_Final_Fact[Disbursement Date],Bank_Final_Fact[Client id]=Bank_Final_Fact[[#This Row],[Client id]])),"New","Old")</f>
        <v>New</v>
      </c>
      <c r="AX1374">
        <f t="shared" si="21"/>
        <v>1</v>
      </c>
    </row>
    <row r="1375" spans="1:50">
      <c r="A1375" t="s">
        <v>1760</v>
      </c>
      <c r="B1375">
        <v>202</v>
      </c>
      <c r="C1375" t="s">
        <v>92</v>
      </c>
      <c r="D1375" t="s">
        <v>362</v>
      </c>
      <c r="E1375">
        <v>20454</v>
      </c>
      <c r="F1375">
        <v>32177</v>
      </c>
      <c r="G1375">
        <v>32542</v>
      </c>
      <c r="H1375" s="1">
        <v>43937</v>
      </c>
      <c r="I1375" t="s">
        <v>385</v>
      </c>
      <c r="J1375" t="s">
        <v>389</v>
      </c>
      <c r="K1375">
        <v>700013</v>
      </c>
      <c r="L1375" t="s">
        <v>93</v>
      </c>
      <c r="M1375" t="s">
        <v>304</v>
      </c>
      <c r="N1375" t="s">
        <v>225</v>
      </c>
      <c r="O1375" t="s">
        <v>251</v>
      </c>
      <c r="P1375">
        <v>33</v>
      </c>
      <c r="Q1375" s="1">
        <v>31451</v>
      </c>
      <c r="R1375" t="s">
        <v>266</v>
      </c>
      <c r="S1375" t="s">
        <v>282</v>
      </c>
      <c r="T1375" t="s">
        <v>229</v>
      </c>
      <c r="U1375" t="s">
        <v>261</v>
      </c>
      <c r="V1375" t="s">
        <v>231</v>
      </c>
      <c r="W1375">
        <v>336</v>
      </c>
      <c r="X1375" t="s">
        <v>344</v>
      </c>
      <c r="Y1375" t="s">
        <v>357</v>
      </c>
      <c r="Z1375" t="s">
        <v>363</v>
      </c>
      <c r="AA1375">
        <v>0.1991</v>
      </c>
      <c r="AB1375" t="s">
        <v>364</v>
      </c>
      <c r="AC1375" t="s">
        <v>365</v>
      </c>
      <c r="AD1375" t="s">
        <v>92</v>
      </c>
      <c r="AE1375" t="s">
        <v>82</v>
      </c>
      <c r="AF1375" t="s">
        <v>83</v>
      </c>
      <c r="AG1375" t="s">
        <v>84</v>
      </c>
      <c r="AH1375" t="s">
        <v>84</v>
      </c>
      <c r="AI1375" t="s">
        <v>85</v>
      </c>
      <c r="AJ1375" t="s">
        <v>86</v>
      </c>
      <c r="AK1375">
        <v>700013</v>
      </c>
      <c r="AL1375" t="s">
        <v>21</v>
      </c>
      <c r="AM1375" t="s">
        <v>30</v>
      </c>
      <c r="AN1375">
        <v>21430</v>
      </c>
      <c r="AO1375">
        <v>34119</v>
      </c>
      <c r="AP1375">
        <v>20224</v>
      </c>
      <c r="AQ1375">
        <v>23.66</v>
      </c>
      <c r="AR1375">
        <v>343.55</v>
      </c>
      <c r="AS1375" t="s">
        <v>2396</v>
      </c>
      <c r="AT1375" t="s">
        <v>2397</v>
      </c>
      <c r="AU1375">
        <v>1</v>
      </c>
      <c r="AV1375" t="s">
        <v>2399</v>
      </c>
      <c r="AW1375" t="str" cm="1">
        <f t="array" ref="AW1375">IF(Bank_Final_Fact[[#This Row],[Disbursement Date]]=MIN(_xlfn._xlws.FILTER(Bank_Final_Fact[Disbursement Date],Bank_Final_Fact[Client id]=Bank_Final_Fact[[#This Row],[Client id]])),"New","Old")</f>
        <v>New</v>
      </c>
      <c r="AX1375">
        <f t="shared" si="21"/>
        <v>1</v>
      </c>
    </row>
    <row r="1376" spans="1:50">
      <c r="A1376" t="s">
        <v>1761</v>
      </c>
      <c r="B1376">
        <v>44</v>
      </c>
      <c r="C1376" t="s">
        <v>127</v>
      </c>
      <c r="D1376" t="s">
        <v>343</v>
      </c>
      <c r="E1376">
        <v>12223</v>
      </c>
      <c r="F1376">
        <v>30633</v>
      </c>
      <c r="G1376">
        <v>39523</v>
      </c>
      <c r="H1376" s="1">
        <v>42093</v>
      </c>
      <c r="I1376" t="s">
        <v>387</v>
      </c>
      <c r="J1376" t="s">
        <v>383</v>
      </c>
      <c r="K1376">
        <v>120676</v>
      </c>
      <c r="L1376" t="s">
        <v>128</v>
      </c>
      <c r="M1376" t="s">
        <v>279</v>
      </c>
      <c r="N1376" t="s">
        <v>225</v>
      </c>
      <c r="O1376" t="s">
        <v>226</v>
      </c>
      <c r="P1376">
        <v>44</v>
      </c>
      <c r="Q1376" s="1">
        <v>27395</v>
      </c>
      <c r="R1376" t="s">
        <v>227</v>
      </c>
      <c r="S1376" t="s">
        <v>243</v>
      </c>
      <c r="T1376" t="s">
        <v>259</v>
      </c>
      <c r="U1376" t="s">
        <v>230</v>
      </c>
      <c r="V1376" t="s">
        <v>240</v>
      </c>
      <c r="W1376">
        <v>815</v>
      </c>
      <c r="X1376" t="s">
        <v>344</v>
      </c>
      <c r="Y1376" t="s">
        <v>345</v>
      </c>
      <c r="Z1376" t="s">
        <v>346</v>
      </c>
      <c r="AA1376">
        <v>0.1065</v>
      </c>
      <c r="AB1376" t="s">
        <v>347</v>
      </c>
      <c r="AC1376" t="s">
        <v>348</v>
      </c>
      <c r="AD1376" t="s">
        <v>127</v>
      </c>
      <c r="AE1376" t="s">
        <v>9</v>
      </c>
      <c r="AF1376" t="s">
        <v>10</v>
      </c>
      <c r="AG1376" t="s">
        <v>11</v>
      </c>
      <c r="AH1376" t="s">
        <v>11</v>
      </c>
      <c r="AI1376" t="s">
        <v>12</v>
      </c>
      <c r="AJ1376" t="s">
        <v>127</v>
      </c>
      <c r="AK1376">
        <v>120676</v>
      </c>
      <c r="AL1376" t="s">
        <v>21</v>
      </c>
      <c r="AM1376" t="s">
        <v>14</v>
      </c>
      <c r="AN1376">
        <v>11902</v>
      </c>
      <c r="AO1376">
        <v>30959</v>
      </c>
      <c r="AP1376">
        <v>11969</v>
      </c>
      <c r="AQ1376">
        <v>49.45</v>
      </c>
      <c r="AR1376">
        <v>2815.35</v>
      </c>
      <c r="AS1376" t="s">
        <v>2396</v>
      </c>
      <c r="AT1376" t="s">
        <v>2396</v>
      </c>
      <c r="AU1376">
        <v>2</v>
      </c>
      <c r="AV1376" t="s">
        <v>2398</v>
      </c>
      <c r="AW1376" t="str" cm="1">
        <f t="array" ref="AW1376">IF(Bank_Final_Fact[[#This Row],[Disbursement Date]]=MIN(_xlfn._xlws.FILTER(Bank_Final_Fact[Disbursement Date],Bank_Final_Fact[Client id]=Bank_Final_Fact[[#This Row],[Client id]])),"New","Old")</f>
        <v>New</v>
      </c>
      <c r="AX1376">
        <f t="shared" si="21"/>
        <v>1</v>
      </c>
    </row>
    <row r="1377" spans="1:50">
      <c r="A1377" t="s">
        <v>1762</v>
      </c>
      <c r="B1377">
        <v>581</v>
      </c>
      <c r="C1377" t="s">
        <v>127</v>
      </c>
      <c r="D1377" t="s">
        <v>359</v>
      </c>
      <c r="E1377">
        <v>17329</v>
      </c>
      <c r="F1377">
        <v>27272</v>
      </c>
      <c r="G1377">
        <v>32966</v>
      </c>
      <c r="H1377" s="1">
        <v>43357</v>
      </c>
      <c r="I1377" t="s">
        <v>382</v>
      </c>
      <c r="J1377" t="s">
        <v>383</v>
      </c>
      <c r="K1377">
        <v>120676</v>
      </c>
      <c r="L1377" t="s">
        <v>128</v>
      </c>
      <c r="M1377" t="s">
        <v>271</v>
      </c>
      <c r="N1377" t="s">
        <v>225</v>
      </c>
      <c r="O1377" t="s">
        <v>328</v>
      </c>
      <c r="P1377">
        <v>57</v>
      </c>
      <c r="Q1377" s="1">
        <v>22869</v>
      </c>
      <c r="R1377" t="s">
        <v>266</v>
      </c>
      <c r="S1377" t="s">
        <v>282</v>
      </c>
      <c r="T1377" t="s">
        <v>229</v>
      </c>
      <c r="U1377" t="s">
        <v>230</v>
      </c>
      <c r="V1377" t="s">
        <v>240</v>
      </c>
      <c r="W1377">
        <v>472</v>
      </c>
      <c r="X1377" t="s">
        <v>344</v>
      </c>
      <c r="Y1377" t="s">
        <v>360</v>
      </c>
      <c r="Z1377" t="s">
        <v>346</v>
      </c>
      <c r="AA1377">
        <v>9.9099999999999994E-2</v>
      </c>
      <c r="AB1377" t="s">
        <v>347</v>
      </c>
      <c r="AC1377" t="s">
        <v>361</v>
      </c>
      <c r="AD1377" t="s">
        <v>127</v>
      </c>
      <c r="AE1377" t="s">
        <v>9</v>
      </c>
      <c r="AF1377" t="s">
        <v>10</v>
      </c>
      <c r="AG1377" t="s">
        <v>11</v>
      </c>
      <c r="AH1377" t="s">
        <v>11</v>
      </c>
      <c r="AI1377" t="s">
        <v>12</v>
      </c>
      <c r="AJ1377" t="s">
        <v>127</v>
      </c>
      <c r="AK1377">
        <v>120676</v>
      </c>
      <c r="AL1377" t="s">
        <v>21</v>
      </c>
      <c r="AM1377" t="s">
        <v>14</v>
      </c>
      <c r="AN1377">
        <v>18740</v>
      </c>
      <c r="AO1377">
        <v>27392</v>
      </c>
      <c r="AP1377">
        <v>16854</v>
      </c>
      <c r="AQ1377">
        <v>46.23</v>
      </c>
      <c r="AR1377">
        <v>4201.37</v>
      </c>
      <c r="AS1377" t="s">
        <v>2396</v>
      </c>
      <c r="AT1377" t="s">
        <v>2396</v>
      </c>
      <c r="AU1377">
        <v>2</v>
      </c>
      <c r="AV1377" t="s">
        <v>2398</v>
      </c>
      <c r="AW1377" t="str" cm="1">
        <f t="array" ref="AW1377">IF(Bank_Final_Fact[[#This Row],[Disbursement Date]]=MIN(_xlfn._xlws.FILTER(Bank_Final_Fact[Disbursement Date],Bank_Final_Fact[Client id]=Bank_Final_Fact[[#This Row],[Client id]])),"New","Old")</f>
        <v>New</v>
      </c>
      <c r="AX1377">
        <f t="shared" si="21"/>
        <v>4</v>
      </c>
    </row>
    <row r="1378" spans="1:50">
      <c r="A1378" t="s">
        <v>1763</v>
      </c>
      <c r="B1378">
        <v>884</v>
      </c>
      <c r="C1378" t="s">
        <v>75</v>
      </c>
      <c r="D1378" t="s">
        <v>343</v>
      </c>
      <c r="E1378">
        <v>19451</v>
      </c>
      <c r="F1378">
        <v>44287</v>
      </c>
      <c r="G1378">
        <v>10598</v>
      </c>
      <c r="H1378" s="1">
        <v>42649</v>
      </c>
      <c r="I1378" t="s">
        <v>385</v>
      </c>
      <c r="J1378" t="s">
        <v>383</v>
      </c>
      <c r="K1378">
        <v>710002</v>
      </c>
      <c r="L1378" t="s">
        <v>80</v>
      </c>
      <c r="M1378" t="s">
        <v>280</v>
      </c>
      <c r="N1378" t="s">
        <v>225</v>
      </c>
      <c r="O1378" t="s">
        <v>226</v>
      </c>
      <c r="P1378">
        <v>38</v>
      </c>
      <c r="Q1378" s="1">
        <v>29952</v>
      </c>
      <c r="R1378" t="s">
        <v>239</v>
      </c>
      <c r="S1378" t="s">
        <v>303</v>
      </c>
      <c r="T1378" t="s">
        <v>229</v>
      </c>
      <c r="U1378" t="s">
        <v>230</v>
      </c>
      <c r="V1378" t="s">
        <v>231</v>
      </c>
      <c r="W1378">
        <v>467</v>
      </c>
      <c r="X1378" t="s">
        <v>344</v>
      </c>
      <c r="Y1378" t="s">
        <v>345</v>
      </c>
      <c r="Z1378" t="s">
        <v>346</v>
      </c>
      <c r="AA1378">
        <v>0.1065</v>
      </c>
      <c r="AB1378" t="s">
        <v>347</v>
      </c>
      <c r="AC1378" t="s">
        <v>348</v>
      </c>
      <c r="AD1378" t="s">
        <v>75</v>
      </c>
      <c r="AE1378" t="s">
        <v>76</v>
      </c>
      <c r="AF1378" t="s">
        <v>77</v>
      </c>
      <c r="AG1378" t="s">
        <v>78</v>
      </c>
      <c r="AH1378" t="s">
        <v>78</v>
      </c>
      <c r="AI1378" t="s">
        <v>79</v>
      </c>
      <c r="AJ1378" t="s">
        <v>75</v>
      </c>
      <c r="AK1378">
        <v>710002</v>
      </c>
      <c r="AL1378" t="s">
        <v>45</v>
      </c>
      <c r="AM1378" t="s">
        <v>14</v>
      </c>
      <c r="AN1378">
        <v>20590</v>
      </c>
      <c r="AO1378">
        <v>46178</v>
      </c>
      <c r="AP1378">
        <v>19316</v>
      </c>
      <c r="AQ1378">
        <v>33.200000000000003</v>
      </c>
      <c r="AR1378">
        <v>2469.15</v>
      </c>
      <c r="AS1378" t="s">
        <v>2396</v>
      </c>
      <c r="AT1378" t="s">
        <v>2396</v>
      </c>
      <c r="AU1378">
        <v>1</v>
      </c>
      <c r="AV1378" t="s">
        <v>2398</v>
      </c>
      <c r="AW1378" t="str" cm="1">
        <f t="array" ref="AW1378">IF(Bank_Final_Fact[[#This Row],[Disbursement Date]]=MIN(_xlfn._xlws.FILTER(Bank_Final_Fact[Disbursement Date],Bank_Final_Fact[Client id]=Bank_Final_Fact[[#This Row],[Client id]])),"New","Old")</f>
        <v>New</v>
      </c>
      <c r="AX1378">
        <f t="shared" si="21"/>
        <v>1</v>
      </c>
    </row>
    <row r="1379" spans="1:50">
      <c r="A1379" t="s">
        <v>1764</v>
      </c>
      <c r="B1379">
        <v>729</v>
      </c>
      <c r="C1379" t="s">
        <v>89</v>
      </c>
      <c r="D1379" t="s">
        <v>343</v>
      </c>
      <c r="E1379">
        <v>15297</v>
      </c>
      <c r="F1379">
        <v>35713</v>
      </c>
      <c r="G1379">
        <v>6724</v>
      </c>
      <c r="H1379" s="1">
        <v>42377</v>
      </c>
      <c r="I1379" t="s">
        <v>382</v>
      </c>
      <c r="J1379" t="s">
        <v>389</v>
      </c>
      <c r="K1379">
        <v>910020</v>
      </c>
      <c r="L1379" t="s">
        <v>91</v>
      </c>
      <c r="M1379" t="s">
        <v>297</v>
      </c>
      <c r="N1379" t="s">
        <v>225</v>
      </c>
      <c r="O1379" t="s">
        <v>226</v>
      </c>
      <c r="P1379">
        <v>45</v>
      </c>
      <c r="Q1379" s="1">
        <v>26737</v>
      </c>
      <c r="R1379" t="s">
        <v>266</v>
      </c>
      <c r="S1379" t="s">
        <v>282</v>
      </c>
      <c r="T1379" t="s">
        <v>249</v>
      </c>
      <c r="U1379" t="s">
        <v>236</v>
      </c>
      <c r="V1379" t="s">
        <v>240</v>
      </c>
      <c r="W1379">
        <v>490</v>
      </c>
      <c r="X1379" t="s">
        <v>344</v>
      </c>
      <c r="Y1379" t="s">
        <v>345</v>
      </c>
      <c r="Z1379" t="s">
        <v>346</v>
      </c>
      <c r="AA1379">
        <v>0.1065</v>
      </c>
      <c r="AB1379" t="s">
        <v>347</v>
      </c>
      <c r="AC1379" t="s">
        <v>348</v>
      </c>
      <c r="AD1379" t="s">
        <v>89</v>
      </c>
      <c r="AE1379" t="s">
        <v>24</v>
      </c>
      <c r="AF1379" t="s">
        <v>25</v>
      </c>
      <c r="AG1379" t="s">
        <v>26</v>
      </c>
      <c r="AH1379" t="s">
        <v>26</v>
      </c>
      <c r="AI1379" t="s">
        <v>27</v>
      </c>
      <c r="AJ1379" t="s">
        <v>28</v>
      </c>
      <c r="AK1379">
        <v>910020</v>
      </c>
      <c r="AL1379" t="s">
        <v>90</v>
      </c>
      <c r="AM1379" t="s">
        <v>16</v>
      </c>
      <c r="AN1379">
        <v>15634</v>
      </c>
      <c r="AO1379">
        <v>36789</v>
      </c>
      <c r="AP1379">
        <v>15156</v>
      </c>
      <c r="AQ1379">
        <v>34.21</v>
      </c>
      <c r="AR1379">
        <v>756.75</v>
      </c>
      <c r="AS1379" t="s">
        <v>2396</v>
      </c>
      <c r="AT1379" t="s">
        <v>2396</v>
      </c>
      <c r="AU1379">
        <v>2</v>
      </c>
      <c r="AV1379" t="s">
        <v>2398</v>
      </c>
      <c r="AW1379" t="str" cm="1">
        <f t="array" ref="AW1379">IF(Bank_Final_Fact[[#This Row],[Disbursement Date]]=MIN(_xlfn._xlws.FILTER(Bank_Final_Fact[Disbursement Date],Bank_Final_Fact[Client id]=Bank_Final_Fact[[#This Row],[Client id]])),"New","Old")</f>
        <v>New</v>
      </c>
      <c r="AX1379">
        <f t="shared" si="21"/>
        <v>5</v>
      </c>
    </row>
    <row r="1380" spans="1:50">
      <c r="A1380" t="s">
        <v>1765</v>
      </c>
      <c r="B1380">
        <v>429</v>
      </c>
      <c r="C1380" t="s">
        <v>193</v>
      </c>
      <c r="D1380" t="s">
        <v>343</v>
      </c>
      <c r="E1380">
        <v>37125</v>
      </c>
      <c r="F1380">
        <v>35790</v>
      </c>
      <c r="G1380">
        <v>26720</v>
      </c>
      <c r="H1380" s="1">
        <v>44123</v>
      </c>
      <c r="I1380" t="s">
        <v>385</v>
      </c>
      <c r="J1380" t="s">
        <v>383</v>
      </c>
      <c r="K1380">
        <v>410521</v>
      </c>
      <c r="L1380" t="s">
        <v>195</v>
      </c>
      <c r="M1380" t="s">
        <v>254</v>
      </c>
      <c r="N1380" t="s">
        <v>225</v>
      </c>
      <c r="O1380" t="s">
        <v>251</v>
      </c>
      <c r="P1380">
        <v>28</v>
      </c>
      <c r="Q1380" s="1">
        <v>32509</v>
      </c>
      <c r="R1380" t="s">
        <v>235</v>
      </c>
      <c r="S1380" t="s">
        <v>243</v>
      </c>
      <c r="T1380" t="s">
        <v>229</v>
      </c>
      <c r="U1380" t="s">
        <v>233</v>
      </c>
      <c r="V1380" t="s">
        <v>240</v>
      </c>
      <c r="W1380">
        <v>536</v>
      </c>
      <c r="X1380" t="s">
        <v>344</v>
      </c>
      <c r="Y1380" t="s">
        <v>345</v>
      </c>
      <c r="Z1380" t="s">
        <v>346</v>
      </c>
      <c r="AA1380">
        <v>0.1065</v>
      </c>
      <c r="AB1380" t="s">
        <v>347</v>
      </c>
      <c r="AC1380" t="s">
        <v>348</v>
      </c>
      <c r="AD1380" t="s">
        <v>193</v>
      </c>
      <c r="AE1380" t="s">
        <v>24</v>
      </c>
      <c r="AF1380" t="s">
        <v>25</v>
      </c>
      <c r="AG1380" t="s">
        <v>26</v>
      </c>
      <c r="AH1380" t="s">
        <v>26</v>
      </c>
      <c r="AI1380" t="s">
        <v>27</v>
      </c>
      <c r="AJ1380" t="s">
        <v>193</v>
      </c>
      <c r="AK1380">
        <v>410521</v>
      </c>
      <c r="AL1380" t="s">
        <v>194</v>
      </c>
      <c r="AM1380" t="s">
        <v>30</v>
      </c>
      <c r="AN1380">
        <v>38863</v>
      </c>
      <c r="AO1380">
        <v>37782</v>
      </c>
      <c r="AP1380">
        <v>36994</v>
      </c>
      <c r="AQ1380">
        <v>42.5</v>
      </c>
      <c r="AR1380">
        <v>1775.48</v>
      </c>
      <c r="AS1380" t="s">
        <v>2396</v>
      </c>
      <c r="AT1380" t="s">
        <v>2396</v>
      </c>
      <c r="AU1380">
        <v>1</v>
      </c>
      <c r="AV1380" t="s">
        <v>2399</v>
      </c>
      <c r="AW1380" t="str" cm="1">
        <f t="array" ref="AW1380">IF(Bank_Final_Fact[[#This Row],[Disbursement Date]]=MIN(_xlfn._xlws.FILTER(Bank_Final_Fact[Disbursement Date],Bank_Final_Fact[Client id]=Bank_Final_Fact[[#This Row],[Client id]])),"New","Old")</f>
        <v>Old</v>
      </c>
      <c r="AX1380">
        <f t="shared" si="21"/>
        <v>4</v>
      </c>
    </row>
    <row r="1381" spans="1:50">
      <c r="A1381" t="s">
        <v>1766</v>
      </c>
      <c r="B1381">
        <v>294</v>
      </c>
      <c r="C1381" t="s">
        <v>23</v>
      </c>
      <c r="D1381" t="s">
        <v>343</v>
      </c>
      <c r="E1381">
        <v>44600</v>
      </c>
      <c r="F1381">
        <v>43711</v>
      </c>
      <c r="G1381">
        <v>42389</v>
      </c>
      <c r="H1381" s="1">
        <v>42056</v>
      </c>
      <c r="I1381" t="s">
        <v>387</v>
      </c>
      <c r="J1381" t="s">
        <v>383</v>
      </c>
      <c r="K1381">
        <v>910182</v>
      </c>
      <c r="L1381" t="s">
        <v>31</v>
      </c>
      <c r="M1381" t="s">
        <v>273</v>
      </c>
      <c r="N1381" t="s">
        <v>225</v>
      </c>
      <c r="O1381" t="s">
        <v>242</v>
      </c>
      <c r="P1381">
        <v>23</v>
      </c>
      <c r="Q1381" s="1">
        <v>34335</v>
      </c>
      <c r="R1381" t="s">
        <v>266</v>
      </c>
      <c r="S1381" t="s">
        <v>243</v>
      </c>
      <c r="T1381" t="s">
        <v>229</v>
      </c>
      <c r="U1381" t="s">
        <v>230</v>
      </c>
      <c r="V1381" t="s">
        <v>240</v>
      </c>
      <c r="W1381">
        <v>588</v>
      </c>
      <c r="X1381" t="s">
        <v>344</v>
      </c>
      <c r="Y1381" t="s">
        <v>345</v>
      </c>
      <c r="Z1381" t="s">
        <v>346</v>
      </c>
      <c r="AA1381">
        <v>0.1065</v>
      </c>
      <c r="AB1381" t="s">
        <v>347</v>
      </c>
      <c r="AC1381" t="s">
        <v>348</v>
      </c>
      <c r="AD1381" t="s">
        <v>23</v>
      </c>
      <c r="AE1381" t="s">
        <v>24</v>
      </c>
      <c r="AF1381" t="s">
        <v>25</v>
      </c>
      <c r="AG1381" t="s">
        <v>26</v>
      </c>
      <c r="AH1381" t="s">
        <v>26</v>
      </c>
      <c r="AI1381" t="s">
        <v>27</v>
      </c>
      <c r="AJ1381" t="s">
        <v>28</v>
      </c>
      <c r="AK1381">
        <v>910182</v>
      </c>
      <c r="AL1381" t="s">
        <v>29</v>
      </c>
      <c r="AM1381" t="s">
        <v>16</v>
      </c>
      <c r="AN1381">
        <v>45337</v>
      </c>
      <c r="AO1381">
        <v>45105</v>
      </c>
      <c r="AP1381">
        <v>44332</v>
      </c>
      <c r="AQ1381">
        <v>24.06</v>
      </c>
      <c r="AR1381">
        <v>1532.01</v>
      </c>
      <c r="AS1381" t="s">
        <v>2396</v>
      </c>
      <c r="AT1381" t="s">
        <v>2396</v>
      </c>
      <c r="AU1381">
        <v>2</v>
      </c>
      <c r="AV1381" t="s">
        <v>2398</v>
      </c>
      <c r="AW1381" t="str" cm="1">
        <f t="array" ref="AW1381">IF(Bank_Final_Fact[[#This Row],[Disbursement Date]]=MIN(_xlfn._xlws.FILTER(Bank_Final_Fact[Disbursement Date],Bank_Final_Fact[Client id]=Bank_Final_Fact[[#This Row],[Client id]])),"New","Old")</f>
        <v>New</v>
      </c>
      <c r="AX1381">
        <f t="shared" si="21"/>
        <v>4</v>
      </c>
    </row>
    <row r="1382" spans="1:50">
      <c r="A1382" t="s">
        <v>1767</v>
      </c>
      <c r="B1382">
        <v>99</v>
      </c>
      <c r="C1382" t="s">
        <v>142</v>
      </c>
      <c r="D1382" t="s">
        <v>359</v>
      </c>
      <c r="E1382">
        <v>12146</v>
      </c>
      <c r="F1382">
        <v>23681</v>
      </c>
      <c r="G1382">
        <v>7259</v>
      </c>
      <c r="H1382" s="1">
        <v>43058</v>
      </c>
      <c r="I1382" t="s">
        <v>382</v>
      </c>
      <c r="J1382" t="s">
        <v>389</v>
      </c>
      <c r="K1382">
        <v>570241</v>
      </c>
      <c r="L1382" t="s">
        <v>148</v>
      </c>
      <c r="M1382" t="s">
        <v>311</v>
      </c>
      <c r="N1382" t="s">
        <v>225</v>
      </c>
      <c r="O1382" t="s">
        <v>251</v>
      </c>
      <c r="P1382">
        <v>33</v>
      </c>
      <c r="Q1382" s="1">
        <v>31200</v>
      </c>
      <c r="R1382" t="s">
        <v>239</v>
      </c>
      <c r="S1382" t="s">
        <v>303</v>
      </c>
      <c r="T1382" t="s">
        <v>259</v>
      </c>
      <c r="U1382" t="s">
        <v>245</v>
      </c>
      <c r="V1382" t="s">
        <v>246</v>
      </c>
      <c r="W1382">
        <v>754</v>
      </c>
      <c r="X1382" t="s">
        <v>344</v>
      </c>
      <c r="Y1382" t="s">
        <v>360</v>
      </c>
      <c r="Z1382" t="s">
        <v>346</v>
      </c>
      <c r="AA1382">
        <v>9.9099999999999994E-2</v>
      </c>
      <c r="AB1382" t="s">
        <v>347</v>
      </c>
      <c r="AC1382" t="s">
        <v>361</v>
      </c>
      <c r="AD1382" t="s">
        <v>142</v>
      </c>
      <c r="AE1382" t="s">
        <v>143</v>
      </c>
      <c r="AF1382" t="s">
        <v>144</v>
      </c>
      <c r="AG1382" t="s">
        <v>145</v>
      </c>
      <c r="AH1382" t="s">
        <v>145</v>
      </c>
      <c r="AI1382" t="s">
        <v>146</v>
      </c>
      <c r="AJ1382" t="s">
        <v>142</v>
      </c>
      <c r="AK1382">
        <v>570241</v>
      </c>
      <c r="AL1382" t="s">
        <v>147</v>
      </c>
      <c r="AM1382" t="s">
        <v>30</v>
      </c>
      <c r="AN1382">
        <v>12526</v>
      </c>
      <c r="AO1382">
        <v>24869</v>
      </c>
      <c r="AP1382">
        <v>12069</v>
      </c>
      <c r="AQ1382">
        <v>17.89</v>
      </c>
      <c r="AR1382">
        <v>2704.62</v>
      </c>
      <c r="AS1382" t="s">
        <v>2396</v>
      </c>
      <c r="AT1382" t="s">
        <v>2396</v>
      </c>
      <c r="AU1382">
        <v>1</v>
      </c>
      <c r="AV1382" t="s">
        <v>2398</v>
      </c>
      <c r="AW1382" t="str" cm="1">
        <f t="array" ref="AW1382">IF(Bank_Final_Fact[[#This Row],[Disbursement Date]]=MIN(_xlfn._xlws.FILTER(Bank_Final_Fact[Disbursement Date],Bank_Final_Fact[Client id]=Bank_Final_Fact[[#This Row],[Client id]])),"New","Old")</f>
        <v>New</v>
      </c>
      <c r="AX1382">
        <f t="shared" si="21"/>
        <v>2</v>
      </c>
    </row>
    <row r="1383" spans="1:50">
      <c r="A1383" t="s">
        <v>1768</v>
      </c>
      <c r="B1383">
        <v>998</v>
      </c>
      <c r="C1383" t="s">
        <v>25</v>
      </c>
      <c r="D1383" t="s">
        <v>343</v>
      </c>
      <c r="E1383">
        <v>48280</v>
      </c>
      <c r="F1383">
        <v>46731</v>
      </c>
      <c r="G1383">
        <v>29570</v>
      </c>
      <c r="H1383" s="1">
        <v>44177</v>
      </c>
      <c r="I1383" t="s">
        <v>394</v>
      </c>
      <c r="J1383" t="s">
        <v>389</v>
      </c>
      <c r="K1383">
        <v>10068</v>
      </c>
      <c r="L1383" t="s">
        <v>74</v>
      </c>
      <c r="M1383" t="s">
        <v>334</v>
      </c>
      <c r="N1383" t="s">
        <v>225</v>
      </c>
      <c r="O1383" t="s">
        <v>226</v>
      </c>
      <c r="P1383">
        <v>43</v>
      </c>
      <c r="Q1383" s="1">
        <v>27454</v>
      </c>
      <c r="R1383" t="s">
        <v>281</v>
      </c>
      <c r="S1383" t="s">
        <v>282</v>
      </c>
      <c r="T1383" t="s">
        <v>229</v>
      </c>
      <c r="U1383" t="s">
        <v>230</v>
      </c>
      <c r="V1383" t="s">
        <v>246</v>
      </c>
      <c r="W1383">
        <v>558</v>
      </c>
      <c r="X1383" t="s">
        <v>344</v>
      </c>
      <c r="Y1383" t="s">
        <v>345</v>
      </c>
      <c r="Z1383" t="s">
        <v>346</v>
      </c>
      <c r="AA1383">
        <v>0.1065</v>
      </c>
      <c r="AB1383" t="s">
        <v>347</v>
      </c>
      <c r="AC1383" t="s">
        <v>348</v>
      </c>
      <c r="AD1383" t="s">
        <v>25</v>
      </c>
      <c r="AE1383" t="s">
        <v>24</v>
      </c>
      <c r="AF1383" t="s">
        <v>25</v>
      </c>
      <c r="AG1383" t="s">
        <v>26</v>
      </c>
      <c r="AH1383" t="s">
        <v>26</v>
      </c>
      <c r="AI1383" t="s">
        <v>27</v>
      </c>
      <c r="AJ1383" t="s">
        <v>72</v>
      </c>
      <c r="AK1383">
        <v>10068</v>
      </c>
      <c r="AL1383" t="s">
        <v>73</v>
      </c>
      <c r="AM1383" t="s">
        <v>16</v>
      </c>
      <c r="AN1383">
        <v>49097</v>
      </c>
      <c r="AO1383">
        <v>48139</v>
      </c>
      <c r="AP1383">
        <v>48001</v>
      </c>
      <c r="AQ1383">
        <v>29.29</v>
      </c>
      <c r="AR1383">
        <v>739.31</v>
      </c>
      <c r="AS1383" t="s">
        <v>2396</v>
      </c>
      <c r="AT1383" t="s">
        <v>2396</v>
      </c>
      <c r="AU1383">
        <v>2</v>
      </c>
      <c r="AV1383" t="s">
        <v>2398</v>
      </c>
      <c r="AW1383" t="str" cm="1">
        <f t="array" ref="AW1383">IF(Bank_Final_Fact[[#This Row],[Disbursement Date]]=MIN(_xlfn._xlws.FILTER(Bank_Final_Fact[Disbursement Date],Bank_Final_Fact[Client id]=Bank_Final_Fact[[#This Row],[Client id]])),"New","Old")</f>
        <v>Old</v>
      </c>
      <c r="AX1383">
        <f t="shared" si="21"/>
        <v>2</v>
      </c>
    </row>
    <row r="1384" spans="1:50">
      <c r="A1384" t="s">
        <v>1769</v>
      </c>
      <c r="B1384">
        <v>54</v>
      </c>
      <c r="C1384" t="s">
        <v>109</v>
      </c>
      <c r="D1384" t="s">
        <v>362</v>
      </c>
      <c r="E1384">
        <v>47359</v>
      </c>
      <c r="F1384">
        <v>39010</v>
      </c>
      <c r="G1384">
        <v>43486</v>
      </c>
      <c r="H1384" s="1">
        <v>42996</v>
      </c>
      <c r="I1384" t="s">
        <v>382</v>
      </c>
      <c r="J1384" t="s">
        <v>389</v>
      </c>
      <c r="K1384">
        <v>1110166</v>
      </c>
      <c r="L1384" t="s">
        <v>112</v>
      </c>
      <c r="M1384" t="s">
        <v>287</v>
      </c>
      <c r="N1384" t="s">
        <v>225</v>
      </c>
      <c r="O1384" t="s">
        <v>251</v>
      </c>
      <c r="P1384">
        <v>35</v>
      </c>
      <c r="Q1384" s="1">
        <v>30761</v>
      </c>
      <c r="R1384" t="s">
        <v>235</v>
      </c>
      <c r="S1384" t="s">
        <v>243</v>
      </c>
      <c r="T1384" t="s">
        <v>229</v>
      </c>
      <c r="U1384" t="s">
        <v>230</v>
      </c>
      <c r="V1384" t="s">
        <v>231</v>
      </c>
      <c r="W1384">
        <v>567</v>
      </c>
      <c r="X1384" t="s">
        <v>344</v>
      </c>
      <c r="Y1384" t="s">
        <v>357</v>
      </c>
      <c r="Z1384" t="s">
        <v>363</v>
      </c>
      <c r="AA1384">
        <v>0.1991</v>
      </c>
      <c r="AB1384" t="s">
        <v>364</v>
      </c>
      <c r="AC1384" t="s">
        <v>365</v>
      </c>
      <c r="AD1384" t="s">
        <v>109</v>
      </c>
      <c r="AE1384" t="s">
        <v>9</v>
      </c>
      <c r="AF1384" t="s">
        <v>10</v>
      </c>
      <c r="AG1384" t="s">
        <v>11</v>
      </c>
      <c r="AH1384" t="s">
        <v>11</v>
      </c>
      <c r="AI1384" t="s">
        <v>12</v>
      </c>
      <c r="AJ1384" t="s">
        <v>110</v>
      </c>
      <c r="AK1384">
        <v>1110166</v>
      </c>
      <c r="AL1384" t="s">
        <v>111</v>
      </c>
      <c r="AM1384" t="s">
        <v>14</v>
      </c>
      <c r="AN1384">
        <v>47936</v>
      </c>
      <c r="AO1384">
        <v>38986</v>
      </c>
      <c r="AP1384">
        <v>47327</v>
      </c>
      <c r="AQ1384">
        <v>13.3</v>
      </c>
      <c r="AR1384">
        <v>649.57000000000005</v>
      </c>
      <c r="AS1384" t="s">
        <v>2396</v>
      </c>
      <c r="AT1384" t="s">
        <v>2396</v>
      </c>
      <c r="AU1384">
        <v>2</v>
      </c>
      <c r="AV1384" t="s">
        <v>2398</v>
      </c>
      <c r="AW1384" t="str" cm="1">
        <f t="array" ref="AW1384">IF(Bank_Final_Fact[[#This Row],[Disbursement Date]]=MIN(_xlfn._xlws.FILTER(Bank_Final_Fact[Disbursement Date],Bank_Final_Fact[Client id]=Bank_Final_Fact[[#This Row],[Client id]])),"New","Old")</f>
        <v>Old</v>
      </c>
      <c r="AX1384">
        <f t="shared" si="21"/>
        <v>3</v>
      </c>
    </row>
    <row r="1385" spans="1:50">
      <c r="A1385" t="s">
        <v>1770</v>
      </c>
      <c r="B1385">
        <v>12</v>
      </c>
      <c r="C1385" t="s">
        <v>81</v>
      </c>
      <c r="D1385" t="s">
        <v>343</v>
      </c>
      <c r="E1385">
        <v>36642</v>
      </c>
      <c r="F1385">
        <v>30408</v>
      </c>
      <c r="G1385">
        <v>10006</v>
      </c>
      <c r="H1385" s="1">
        <v>45265</v>
      </c>
      <c r="I1385" t="s">
        <v>385</v>
      </c>
      <c r="J1385" t="s">
        <v>389</v>
      </c>
      <c r="K1385">
        <v>690076</v>
      </c>
      <c r="L1385" t="s">
        <v>88</v>
      </c>
      <c r="M1385" t="s">
        <v>252</v>
      </c>
      <c r="N1385" t="s">
        <v>225</v>
      </c>
      <c r="O1385" t="s">
        <v>226</v>
      </c>
      <c r="P1385">
        <v>45</v>
      </c>
      <c r="Q1385" s="1">
        <v>26299</v>
      </c>
      <c r="R1385" t="s">
        <v>227</v>
      </c>
      <c r="S1385" t="s">
        <v>243</v>
      </c>
      <c r="T1385" t="s">
        <v>249</v>
      </c>
      <c r="U1385" t="s">
        <v>230</v>
      </c>
      <c r="V1385" t="s">
        <v>240</v>
      </c>
      <c r="W1385">
        <v>417</v>
      </c>
      <c r="X1385" t="s">
        <v>344</v>
      </c>
      <c r="Y1385" t="s">
        <v>345</v>
      </c>
      <c r="Z1385" t="s">
        <v>346</v>
      </c>
      <c r="AA1385">
        <v>0.1065</v>
      </c>
      <c r="AB1385" t="s">
        <v>347</v>
      </c>
      <c r="AC1385" t="s">
        <v>348</v>
      </c>
      <c r="AD1385" t="s">
        <v>81</v>
      </c>
      <c r="AE1385" t="s">
        <v>82</v>
      </c>
      <c r="AF1385" t="s">
        <v>83</v>
      </c>
      <c r="AG1385" t="s">
        <v>84</v>
      </c>
      <c r="AH1385" t="s">
        <v>84</v>
      </c>
      <c r="AI1385" t="s">
        <v>85</v>
      </c>
      <c r="AJ1385" t="s">
        <v>86</v>
      </c>
      <c r="AK1385">
        <v>690076</v>
      </c>
      <c r="AL1385" t="s">
        <v>87</v>
      </c>
      <c r="AM1385" t="s">
        <v>14</v>
      </c>
      <c r="AN1385">
        <v>38428</v>
      </c>
      <c r="AO1385">
        <v>31898</v>
      </c>
      <c r="AP1385">
        <v>36458</v>
      </c>
      <c r="AQ1385">
        <v>20.5</v>
      </c>
      <c r="AR1385">
        <v>1812.48</v>
      </c>
      <c r="AS1385" t="s">
        <v>2396</v>
      </c>
      <c r="AT1385" t="s">
        <v>2396</v>
      </c>
      <c r="AU1385">
        <v>1</v>
      </c>
      <c r="AV1385" t="s">
        <v>2398</v>
      </c>
      <c r="AW1385" t="str" cm="1">
        <f t="array" ref="AW1385">IF(Bank_Final_Fact[[#This Row],[Disbursement Date]]=MIN(_xlfn._xlws.FILTER(Bank_Final_Fact[Disbursement Date],Bank_Final_Fact[Client id]=Bank_Final_Fact[[#This Row],[Client id]])),"New","Old")</f>
        <v>Old</v>
      </c>
      <c r="AX1385">
        <f t="shared" si="21"/>
        <v>6</v>
      </c>
    </row>
    <row r="1386" spans="1:50">
      <c r="A1386" t="s">
        <v>1771</v>
      </c>
      <c r="B1386">
        <v>748</v>
      </c>
      <c r="C1386" t="s">
        <v>119</v>
      </c>
      <c r="D1386" t="s">
        <v>343</v>
      </c>
      <c r="E1386">
        <v>38927</v>
      </c>
      <c r="F1386">
        <v>38339</v>
      </c>
      <c r="G1386">
        <v>13269</v>
      </c>
      <c r="H1386" s="1">
        <v>43758</v>
      </c>
      <c r="I1386" t="s">
        <v>382</v>
      </c>
      <c r="J1386" t="s">
        <v>383</v>
      </c>
      <c r="K1386">
        <v>720081</v>
      </c>
      <c r="L1386" t="s">
        <v>123</v>
      </c>
      <c r="M1386" t="s">
        <v>241</v>
      </c>
      <c r="N1386" t="s">
        <v>225</v>
      </c>
      <c r="O1386" t="s">
        <v>238</v>
      </c>
      <c r="P1386">
        <v>54</v>
      </c>
      <c r="Q1386" s="1">
        <v>24025</v>
      </c>
      <c r="R1386" t="s">
        <v>266</v>
      </c>
      <c r="S1386" t="s">
        <v>243</v>
      </c>
      <c r="T1386" t="s">
        <v>259</v>
      </c>
      <c r="U1386" t="s">
        <v>236</v>
      </c>
      <c r="V1386" t="s">
        <v>240</v>
      </c>
      <c r="W1386">
        <v>629</v>
      </c>
      <c r="X1386" t="s">
        <v>344</v>
      </c>
      <c r="Y1386" t="s">
        <v>345</v>
      </c>
      <c r="Z1386" t="s">
        <v>346</v>
      </c>
      <c r="AA1386">
        <v>0.1065</v>
      </c>
      <c r="AB1386" t="s">
        <v>347</v>
      </c>
      <c r="AC1386" t="s">
        <v>348</v>
      </c>
      <c r="AD1386" t="s">
        <v>119</v>
      </c>
      <c r="AE1386" t="s">
        <v>82</v>
      </c>
      <c r="AF1386" t="s">
        <v>10</v>
      </c>
      <c r="AG1386" t="s">
        <v>120</v>
      </c>
      <c r="AH1386" t="s">
        <v>120</v>
      </c>
      <c r="AI1386" t="s">
        <v>121</v>
      </c>
      <c r="AJ1386" t="s">
        <v>119</v>
      </c>
      <c r="AK1386">
        <v>720081</v>
      </c>
      <c r="AL1386" t="s">
        <v>122</v>
      </c>
      <c r="AM1386" t="s">
        <v>16</v>
      </c>
      <c r="AN1386">
        <v>39982</v>
      </c>
      <c r="AO1386">
        <v>39605</v>
      </c>
      <c r="AP1386">
        <v>38454</v>
      </c>
      <c r="AQ1386">
        <v>39.71</v>
      </c>
      <c r="AR1386">
        <v>1631.69</v>
      </c>
      <c r="AS1386" t="s">
        <v>2396</v>
      </c>
      <c r="AT1386" t="s">
        <v>2396</v>
      </c>
      <c r="AU1386">
        <v>0</v>
      </c>
      <c r="AV1386" t="s">
        <v>2399</v>
      </c>
      <c r="AW1386" t="str" cm="1">
        <f t="array" ref="AW1386">IF(Bank_Final_Fact[[#This Row],[Disbursement Date]]=MIN(_xlfn._xlws.FILTER(Bank_Final_Fact[Disbursement Date],Bank_Final_Fact[Client id]=Bank_Final_Fact[[#This Row],[Client id]])),"New","Old")</f>
        <v>New</v>
      </c>
      <c r="AX1386">
        <f t="shared" si="21"/>
        <v>2</v>
      </c>
    </row>
    <row r="1387" spans="1:50">
      <c r="A1387" t="s">
        <v>1772</v>
      </c>
      <c r="B1387">
        <v>259</v>
      </c>
      <c r="C1387" t="s">
        <v>23</v>
      </c>
      <c r="D1387" t="s">
        <v>362</v>
      </c>
      <c r="E1387">
        <v>30247</v>
      </c>
      <c r="F1387">
        <v>14169</v>
      </c>
      <c r="G1387">
        <v>6686</v>
      </c>
      <c r="H1387" s="1">
        <v>45122</v>
      </c>
      <c r="I1387" t="s">
        <v>394</v>
      </c>
      <c r="J1387" t="s">
        <v>389</v>
      </c>
      <c r="K1387">
        <v>910182</v>
      </c>
      <c r="L1387" t="s">
        <v>31</v>
      </c>
      <c r="M1387" t="s">
        <v>234</v>
      </c>
      <c r="N1387" t="s">
        <v>225</v>
      </c>
      <c r="O1387" t="s">
        <v>251</v>
      </c>
      <c r="P1387">
        <v>34</v>
      </c>
      <c r="Q1387" s="1">
        <v>30682</v>
      </c>
      <c r="R1387" t="s">
        <v>227</v>
      </c>
      <c r="S1387" t="s">
        <v>243</v>
      </c>
      <c r="T1387" t="s">
        <v>229</v>
      </c>
      <c r="U1387" t="s">
        <v>245</v>
      </c>
      <c r="V1387" t="s">
        <v>246</v>
      </c>
      <c r="W1387">
        <v>756</v>
      </c>
      <c r="X1387" t="s">
        <v>344</v>
      </c>
      <c r="Y1387" t="s">
        <v>357</v>
      </c>
      <c r="Z1387" t="s">
        <v>363</v>
      </c>
      <c r="AA1387">
        <v>0.1991</v>
      </c>
      <c r="AB1387" t="s">
        <v>364</v>
      </c>
      <c r="AC1387" t="s">
        <v>365</v>
      </c>
      <c r="AD1387" t="s">
        <v>23</v>
      </c>
      <c r="AE1387" t="s">
        <v>24</v>
      </c>
      <c r="AF1387" t="s">
        <v>25</v>
      </c>
      <c r="AG1387" t="s">
        <v>26</v>
      </c>
      <c r="AH1387" t="s">
        <v>26</v>
      </c>
      <c r="AI1387" t="s">
        <v>27</v>
      </c>
      <c r="AJ1387" t="s">
        <v>28</v>
      </c>
      <c r="AK1387">
        <v>910182</v>
      </c>
      <c r="AL1387" t="s">
        <v>29</v>
      </c>
      <c r="AM1387" t="s">
        <v>16</v>
      </c>
      <c r="AN1387">
        <v>31567</v>
      </c>
      <c r="AO1387">
        <v>14326</v>
      </c>
      <c r="AP1387">
        <v>30060</v>
      </c>
      <c r="AQ1387">
        <v>5.53</v>
      </c>
      <c r="AR1387">
        <v>1160.52</v>
      </c>
      <c r="AS1387" t="s">
        <v>2396</v>
      </c>
      <c r="AT1387" t="s">
        <v>2396</v>
      </c>
      <c r="AU1387">
        <v>1</v>
      </c>
      <c r="AV1387" t="s">
        <v>2398</v>
      </c>
      <c r="AW1387" t="str" cm="1">
        <f t="array" ref="AW1387">IF(Bank_Final_Fact[[#This Row],[Disbursement Date]]=MIN(_xlfn._xlws.FILTER(Bank_Final_Fact[Disbursement Date],Bank_Final_Fact[Client id]=Bank_Final_Fact[[#This Row],[Client id]])),"New","Old")</f>
        <v>Old</v>
      </c>
      <c r="AX1387">
        <f t="shared" si="21"/>
        <v>3</v>
      </c>
    </row>
    <row r="1388" spans="1:50">
      <c r="A1388" t="s">
        <v>1773</v>
      </c>
      <c r="B1388">
        <v>755</v>
      </c>
      <c r="C1388" t="s">
        <v>142</v>
      </c>
      <c r="D1388" t="s">
        <v>362</v>
      </c>
      <c r="E1388">
        <v>17272</v>
      </c>
      <c r="F1388">
        <v>44805</v>
      </c>
      <c r="G1388">
        <v>33713</v>
      </c>
      <c r="H1388" s="1">
        <v>43334</v>
      </c>
      <c r="I1388" t="s">
        <v>385</v>
      </c>
      <c r="J1388" t="s">
        <v>383</v>
      </c>
      <c r="K1388">
        <v>570241</v>
      </c>
      <c r="L1388" t="s">
        <v>148</v>
      </c>
      <c r="M1388" t="s">
        <v>255</v>
      </c>
      <c r="N1388" t="s">
        <v>225</v>
      </c>
      <c r="O1388" t="s">
        <v>251</v>
      </c>
      <c r="P1388">
        <v>29</v>
      </c>
      <c r="Q1388" s="1">
        <v>32509</v>
      </c>
      <c r="R1388" t="s">
        <v>239</v>
      </c>
      <c r="S1388" t="s">
        <v>303</v>
      </c>
      <c r="T1388" t="s">
        <v>229</v>
      </c>
      <c r="U1388" t="s">
        <v>233</v>
      </c>
      <c r="V1388" t="s">
        <v>246</v>
      </c>
      <c r="W1388">
        <v>324</v>
      </c>
      <c r="X1388" t="s">
        <v>344</v>
      </c>
      <c r="Y1388" t="s">
        <v>357</v>
      </c>
      <c r="Z1388" t="s">
        <v>363</v>
      </c>
      <c r="AA1388">
        <v>0.1991</v>
      </c>
      <c r="AB1388" t="s">
        <v>364</v>
      </c>
      <c r="AC1388" t="s">
        <v>365</v>
      </c>
      <c r="AD1388" t="s">
        <v>142</v>
      </c>
      <c r="AE1388" t="s">
        <v>143</v>
      </c>
      <c r="AF1388" t="s">
        <v>144</v>
      </c>
      <c r="AG1388" t="s">
        <v>145</v>
      </c>
      <c r="AH1388" t="s">
        <v>145</v>
      </c>
      <c r="AI1388" t="s">
        <v>146</v>
      </c>
      <c r="AJ1388" t="s">
        <v>142</v>
      </c>
      <c r="AK1388">
        <v>570241</v>
      </c>
      <c r="AL1388" t="s">
        <v>147</v>
      </c>
      <c r="AM1388" t="s">
        <v>30</v>
      </c>
      <c r="AN1388">
        <v>18655</v>
      </c>
      <c r="AO1388">
        <v>45403</v>
      </c>
      <c r="AP1388">
        <v>17028</v>
      </c>
      <c r="AQ1388">
        <v>41.53</v>
      </c>
      <c r="AR1388">
        <v>4490.68</v>
      </c>
      <c r="AS1388" t="s">
        <v>2397</v>
      </c>
      <c r="AT1388" t="s">
        <v>2396</v>
      </c>
      <c r="AU1388">
        <v>1</v>
      </c>
      <c r="AV1388" t="s">
        <v>2399</v>
      </c>
      <c r="AW1388" t="str" cm="1">
        <f t="array" ref="AW1388">IF(Bank_Final_Fact[[#This Row],[Disbursement Date]]=MIN(_xlfn._xlws.FILTER(Bank_Final_Fact[Disbursement Date],Bank_Final_Fact[Client id]=Bank_Final_Fact[[#This Row],[Client id]])),"New","Old")</f>
        <v>Old</v>
      </c>
      <c r="AX1388">
        <f t="shared" si="21"/>
        <v>4</v>
      </c>
    </row>
    <row r="1389" spans="1:50">
      <c r="A1389" t="s">
        <v>1774</v>
      </c>
      <c r="B1389">
        <v>457</v>
      </c>
      <c r="C1389" t="s">
        <v>158</v>
      </c>
      <c r="D1389" t="s">
        <v>343</v>
      </c>
      <c r="E1389">
        <v>10778</v>
      </c>
      <c r="F1389">
        <v>20519</v>
      </c>
      <c r="G1389">
        <v>25814</v>
      </c>
      <c r="H1389" s="1">
        <v>44094</v>
      </c>
      <c r="I1389" t="s">
        <v>394</v>
      </c>
      <c r="J1389" t="s">
        <v>383</v>
      </c>
      <c r="K1389">
        <v>1230018</v>
      </c>
      <c r="L1389" t="s">
        <v>164</v>
      </c>
      <c r="M1389" t="s">
        <v>286</v>
      </c>
      <c r="N1389" t="s">
        <v>225</v>
      </c>
      <c r="O1389" t="s">
        <v>226</v>
      </c>
      <c r="P1389">
        <v>44</v>
      </c>
      <c r="Q1389" s="1">
        <v>27174</v>
      </c>
      <c r="R1389" t="s">
        <v>239</v>
      </c>
      <c r="S1389" t="s">
        <v>243</v>
      </c>
      <c r="T1389" t="s">
        <v>229</v>
      </c>
      <c r="U1389" t="s">
        <v>261</v>
      </c>
      <c r="V1389" t="s">
        <v>231</v>
      </c>
      <c r="W1389">
        <v>342</v>
      </c>
      <c r="X1389" t="s">
        <v>344</v>
      </c>
      <c r="Y1389" t="s">
        <v>345</v>
      </c>
      <c r="Z1389" t="s">
        <v>346</v>
      </c>
      <c r="AA1389">
        <v>0.1065</v>
      </c>
      <c r="AB1389" t="s">
        <v>347</v>
      </c>
      <c r="AC1389" t="s">
        <v>348</v>
      </c>
      <c r="AD1389" t="s">
        <v>158</v>
      </c>
      <c r="AE1389" t="s">
        <v>159</v>
      </c>
      <c r="AF1389" t="s">
        <v>144</v>
      </c>
      <c r="AG1389" t="s">
        <v>160</v>
      </c>
      <c r="AH1389" t="s">
        <v>160</v>
      </c>
      <c r="AI1389" t="s">
        <v>161</v>
      </c>
      <c r="AJ1389" t="s">
        <v>162</v>
      </c>
      <c r="AK1389">
        <v>1230018</v>
      </c>
      <c r="AL1389" t="s">
        <v>163</v>
      </c>
      <c r="AM1389" t="s">
        <v>16</v>
      </c>
      <c r="AN1389">
        <v>12416</v>
      </c>
      <c r="AO1389">
        <v>21631</v>
      </c>
      <c r="AP1389">
        <v>10757</v>
      </c>
      <c r="AQ1389">
        <v>14.04</v>
      </c>
      <c r="AR1389">
        <v>2548.6</v>
      </c>
      <c r="AS1389" t="s">
        <v>2396</v>
      </c>
      <c r="AT1389" t="s">
        <v>2396</v>
      </c>
      <c r="AU1389">
        <v>0</v>
      </c>
      <c r="AV1389" t="s">
        <v>2400</v>
      </c>
      <c r="AW1389" t="str" cm="1">
        <f t="array" ref="AW1389">IF(Bank_Final_Fact[[#This Row],[Disbursement Date]]=MIN(_xlfn._xlws.FILTER(Bank_Final_Fact[Disbursement Date],Bank_Final_Fact[Client id]=Bank_Final_Fact[[#This Row],[Client id]])),"New","Old")</f>
        <v>Old</v>
      </c>
      <c r="AX1389">
        <f t="shared" si="21"/>
        <v>2</v>
      </c>
    </row>
    <row r="1390" spans="1:50">
      <c r="A1390" t="s">
        <v>1775</v>
      </c>
      <c r="B1390">
        <v>857</v>
      </c>
      <c r="C1390" t="s">
        <v>186</v>
      </c>
      <c r="D1390" t="s">
        <v>356</v>
      </c>
      <c r="E1390">
        <v>8583</v>
      </c>
      <c r="F1390">
        <v>42317</v>
      </c>
      <c r="G1390">
        <v>18036</v>
      </c>
      <c r="H1390" s="1">
        <v>42916</v>
      </c>
      <c r="I1390" t="s">
        <v>387</v>
      </c>
      <c r="J1390" t="s">
        <v>383</v>
      </c>
      <c r="K1390">
        <v>800018</v>
      </c>
      <c r="L1390" t="s">
        <v>189</v>
      </c>
      <c r="M1390" t="s">
        <v>269</v>
      </c>
      <c r="N1390" t="s">
        <v>225</v>
      </c>
      <c r="O1390" t="s">
        <v>226</v>
      </c>
      <c r="P1390">
        <v>38</v>
      </c>
      <c r="Q1390" s="1">
        <v>29506</v>
      </c>
      <c r="R1390" t="s">
        <v>266</v>
      </c>
      <c r="S1390" t="s">
        <v>282</v>
      </c>
      <c r="T1390" t="s">
        <v>259</v>
      </c>
      <c r="U1390" t="s">
        <v>230</v>
      </c>
      <c r="V1390" t="s">
        <v>231</v>
      </c>
      <c r="W1390">
        <v>668</v>
      </c>
      <c r="X1390" t="s">
        <v>344</v>
      </c>
      <c r="Y1390" t="s">
        <v>357</v>
      </c>
      <c r="Z1390" t="s">
        <v>346</v>
      </c>
      <c r="AA1390">
        <v>6.6199999999999995E-2</v>
      </c>
      <c r="AB1390" t="s">
        <v>351</v>
      </c>
      <c r="AC1390" t="s">
        <v>358</v>
      </c>
      <c r="AD1390" t="s">
        <v>186</v>
      </c>
      <c r="AE1390" t="s">
        <v>24</v>
      </c>
      <c r="AF1390" t="s">
        <v>25</v>
      </c>
      <c r="AG1390" t="s">
        <v>26</v>
      </c>
      <c r="AH1390" t="s">
        <v>26</v>
      </c>
      <c r="AI1390" t="s">
        <v>27</v>
      </c>
      <c r="AJ1390" t="s">
        <v>187</v>
      </c>
      <c r="AK1390">
        <v>800018</v>
      </c>
      <c r="AL1390" t="s">
        <v>188</v>
      </c>
      <c r="AM1390" t="s">
        <v>14</v>
      </c>
      <c r="AN1390">
        <v>8837</v>
      </c>
      <c r="AO1390">
        <v>43034</v>
      </c>
      <c r="AP1390">
        <v>8582</v>
      </c>
      <c r="AQ1390">
        <v>5.0199999999999996</v>
      </c>
      <c r="AR1390">
        <v>1405.59</v>
      </c>
      <c r="AS1390" t="s">
        <v>2396</v>
      </c>
      <c r="AT1390" t="s">
        <v>2396</v>
      </c>
      <c r="AU1390">
        <v>0</v>
      </c>
      <c r="AV1390" t="s">
        <v>2399</v>
      </c>
      <c r="AW1390" t="str" cm="1">
        <f t="array" ref="AW1390">IF(Bank_Final_Fact[[#This Row],[Disbursement Date]]=MIN(_xlfn._xlws.FILTER(Bank_Final_Fact[Disbursement Date],Bank_Final_Fact[Client id]=Bank_Final_Fact[[#This Row],[Client id]])),"New","Old")</f>
        <v>New</v>
      </c>
      <c r="AX1390">
        <f t="shared" si="21"/>
        <v>1</v>
      </c>
    </row>
    <row r="1391" spans="1:50">
      <c r="A1391" t="s">
        <v>1776</v>
      </c>
      <c r="B1391">
        <v>700</v>
      </c>
      <c r="C1391" t="s">
        <v>124</v>
      </c>
      <c r="D1391" t="s">
        <v>343</v>
      </c>
      <c r="E1391">
        <v>8643</v>
      </c>
      <c r="F1391">
        <v>3563</v>
      </c>
      <c r="G1391">
        <v>41889</v>
      </c>
      <c r="H1391" s="1">
        <v>44319</v>
      </c>
      <c r="I1391" t="s">
        <v>394</v>
      </c>
      <c r="J1391" t="s">
        <v>389</v>
      </c>
      <c r="K1391">
        <v>1030063</v>
      </c>
      <c r="L1391" t="s">
        <v>126</v>
      </c>
      <c r="M1391" t="s">
        <v>297</v>
      </c>
      <c r="N1391" t="s">
        <v>225</v>
      </c>
      <c r="O1391" t="s">
        <v>251</v>
      </c>
      <c r="P1391">
        <v>31</v>
      </c>
      <c r="Q1391" s="1">
        <v>31778</v>
      </c>
      <c r="R1391" t="s">
        <v>239</v>
      </c>
      <c r="S1391" t="s">
        <v>282</v>
      </c>
      <c r="T1391" t="s">
        <v>229</v>
      </c>
      <c r="U1391" t="s">
        <v>261</v>
      </c>
      <c r="V1391" t="s">
        <v>231</v>
      </c>
      <c r="W1391">
        <v>466</v>
      </c>
      <c r="X1391" t="s">
        <v>344</v>
      </c>
      <c r="Y1391" t="s">
        <v>345</v>
      </c>
      <c r="Z1391" t="s">
        <v>346</v>
      </c>
      <c r="AA1391">
        <v>0.1065</v>
      </c>
      <c r="AB1391" t="s">
        <v>347</v>
      </c>
      <c r="AC1391" t="s">
        <v>348</v>
      </c>
      <c r="AD1391" t="s">
        <v>124</v>
      </c>
      <c r="AE1391" t="s">
        <v>9</v>
      </c>
      <c r="AF1391" t="s">
        <v>10</v>
      </c>
      <c r="AG1391" t="s">
        <v>11</v>
      </c>
      <c r="AH1391" t="s">
        <v>11</v>
      </c>
      <c r="AI1391" t="s">
        <v>12</v>
      </c>
      <c r="AJ1391" t="s">
        <v>20</v>
      </c>
      <c r="AK1391">
        <v>1030063</v>
      </c>
      <c r="AL1391" t="s">
        <v>125</v>
      </c>
      <c r="AM1391" t="s">
        <v>30</v>
      </c>
      <c r="AN1391">
        <v>9444</v>
      </c>
      <c r="AO1391">
        <v>3533</v>
      </c>
      <c r="AP1391">
        <v>8172</v>
      </c>
      <c r="AQ1391">
        <v>9.14</v>
      </c>
      <c r="AR1391">
        <v>2035.97</v>
      </c>
      <c r="AS1391" t="s">
        <v>2396</v>
      </c>
      <c r="AT1391" t="s">
        <v>2396</v>
      </c>
      <c r="AU1391">
        <v>1</v>
      </c>
      <c r="AV1391" t="s">
        <v>2399</v>
      </c>
      <c r="AW1391" t="str" cm="1">
        <f t="array" ref="AW1391">IF(Bank_Final_Fact[[#This Row],[Disbursement Date]]=MIN(_xlfn._xlws.FILTER(Bank_Final_Fact[Disbursement Date],Bank_Final_Fact[Client id]=Bank_Final_Fact[[#This Row],[Client id]])),"New","Old")</f>
        <v>Old</v>
      </c>
      <c r="AX1391">
        <f t="shared" si="21"/>
        <v>2</v>
      </c>
    </row>
    <row r="1392" spans="1:50">
      <c r="A1392" t="s">
        <v>1777</v>
      </c>
      <c r="B1392">
        <v>30</v>
      </c>
      <c r="C1392" t="s">
        <v>109</v>
      </c>
      <c r="D1392" t="s">
        <v>343</v>
      </c>
      <c r="E1392">
        <v>17584</v>
      </c>
      <c r="F1392">
        <v>24347</v>
      </c>
      <c r="G1392">
        <v>39928</v>
      </c>
      <c r="H1392" s="1">
        <v>43054</v>
      </c>
      <c r="I1392" t="s">
        <v>385</v>
      </c>
      <c r="J1392" t="s">
        <v>383</v>
      </c>
      <c r="K1392">
        <v>1110166</v>
      </c>
      <c r="L1392" t="s">
        <v>112</v>
      </c>
      <c r="M1392" t="s">
        <v>271</v>
      </c>
      <c r="N1392" t="s">
        <v>225</v>
      </c>
      <c r="O1392" t="s">
        <v>226</v>
      </c>
      <c r="P1392">
        <v>38</v>
      </c>
      <c r="Q1392" s="1">
        <v>28856</v>
      </c>
      <c r="R1392" t="s">
        <v>266</v>
      </c>
      <c r="S1392" t="s">
        <v>243</v>
      </c>
      <c r="T1392" t="s">
        <v>259</v>
      </c>
      <c r="U1392" t="s">
        <v>230</v>
      </c>
      <c r="V1392" t="s">
        <v>240</v>
      </c>
      <c r="W1392">
        <v>517</v>
      </c>
      <c r="X1392" t="s">
        <v>344</v>
      </c>
      <c r="Y1392" t="s">
        <v>345</v>
      </c>
      <c r="Z1392" t="s">
        <v>346</v>
      </c>
      <c r="AA1392">
        <v>0.1065</v>
      </c>
      <c r="AB1392" t="s">
        <v>347</v>
      </c>
      <c r="AC1392" t="s">
        <v>348</v>
      </c>
      <c r="AD1392" t="s">
        <v>109</v>
      </c>
      <c r="AE1392" t="s">
        <v>9</v>
      </c>
      <c r="AF1392" t="s">
        <v>10</v>
      </c>
      <c r="AG1392" t="s">
        <v>11</v>
      </c>
      <c r="AH1392" t="s">
        <v>11</v>
      </c>
      <c r="AI1392" t="s">
        <v>12</v>
      </c>
      <c r="AJ1392" t="s">
        <v>110</v>
      </c>
      <c r="AK1392">
        <v>1110166</v>
      </c>
      <c r="AL1392" t="s">
        <v>111</v>
      </c>
      <c r="AM1392" t="s">
        <v>14</v>
      </c>
      <c r="AN1392">
        <v>18083</v>
      </c>
      <c r="AO1392">
        <v>25330</v>
      </c>
      <c r="AP1392">
        <v>17154</v>
      </c>
      <c r="AQ1392">
        <v>0.62</v>
      </c>
      <c r="AR1392">
        <v>2412.12</v>
      </c>
      <c r="AS1392" t="s">
        <v>2397</v>
      </c>
      <c r="AT1392" t="s">
        <v>2396</v>
      </c>
      <c r="AU1392">
        <v>2</v>
      </c>
      <c r="AV1392" t="s">
        <v>2400</v>
      </c>
      <c r="AW1392" t="str" cm="1">
        <f t="array" ref="AW1392">IF(Bank_Final_Fact[[#This Row],[Disbursement Date]]=MIN(_xlfn._xlws.FILTER(Bank_Final_Fact[Disbursement Date],Bank_Final_Fact[Client id]=Bank_Final_Fact[[#This Row],[Client id]])),"New","Old")</f>
        <v>Old</v>
      </c>
      <c r="AX1392">
        <f t="shared" si="21"/>
        <v>4</v>
      </c>
    </row>
    <row r="1393" spans="1:50">
      <c r="A1393" t="s">
        <v>1778</v>
      </c>
      <c r="B1393">
        <v>697</v>
      </c>
      <c r="C1393" t="s">
        <v>57</v>
      </c>
      <c r="D1393" t="s">
        <v>343</v>
      </c>
      <c r="E1393">
        <v>4857</v>
      </c>
      <c r="F1393">
        <v>9960</v>
      </c>
      <c r="G1393">
        <v>26997</v>
      </c>
      <c r="H1393" s="1">
        <v>45239</v>
      </c>
      <c r="I1393" t="s">
        <v>394</v>
      </c>
      <c r="J1393" t="s">
        <v>389</v>
      </c>
      <c r="K1393">
        <v>240005</v>
      </c>
      <c r="L1393" t="s">
        <v>59</v>
      </c>
      <c r="M1393" t="s">
        <v>297</v>
      </c>
      <c r="N1393" t="s">
        <v>225</v>
      </c>
      <c r="O1393" t="s">
        <v>242</v>
      </c>
      <c r="P1393">
        <v>23</v>
      </c>
      <c r="Q1393" s="1">
        <v>35411</v>
      </c>
      <c r="R1393" t="s">
        <v>239</v>
      </c>
      <c r="S1393" t="s">
        <v>303</v>
      </c>
      <c r="T1393" t="s">
        <v>259</v>
      </c>
      <c r="U1393" t="s">
        <v>236</v>
      </c>
      <c r="V1393" t="s">
        <v>246</v>
      </c>
      <c r="W1393">
        <v>443</v>
      </c>
      <c r="X1393" t="s">
        <v>344</v>
      </c>
      <c r="Y1393" t="s">
        <v>345</v>
      </c>
      <c r="Z1393" t="s">
        <v>346</v>
      </c>
      <c r="AA1393">
        <v>0.1065</v>
      </c>
      <c r="AB1393" t="s">
        <v>347</v>
      </c>
      <c r="AC1393" t="s">
        <v>348</v>
      </c>
      <c r="AD1393" t="s">
        <v>57</v>
      </c>
      <c r="AE1393" t="s">
        <v>33</v>
      </c>
      <c r="AF1393" t="s">
        <v>34</v>
      </c>
      <c r="AG1393" t="s">
        <v>35</v>
      </c>
      <c r="AH1393" t="s">
        <v>35</v>
      </c>
      <c r="AI1393" t="s">
        <v>36</v>
      </c>
      <c r="AJ1393" t="s">
        <v>57</v>
      </c>
      <c r="AK1393">
        <v>240005</v>
      </c>
      <c r="AL1393" t="s">
        <v>58</v>
      </c>
      <c r="AM1393" t="s">
        <v>30</v>
      </c>
      <c r="AN1393">
        <v>5321</v>
      </c>
      <c r="AO1393">
        <v>11834</v>
      </c>
      <c r="AP1393">
        <v>4563</v>
      </c>
      <c r="AQ1393">
        <v>49.7</v>
      </c>
      <c r="AR1393">
        <v>689.05</v>
      </c>
      <c r="AS1393" t="s">
        <v>2396</v>
      </c>
      <c r="AT1393" t="s">
        <v>2396</v>
      </c>
      <c r="AU1393">
        <v>0</v>
      </c>
      <c r="AV1393" t="s">
        <v>2399</v>
      </c>
      <c r="AW1393" t="str" cm="1">
        <f t="array" ref="AW1393">IF(Bank_Final_Fact[[#This Row],[Disbursement Date]]=MIN(_xlfn._xlws.FILTER(Bank_Final_Fact[Disbursement Date],Bank_Final_Fact[Client id]=Bank_Final_Fact[[#This Row],[Client id]])),"New","Old")</f>
        <v>Old</v>
      </c>
      <c r="AX1393">
        <f t="shared" si="21"/>
        <v>2</v>
      </c>
    </row>
    <row r="1394" spans="1:50">
      <c r="A1394" t="s">
        <v>1779</v>
      </c>
      <c r="B1394">
        <v>135</v>
      </c>
      <c r="C1394" t="s">
        <v>119</v>
      </c>
      <c r="D1394" t="s">
        <v>343</v>
      </c>
      <c r="E1394">
        <v>2111</v>
      </c>
      <c r="F1394">
        <v>22380</v>
      </c>
      <c r="G1394">
        <v>34483</v>
      </c>
      <c r="H1394" s="1">
        <v>42746</v>
      </c>
      <c r="I1394" t="s">
        <v>394</v>
      </c>
      <c r="J1394" t="s">
        <v>389</v>
      </c>
      <c r="K1394">
        <v>720081</v>
      </c>
      <c r="L1394" t="s">
        <v>123</v>
      </c>
      <c r="M1394" t="s">
        <v>258</v>
      </c>
      <c r="N1394" t="s">
        <v>225</v>
      </c>
      <c r="O1394" t="s">
        <v>251</v>
      </c>
      <c r="P1394">
        <v>34</v>
      </c>
      <c r="Q1394" s="1">
        <v>30682</v>
      </c>
      <c r="R1394" t="s">
        <v>239</v>
      </c>
      <c r="S1394" t="s">
        <v>303</v>
      </c>
      <c r="T1394" t="s">
        <v>229</v>
      </c>
      <c r="U1394" t="s">
        <v>233</v>
      </c>
      <c r="V1394" t="s">
        <v>231</v>
      </c>
      <c r="W1394">
        <v>464</v>
      </c>
      <c r="X1394" t="s">
        <v>344</v>
      </c>
      <c r="Y1394" t="s">
        <v>345</v>
      </c>
      <c r="Z1394" t="s">
        <v>346</v>
      </c>
      <c r="AA1394">
        <v>0.1065</v>
      </c>
      <c r="AB1394" t="s">
        <v>347</v>
      </c>
      <c r="AC1394" t="s">
        <v>348</v>
      </c>
      <c r="AD1394" t="s">
        <v>119</v>
      </c>
      <c r="AE1394" t="s">
        <v>82</v>
      </c>
      <c r="AF1394" t="s">
        <v>10</v>
      </c>
      <c r="AG1394" t="s">
        <v>120</v>
      </c>
      <c r="AH1394" t="s">
        <v>120</v>
      </c>
      <c r="AI1394" t="s">
        <v>121</v>
      </c>
      <c r="AJ1394" t="s">
        <v>119</v>
      </c>
      <c r="AK1394">
        <v>720081</v>
      </c>
      <c r="AL1394" t="s">
        <v>122</v>
      </c>
      <c r="AM1394" t="s">
        <v>16</v>
      </c>
      <c r="AN1394">
        <v>2708</v>
      </c>
      <c r="AO1394">
        <v>22838</v>
      </c>
      <c r="AP1394">
        <v>1864</v>
      </c>
      <c r="AQ1394">
        <v>10.83</v>
      </c>
      <c r="AR1394">
        <v>2361.6</v>
      </c>
      <c r="AS1394" t="s">
        <v>2396</v>
      </c>
      <c r="AT1394" t="s">
        <v>2396</v>
      </c>
      <c r="AU1394">
        <v>0</v>
      </c>
      <c r="AV1394" t="s">
        <v>2399</v>
      </c>
      <c r="AW1394" t="str" cm="1">
        <f t="array" ref="AW1394">IF(Bank_Final_Fact[[#This Row],[Disbursement Date]]=MIN(_xlfn._xlws.FILTER(Bank_Final_Fact[Disbursement Date],Bank_Final_Fact[Client id]=Bank_Final_Fact[[#This Row],[Client id]])),"New","Old")</f>
        <v>Old</v>
      </c>
      <c r="AX1394">
        <f t="shared" si="21"/>
        <v>5</v>
      </c>
    </row>
    <row r="1395" spans="1:50">
      <c r="A1395" t="s">
        <v>1780</v>
      </c>
      <c r="B1395">
        <v>481</v>
      </c>
      <c r="C1395" t="s">
        <v>81</v>
      </c>
      <c r="D1395" t="s">
        <v>343</v>
      </c>
      <c r="E1395">
        <v>33254</v>
      </c>
      <c r="F1395">
        <v>38502</v>
      </c>
      <c r="G1395">
        <v>15820</v>
      </c>
      <c r="H1395" s="1">
        <v>42172</v>
      </c>
      <c r="I1395" t="s">
        <v>387</v>
      </c>
      <c r="J1395" t="s">
        <v>389</v>
      </c>
      <c r="K1395">
        <v>690076</v>
      </c>
      <c r="L1395" t="s">
        <v>88</v>
      </c>
      <c r="M1395" t="s">
        <v>302</v>
      </c>
      <c r="N1395" t="s">
        <v>225</v>
      </c>
      <c r="O1395" t="s">
        <v>251</v>
      </c>
      <c r="P1395">
        <v>29</v>
      </c>
      <c r="Q1395" s="1">
        <v>32874</v>
      </c>
      <c r="R1395" t="s">
        <v>281</v>
      </c>
      <c r="S1395" t="s">
        <v>243</v>
      </c>
      <c r="T1395" t="s">
        <v>259</v>
      </c>
      <c r="U1395" t="s">
        <v>230</v>
      </c>
      <c r="V1395" t="s">
        <v>240</v>
      </c>
      <c r="W1395">
        <v>395</v>
      </c>
      <c r="X1395" t="s">
        <v>344</v>
      </c>
      <c r="Y1395" t="s">
        <v>345</v>
      </c>
      <c r="Z1395" t="s">
        <v>346</v>
      </c>
      <c r="AA1395">
        <v>0.1065</v>
      </c>
      <c r="AB1395" t="s">
        <v>347</v>
      </c>
      <c r="AC1395" t="s">
        <v>348</v>
      </c>
      <c r="AD1395" t="s">
        <v>81</v>
      </c>
      <c r="AE1395" t="s">
        <v>82</v>
      </c>
      <c r="AF1395" t="s">
        <v>83</v>
      </c>
      <c r="AG1395" t="s">
        <v>84</v>
      </c>
      <c r="AH1395" t="s">
        <v>84</v>
      </c>
      <c r="AI1395" t="s">
        <v>85</v>
      </c>
      <c r="AJ1395" t="s">
        <v>86</v>
      </c>
      <c r="AK1395">
        <v>690076</v>
      </c>
      <c r="AL1395" t="s">
        <v>87</v>
      </c>
      <c r="AM1395" t="s">
        <v>14</v>
      </c>
      <c r="AN1395">
        <v>35043</v>
      </c>
      <c r="AO1395">
        <v>38730</v>
      </c>
      <c r="AP1395">
        <v>32949</v>
      </c>
      <c r="AQ1395">
        <v>37.01</v>
      </c>
      <c r="AR1395">
        <v>1779.57</v>
      </c>
      <c r="AS1395" t="s">
        <v>2396</v>
      </c>
      <c r="AT1395" t="s">
        <v>2396</v>
      </c>
      <c r="AU1395">
        <v>1</v>
      </c>
      <c r="AV1395" t="s">
        <v>2398</v>
      </c>
      <c r="AW1395" t="str" cm="1">
        <f t="array" ref="AW1395">IF(Bank_Final_Fact[[#This Row],[Disbursement Date]]=MIN(_xlfn._xlws.FILTER(Bank_Final_Fact[Disbursement Date],Bank_Final_Fact[Client id]=Bank_Final_Fact[[#This Row],[Client id]])),"New","Old")</f>
        <v>New</v>
      </c>
      <c r="AX1395">
        <f t="shared" si="21"/>
        <v>2</v>
      </c>
    </row>
    <row r="1396" spans="1:50">
      <c r="A1396" t="s">
        <v>1781</v>
      </c>
      <c r="B1396">
        <v>316</v>
      </c>
      <c r="C1396" t="s">
        <v>109</v>
      </c>
      <c r="D1396" t="s">
        <v>343</v>
      </c>
      <c r="E1396">
        <v>7921</v>
      </c>
      <c r="F1396">
        <v>2080</v>
      </c>
      <c r="G1396">
        <v>10155</v>
      </c>
      <c r="H1396" s="1">
        <v>42939</v>
      </c>
      <c r="I1396" t="s">
        <v>385</v>
      </c>
      <c r="J1396" t="s">
        <v>389</v>
      </c>
      <c r="K1396">
        <v>1110166</v>
      </c>
      <c r="L1396" t="s">
        <v>112</v>
      </c>
      <c r="M1396" t="s">
        <v>285</v>
      </c>
      <c r="N1396" t="s">
        <v>225</v>
      </c>
      <c r="O1396" t="s">
        <v>242</v>
      </c>
      <c r="P1396">
        <v>22</v>
      </c>
      <c r="Q1396" s="1">
        <v>35431</v>
      </c>
      <c r="R1396" t="s">
        <v>227</v>
      </c>
      <c r="S1396" t="s">
        <v>243</v>
      </c>
      <c r="T1396" t="s">
        <v>229</v>
      </c>
      <c r="U1396" t="s">
        <v>230</v>
      </c>
      <c r="V1396" t="s">
        <v>246</v>
      </c>
      <c r="W1396">
        <v>679</v>
      </c>
      <c r="X1396" t="s">
        <v>344</v>
      </c>
      <c r="Y1396" t="s">
        <v>345</v>
      </c>
      <c r="Z1396" t="s">
        <v>346</v>
      </c>
      <c r="AA1396">
        <v>0.1065</v>
      </c>
      <c r="AB1396" t="s">
        <v>347</v>
      </c>
      <c r="AC1396" t="s">
        <v>348</v>
      </c>
      <c r="AD1396" t="s">
        <v>109</v>
      </c>
      <c r="AE1396" t="s">
        <v>9</v>
      </c>
      <c r="AF1396" t="s">
        <v>10</v>
      </c>
      <c r="AG1396" t="s">
        <v>11</v>
      </c>
      <c r="AH1396" t="s">
        <v>11</v>
      </c>
      <c r="AI1396" t="s">
        <v>12</v>
      </c>
      <c r="AJ1396" t="s">
        <v>110</v>
      </c>
      <c r="AK1396">
        <v>1110166</v>
      </c>
      <c r="AL1396" t="s">
        <v>111</v>
      </c>
      <c r="AM1396" t="s">
        <v>14</v>
      </c>
      <c r="AN1396">
        <v>8701</v>
      </c>
      <c r="AO1396">
        <v>3374</v>
      </c>
      <c r="AP1396">
        <v>7832</v>
      </c>
      <c r="AQ1396">
        <v>5.27</v>
      </c>
      <c r="AR1396">
        <v>4729.49</v>
      </c>
      <c r="AS1396" t="s">
        <v>2396</v>
      </c>
      <c r="AT1396" t="s">
        <v>2396</v>
      </c>
      <c r="AU1396">
        <v>2</v>
      </c>
      <c r="AV1396" t="s">
        <v>2398</v>
      </c>
      <c r="AW1396" t="str" cm="1">
        <f t="array" ref="AW1396">IF(Bank_Final_Fact[[#This Row],[Disbursement Date]]=MIN(_xlfn._xlws.FILTER(Bank_Final_Fact[Disbursement Date],Bank_Final_Fact[Client id]=Bank_Final_Fact[[#This Row],[Client id]])),"New","Old")</f>
        <v>New</v>
      </c>
      <c r="AX1396">
        <f t="shared" si="21"/>
        <v>5</v>
      </c>
    </row>
    <row r="1397" spans="1:50">
      <c r="A1397" t="s">
        <v>1782</v>
      </c>
      <c r="B1397">
        <v>643</v>
      </c>
      <c r="C1397" t="s">
        <v>127</v>
      </c>
      <c r="D1397" t="s">
        <v>343</v>
      </c>
      <c r="E1397">
        <v>2728</v>
      </c>
      <c r="F1397">
        <v>8830</v>
      </c>
      <c r="G1397">
        <v>33542</v>
      </c>
      <c r="H1397" s="1">
        <v>43758</v>
      </c>
      <c r="I1397" t="s">
        <v>382</v>
      </c>
      <c r="J1397" t="s">
        <v>383</v>
      </c>
      <c r="K1397">
        <v>120676</v>
      </c>
      <c r="L1397" t="s">
        <v>128</v>
      </c>
      <c r="M1397" t="s">
        <v>264</v>
      </c>
      <c r="N1397" t="s">
        <v>225</v>
      </c>
      <c r="O1397" t="s">
        <v>238</v>
      </c>
      <c r="P1397">
        <v>52</v>
      </c>
      <c r="Q1397" s="1">
        <v>24473</v>
      </c>
      <c r="R1397" t="s">
        <v>281</v>
      </c>
      <c r="S1397" t="s">
        <v>282</v>
      </c>
      <c r="T1397" t="s">
        <v>229</v>
      </c>
      <c r="U1397" t="s">
        <v>261</v>
      </c>
      <c r="V1397" t="s">
        <v>240</v>
      </c>
      <c r="W1397">
        <v>557</v>
      </c>
      <c r="X1397" t="s">
        <v>344</v>
      </c>
      <c r="Y1397" t="s">
        <v>345</v>
      </c>
      <c r="Z1397" t="s">
        <v>346</v>
      </c>
      <c r="AA1397">
        <v>0.1065</v>
      </c>
      <c r="AB1397" t="s">
        <v>347</v>
      </c>
      <c r="AC1397" t="s">
        <v>348</v>
      </c>
      <c r="AD1397" t="s">
        <v>127</v>
      </c>
      <c r="AE1397" t="s">
        <v>9</v>
      </c>
      <c r="AF1397" t="s">
        <v>10</v>
      </c>
      <c r="AG1397" t="s">
        <v>11</v>
      </c>
      <c r="AH1397" t="s">
        <v>11</v>
      </c>
      <c r="AI1397" t="s">
        <v>12</v>
      </c>
      <c r="AJ1397" t="s">
        <v>127</v>
      </c>
      <c r="AK1397">
        <v>120676</v>
      </c>
      <c r="AL1397" t="s">
        <v>21</v>
      </c>
      <c r="AM1397" t="s">
        <v>14</v>
      </c>
      <c r="AN1397">
        <v>2814</v>
      </c>
      <c r="AO1397">
        <v>8648</v>
      </c>
      <c r="AP1397">
        <v>2586</v>
      </c>
      <c r="AQ1397">
        <v>5.78</v>
      </c>
      <c r="AR1397">
        <v>1209.5899999999999</v>
      </c>
      <c r="AS1397" t="s">
        <v>2396</v>
      </c>
      <c r="AT1397" t="s">
        <v>2396</v>
      </c>
      <c r="AU1397">
        <v>1</v>
      </c>
      <c r="AV1397" t="s">
        <v>2398</v>
      </c>
      <c r="AW1397" t="str" cm="1">
        <f t="array" ref="AW1397">IF(Bank_Final_Fact[[#This Row],[Disbursement Date]]=MIN(_xlfn._xlws.FILTER(Bank_Final_Fact[Disbursement Date],Bank_Final_Fact[Client id]=Bank_Final_Fact[[#This Row],[Client id]])),"New","Old")</f>
        <v>Old</v>
      </c>
      <c r="AX1397">
        <f t="shared" si="21"/>
        <v>3</v>
      </c>
    </row>
    <row r="1398" spans="1:50">
      <c r="A1398" t="s">
        <v>1783</v>
      </c>
      <c r="B1398">
        <v>323</v>
      </c>
      <c r="C1398" t="s">
        <v>171</v>
      </c>
      <c r="D1398" t="s">
        <v>343</v>
      </c>
      <c r="E1398">
        <v>16322</v>
      </c>
      <c r="F1398">
        <v>10999</v>
      </c>
      <c r="G1398">
        <v>25300</v>
      </c>
      <c r="H1398" s="1">
        <v>44245</v>
      </c>
      <c r="I1398" t="s">
        <v>394</v>
      </c>
      <c r="J1398" t="s">
        <v>389</v>
      </c>
      <c r="K1398">
        <v>380112</v>
      </c>
      <c r="L1398" t="s">
        <v>173</v>
      </c>
      <c r="M1398" t="s">
        <v>262</v>
      </c>
      <c r="N1398" t="s">
        <v>225</v>
      </c>
      <c r="O1398" t="s">
        <v>226</v>
      </c>
      <c r="P1398">
        <v>41</v>
      </c>
      <c r="Q1398" s="1">
        <v>27760</v>
      </c>
      <c r="R1398" t="s">
        <v>266</v>
      </c>
      <c r="S1398" t="s">
        <v>243</v>
      </c>
      <c r="T1398" t="s">
        <v>229</v>
      </c>
      <c r="U1398" t="s">
        <v>233</v>
      </c>
      <c r="V1398" t="s">
        <v>246</v>
      </c>
      <c r="W1398">
        <v>399</v>
      </c>
      <c r="X1398" t="s">
        <v>344</v>
      </c>
      <c r="Y1398" t="s">
        <v>345</v>
      </c>
      <c r="Z1398" t="s">
        <v>346</v>
      </c>
      <c r="AA1398">
        <v>0.1065</v>
      </c>
      <c r="AB1398" t="s">
        <v>347</v>
      </c>
      <c r="AC1398" t="s">
        <v>348</v>
      </c>
      <c r="AD1398" t="s">
        <v>171</v>
      </c>
      <c r="AE1398" t="s">
        <v>76</v>
      </c>
      <c r="AF1398" t="s">
        <v>77</v>
      </c>
      <c r="AG1398" t="s">
        <v>78</v>
      </c>
      <c r="AH1398" t="s">
        <v>78</v>
      </c>
      <c r="AI1398" t="s">
        <v>79</v>
      </c>
      <c r="AJ1398" t="s">
        <v>171</v>
      </c>
      <c r="AK1398">
        <v>380112</v>
      </c>
      <c r="AL1398" t="s">
        <v>172</v>
      </c>
      <c r="AM1398" t="s">
        <v>16</v>
      </c>
      <c r="AN1398">
        <v>17416</v>
      </c>
      <c r="AO1398">
        <v>12390</v>
      </c>
      <c r="AP1398">
        <v>15949</v>
      </c>
      <c r="AQ1398">
        <v>23.21</v>
      </c>
      <c r="AR1398">
        <v>1701.23</v>
      </c>
      <c r="AS1398" t="s">
        <v>2396</v>
      </c>
      <c r="AT1398" t="s">
        <v>2396</v>
      </c>
      <c r="AU1398">
        <v>1</v>
      </c>
      <c r="AV1398" t="s">
        <v>2399</v>
      </c>
      <c r="AW1398" t="str" cm="1">
        <f t="array" ref="AW1398">IF(Bank_Final_Fact[[#This Row],[Disbursement Date]]=MIN(_xlfn._xlws.FILTER(Bank_Final_Fact[Disbursement Date],Bank_Final_Fact[Client id]=Bank_Final_Fact[[#This Row],[Client id]])),"New","Old")</f>
        <v>Old</v>
      </c>
      <c r="AX1398">
        <f t="shared" si="21"/>
        <v>4</v>
      </c>
    </row>
    <row r="1399" spans="1:50">
      <c r="A1399" t="s">
        <v>1784</v>
      </c>
      <c r="B1399">
        <v>864</v>
      </c>
      <c r="C1399" t="s">
        <v>39</v>
      </c>
      <c r="D1399" t="s">
        <v>343</v>
      </c>
      <c r="E1399">
        <v>27213</v>
      </c>
      <c r="F1399">
        <v>32951</v>
      </c>
      <c r="G1399">
        <v>13735</v>
      </c>
      <c r="H1399" s="1">
        <v>42384</v>
      </c>
      <c r="I1399" t="s">
        <v>382</v>
      </c>
      <c r="J1399" t="s">
        <v>383</v>
      </c>
      <c r="K1399">
        <v>30179</v>
      </c>
      <c r="L1399" t="s">
        <v>46</v>
      </c>
      <c r="M1399" t="s">
        <v>324</v>
      </c>
      <c r="N1399" t="s">
        <v>225</v>
      </c>
      <c r="O1399" t="s">
        <v>251</v>
      </c>
      <c r="P1399">
        <v>27</v>
      </c>
      <c r="Q1399" s="1">
        <v>33705</v>
      </c>
      <c r="R1399" t="s">
        <v>239</v>
      </c>
      <c r="S1399" t="s">
        <v>303</v>
      </c>
      <c r="T1399" t="s">
        <v>259</v>
      </c>
      <c r="U1399" t="s">
        <v>230</v>
      </c>
      <c r="V1399" t="s">
        <v>246</v>
      </c>
      <c r="W1399">
        <v>600</v>
      </c>
      <c r="X1399" t="s">
        <v>344</v>
      </c>
      <c r="Y1399" t="s">
        <v>345</v>
      </c>
      <c r="Z1399" t="s">
        <v>346</v>
      </c>
      <c r="AA1399">
        <v>0.1065</v>
      </c>
      <c r="AB1399" t="s">
        <v>347</v>
      </c>
      <c r="AC1399" t="s">
        <v>348</v>
      </c>
      <c r="AD1399" t="s">
        <v>39</v>
      </c>
      <c r="AE1399" t="s">
        <v>40</v>
      </c>
      <c r="AF1399" t="s">
        <v>41</v>
      </c>
      <c r="AG1399" t="s">
        <v>42</v>
      </c>
      <c r="AH1399" t="s">
        <v>42</v>
      </c>
      <c r="AI1399" t="s">
        <v>43</v>
      </c>
      <c r="AJ1399" t="s">
        <v>44</v>
      </c>
      <c r="AK1399">
        <v>30179</v>
      </c>
      <c r="AL1399" t="s">
        <v>45</v>
      </c>
      <c r="AM1399" t="s">
        <v>30</v>
      </c>
      <c r="AN1399">
        <v>27270</v>
      </c>
      <c r="AO1399">
        <v>34556</v>
      </c>
      <c r="AP1399">
        <v>27190</v>
      </c>
      <c r="AQ1399">
        <v>0.79</v>
      </c>
      <c r="AR1399">
        <v>4607.38</v>
      </c>
      <c r="AS1399" t="s">
        <v>2396</v>
      </c>
      <c r="AT1399" t="s">
        <v>2396</v>
      </c>
      <c r="AU1399">
        <v>2</v>
      </c>
      <c r="AV1399" t="s">
        <v>2398</v>
      </c>
      <c r="AW1399" t="str" cm="1">
        <f t="array" ref="AW1399">IF(Bank_Final_Fact[[#This Row],[Disbursement Date]]=MIN(_xlfn._xlws.FILTER(Bank_Final_Fact[Disbursement Date],Bank_Final_Fact[Client id]=Bank_Final_Fact[[#This Row],[Client id]])),"New","Old")</f>
        <v>New</v>
      </c>
      <c r="AX1399">
        <f t="shared" si="21"/>
        <v>5</v>
      </c>
    </row>
    <row r="1400" spans="1:50">
      <c r="A1400" t="s">
        <v>1785</v>
      </c>
      <c r="B1400">
        <v>139</v>
      </c>
      <c r="C1400" t="s">
        <v>39</v>
      </c>
      <c r="D1400" t="s">
        <v>343</v>
      </c>
      <c r="E1400">
        <v>17994</v>
      </c>
      <c r="F1400">
        <v>37027</v>
      </c>
      <c r="G1400">
        <v>3377</v>
      </c>
      <c r="H1400" s="1">
        <v>43665</v>
      </c>
      <c r="I1400" t="s">
        <v>382</v>
      </c>
      <c r="J1400" t="s">
        <v>389</v>
      </c>
      <c r="K1400">
        <v>30179</v>
      </c>
      <c r="L1400" t="s">
        <v>46</v>
      </c>
      <c r="M1400" t="s">
        <v>260</v>
      </c>
      <c r="N1400" t="s">
        <v>225</v>
      </c>
      <c r="O1400" t="s">
        <v>238</v>
      </c>
      <c r="P1400">
        <v>50</v>
      </c>
      <c r="Q1400" s="1">
        <v>25569</v>
      </c>
      <c r="R1400" t="s">
        <v>239</v>
      </c>
      <c r="S1400" t="s">
        <v>303</v>
      </c>
      <c r="T1400" t="s">
        <v>229</v>
      </c>
      <c r="U1400" t="s">
        <v>245</v>
      </c>
      <c r="V1400" t="s">
        <v>240</v>
      </c>
      <c r="W1400">
        <v>664</v>
      </c>
      <c r="X1400" t="s">
        <v>344</v>
      </c>
      <c r="Y1400" t="s">
        <v>345</v>
      </c>
      <c r="Z1400" t="s">
        <v>346</v>
      </c>
      <c r="AA1400">
        <v>0.1065</v>
      </c>
      <c r="AB1400" t="s">
        <v>347</v>
      </c>
      <c r="AC1400" t="s">
        <v>348</v>
      </c>
      <c r="AD1400" t="s">
        <v>39</v>
      </c>
      <c r="AE1400" t="s">
        <v>40</v>
      </c>
      <c r="AF1400" t="s">
        <v>41</v>
      </c>
      <c r="AG1400" t="s">
        <v>42</v>
      </c>
      <c r="AH1400" t="s">
        <v>42</v>
      </c>
      <c r="AI1400" t="s">
        <v>43</v>
      </c>
      <c r="AJ1400" t="s">
        <v>44</v>
      </c>
      <c r="AK1400">
        <v>30179</v>
      </c>
      <c r="AL1400" t="s">
        <v>45</v>
      </c>
      <c r="AM1400" t="s">
        <v>30</v>
      </c>
      <c r="AN1400">
        <v>18407</v>
      </c>
      <c r="AO1400">
        <v>36544</v>
      </c>
      <c r="AP1400">
        <v>17779</v>
      </c>
      <c r="AQ1400">
        <v>21.76</v>
      </c>
      <c r="AR1400">
        <v>1115.71</v>
      </c>
      <c r="AS1400" t="s">
        <v>2396</v>
      </c>
      <c r="AT1400" t="s">
        <v>2396</v>
      </c>
      <c r="AU1400">
        <v>1</v>
      </c>
      <c r="AV1400" t="s">
        <v>2398</v>
      </c>
      <c r="AW1400" t="str" cm="1">
        <f t="array" ref="AW1400">IF(Bank_Final_Fact[[#This Row],[Disbursement Date]]=MIN(_xlfn._xlws.FILTER(Bank_Final_Fact[Disbursement Date],Bank_Final_Fact[Client id]=Bank_Final_Fact[[#This Row],[Client id]])),"New","Old")</f>
        <v>New</v>
      </c>
      <c r="AX1400">
        <f t="shared" si="21"/>
        <v>2</v>
      </c>
    </row>
    <row r="1401" spans="1:50">
      <c r="A1401" t="s">
        <v>1786</v>
      </c>
      <c r="B1401">
        <v>287</v>
      </c>
      <c r="C1401" t="s">
        <v>109</v>
      </c>
      <c r="D1401" t="s">
        <v>359</v>
      </c>
      <c r="E1401">
        <v>39131</v>
      </c>
      <c r="F1401">
        <v>11523</v>
      </c>
      <c r="G1401">
        <v>13538</v>
      </c>
      <c r="H1401" s="1">
        <v>44846</v>
      </c>
      <c r="I1401" t="s">
        <v>394</v>
      </c>
      <c r="J1401" t="s">
        <v>389</v>
      </c>
      <c r="K1401">
        <v>1110166</v>
      </c>
      <c r="L1401" t="s">
        <v>112</v>
      </c>
      <c r="M1401" t="s">
        <v>270</v>
      </c>
      <c r="N1401" t="s">
        <v>225</v>
      </c>
      <c r="O1401" t="s">
        <v>328</v>
      </c>
      <c r="P1401">
        <v>59</v>
      </c>
      <c r="Q1401" s="1">
        <v>21916</v>
      </c>
      <c r="R1401" t="s">
        <v>266</v>
      </c>
      <c r="S1401" t="s">
        <v>282</v>
      </c>
      <c r="T1401" t="s">
        <v>229</v>
      </c>
      <c r="U1401" t="s">
        <v>236</v>
      </c>
      <c r="V1401" t="s">
        <v>246</v>
      </c>
      <c r="W1401">
        <v>775</v>
      </c>
      <c r="X1401" t="s">
        <v>344</v>
      </c>
      <c r="Y1401" t="s">
        <v>360</v>
      </c>
      <c r="Z1401" t="s">
        <v>346</v>
      </c>
      <c r="AA1401">
        <v>9.9099999999999994E-2</v>
      </c>
      <c r="AB1401" t="s">
        <v>347</v>
      </c>
      <c r="AC1401" t="s">
        <v>361</v>
      </c>
      <c r="AD1401" t="s">
        <v>109</v>
      </c>
      <c r="AE1401" t="s">
        <v>9</v>
      </c>
      <c r="AF1401" t="s">
        <v>10</v>
      </c>
      <c r="AG1401" t="s">
        <v>11</v>
      </c>
      <c r="AH1401" t="s">
        <v>11</v>
      </c>
      <c r="AI1401" t="s">
        <v>12</v>
      </c>
      <c r="AJ1401" t="s">
        <v>110</v>
      </c>
      <c r="AK1401">
        <v>1110166</v>
      </c>
      <c r="AL1401" t="s">
        <v>111</v>
      </c>
      <c r="AM1401" t="s">
        <v>14</v>
      </c>
      <c r="AN1401">
        <v>39360</v>
      </c>
      <c r="AO1401">
        <v>12344</v>
      </c>
      <c r="AP1401">
        <v>39105</v>
      </c>
      <c r="AQ1401">
        <v>37.479999999999997</v>
      </c>
      <c r="AR1401">
        <v>3479.32</v>
      </c>
      <c r="AS1401" t="s">
        <v>2396</v>
      </c>
      <c r="AT1401" t="s">
        <v>2396</v>
      </c>
      <c r="AU1401">
        <v>1</v>
      </c>
      <c r="AV1401" t="s">
        <v>2398</v>
      </c>
      <c r="AW1401" t="str" cm="1">
        <f t="array" ref="AW1401">IF(Bank_Final_Fact[[#This Row],[Disbursement Date]]=MIN(_xlfn._xlws.FILTER(Bank_Final_Fact[Disbursement Date],Bank_Final_Fact[Client id]=Bank_Final_Fact[[#This Row],[Client id]])),"New","Old")</f>
        <v>Old</v>
      </c>
      <c r="AX1401">
        <f t="shared" si="21"/>
        <v>4</v>
      </c>
    </row>
    <row r="1402" spans="1:50">
      <c r="A1402" t="s">
        <v>1787</v>
      </c>
      <c r="B1402">
        <v>676</v>
      </c>
      <c r="C1402" t="s">
        <v>186</v>
      </c>
      <c r="D1402" t="s">
        <v>343</v>
      </c>
      <c r="E1402">
        <v>30815</v>
      </c>
      <c r="F1402">
        <v>45733</v>
      </c>
      <c r="G1402">
        <v>21216</v>
      </c>
      <c r="H1402" s="1">
        <v>43928</v>
      </c>
      <c r="I1402" t="s">
        <v>385</v>
      </c>
      <c r="J1402" t="s">
        <v>383</v>
      </c>
      <c r="K1402">
        <v>800018</v>
      </c>
      <c r="L1402" t="s">
        <v>189</v>
      </c>
      <c r="M1402" t="s">
        <v>237</v>
      </c>
      <c r="N1402" t="s">
        <v>225</v>
      </c>
      <c r="O1402" t="s">
        <v>238</v>
      </c>
      <c r="P1402">
        <v>47</v>
      </c>
      <c r="Q1402" s="1">
        <v>26451</v>
      </c>
      <c r="R1402" t="s">
        <v>281</v>
      </c>
      <c r="S1402" t="s">
        <v>282</v>
      </c>
      <c r="T1402" t="s">
        <v>259</v>
      </c>
      <c r="U1402" t="s">
        <v>245</v>
      </c>
      <c r="V1402" t="s">
        <v>231</v>
      </c>
      <c r="W1402">
        <v>346</v>
      </c>
      <c r="X1402" t="s">
        <v>344</v>
      </c>
      <c r="Y1402" t="s">
        <v>345</v>
      </c>
      <c r="Z1402" t="s">
        <v>346</v>
      </c>
      <c r="AA1402">
        <v>0.1065</v>
      </c>
      <c r="AB1402" t="s">
        <v>347</v>
      </c>
      <c r="AC1402" t="s">
        <v>348</v>
      </c>
      <c r="AD1402" t="s">
        <v>186</v>
      </c>
      <c r="AE1402" t="s">
        <v>24</v>
      </c>
      <c r="AF1402" t="s">
        <v>25</v>
      </c>
      <c r="AG1402" t="s">
        <v>26</v>
      </c>
      <c r="AH1402" t="s">
        <v>26</v>
      </c>
      <c r="AI1402" t="s">
        <v>27</v>
      </c>
      <c r="AJ1402" t="s">
        <v>187</v>
      </c>
      <c r="AK1402">
        <v>800018</v>
      </c>
      <c r="AL1402" t="s">
        <v>188</v>
      </c>
      <c r="AM1402" t="s">
        <v>14</v>
      </c>
      <c r="AN1402">
        <v>32764</v>
      </c>
      <c r="AO1402">
        <v>46821</v>
      </c>
      <c r="AP1402">
        <v>30663</v>
      </c>
      <c r="AQ1402">
        <v>33.700000000000003</v>
      </c>
      <c r="AR1402">
        <v>1127.18</v>
      </c>
      <c r="AS1402" t="s">
        <v>2396</v>
      </c>
      <c r="AT1402" t="s">
        <v>2396</v>
      </c>
      <c r="AU1402">
        <v>2</v>
      </c>
      <c r="AV1402" t="s">
        <v>2398</v>
      </c>
      <c r="AW1402" t="str" cm="1">
        <f t="array" ref="AW1402">IF(Bank_Final_Fact[[#This Row],[Disbursement Date]]=MIN(_xlfn._xlws.FILTER(Bank_Final_Fact[Disbursement Date],Bank_Final_Fact[Client id]=Bank_Final_Fact[[#This Row],[Client id]])),"New","Old")</f>
        <v>Old</v>
      </c>
      <c r="AX1402">
        <f t="shared" si="21"/>
        <v>4</v>
      </c>
    </row>
    <row r="1403" spans="1:50">
      <c r="A1403" t="s">
        <v>1788</v>
      </c>
      <c r="B1403">
        <v>441</v>
      </c>
      <c r="C1403" t="s">
        <v>92</v>
      </c>
      <c r="D1403" t="s">
        <v>353</v>
      </c>
      <c r="E1403">
        <v>29174</v>
      </c>
      <c r="F1403">
        <v>33256</v>
      </c>
      <c r="G1403">
        <v>6137</v>
      </c>
      <c r="H1403" s="1">
        <v>44276</v>
      </c>
      <c r="I1403" t="s">
        <v>394</v>
      </c>
      <c r="J1403" t="s">
        <v>383</v>
      </c>
      <c r="K1403">
        <v>700013</v>
      </c>
      <c r="L1403" t="s">
        <v>93</v>
      </c>
      <c r="M1403" t="s">
        <v>315</v>
      </c>
      <c r="N1403" t="s">
        <v>225</v>
      </c>
      <c r="O1403" t="s">
        <v>251</v>
      </c>
      <c r="P1403">
        <v>34</v>
      </c>
      <c r="Q1403" s="1">
        <v>30682</v>
      </c>
      <c r="R1403" t="s">
        <v>239</v>
      </c>
      <c r="S1403" t="s">
        <v>303</v>
      </c>
      <c r="T1403" t="s">
        <v>259</v>
      </c>
      <c r="U1403" t="s">
        <v>233</v>
      </c>
      <c r="V1403" t="s">
        <v>231</v>
      </c>
      <c r="W1403">
        <v>341</v>
      </c>
      <c r="X1403" t="s">
        <v>344</v>
      </c>
      <c r="Y1403" t="s">
        <v>357</v>
      </c>
      <c r="Z1403" t="s">
        <v>346</v>
      </c>
      <c r="AA1403">
        <v>0.1825</v>
      </c>
      <c r="AB1403" t="s">
        <v>354</v>
      </c>
      <c r="AC1403" t="s">
        <v>355</v>
      </c>
      <c r="AD1403" t="s">
        <v>92</v>
      </c>
      <c r="AE1403" t="s">
        <v>82</v>
      </c>
      <c r="AF1403" t="s">
        <v>83</v>
      </c>
      <c r="AG1403" t="s">
        <v>84</v>
      </c>
      <c r="AH1403" t="s">
        <v>84</v>
      </c>
      <c r="AI1403" t="s">
        <v>85</v>
      </c>
      <c r="AJ1403" t="s">
        <v>86</v>
      </c>
      <c r="AK1403">
        <v>700013</v>
      </c>
      <c r="AL1403" t="s">
        <v>21</v>
      </c>
      <c r="AM1403" t="s">
        <v>30</v>
      </c>
      <c r="AN1403">
        <v>28992</v>
      </c>
      <c r="AO1403">
        <v>34329</v>
      </c>
      <c r="AP1403">
        <v>29030</v>
      </c>
      <c r="AQ1403">
        <v>27.75</v>
      </c>
      <c r="AR1403">
        <v>1882.33</v>
      </c>
      <c r="AS1403" t="s">
        <v>2396</v>
      </c>
      <c r="AT1403" t="s">
        <v>2396</v>
      </c>
      <c r="AU1403">
        <v>2</v>
      </c>
      <c r="AV1403" t="s">
        <v>2398</v>
      </c>
      <c r="AW1403" t="str" cm="1">
        <f t="array" ref="AW1403">IF(Bank_Final_Fact[[#This Row],[Disbursement Date]]=MIN(_xlfn._xlws.FILTER(Bank_Final_Fact[Disbursement Date],Bank_Final_Fact[Client id]=Bank_Final_Fact[[#This Row],[Client id]])),"New","Old")</f>
        <v>Old</v>
      </c>
      <c r="AX1403">
        <f t="shared" si="21"/>
        <v>3</v>
      </c>
    </row>
    <row r="1404" spans="1:50">
      <c r="A1404" t="s">
        <v>1789</v>
      </c>
      <c r="B1404">
        <v>683</v>
      </c>
      <c r="C1404" t="s">
        <v>39</v>
      </c>
      <c r="D1404" t="s">
        <v>343</v>
      </c>
      <c r="E1404">
        <v>41518</v>
      </c>
      <c r="F1404">
        <v>28276</v>
      </c>
      <c r="G1404">
        <v>6975</v>
      </c>
      <c r="H1404" s="1">
        <v>42676</v>
      </c>
      <c r="I1404" t="s">
        <v>385</v>
      </c>
      <c r="J1404" t="s">
        <v>383</v>
      </c>
      <c r="K1404">
        <v>30179</v>
      </c>
      <c r="L1404" t="s">
        <v>46</v>
      </c>
      <c r="M1404" t="s">
        <v>255</v>
      </c>
      <c r="N1404" t="s">
        <v>225</v>
      </c>
      <c r="O1404" t="s">
        <v>251</v>
      </c>
      <c r="P1404">
        <v>29</v>
      </c>
      <c r="Q1404" s="1">
        <v>32509</v>
      </c>
      <c r="R1404" t="s">
        <v>239</v>
      </c>
      <c r="S1404" t="s">
        <v>303</v>
      </c>
      <c r="T1404" t="s">
        <v>229</v>
      </c>
      <c r="U1404" t="s">
        <v>233</v>
      </c>
      <c r="V1404" t="s">
        <v>246</v>
      </c>
      <c r="W1404">
        <v>324</v>
      </c>
      <c r="X1404" t="s">
        <v>344</v>
      </c>
      <c r="Y1404" t="s">
        <v>345</v>
      </c>
      <c r="Z1404" t="s">
        <v>346</v>
      </c>
      <c r="AA1404">
        <v>0.1065</v>
      </c>
      <c r="AB1404" t="s">
        <v>347</v>
      </c>
      <c r="AC1404" t="s">
        <v>348</v>
      </c>
      <c r="AD1404" t="s">
        <v>39</v>
      </c>
      <c r="AE1404" t="s">
        <v>40</v>
      </c>
      <c r="AF1404" t="s">
        <v>41</v>
      </c>
      <c r="AG1404" t="s">
        <v>42</v>
      </c>
      <c r="AH1404" t="s">
        <v>42</v>
      </c>
      <c r="AI1404" t="s">
        <v>43</v>
      </c>
      <c r="AJ1404" t="s">
        <v>44</v>
      </c>
      <c r="AK1404">
        <v>30179</v>
      </c>
      <c r="AL1404" t="s">
        <v>45</v>
      </c>
      <c r="AM1404" t="s">
        <v>30</v>
      </c>
      <c r="AN1404">
        <v>41098</v>
      </c>
      <c r="AO1404">
        <v>27854</v>
      </c>
      <c r="AP1404">
        <v>41249</v>
      </c>
      <c r="AQ1404">
        <v>44.43</v>
      </c>
      <c r="AR1404">
        <v>4700.28</v>
      </c>
      <c r="AS1404" t="s">
        <v>2396</v>
      </c>
      <c r="AT1404" t="s">
        <v>2397</v>
      </c>
      <c r="AU1404">
        <v>2</v>
      </c>
      <c r="AV1404" t="s">
        <v>2398</v>
      </c>
      <c r="AW1404" t="str" cm="1">
        <f t="array" ref="AW1404">IF(Bank_Final_Fact[[#This Row],[Disbursement Date]]=MIN(_xlfn._xlws.FILTER(Bank_Final_Fact[Disbursement Date],Bank_Final_Fact[Client id]=Bank_Final_Fact[[#This Row],[Client id]])),"New","Old")</f>
        <v>Old</v>
      </c>
      <c r="AX1404">
        <f t="shared" si="21"/>
        <v>4</v>
      </c>
    </row>
    <row r="1405" spans="1:50">
      <c r="A1405" t="s">
        <v>1790</v>
      </c>
      <c r="B1405">
        <v>200</v>
      </c>
      <c r="C1405" t="s">
        <v>39</v>
      </c>
      <c r="D1405" t="s">
        <v>359</v>
      </c>
      <c r="E1405">
        <v>45711</v>
      </c>
      <c r="F1405">
        <v>17244</v>
      </c>
      <c r="G1405">
        <v>36979</v>
      </c>
      <c r="H1405" s="1">
        <v>44347</v>
      </c>
      <c r="I1405" t="s">
        <v>387</v>
      </c>
      <c r="J1405" t="s">
        <v>389</v>
      </c>
      <c r="K1405">
        <v>30179</v>
      </c>
      <c r="L1405" t="s">
        <v>46</v>
      </c>
      <c r="M1405" t="s">
        <v>314</v>
      </c>
      <c r="N1405" t="s">
        <v>225</v>
      </c>
      <c r="O1405" t="s">
        <v>251</v>
      </c>
      <c r="P1405">
        <v>31</v>
      </c>
      <c r="Q1405" s="1">
        <v>32143</v>
      </c>
      <c r="R1405" t="s">
        <v>235</v>
      </c>
      <c r="S1405" t="s">
        <v>243</v>
      </c>
      <c r="T1405" t="s">
        <v>229</v>
      </c>
      <c r="U1405" t="s">
        <v>233</v>
      </c>
      <c r="V1405" t="s">
        <v>231</v>
      </c>
      <c r="W1405">
        <v>672</v>
      </c>
      <c r="X1405" t="s">
        <v>344</v>
      </c>
      <c r="Y1405" t="s">
        <v>360</v>
      </c>
      <c r="Z1405" t="s">
        <v>346</v>
      </c>
      <c r="AA1405">
        <v>9.9099999999999994E-2</v>
      </c>
      <c r="AB1405" t="s">
        <v>347</v>
      </c>
      <c r="AC1405" t="s">
        <v>361</v>
      </c>
      <c r="AD1405" t="s">
        <v>39</v>
      </c>
      <c r="AE1405" t="s">
        <v>40</v>
      </c>
      <c r="AF1405" t="s">
        <v>41</v>
      </c>
      <c r="AG1405" t="s">
        <v>42</v>
      </c>
      <c r="AH1405" t="s">
        <v>42</v>
      </c>
      <c r="AI1405" t="s">
        <v>43</v>
      </c>
      <c r="AJ1405" t="s">
        <v>44</v>
      </c>
      <c r="AK1405">
        <v>30179</v>
      </c>
      <c r="AL1405" t="s">
        <v>45</v>
      </c>
      <c r="AM1405" t="s">
        <v>30</v>
      </c>
      <c r="AN1405">
        <v>47354</v>
      </c>
      <c r="AO1405">
        <v>18782</v>
      </c>
      <c r="AP1405">
        <v>45582</v>
      </c>
      <c r="AQ1405">
        <v>15.2</v>
      </c>
      <c r="AR1405">
        <v>2309.3200000000002</v>
      </c>
      <c r="AS1405" t="s">
        <v>2396</v>
      </c>
      <c r="AT1405" t="s">
        <v>2396</v>
      </c>
      <c r="AU1405">
        <v>1</v>
      </c>
      <c r="AV1405" t="s">
        <v>2400</v>
      </c>
      <c r="AW1405" t="str" cm="1">
        <f t="array" ref="AW1405">IF(Bank_Final_Fact[[#This Row],[Disbursement Date]]=MIN(_xlfn._xlws.FILTER(Bank_Final_Fact[Disbursement Date],Bank_Final_Fact[Client id]=Bank_Final_Fact[[#This Row],[Client id]])),"New","Old")</f>
        <v>Old</v>
      </c>
      <c r="AX1405">
        <f t="shared" si="21"/>
        <v>3</v>
      </c>
    </row>
    <row r="1406" spans="1:50">
      <c r="A1406" t="s">
        <v>1791</v>
      </c>
      <c r="B1406">
        <v>634</v>
      </c>
      <c r="C1406" t="s">
        <v>209</v>
      </c>
      <c r="D1406" t="s">
        <v>343</v>
      </c>
      <c r="E1406">
        <v>30326</v>
      </c>
      <c r="F1406">
        <v>9575</v>
      </c>
      <c r="G1406">
        <v>18878</v>
      </c>
      <c r="H1406" s="1">
        <v>44219</v>
      </c>
      <c r="I1406" t="s">
        <v>385</v>
      </c>
      <c r="J1406" t="s">
        <v>389</v>
      </c>
      <c r="K1406">
        <v>1440051</v>
      </c>
      <c r="L1406" t="s">
        <v>211</v>
      </c>
      <c r="M1406" t="s">
        <v>273</v>
      </c>
      <c r="N1406" t="s">
        <v>225</v>
      </c>
      <c r="O1406" t="s">
        <v>242</v>
      </c>
      <c r="P1406">
        <v>23</v>
      </c>
      <c r="Q1406" s="1">
        <v>34335</v>
      </c>
      <c r="R1406" t="s">
        <v>266</v>
      </c>
      <c r="S1406" t="s">
        <v>243</v>
      </c>
      <c r="T1406" t="s">
        <v>229</v>
      </c>
      <c r="U1406" t="s">
        <v>230</v>
      </c>
      <c r="V1406" t="s">
        <v>240</v>
      </c>
      <c r="W1406">
        <v>588</v>
      </c>
      <c r="X1406" t="s">
        <v>344</v>
      </c>
      <c r="Y1406" t="s">
        <v>345</v>
      </c>
      <c r="Z1406" t="s">
        <v>346</v>
      </c>
      <c r="AA1406">
        <v>0.1065</v>
      </c>
      <c r="AB1406" t="s">
        <v>347</v>
      </c>
      <c r="AC1406" t="s">
        <v>348</v>
      </c>
      <c r="AD1406" t="s">
        <v>209</v>
      </c>
      <c r="AE1406" t="s">
        <v>103</v>
      </c>
      <c r="AF1406" t="s">
        <v>104</v>
      </c>
      <c r="AG1406" t="s">
        <v>105</v>
      </c>
      <c r="AH1406" t="s">
        <v>105</v>
      </c>
      <c r="AI1406" t="s">
        <v>106</v>
      </c>
      <c r="AJ1406" t="s">
        <v>209</v>
      </c>
      <c r="AK1406">
        <v>1440051</v>
      </c>
      <c r="AL1406" t="s">
        <v>210</v>
      </c>
      <c r="AM1406" t="s">
        <v>16</v>
      </c>
      <c r="AN1406">
        <v>32234</v>
      </c>
      <c r="AO1406">
        <v>10086</v>
      </c>
      <c r="AP1406">
        <v>29863</v>
      </c>
      <c r="AQ1406">
        <v>42.31</v>
      </c>
      <c r="AR1406">
        <v>2908.36</v>
      </c>
      <c r="AS1406" t="s">
        <v>2396</v>
      </c>
      <c r="AT1406" t="s">
        <v>2396</v>
      </c>
      <c r="AU1406">
        <v>0</v>
      </c>
      <c r="AV1406" t="s">
        <v>2399</v>
      </c>
      <c r="AW1406" t="str" cm="1">
        <f t="array" ref="AW1406">IF(Bank_Final_Fact[[#This Row],[Disbursement Date]]=MIN(_xlfn._xlws.FILTER(Bank_Final_Fact[Disbursement Date],Bank_Final_Fact[Client id]=Bank_Final_Fact[[#This Row],[Client id]])),"New","Old")</f>
        <v>New</v>
      </c>
      <c r="AX1406">
        <f t="shared" si="21"/>
        <v>1</v>
      </c>
    </row>
    <row r="1407" spans="1:50">
      <c r="A1407" t="s">
        <v>1792</v>
      </c>
      <c r="B1407">
        <v>375</v>
      </c>
      <c r="C1407" t="s">
        <v>196</v>
      </c>
      <c r="D1407" t="s">
        <v>366</v>
      </c>
      <c r="E1407">
        <v>33647</v>
      </c>
      <c r="F1407">
        <v>41179</v>
      </c>
      <c r="G1407">
        <v>16122</v>
      </c>
      <c r="H1407" s="1">
        <v>45234</v>
      </c>
      <c r="I1407" t="s">
        <v>382</v>
      </c>
      <c r="J1407" t="s">
        <v>389</v>
      </c>
      <c r="K1407">
        <v>560090</v>
      </c>
      <c r="L1407" t="s">
        <v>199</v>
      </c>
      <c r="M1407" t="s">
        <v>287</v>
      </c>
      <c r="N1407" t="s">
        <v>225</v>
      </c>
      <c r="O1407" t="s">
        <v>251</v>
      </c>
      <c r="P1407">
        <v>35</v>
      </c>
      <c r="Q1407" s="1">
        <v>30761</v>
      </c>
      <c r="R1407" t="s">
        <v>235</v>
      </c>
      <c r="S1407" t="s">
        <v>243</v>
      </c>
      <c r="T1407" t="s">
        <v>229</v>
      </c>
      <c r="U1407" t="s">
        <v>230</v>
      </c>
      <c r="V1407" t="s">
        <v>231</v>
      </c>
      <c r="W1407">
        <v>567</v>
      </c>
      <c r="X1407" t="s">
        <v>344</v>
      </c>
      <c r="Y1407" t="s">
        <v>360</v>
      </c>
      <c r="Z1407" t="s">
        <v>363</v>
      </c>
      <c r="AA1407">
        <v>0.17269999999999999</v>
      </c>
      <c r="AB1407" t="s">
        <v>354</v>
      </c>
      <c r="AC1407" t="s">
        <v>367</v>
      </c>
      <c r="AD1407" t="s">
        <v>196</v>
      </c>
      <c r="AE1407" t="s">
        <v>143</v>
      </c>
      <c r="AF1407" t="s">
        <v>144</v>
      </c>
      <c r="AG1407" t="s">
        <v>145</v>
      </c>
      <c r="AH1407" t="s">
        <v>145</v>
      </c>
      <c r="AI1407" t="s">
        <v>146</v>
      </c>
      <c r="AJ1407" t="s">
        <v>197</v>
      </c>
      <c r="AK1407">
        <v>560090</v>
      </c>
      <c r="AL1407" t="s">
        <v>198</v>
      </c>
      <c r="AM1407" t="s">
        <v>14</v>
      </c>
      <c r="AN1407">
        <v>35524</v>
      </c>
      <c r="AO1407">
        <v>41722</v>
      </c>
      <c r="AP1407">
        <v>33324</v>
      </c>
      <c r="AQ1407">
        <v>16.899999999999999</v>
      </c>
      <c r="AR1407">
        <v>690.31</v>
      </c>
      <c r="AS1407" t="s">
        <v>2396</v>
      </c>
      <c r="AT1407" t="s">
        <v>2396</v>
      </c>
      <c r="AU1407">
        <v>2</v>
      </c>
      <c r="AV1407" t="s">
        <v>2398</v>
      </c>
      <c r="AW1407" t="str" cm="1">
        <f t="array" ref="AW1407">IF(Bank_Final_Fact[[#This Row],[Disbursement Date]]=MIN(_xlfn._xlws.FILTER(Bank_Final_Fact[Disbursement Date],Bank_Final_Fact[Client id]=Bank_Final_Fact[[#This Row],[Client id]])),"New","Old")</f>
        <v>Old</v>
      </c>
      <c r="AX1407">
        <f t="shared" si="21"/>
        <v>3</v>
      </c>
    </row>
    <row r="1408" spans="1:50">
      <c r="A1408" t="s">
        <v>1793</v>
      </c>
      <c r="B1408">
        <v>265</v>
      </c>
      <c r="C1408" t="s">
        <v>39</v>
      </c>
      <c r="D1408" t="s">
        <v>359</v>
      </c>
      <c r="E1408">
        <v>35982</v>
      </c>
      <c r="F1408">
        <v>3646</v>
      </c>
      <c r="G1408">
        <v>27632</v>
      </c>
      <c r="H1408" s="1">
        <v>42196</v>
      </c>
      <c r="I1408" t="s">
        <v>382</v>
      </c>
      <c r="J1408" t="s">
        <v>383</v>
      </c>
      <c r="K1408">
        <v>30179</v>
      </c>
      <c r="L1408" t="s">
        <v>46</v>
      </c>
      <c r="M1408" t="s">
        <v>309</v>
      </c>
      <c r="N1408" t="s">
        <v>225</v>
      </c>
      <c r="O1408" t="s">
        <v>238</v>
      </c>
      <c r="P1408">
        <v>53</v>
      </c>
      <c r="Q1408" s="1">
        <v>24108</v>
      </c>
      <c r="R1408" t="s">
        <v>239</v>
      </c>
      <c r="S1408" t="s">
        <v>303</v>
      </c>
      <c r="T1408" t="s">
        <v>229</v>
      </c>
      <c r="U1408" t="s">
        <v>261</v>
      </c>
      <c r="V1408" t="s">
        <v>246</v>
      </c>
      <c r="W1408">
        <v>529</v>
      </c>
      <c r="X1408" t="s">
        <v>344</v>
      </c>
      <c r="Y1408" t="s">
        <v>360</v>
      </c>
      <c r="Z1408" t="s">
        <v>346</v>
      </c>
      <c r="AA1408">
        <v>9.9099999999999994E-2</v>
      </c>
      <c r="AB1408" t="s">
        <v>347</v>
      </c>
      <c r="AC1408" t="s">
        <v>361</v>
      </c>
      <c r="AD1408" t="s">
        <v>39</v>
      </c>
      <c r="AE1408" t="s">
        <v>40</v>
      </c>
      <c r="AF1408" t="s">
        <v>41</v>
      </c>
      <c r="AG1408" t="s">
        <v>42</v>
      </c>
      <c r="AH1408" t="s">
        <v>42</v>
      </c>
      <c r="AI1408" t="s">
        <v>43</v>
      </c>
      <c r="AJ1408" t="s">
        <v>44</v>
      </c>
      <c r="AK1408">
        <v>30179</v>
      </c>
      <c r="AL1408" t="s">
        <v>45</v>
      </c>
      <c r="AM1408" t="s">
        <v>30</v>
      </c>
      <c r="AN1408">
        <v>35825</v>
      </c>
      <c r="AO1408">
        <v>4275</v>
      </c>
      <c r="AP1408">
        <v>35940</v>
      </c>
      <c r="AQ1408">
        <v>29.54</v>
      </c>
      <c r="AR1408">
        <v>4779.2</v>
      </c>
      <c r="AS1408" t="s">
        <v>2397</v>
      </c>
      <c r="AT1408" t="s">
        <v>2396</v>
      </c>
      <c r="AU1408">
        <v>1</v>
      </c>
      <c r="AV1408" t="s">
        <v>2399</v>
      </c>
      <c r="AW1408" t="str" cm="1">
        <f t="array" ref="AW1408">IF(Bank_Final_Fact[[#This Row],[Disbursement Date]]=MIN(_xlfn._xlws.FILTER(Bank_Final_Fact[Disbursement Date],Bank_Final_Fact[Client id]=Bank_Final_Fact[[#This Row],[Client id]])),"New","Old")</f>
        <v>New</v>
      </c>
      <c r="AX1408">
        <f t="shared" si="21"/>
        <v>1</v>
      </c>
    </row>
    <row r="1409" spans="1:50">
      <c r="A1409" t="s">
        <v>1794</v>
      </c>
      <c r="B1409">
        <v>833</v>
      </c>
      <c r="C1409" t="s">
        <v>39</v>
      </c>
      <c r="D1409" t="s">
        <v>359</v>
      </c>
      <c r="E1409">
        <v>5532</v>
      </c>
      <c r="F1409">
        <v>3282</v>
      </c>
      <c r="G1409">
        <v>42878</v>
      </c>
      <c r="H1409" s="1">
        <v>42664</v>
      </c>
      <c r="I1409" t="s">
        <v>382</v>
      </c>
      <c r="J1409" t="s">
        <v>383</v>
      </c>
      <c r="K1409">
        <v>30179</v>
      </c>
      <c r="L1409" t="s">
        <v>46</v>
      </c>
      <c r="M1409" t="s">
        <v>298</v>
      </c>
      <c r="N1409" t="s">
        <v>225</v>
      </c>
      <c r="O1409" t="s">
        <v>242</v>
      </c>
      <c r="P1409">
        <v>22</v>
      </c>
      <c r="Q1409" s="1">
        <v>35348</v>
      </c>
      <c r="R1409" t="s">
        <v>239</v>
      </c>
      <c r="S1409" t="s">
        <v>303</v>
      </c>
      <c r="T1409" t="s">
        <v>259</v>
      </c>
      <c r="U1409" t="s">
        <v>233</v>
      </c>
      <c r="V1409" t="s">
        <v>246</v>
      </c>
      <c r="W1409">
        <v>564</v>
      </c>
      <c r="X1409" t="s">
        <v>344</v>
      </c>
      <c r="Y1409" t="s">
        <v>360</v>
      </c>
      <c r="Z1409" t="s">
        <v>346</v>
      </c>
      <c r="AA1409">
        <v>9.9099999999999994E-2</v>
      </c>
      <c r="AB1409" t="s">
        <v>347</v>
      </c>
      <c r="AC1409" t="s">
        <v>361</v>
      </c>
      <c r="AD1409" t="s">
        <v>39</v>
      </c>
      <c r="AE1409" t="s">
        <v>40</v>
      </c>
      <c r="AF1409" t="s">
        <v>41</v>
      </c>
      <c r="AG1409" t="s">
        <v>42</v>
      </c>
      <c r="AH1409" t="s">
        <v>42</v>
      </c>
      <c r="AI1409" t="s">
        <v>43</v>
      </c>
      <c r="AJ1409" t="s">
        <v>44</v>
      </c>
      <c r="AK1409">
        <v>30179</v>
      </c>
      <c r="AL1409" t="s">
        <v>45</v>
      </c>
      <c r="AM1409" t="s">
        <v>30</v>
      </c>
      <c r="AN1409">
        <v>7381</v>
      </c>
      <c r="AO1409">
        <v>3043</v>
      </c>
      <c r="AP1409">
        <v>5458</v>
      </c>
      <c r="AQ1409">
        <v>10.029999999999999</v>
      </c>
      <c r="AR1409">
        <v>2350.14</v>
      </c>
      <c r="AS1409" t="s">
        <v>2396</v>
      </c>
      <c r="AT1409" t="s">
        <v>2396</v>
      </c>
      <c r="AU1409">
        <v>0</v>
      </c>
      <c r="AV1409" t="s">
        <v>2398</v>
      </c>
      <c r="AW1409" t="str" cm="1">
        <f t="array" ref="AW1409">IF(Bank_Final_Fact[[#This Row],[Disbursement Date]]=MIN(_xlfn._xlws.FILTER(Bank_Final_Fact[Disbursement Date],Bank_Final_Fact[Client id]=Bank_Final_Fact[[#This Row],[Client id]])),"New","Old")</f>
        <v>New</v>
      </c>
      <c r="AX1409">
        <f t="shared" si="21"/>
        <v>3</v>
      </c>
    </row>
    <row r="1410" spans="1:50">
      <c r="A1410" t="s">
        <v>1795</v>
      </c>
      <c r="B1410">
        <v>794</v>
      </c>
      <c r="C1410" t="s">
        <v>39</v>
      </c>
      <c r="D1410" t="s">
        <v>343</v>
      </c>
      <c r="E1410">
        <v>10897</v>
      </c>
      <c r="F1410">
        <v>14123</v>
      </c>
      <c r="G1410">
        <v>43306</v>
      </c>
      <c r="H1410" s="1">
        <v>44019</v>
      </c>
      <c r="I1410" t="s">
        <v>382</v>
      </c>
      <c r="J1410" t="s">
        <v>389</v>
      </c>
      <c r="K1410">
        <v>30179</v>
      </c>
      <c r="L1410" t="s">
        <v>46</v>
      </c>
      <c r="M1410" t="s">
        <v>247</v>
      </c>
      <c r="N1410" t="s">
        <v>225</v>
      </c>
      <c r="O1410" t="s">
        <v>226</v>
      </c>
      <c r="P1410">
        <v>43</v>
      </c>
      <c r="Q1410" s="1">
        <v>27760</v>
      </c>
      <c r="R1410" t="s">
        <v>281</v>
      </c>
      <c r="S1410" t="s">
        <v>282</v>
      </c>
      <c r="T1410" t="s">
        <v>229</v>
      </c>
      <c r="U1410" t="s">
        <v>261</v>
      </c>
      <c r="V1410" t="s">
        <v>231</v>
      </c>
      <c r="W1410">
        <v>528</v>
      </c>
      <c r="X1410" t="s">
        <v>344</v>
      </c>
      <c r="Y1410" t="s">
        <v>345</v>
      </c>
      <c r="Z1410" t="s">
        <v>346</v>
      </c>
      <c r="AA1410">
        <v>0.1065</v>
      </c>
      <c r="AB1410" t="s">
        <v>347</v>
      </c>
      <c r="AC1410" t="s">
        <v>348</v>
      </c>
      <c r="AD1410" t="s">
        <v>39</v>
      </c>
      <c r="AE1410" t="s">
        <v>40</v>
      </c>
      <c r="AF1410" t="s">
        <v>41</v>
      </c>
      <c r="AG1410" t="s">
        <v>42</v>
      </c>
      <c r="AH1410" t="s">
        <v>42</v>
      </c>
      <c r="AI1410" t="s">
        <v>43</v>
      </c>
      <c r="AJ1410" t="s">
        <v>44</v>
      </c>
      <c r="AK1410">
        <v>30179</v>
      </c>
      <c r="AL1410" t="s">
        <v>45</v>
      </c>
      <c r="AM1410" t="s">
        <v>30</v>
      </c>
      <c r="AN1410">
        <v>11991</v>
      </c>
      <c r="AO1410">
        <v>14490</v>
      </c>
      <c r="AP1410">
        <v>10861</v>
      </c>
      <c r="AQ1410">
        <v>28.13</v>
      </c>
      <c r="AR1410">
        <v>2967.58</v>
      </c>
      <c r="AS1410" t="s">
        <v>2396</v>
      </c>
      <c r="AT1410" t="s">
        <v>2396</v>
      </c>
      <c r="AU1410">
        <v>2</v>
      </c>
      <c r="AV1410" t="s">
        <v>2398</v>
      </c>
      <c r="AW1410" t="str" cm="1">
        <f t="array" ref="AW1410">IF(Bank_Final_Fact[[#This Row],[Disbursement Date]]=MIN(_xlfn._xlws.FILTER(Bank_Final_Fact[Disbursement Date],Bank_Final_Fact[Client id]=Bank_Final_Fact[[#This Row],[Client id]])),"New","Old")</f>
        <v>New</v>
      </c>
      <c r="AX1410">
        <f t="shared" ref="AX1410:AX1473" si="22">COUNTIF($B:$B,B1410)</f>
        <v>2</v>
      </c>
    </row>
    <row r="1411" spans="1:50">
      <c r="A1411" t="s">
        <v>1796</v>
      </c>
      <c r="B1411">
        <v>249</v>
      </c>
      <c r="C1411" t="s">
        <v>139</v>
      </c>
      <c r="D1411" t="s">
        <v>343</v>
      </c>
      <c r="E1411">
        <v>27720</v>
      </c>
      <c r="F1411">
        <v>38689</v>
      </c>
      <c r="G1411">
        <v>9760</v>
      </c>
      <c r="H1411" s="1">
        <v>44839</v>
      </c>
      <c r="I1411" t="s">
        <v>385</v>
      </c>
      <c r="J1411" t="s">
        <v>389</v>
      </c>
      <c r="K1411">
        <v>630081</v>
      </c>
      <c r="L1411" t="s">
        <v>141</v>
      </c>
      <c r="M1411" t="s">
        <v>224</v>
      </c>
      <c r="N1411" t="s">
        <v>225</v>
      </c>
      <c r="O1411" t="s">
        <v>238</v>
      </c>
      <c r="P1411">
        <v>50</v>
      </c>
      <c r="Q1411" s="1">
        <v>24838</v>
      </c>
      <c r="R1411" t="s">
        <v>235</v>
      </c>
      <c r="S1411" t="s">
        <v>243</v>
      </c>
      <c r="T1411" t="s">
        <v>229</v>
      </c>
      <c r="U1411" t="s">
        <v>230</v>
      </c>
      <c r="V1411" t="s">
        <v>246</v>
      </c>
      <c r="W1411">
        <v>726</v>
      </c>
      <c r="X1411" t="s">
        <v>344</v>
      </c>
      <c r="Y1411" t="s">
        <v>345</v>
      </c>
      <c r="Z1411" t="s">
        <v>346</v>
      </c>
      <c r="AA1411">
        <v>0.1065</v>
      </c>
      <c r="AB1411" t="s">
        <v>347</v>
      </c>
      <c r="AC1411" t="s">
        <v>348</v>
      </c>
      <c r="AD1411" t="s">
        <v>139</v>
      </c>
      <c r="AE1411" t="s">
        <v>133</v>
      </c>
      <c r="AF1411" t="s">
        <v>134</v>
      </c>
      <c r="AG1411" t="s">
        <v>135</v>
      </c>
      <c r="AH1411" t="s">
        <v>135</v>
      </c>
      <c r="AI1411" t="s">
        <v>136</v>
      </c>
      <c r="AJ1411" t="s">
        <v>139</v>
      </c>
      <c r="AK1411">
        <v>630081</v>
      </c>
      <c r="AL1411" t="s">
        <v>140</v>
      </c>
      <c r="AM1411" t="s">
        <v>16</v>
      </c>
      <c r="AN1411">
        <v>29489</v>
      </c>
      <c r="AO1411">
        <v>40558</v>
      </c>
      <c r="AP1411">
        <v>27698</v>
      </c>
      <c r="AQ1411">
        <v>34.159999999999997</v>
      </c>
      <c r="AR1411">
        <v>2417.21</v>
      </c>
      <c r="AS1411" t="s">
        <v>2396</v>
      </c>
      <c r="AT1411" t="s">
        <v>2396</v>
      </c>
      <c r="AU1411">
        <v>2</v>
      </c>
      <c r="AV1411" t="s">
        <v>2399</v>
      </c>
      <c r="AW1411" t="str" cm="1">
        <f t="array" ref="AW1411">IF(Bank_Final_Fact[[#This Row],[Disbursement Date]]=MIN(_xlfn._xlws.FILTER(Bank_Final_Fact[Disbursement Date],Bank_Final_Fact[Client id]=Bank_Final_Fact[[#This Row],[Client id]])),"New","Old")</f>
        <v>Old</v>
      </c>
      <c r="AX1411">
        <f t="shared" si="22"/>
        <v>3</v>
      </c>
    </row>
    <row r="1412" spans="1:50">
      <c r="A1412" t="s">
        <v>1797</v>
      </c>
      <c r="B1412">
        <v>524</v>
      </c>
      <c r="C1412" t="s">
        <v>92</v>
      </c>
      <c r="D1412" t="s">
        <v>372</v>
      </c>
      <c r="E1412">
        <v>2315</v>
      </c>
      <c r="F1412">
        <v>41949</v>
      </c>
      <c r="G1412">
        <v>39561</v>
      </c>
      <c r="H1412" s="1">
        <v>42667</v>
      </c>
      <c r="I1412" t="s">
        <v>385</v>
      </c>
      <c r="J1412" t="s">
        <v>389</v>
      </c>
      <c r="K1412">
        <v>700013</v>
      </c>
      <c r="L1412" t="s">
        <v>93</v>
      </c>
      <c r="M1412" t="s">
        <v>252</v>
      </c>
      <c r="N1412" t="s">
        <v>225</v>
      </c>
      <c r="O1412" t="s">
        <v>242</v>
      </c>
      <c r="P1412">
        <v>22</v>
      </c>
      <c r="Q1412" s="1">
        <v>35047</v>
      </c>
      <c r="R1412" t="s">
        <v>266</v>
      </c>
      <c r="S1412" t="s">
        <v>243</v>
      </c>
      <c r="T1412" t="s">
        <v>229</v>
      </c>
      <c r="U1412" t="s">
        <v>261</v>
      </c>
      <c r="V1412" t="s">
        <v>246</v>
      </c>
      <c r="W1412">
        <v>346</v>
      </c>
      <c r="X1412" t="s">
        <v>344</v>
      </c>
      <c r="Y1412" t="s">
        <v>345</v>
      </c>
      <c r="Z1412" t="s">
        <v>346</v>
      </c>
      <c r="AA1412">
        <v>0.17269999999999999</v>
      </c>
      <c r="AB1412" t="s">
        <v>354</v>
      </c>
      <c r="AC1412" t="s">
        <v>367</v>
      </c>
      <c r="AD1412" t="s">
        <v>92</v>
      </c>
      <c r="AE1412" t="s">
        <v>82</v>
      </c>
      <c r="AF1412" t="s">
        <v>83</v>
      </c>
      <c r="AG1412" t="s">
        <v>84</v>
      </c>
      <c r="AH1412" t="s">
        <v>84</v>
      </c>
      <c r="AI1412" t="s">
        <v>85</v>
      </c>
      <c r="AJ1412" t="s">
        <v>86</v>
      </c>
      <c r="AK1412">
        <v>700013</v>
      </c>
      <c r="AL1412" t="s">
        <v>21</v>
      </c>
      <c r="AM1412" t="s">
        <v>30</v>
      </c>
      <c r="AN1412">
        <v>2529</v>
      </c>
      <c r="AO1412">
        <v>42879</v>
      </c>
      <c r="AP1412">
        <v>2227</v>
      </c>
      <c r="AQ1412">
        <v>18.46</v>
      </c>
      <c r="AR1412">
        <v>2679.42</v>
      </c>
      <c r="AS1412" t="s">
        <v>2396</v>
      </c>
      <c r="AT1412" t="s">
        <v>2396</v>
      </c>
      <c r="AU1412">
        <v>0</v>
      </c>
      <c r="AV1412" t="s">
        <v>2400</v>
      </c>
      <c r="AW1412" t="str" cm="1">
        <f t="array" ref="AW1412">IF(Bank_Final_Fact[[#This Row],[Disbursement Date]]=MIN(_xlfn._xlws.FILTER(Bank_Final_Fact[Disbursement Date],Bank_Final_Fact[Client id]=Bank_Final_Fact[[#This Row],[Client id]])),"New","Old")</f>
        <v>Old</v>
      </c>
      <c r="AX1412">
        <f t="shared" si="22"/>
        <v>3</v>
      </c>
    </row>
    <row r="1413" spans="1:50">
      <c r="A1413" t="s">
        <v>1798</v>
      </c>
      <c r="B1413">
        <v>638</v>
      </c>
      <c r="C1413" t="s">
        <v>124</v>
      </c>
      <c r="D1413" t="s">
        <v>343</v>
      </c>
      <c r="E1413">
        <v>20124</v>
      </c>
      <c r="F1413">
        <v>10010</v>
      </c>
      <c r="G1413">
        <v>41999</v>
      </c>
      <c r="H1413" s="1">
        <v>44304</v>
      </c>
      <c r="I1413" t="s">
        <v>394</v>
      </c>
      <c r="J1413" t="s">
        <v>383</v>
      </c>
      <c r="K1413">
        <v>1030063</v>
      </c>
      <c r="L1413" t="s">
        <v>126</v>
      </c>
      <c r="M1413" t="s">
        <v>271</v>
      </c>
      <c r="N1413" t="s">
        <v>225</v>
      </c>
      <c r="O1413" t="s">
        <v>328</v>
      </c>
      <c r="P1413">
        <v>57</v>
      </c>
      <c r="Q1413" s="1">
        <v>22869</v>
      </c>
      <c r="R1413" t="s">
        <v>266</v>
      </c>
      <c r="S1413" t="s">
        <v>282</v>
      </c>
      <c r="T1413" t="s">
        <v>229</v>
      </c>
      <c r="U1413" t="s">
        <v>230</v>
      </c>
      <c r="V1413" t="s">
        <v>240</v>
      </c>
      <c r="W1413">
        <v>472</v>
      </c>
      <c r="X1413" t="s">
        <v>344</v>
      </c>
      <c r="Y1413" t="s">
        <v>345</v>
      </c>
      <c r="Z1413" t="s">
        <v>346</v>
      </c>
      <c r="AA1413">
        <v>0.1065</v>
      </c>
      <c r="AB1413" t="s">
        <v>347</v>
      </c>
      <c r="AC1413" t="s">
        <v>348</v>
      </c>
      <c r="AD1413" t="s">
        <v>124</v>
      </c>
      <c r="AE1413" t="s">
        <v>9</v>
      </c>
      <c r="AF1413" t="s">
        <v>10</v>
      </c>
      <c r="AG1413" t="s">
        <v>11</v>
      </c>
      <c r="AH1413" t="s">
        <v>11</v>
      </c>
      <c r="AI1413" t="s">
        <v>12</v>
      </c>
      <c r="AJ1413" t="s">
        <v>20</v>
      </c>
      <c r="AK1413">
        <v>1030063</v>
      </c>
      <c r="AL1413" t="s">
        <v>125</v>
      </c>
      <c r="AM1413" t="s">
        <v>30</v>
      </c>
      <c r="AN1413">
        <v>21369</v>
      </c>
      <c r="AO1413">
        <v>10691</v>
      </c>
      <c r="AP1413">
        <v>19835</v>
      </c>
      <c r="AQ1413">
        <v>26.73</v>
      </c>
      <c r="AR1413">
        <v>3438.48</v>
      </c>
      <c r="AS1413" t="s">
        <v>2396</v>
      </c>
      <c r="AT1413" t="s">
        <v>2396</v>
      </c>
      <c r="AU1413">
        <v>1</v>
      </c>
      <c r="AV1413" t="s">
        <v>2398</v>
      </c>
      <c r="AW1413" t="str" cm="1">
        <f t="array" ref="AW1413">IF(Bank_Final_Fact[[#This Row],[Disbursement Date]]=MIN(_xlfn._xlws.FILTER(Bank_Final_Fact[Disbursement Date],Bank_Final_Fact[Client id]=Bank_Final_Fact[[#This Row],[Client id]])),"New","Old")</f>
        <v>Old</v>
      </c>
      <c r="AX1413">
        <f t="shared" si="22"/>
        <v>4</v>
      </c>
    </row>
    <row r="1414" spans="1:50">
      <c r="A1414" t="s">
        <v>1799</v>
      </c>
      <c r="B1414">
        <v>679</v>
      </c>
      <c r="C1414" t="s">
        <v>200</v>
      </c>
      <c r="D1414" t="s">
        <v>343</v>
      </c>
      <c r="E1414">
        <v>39193</v>
      </c>
      <c r="F1414">
        <v>44998</v>
      </c>
      <c r="G1414">
        <v>37964</v>
      </c>
      <c r="H1414" s="1">
        <v>42690</v>
      </c>
      <c r="I1414" t="s">
        <v>382</v>
      </c>
      <c r="J1414" t="s">
        <v>383</v>
      </c>
      <c r="K1414">
        <v>850152</v>
      </c>
      <c r="L1414" t="s">
        <v>201</v>
      </c>
      <c r="M1414" t="s">
        <v>280</v>
      </c>
      <c r="N1414" t="s">
        <v>225</v>
      </c>
      <c r="O1414" t="s">
        <v>226</v>
      </c>
      <c r="P1414">
        <v>38</v>
      </c>
      <c r="Q1414" s="1">
        <v>29952</v>
      </c>
      <c r="R1414" t="s">
        <v>239</v>
      </c>
      <c r="S1414" t="s">
        <v>303</v>
      </c>
      <c r="T1414" t="s">
        <v>229</v>
      </c>
      <c r="U1414" t="s">
        <v>230</v>
      </c>
      <c r="V1414" t="s">
        <v>231</v>
      </c>
      <c r="W1414">
        <v>467</v>
      </c>
      <c r="X1414" t="s">
        <v>344</v>
      </c>
      <c r="Y1414" t="s">
        <v>345</v>
      </c>
      <c r="Z1414" t="s">
        <v>346</v>
      </c>
      <c r="AA1414">
        <v>0.1065</v>
      </c>
      <c r="AB1414" t="s">
        <v>347</v>
      </c>
      <c r="AC1414" t="s">
        <v>348</v>
      </c>
      <c r="AD1414" t="s">
        <v>200</v>
      </c>
      <c r="AE1414" t="s">
        <v>143</v>
      </c>
      <c r="AF1414" t="s">
        <v>144</v>
      </c>
      <c r="AG1414" t="s">
        <v>145</v>
      </c>
      <c r="AH1414" t="s">
        <v>145</v>
      </c>
      <c r="AI1414" t="s">
        <v>146</v>
      </c>
      <c r="AJ1414" t="s">
        <v>200</v>
      </c>
      <c r="AK1414">
        <v>850152</v>
      </c>
      <c r="AL1414" t="s">
        <v>147</v>
      </c>
      <c r="AM1414" t="s">
        <v>16</v>
      </c>
      <c r="AN1414">
        <v>39274</v>
      </c>
      <c r="AO1414">
        <v>46012</v>
      </c>
      <c r="AP1414">
        <v>38830</v>
      </c>
      <c r="AQ1414">
        <v>41.69</v>
      </c>
      <c r="AR1414">
        <v>3067.26</v>
      </c>
      <c r="AS1414" t="s">
        <v>2396</v>
      </c>
      <c r="AT1414" t="s">
        <v>2396</v>
      </c>
      <c r="AU1414">
        <v>1</v>
      </c>
      <c r="AV1414" t="s">
        <v>2398</v>
      </c>
      <c r="AW1414" t="str" cm="1">
        <f t="array" ref="AW1414">IF(Bank_Final_Fact[[#This Row],[Disbursement Date]]=MIN(_xlfn._xlws.FILTER(Bank_Final_Fact[Disbursement Date],Bank_Final_Fact[Client id]=Bank_Final_Fact[[#This Row],[Client id]])),"New","Old")</f>
        <v>New</v>
      </c>
      <c r="AX1414">
        <f t="shared" si="22"/>
        <v>2</v>
      </c>
    </row>
    <row r="1415" spans="1:50">
      <c r="A1415" t="s">
        <v>1800</v>
      </c>
      <c r="B1415">
        <v>1000</v>
      </c>
      <c r="C1415" t="s">
        <v>60</v>
      </c>
      <c r="D1415" t="s">
        <v>359</v>
      </c>
      <c r="E1415">
        <v>25853</v>
      </c>
      <c r="F1415">
        <v>6282</v>
      </c>
      <c r="G1415">
        <v>39051</v>
      </c>
      <c r="H1415" s="1">
        <v>44163</v>
      </c>
      <c r="I1415" t="s">
        <v>394</v>
      </c>
      <c r="J1415" t="s">
        <v>389</v>
      </c>
      <c r="K1415">
        <v>90149</v>
      </c>
      <c r="L1415" t="s">
        <v>62</v>
      </c>
      <c r="M1415" t="s">
        <v>237</v>
      </c>
      <c r="N1415" t="s">
        <v>225</v>
      </c>
      <c r="O1415" t="s">
        <v>238</v>
      </c>
      <c r="P1415">
        <v>55</v>
      </c>
      <c r="Q1415" s="1">
        <v>22647</v>
      </c>
      <c r="R1415" t="s">
        <v>239</v>
      </c>
      <c r="S1415" t="s">
        <v>228</v>
      </c>
      <c r="T1415" t="s">
        <v>229</v>
      </c>
      <c r="U1415" t="s">
        <v>233</v>
      </c>
      <c r="V1415" t="s">
        <v>240</v>
      </c>
      <c r="W1415">
        <v>773</v>
      </c>
      <c r="X1415" t="s">
        <v>344</v>
      </c>
      <c r="Y1415" t="s">
        <v>360</v>
      </c>
      <c r="Z1415" t="s">
        <v>346</v>
      </c>
      <c r="AA1415">
        <v>9.9099999999999994E-2</v>
      </c>
      <c r="AB1415" t="s">
        <v>347</v>
      </c>
      <c r="AC1415" t="s">
        <v>361</v>
      </c>
      <c r="AD1415" t="s">
        <v>60</v>
      </c>
      <c r="AE1415" t="s">
        <v>40</v>
      </c>
      <c r="AF1415" t="s">
        <v>41</v>
      </c>
      <c r="AG1415" t="s">
        <v>42</v>
      </c>
      <c r="AH1415" t="s">
        <v>42</v>
      </c>
      <c r="AI1415" t="s">
        <v>43</v>
      </c>
      <c r="AJ1415" t="s">
        <v>61</v>
      </c>
      <c r="AK1415">
        <v>90149</v>
      </c>
      <c r="AL1415" t="s">
        <v>48</v>
      </c>
      <c r="AM1415" t="s">
        <v>30</v>
      </c>
      <c r="AN1415">
        <v>26518</v>
      </c>
      <c r="AO1415">
        <v>7122</v>
      </c>
      <c r="AP1415">
        <v>25477</v>
      </c>
      <c r="AQ1415">
        <v>35.36</v>
      </c>
      <c r="AR1415">
        <v>4722.83</v>
      </c>
      <c r="AS1415" t="s">
        <v>2396</v>
      </c>
      <c r="AT1415" t="s">
        <v>2396</v>
      </c>
      <c r="AU1415">
        <v>2</v>
      </c>
      <c r="AV1415" t="s">
        <v>2399</v>
      </c>
      <c r="AW1415" t="str" cm="1">
        <f t="array" ref="AW1415">IF(Bank_Final_Fact[[#This Row],[Disbursement Date]]=MIN(_xlfn._xlws.FILTER(Bank_Final_Fact[Disbursement Date],Bank_Final_Fact[Client id]=Bank_Final_Fact[[#This Row],[Client id]])),"New","Old")</f>
        <v>Old</v>
      </c>
      <c r="AX1415">
        <f t="shared" si="22"/>
        <v>4</v>
      </c>
    </row>
    <row r="1416" spans="1:50">
      <c r="A1416" t="s">
        <v>1801</v>
      </c>
      <c r="B1416">
        <v>433</v>
      </c>
      <c r="C1416" t="s">
        <v>124</v>
      </c>
      <c r="D1416" t="s">
        <v>343</v>
      </c>
      <c r="E1416">
        <v>38050</v>
      </c>
      <c r="F1416">
        <v>38433</v>
      </c>
      <c r="G1416">
        <v>11163</v>
      </c>
      <c r="H1416" s="1">
        <v>44014</v>
      </c>
      <c r="I1416" t="s">
        <v>385</v>
      </c>
      <c r="J1416" t="s">
        <v>389</v>
      </c>
      <c r="K1416">
        <v>1030063</v>
      </c>
      <c r="L1416" t="s">
        <v>126</v>
      </c>
      <c r="M1416" t="s">
        <v>244</v>
      </c>
      <c r="N1416" t="s">
        <v>225</v>
      </c>
      <c r="O1416" t="s">
        <v>226</v>
      </c>
      <c r="P1416">
        <v>37</v>
      </c>
      <c r="Q1416" s="1">
        <v>29221</v>
      </c>
      <c r="R1416" t="s">
        <v>227</v>
      </c>
      <c r="S1416" t="s">
        <v>243</v>
      </c>
      <c r="T1416" t="s">
        <v>229</v>
      </c>
      <c r="U1416" t="s">
        <v>245</v>
      </c>
      <c r="V1416" t="s">
        <v>246</v>
      </c>
      <c r="W1416">
        <v>426</v>
      </c>
      <c r="X1416" t="s">
        <v>344</v>
      </c>
      <c r="Y1416" t="s">
        <v>345</v>
      </c>
      <c r="Z1416" t="s">
        <v>346</v>
      </c>
      <c r="AA1416">
        <v>0.1065</v>
      </c>
      <c r="AB1416" t="s">
        <v>347</v>
      </c>
      <c r="AC1416" t="s">
        <v>348</v>
      </c>
      <c r="AD1416" t="s">
        <v>124</v>
      </c>
      <c r="AE1416" t="s">
        <v>9</v>
      </c>
      <c r="AF1416" t="s">
        <v>10</v>
      </c>
      <c r="AG1416" t="s">
        <v>11</v>
      </c>
      <c r="AH1416" t="s">
        <v>11</v>
      </c>
      <c r="AI1416" t="s">
        <v>12</v>
      </c>
      <c r="AJ1416" t="s">
        <v>20</v>
      </c>
      <c r="AK1416">
        <v>1030063</v>
      </c>
      <c r="AL1416" t="s">
        <v>125</v>
      </c>
      <c r="AM1416" t="s">
        <v>30</v>
      </c>
      <c r="AN1416">
        <v>38409</v>
      </c>
      <c r="AO1416">
        <v>40408</v>
      </c>
      <c r="AP1416">
        <v>37629</v>
      </c>
      <c r="AQ1416">
        <v>4.21</v>
      </c>
      <c r="AR1416">
        <v>2959.73</v>
      </c>
      <c r="AS1416" t="s">
        <v>2396</v>
      </c>
      <c r="AT1416" t="s">
        <v>2396</v>
      </c>
      <c r="AU1416">
        <v>2</v>
      </c>
      <c r="AV1416" t="s">
        <v>2400</v>
      </c>
      <c r="AW1416" t="str" cm="1">
        <f t="array" ref="AW1416">IF(Bank_Final_Fact[[#This Row],[Disbursement Date]]=MIN(_xlfn._xlws.FILTER(Bank_Final_Fact[Disbursement Date],Bank_Final_Fact[Client id]=Bank_Final_Fact[[#This Row],[Client id]])),"New","Old")</f>
        <v>Old</v>
      </c>
      <c r="AX1416">
        <f t="shared" si="22"/>
        <v>4</v>
      </c>
    </row>
    <row r="1417" spans="1:50">
      <c r="A1417" t="s">
        <v>1802</v>
      </c>
      <c r="B1417">
        <v>883</v>
      </c>
      <c r="C1417" t="s">
        <v>109</v>
      </c>
      <c r="D1417" t="s">
        <v>359</v>
      </c>
      <c r="E1417">
        <v>46039</v>
      </c>
      <c r="F1417">
        <v>30258</v>
      </c>
      <c r="G1417">
        <v>20151</v>
      </c>
      <c r="H1417" s="1">
        <v>42245</v>
      </c>
      <c r="I1417" t="s">
        <v>394</v>
      </c>
      <c r="J1417" t="s">
        <v>389</v>
      </c>
      <c r="K1417">
        <v>1110166</v>
      </c>
      <c r="L1417" t="s">
        <v>112</v>
      </c>
      <c r="M1417" t="s">
        <v>314</v>
      </c>
      <c r="N1417" t="s">
        <v>225</v>
      </c>
      <c r="O1417" t="s">
        <v>251</v>
      </c>
      <c r="P1417">
        <v>31</v>
      </c>
      <c r="Q1417" s="1">
        <v>32143</v>
      </c>
      <c r="R1417" t="s">
        <v>235</v>
      </c>
      <c r="S1417" t="s">
        <v>243</v>
      </c>
      <c r="T1417" t="s">
        <v>229</v>
      </c>
      <c r="U1417" t="s">
        <v>233</v>
      </c>
      <c r="V1417" t="s">
        <v>231</v>
      </c>
      <c r="W1417">
        <v>672</v>
      </c>
      <c r="X1417" t="s">
        <v>344</v>
      </c>
      <c r="Y1417" t="s">
        <v>360</v>
      </c>
      <c r="Z1417" t="s">
        <v>346</v>
      </c>
      <c r="AA1417">
        <v>9.9099999999999994E-2</v>
      </c>
      <c r="AB1417" t="s">
        <v>347</v>
      </c>
      <c r="AC1417" t="s">
        <v>361</v>
      </c>
      <c r="AD1417" t="s">
        <v>109</v>
      </c>
      <c r="AE1417" t="s">
        <v>9</v>
      </c>
      <c r="AF1417" t="s">
        <v>10</v>
      </c>
      <c r="AG1417" t="s">
        <v>11</v>
      </c>
      <c r="AH1417" t="s">
        <v>11</v>
      </c>
      <c r="AI1417" t="s">
        <v>12</v>
      </c>
      <c r="AJ1417" t="s">
        <v>110</v>
      </c>
      <c r="AK1417">
        <v>1110166</v>
      </c>
      <c r="AL1417" t="s">
        <v>111</v>
      </c>
      <c r="AM1417" t="s">
        <v>14</v>
      </c>
      <c r="AN1417">
        <v>47433</v>
      </c>
      <c r="AO1417">
        <v>30249</v>
      </c>
      <c r="AP1417">
        <v>45925</v>
      </c>
      <c r="AQ1417">
        <v>1.68</v>
      </c>
      <c r="AR1417">
        <v>4475.13</v>
      </c>
      <c r="AS1417" t="s">
        <v>2396</v>
      </c>
      <c r="AT1417" t="s">
        <v>2396</v>
      </c>
      <c r="AU1417">
        <v>0</v>
      </c>
      <c r="AV1417" t="s">
        <v>2398</v>
      </c>
      <c r="AW1417" t="str" cm="1">
        <f t="array" ref="AW1417">IF(Bank_Final_Fact[[#This Row],[Disbursement Date]]=MIN(_xlfn._xlws.FILTER(Bank_Final_Fact[Disbursement Date],Bank_Final_Fact[Client id]=Bank_Final_Fact[[#This Row],[Client id]])),"New","Old")</f>
        <v>New</v>
      </c>
      <c r="AX1417">
        <f t="shared" si="22"/>
        <v>3</v>
      </c>
    </row>
    <row r="1418" spans="1:50">
      <c r="A1418" t="s">
        <v>1803</v>
      </c>
      <c r="B1418">
        <v>374</v>
      </c>
      <c r="C1418" t="s">
        <v>124</v>
      </c>
      <c r="D1418" t="s">
        <v>343</v>
      </c>
      <c r="E1418">
        <v>17950</v>
      </c>
      <c r="F1418">
        <v>40359</v>
      </c>
      <c r="G1418">
        <v>8977</v>
      </c>
      <c r="H1418" s="1">
        <v>44154</v>
      </c>
      <c r="I1418" t="s">
        <v>385</v>
      </c>
      <c r="J1418" t="s">
        <v>389</v>
      </c>
      <c r="K1418">
        <v>1030063</v>
      </c>
      <c r="L1418" t="s">
        <v>126</v>
      </c>
      <c r="M1418" t="s">
        <v>304</v>
      </c>
      <c r="N1418" t="s">
        <v>225</v>
      </c>
      <c r="O1418" t="s">
        <v>251</v>
      </c>
      <c r="P1418">
        <v>33</v>
      </c>
      <c r="Q1418" s="1">
        <v>31451</v>
      </c>
      <c r="R1418" t="s">
        <v>266</v>
      </c>
      <c r="S1418" t="s">
        <v>282</v>
      </c>
      <c r="T1418" t="s">
        <v>229</v>
      </c>
      <c r="U1418" t="s">
        <v>261</v>
      </c>
      <c r="V1418" t="s">
        <v>231</v>
      </c>
      <c r="W1418">
        <v>336</v>
      </c>
      <c r="X1418" t="s">
        <v>344</v>
      </c>
      <c r="Y1418" t="s">
        <v>345</v>
      </c>
      <c r="Z1418" t="s">
        <v>346</v>
      </c>
      <c r="AA1418">
        <v>0.1065</v>
      </c>
      <c r="AB1418" t="s">
        <v>347</v>
      </c>
      <c r="AC1418" t="s">
        <v>348</v>
      </c>
      <c r="AD1418" t="s">
        <v>124</v>
      </c>
      <c r="AE1418" t="s">
        <v>9</v>
      </c>
      <c r="AF1418" t="s">
        <v>10</v>
      </c>
      <c r="AG1418" t="s">
        <v>11</v>
      </c>
      <c r="AH1418" t="s">
        <v>11</v>
      </c>
      <c r="AI1418" t="s">
        <v>12</v>
      </c>
      <c r="AJ1418" t="s">
        <v>20</v>
      </c>
      <c r="AK1418">
        <v>1030063</v>
      </c>
      <c r="AL1418" t="s">
        <v>125</v>
      </c>
      <c r="AM1418" t="s">
        <v>30</v>
      </c>
      <c r="AN1418">
        <v>18141</v>
      </c>
      <c r="AO1418">
        <v>40044</v>
      </c>
      <c r="AP1418">
        <v>17502</v>
      </c>
      <c r="AQ1418">
        <v>35.869999999999997</v>
      </c>
      <c r="AR1418">
        <v>3031.9</v>
      </c>
      <c r="AS1418" t="s">
        <v>2396</v>
      </c>
      <c r="AT1418" t="s">
        <v>2396</v>
      </c>
      <c r="AU1418">
        <v>2</v>
      </c>
      <c r="AV1418" t="s">
        <v>2398</v>
      </c>
      <c r="AW1418" t="str" cm="1">
        <f t="array" ref="AW1418">IF(Bank_Final_Fact[[#This Row],[Disbursement Date]]=MIN(_xlfn._xlws.FILTER(Bank_Final_Fact[Disbursement Date],Bank_Final_Fact[Client id]=Bank_Final_Fact[[#This Row],[Client id]])),"New","Old")</f>
        <v>Old</v>
      </c>
      <c r="AX1418">
        <f t="shared" si="22"/>
        <v>3</v>
      </c>
    </row>
    <row r="1419" spans="1:50">
      <c r="A1419" t="s">
        <v>1804</v>
      </c>
      <c r="B1419">
        <v>550</v>
      </c>
      <c r="C1419" t="s">
        <v>20</v>
      </c>
      <c r="D1419" t="s">
        <v>359</v>
      </c>
      <c r="E1419">
        <v>33738</v>
      </c>
      <c r="F1419">
        <v>26525</v>
      </c>
      <c r="G1419">
        <v>34150</v>
      </c>
      <c r="H1419" s="1">
        <v>42672</v>
      </c>
      <c r="I1419" t="s">
        <v>382</v>
      </c>
      <c r="J1419" t="s">
        <v>383</v>
      </c>
      <c r="K1419">
        <v>110159</v>
      </c>
      <c r="L1419" t="s">
        <v>22</v>
      </c>
      <c r="M1419" t="s">
        <v>286</v>
      </c>
      <c r="N1419" t="s">
        <v>225</v>
      </c>
      <c r="O1419" t="s">
        <v>238</v>
      </c>
      <c r="P1419">
        <v>46</v>
      </c>
      <c r="Q1419" s="1">
        <v>26665</v>
      </c>
      <c r="R1419" t="s">
        <v>266</v>
      </c>
      <c r="S1419" t="s">
        <v>243</v>
      </c>
      <c r="T1419" t="s">
        <v>229</v>
      </c>
      <c r="U1419" t="s">
        <v>236</v>
      </c>
      <c r="V1419" t="s">
        <v>240</v>
      </c>
      <c r="W1419">
        <v>467</v>
      </c>
      <c r="X1419" t="s">
        <v>344</v>
      </c>
      <c r="Y1419" t="s">
        <v>360</v>
      </c>
      <c r="Z1419" t="s">
        <v>346</v>
      </c>
      <c r="AA1419">
        <v>9.9099999999999994E-2</v>
      </c>
      <c r="AB1419" t="s">
        <v>347</v>
      </c>
      <c r="AC1419" t="s">
        <v>361</v>
      </c>
      <c r="AD1419" t="s">
        <v>20</v>
      </c>
      <c r="AE1419" t="s">
        <v>9</v>
      </c>
      <c r="AF1419" t="s">
        <v>10</v>
      </c>
      <c r="AG1419" t="s">
        <v>11</v>
      </c>
      <c r="AH1419" t="s">
        <v>11</v>
      </c>
      <c r="AI1419" t="s">
        <v>12</v>
      </c>
      <c r="AJ1419" t="s">
        <v>20</v>
      </c>
      <c r="AK1419">
        <v>110159</v>
      </c>
      <c r="AL1419" t="s">
        <v>21</v>
      </c>
      <c r="AM1419" t="s">
        <v>30</v>
      </c>
      <c r="AN1419">
        <v>33295</v>
      </c>
      <c r="AO1419">
        <v>27986</v>
      </c>
      <c r="AP1419">
        <v>33347</v>
      </c>
      <c r="AQ1419">
        <v>40.24</v>
      </c>
      <c r="AR1419">
        <v>4074.08</v>
      </c>
      <c r="AS1419" t="s">
        <v>2396</v>
      </c>
      <c r="AT1419" t="s">
        <v>2397</v>
      </c>
      <c r="AU1419">
        <v>2</v>
      </c>
      <c r="AV1419" t="s">
        <v>2398</v>
      </c>
      <c r="AW1419" t="str" cm="1">
        <f t="array" ref="AW1419">IF(Bank_Final_Fact[[#This Row],[Disbursement Date]]=MIN(_xlfn._xlws.FILTER(Bank_Final_Fact[Disbursement Date],Bank_Final_Fact[Client id]=Bank_Final_Fact[[#This Row],[Client id]])),"New","Old")</f>
        <v>New</v>
      </c>
      <c r="AX1419">
        <f t="shared" si="22"/>
        <v>1</v>
      </c>
    </row>
    <row r="1420" spans="1:50">
      <c r="A1420" t="s">
        <v>1805</v>
      </c>
      <c r="B1420">
        <v>832</v>
      </c>
      <c r="C1420" t="s">
        <v>39</v>
      </c>
      <c r="D1420" t="s">
        <v>343</v>
      </c>
      <c r="E1420">
        <v>11284</v>
      </c>
      <c r="F1420">
        <v>5866</v>
      </c>
      <c r="G1420">
        <v>19685</v>
      </c>
      <c r="H1420" s="1">
        <v>43057</v>
      </c>
      <c r="I1420" t="s">
        <v>394</v>
      </c>
      <c r="J1420" t="s">
        <v>389</v>
      </c>
      <c r="K1420">
        <v>30179</v>
      </c>
      <c r="L1420" t="s">
        <v>46</v>
      </c>
      <c r="M1420" t="s">
        <v>305</v>
      </c>
      <c r="N1420" t="s">
        <v>225</v>
      </c>
      <c r="O1420" t="s">
        <v>238</v>
      </c>
      <c r="P1420">
        <v>51</v>
      </c>
      <c r="Q1420" s="1">
        <v>24746</v>
      </c>
      <c r="R1420" t="s">
        <v>266</v>
      </c>
      <c r="S1420" t="s">
        <v>282</v>
      </c>
      <c r="T1420" t="s">
        <v>229</v>
      </c>
      <c r="U1420" t="s">
        <v>261</v>
      </c>
      <c r="V1420" t="s">
        <v>246</v>
      </c>
      <c r="W1420">
        <v>338</v>
      </c>
      <c r="X1420" t="s">
        <v>344</v>
      </c>
      <c r="Y1420" t="s">
        <v>345</v>
      </c>
      <c r="Z1420" t="s">
        <v>346</v>
      </c>
      <c r="AA1420">
        <v>0.1065</v>
      </c>
      <c r="AB1420" t="s">
        <v>347</v>
      </c>
      <c r="AC1420" t="s">
        <v>348</v>
      </c>
      <c r="AD1420" t="s">
        <v>39</v>
      </c>
      <c r="AE1420" t="s">
        <v>40</v>
      </c>
      <c r="AF1420" t="s">
        <v>41</v>
      </c>
      <c r="AG1420" t="s">
        <v>42</v>
      </c>
      <c r="AH1420" t="s">
        <v>42</v>
      </c>
      <c r="AI1420" t="s">
        <v>43</v>
      </c>
      <c r="AJ1420" t="s">
        <v>44</v>
      </c>
      <c r="AK1420">
        <v>30179</v>
      </c>
      <c r="AL1420" t="s">
        <v>45</v>
      </c>
      <c r="AM1420" t="s">
        <v>30</v>
      </c>
      <c r="AN1420">
        <v>11196</v>
      </c>
      <c r="AO1420">
        <v>7791</v>
      </c>
      <c r="AP1420">
        <v>10922</v>
      </c>
      <c r="AQ1420">
        <v>11.81</v>
      </c>
      <c r="AR1420">
        <v>1260.03</v>
      </c>
      <c r="AS1420" t="s">
        <v>2396</v>
      </c>
      <c r="AT1420" t="s">
        <v>2396</v>
      </c>
      <c r="AU1420">
        <v>0</v>
      </c>
      <c r="AV1420" t="s">
        <v>2398</v>
      </c>
      <c r="AW1420" t="str" cm="1">
        <f t="array" ref="AW1420">IF(Bank_Final_Fact[[#This Row],[Disbursement Date]]=MIN(_xlfn._xlws.FILTER(Bank_Final_Fact[Disbursement Date],Bank_Final_Fact[Client id]=Bank_Final_Fact[[#This Row],[Client id]])),"New","Old")</f>
        <v>Old</v>
      </c>
      <c r="AX1420">
        <f t="shared" si="22"/>
        <v>4</v>
      </c>
    </row>
    <row r="1421" spans="1:50">
      <c r="A1421" t="s">
        <v>1806</v>
      </c>
      <c r="B1421">
        <v>467</v>
      </c>
      <c r="C1421" t="s">
        <v>60</v>
      </c>
      <c r="D1421" t="s">
        <v>343</v>
      </c>
      <c r="E1421">
        <v>48069</v>
      </c>
      <c r="F1421">
        <v>5150</v>
      </c>
      <c r="G1421">
        <v>38024</v>
      </c>
      <c r="H1421" s="1">
        <v>44544</v>
      </c>
      <c r="I1421" t="s">
        <v>394</v>
      </c>
      <c r="J1421" t="s">
        <v>383</v>
      </c>
      <c r="K1421">
        <v>90149</v>
      </c>
      <c r="L1421" t="s">
        <v>62</v>
      </c>
      <c r="M1421" t="s">
        <v>298</v>
      </c>
      <c r="N1421" t="s">
        <v>225</v>
      </c>
      <c r="O1421" t="s">
        <v>242</v>
      </c>
      <c r="P1421">
        <v>24</v>
      </c>
      <c r="Q1421" s="1">
        <v>34335</v>
      </c>
      <c r="R1421" t="s">
        <v>239</v>
      </c>
      <c r="S1421" t="s">
        <v>303</v>
      </c>
      <c r="T1421" t="s">
        <v>229</v>
      </c>
      <c r="U1421" t="s">
        <v>261</v>
      </c>
      <c r="V1421" t="s">
        <v>246</v>
      </c>
      <c r="W1421">
        <v>443</v>
      </c>
      <c r="X1421" t="s">
        <v>344</v>
      </c>
      <c r="Y1421" t="s">
        <v>345</v>
      </c>
      <c r="Z1421" t="s">
        <v>346</v>
      </c>
      <c r="AA1421">
        <v>0.1065</v>
      </c>
      <c r="AB1421" t="s">
        <v>347</v>
      </c>
      <c r="AC1421" t="s">
        <v>348</v>
      </c>
      <c r="AD1421" t="s">
        <v>60</v>
      </c>
      <c r="AE1421" t="s">
        <v>40</v>
      </c>
      <c r="AF1421" t="s">
        <v>41</v>
      </c>
      <c r="AG1421" t="s">
        <v>42</v>
      </c>
      <c r="AH1421" t="s">
        <v>42</v>
      </c>
      <c r="AI1421" t="s">
        <v>43</v>
      </c>
      <c r="AJ1421" t="s">
        <v>61</v>
      </c>
      <c r="AK1421">
        <v>90149</v>
      </c>
      <c r="AL1421" t="s">
        <v>48</v>
      </c>
      <c r="AM1421" t="s">
        <v>30</v>
      </c>
      <c r="AN1421">
        <v>48253</v>
      </c>
      <c r="AO1421">
        <v>4963</v>
      </c>
      <c r="AP1421">
        <v>47855</v>
      </c>
      <c r="AQ1421">
        <v>6.69</v>
      </c>
      <c r="AR1421">
        <v>1725.57</v>
      </c>
      <c r="AS1421" t="s">
        <v>2396</v>
      </c>
      <c r="AT1421" t="s">
        <v>2396</v>
      </c>
      <c r="AU1421">
        <v>0</v>
      </c>
      <c r="AV1421" t="s">
        <v>2400</v>
      </c>
      <c r="AW1421" t="str" cm="1">
        <f t="array" ref="AW1421">IF(Bank_Final_Fact[[#This Row],[Disbursement Date]]=MIN(_xlfn._xlws.FILTER(Bank_Final_Fact[Disbursement Date],Bank_Final_Fact[Client id]=Bank_Final_Fact[[#This Row],[Client id]])),"New","Old")</f>
        <v>Old</v>
      </c>
      <c r="AX1421">
        <f t="shared" si="22"/>
        <v>8</v>
      </c>
    </row>
    <row r="1422" spans="1:50">
      <c r="A1422" t="s">
        <v>1807</v>
      </c>
      <c r="B1422">
        <v>170</v>
      </c>
      <c r="C1422" t="s">
        <v>171</v>
      </c>
      <c r="D1422" t="s">
        <v>353</v>
      </c>
      <c r="E1422">
        <v>38986</v>
      </c>
      <c r="F1422">
        <v>21049</v>
      </c>
      <c r="G1422">
        <v>35419</v>
      </c>
      <c r="H1422" s="1">
        <v>45173</v>
      </c>
      <c r="I1422" t="s">
        <v>394</v>
      </c>
      <c r="J1422" t="s">
        <v>383</v>
      </c>
      <c r="K1422">
        <v>380112</v>
      </c>
      <c r="L1422" t="s">
        <v>173</v>
      </c>
      <c r="M1422" t="s">
        <v>289</v>
      </c>
      <c r="N1422" t="s">
        <v>225</v>
      </c>
      <c r="O1422" t="s">
        <v>226</v>
      </c>
      <c r="P1422">
        <v>36</v>
      </c>
      <c r="Q1422" s="1">
        <v>30567</v>
      </c>
      <c r="R1422" t="s">
        <v>266</v>
      </c>
      <c r="S1422" t="s">
        <v>282</v>
      </c>
      <c r="T1422" t="s">
        <v>249</v>
      </c>
      <c r="U1422" t="s">
        <v>261</v>
      </c>
      <c r="V1422" t="s">
        <v>240</v>
      </c>
      <c r="W1422">
        <v>807</v>
      </c>
      <c r="X1422" t="s">
        <v>344</v>
      </c>
      <c r="Y1422" t="s">
        <v>357</v>
      </c>
      <c r="Z1422" t="s">
        <v>346</v>
      </c>
      <c r="AA1422">
        <v>0.1825</v>
      </c>
      <c r="AB1422" t="s">
        <v>354</v>
      </c>
      <c r="AC1422" t="s">
        <v>355</v>
      </c>
      <c r="AD1422" t="s">
        <v>171</v>
      </c>
      <c r="AE1422" t="s">
        <v>76</v>
      </c>
      <c r="AF1422" t="s">
        <v>77</v>
      </c>
      <c r="AG1422" t="s">
        <v>78</v>
      </c>
      <c r="AH1422" t="s">
        <v>78</v>
      </c>
      <c r="AI1422" t="s">
        <v>79</v>
      </c>
      <c r="AJ1422" t="s">
        <v>171</v>
      </c>
      <c r="AK1422">
        <v>380112</v>
      </c>
      <c r="AL1422" t="s">
        <v>172</v>
      </c>
      <c r="AM1422" t="s">
        <v>16</v>
      </c>
      <c r="AN1422">
        <v>39912</v>
      </c>
      <c r="AO1422">
        <v>22625</v>
      </c>
      <c r="AP1422">
        <v>38821</v>
      </c>
      <c r="AQ1422">
        <v>3.62</v>
      </c>
      <c r="AR1422">
        <v>4289.43</v>
      </c>
      <c r="AS1422" t="s">
        <v>2396</v>
      </c>
      <c r="AT1422" t="s">
        <v>2396</v>
      </c>
      <c r="AU1422">
        <v>1</v>
      </c>
      <c r="AV1422" t="s">
        <v>2399</v>
      </c>
      <c r="AW1422" t="str" cm="1">
        <f t="array" ref="AW1422">IF(Bank_Final_Fact[[#This Row],[Disbursement Date]]=MIN(_xlfn._xlws.FILTER(Bank_Final_Fact[Disbursement Date],Bank_Final_Fact[Client id]=Bank_Final_Fact[[#This Row],[Client id]])),"New","Old")</f>
        <v>Old</v>
      </c>
      <c r="AX1422">
        <f t="shared" si="22"/>
        <v>3</v>
      </c>
    </row>
    <row r="1423" spans="1:50">
      <c r="A1423" t="s">
        <v>1808</v>
      </c>
      <c r="B1423">
        <v>295</v>
      </c>
      <c r="C1423" t="s">
        <v>89</v>
      </c>
      <c r="D1423" t="s">
        <v>343</v>
      </c>
      <c r="E1423">
        <v>44978</v>
      </c>
      <c r="F1423">
        <v>28650</v>
      </c>
      <c r="G1423">
        <v>8872</v>
      </c>
      <c r="H1423" s="1">
        <v>42376</v>
      </c>
      <c r="I1423" t="s">
        <v>382</v>
      </c>
      <c r="J1423" t="s">
        <v>383</v>
      </c>
      <c r="K1423">
        <v>910020</v>
      </c>
      <c r="L1423" t="s">
        <v>91</v>
      </c>
      <c r="M1423" t="s">
        <v>302</v>
      </c>
      <c r="N1423" t="s">
        <v>225</v>
      </c>
      <c r="O1423" t="s">
        <v>251</v>
      </c>
      <c r="P1423">
        <v>29</v>
      </c>
      <c r="Q1423" s="1">
        <v>32874</v>
      </c>
      <c r="R1423" t="s">
        <v>281</v>
      </c>
      <c r="S1423" t="s">
        <v>243</v>
      </c>
      <c r="T1423" t="s">
        <v>259</v>
      </c>
      <c r="U1423" t="s">
        <v>230</v>
      </c>
      <c r="V1423" t="s">
        <v>240</v>
      </c>
      <c r="W1423">
        <v>395</v>
      </c>
      <c r="X1423" t="s">
        <v>344</v>
      </c>
      <c r="Y1423" t="s">
        <v>345</v>
      </c>
      <c r="Z1423" t="s">
        <v>346</v>
      </c>
      <c r="AA1423">
        <v>0.1065</v>
      </c>
      <c r="AB1423" t="s">
        <v>347</v>
      </c>
      <c r="AC1423" t="s">
        <v>348</v>
      </c>
      <c r="AD1423" t="s">
        <v>89</v>
      </c>
      <c r="AE1423" t="s">
        <v>24</v>
      </c>
      <c r="AF1423" t="s">
        <v>25</v>
      </c>
      <c r="AG1423" t="s">
        <v>26</v>
      </c>
      <c r="AH1423" t="s">
        <v>26</v>
      </c>
      <c r="AI1423" t="s">
        <v>27</v>
      </c>
      <c r="AJ1423" t="s">
        <v>28</v>
      </c>
      <c r="AK1423">
        <v>910020</v>
      </c>
      <c r="AL1423" t="s">
        <v>90</v>
      </c>
      <c r="AM1423" t="s">
        <v>16</v>
      </c>
      <c r="AN1423">
        <v>45962</v>
      </c>
      <c r="AO1423">
        <v>30217</v>
      </c>
      <c r="AP1423">
        <v>44611</v>
      </c>
      <c r="AQ1423">
        <v>45.09</v>
      </c>
      <c r="AR1423">
        <v>1870</v>
      </c>
      <c r="AS1423" t="s">
        <v>2396</v>
      </c>
      <c r="AT1423" t="s">
        <v>2396</v>
      </c>
      <c r="AU1423">
        <v>1</v>
      </c>
      <c r="AV1423" t="s">
        <v>2398</v>
      </c>
      <c r="AW1423" t="str" cm="1">
        <f t="array" ref="AW1423">IF(Bank_Final_Fact[[#This Row],[Disbursement Date]]=MIN(_xlfn._xlws.FILTER(Bank_Final_Fact[Disbursement Date],Bank_Final_Fact[Client id]=Bank_Final_Fact[[#This Row],[Client id]])),"New","Old")</f>
        <v>New</v>
      </c>
      <c r="AX1423">
        <f t="shared" si="22"/>
        <v>3</v>
      </c>
    </row>
    <row r="1424" spans="1:50">
      <c r="A1424" t="s">
        <v>1809</v>
      </c>
      <c r="B1424">
        <v>379</v>
      </c>
      <c r="C1424" t="s">
        <v>92</v>
      </c>
      <c r="D1424" t="s">
        <v>343</v>
      </c>
      <c r="E1424">
        <v>11386</v>
      </c>
      <c r="F1424">
        <v>15369</v>
      </c>
      <c r="G1424">
        <v>9721</v>
      </c>
      <c r="H1424" s="1">
        <v>44079</v>
      </c>
      <c r="I1424" t="s">
        <v>385</v>
      </c>
      <c r="J1424" t="s">
        <v>389</v>
      </c>
      <c r="K1424">
        <v>700013</v>
      </c>
      <c r="L1424" t="s">
        <v>93</v>
      </c>
      <c r="M1424" t="s">
        <v>272</v>
      </c>
      <c r="N1424" t="s">
        <v>225</v>
      </c>
      <c r="O1424" t="s">
        <v>251</v>
      </c>
      <c r="P1424">
        <v>35</v>
      </c>
      <c r="Q1424" s="1">
        <v>30682</v>
      </c>
      <c r="R1424" t="s">
        <v>239</v>
      </c>
      <c r="S1424" t="s">
        <v>303</v>
      </c>
      <c r="T1424" t="s">
        <v>229</v>
      </c>
      <c r="U1424" t="s">
        <v>261</v>
      </c>
      <c r="V1424" t="s">
        <v>240</v>
      </c>
      <c r="W1424">
        <v>697</v>
      </c>
      <c r="X1424" t="s">
        <v>344</v>
      </c>
      <c r="Y1424" t="s">
        <v>345</v>
      </c>
      <c r="Z1424" t="s">
        <v>346</v>
      </c>
      <c r="AA1424">
        <v>0.1065</v>
      </c>
      <c r="AB1424" t="s">
        <v>347</v>
      </c>
      <c r="AC1424" t="s">
        <v>348</v>
      </c>
      <c r="AD1424" t="s">
        <v>92</v>
      </c>
      <c r="AE1424" t="s">
        <v>82</v>
      </c>
      <c r="AF1424" t="s">
        <v>83</v>
      </c>
      <c r="AG1424" t="s">
        <v>84</v>
      </c>
      <c r="AH1424" t="s">
        <v>84</v>
      </c>
      <c r="AI1424" t="s">
        <v>85</v>
      </c>
      <c r="AJ1424" t="s">
        <v>86</v>
      </c>
      <c r="AK1424">
        <v>700013</v>
      </c>
      <c r="AL1424" t="s">
        <v>21</v>
      </c>
      <c r="AM1424" t="s">
        <v>30</v>
      </c>
      <c r="AN1424">
        <v>11858</v>
      </c>
      <c r="AO1424">
        <v>16595</v>
      </c>
      <c r="AP1424">
        <v>10977</v>
      </c>
      <c r="AQ1424">
        <v>25.54</v>
      </c>
      <c r="AR1424">
        <v>4172.32</v>
      </c>
      <c r="AS1424" t="s">
        <v>2396</v>
      </c>
      <c r="AT1424" t="s">
        <v>2396</v>
      </c>
      <c r="AU1424">
        <v>2</v>
      </c>
      <c r="AV1424" t="s">
        <v>2398</v>
      </c>
      <c r="AW1424" t="str" cm="1">
        <f t="array" ref="AW1424">IF(Bank_Final_Fact[[#This Row],[Disbursement Date]]=MIN(_xlfn._xlws.FILTER(Bank_Final_Fact[Disbursement Date],Bank_Final_Fact[Client id]=Bank_Final_Fact[[#This Row],[Client id]])),"New","Old")</f>
        <v>Old</v>
      </c>
      <c r="AX1424">
        <f t="shared" si="22"/>
        <v>3</v>
      </c>
    </row>
    <row r="1425" spans="1:50">
      <c r="A1425" t="s">
        <v>1810</v>
      </c>
      <c r="B1425">
        <v>680</v>
      </c>
      <c r="C1425" t="s">
        <v>202</v>
      </c>
      <c r="D1425" t="s">
        <v>359</v>
      </c>
      <c r="E1425">
        <v>19048</v>
      </c>
      <c r="F1425">
        <v>13063</v>
      </c>
      <c r="G1425">
        <v>43081</v>
      </c>
      <c r="H1425" s="1">
        <v>45034</v>
      </c>
      <c r="I1425" t="s">
        <v>385</v>
      </c>
      <c r="J1425" t="s">
        <v>383</v>
      </c>
      <c r="K1425">
        <v>680026</v>
      </c>
      <c r="L1425" t="s">
        <v>205</v>
      </c>
      <c r="M1425" t="s">
        <v>234</v>
      </c>
      <c r="N1425" t="s">
        <v>225</v>
      </c>
      <c r="O1425" t="s">
        <v>251</v>
      </c>
      <c r="P1425">
        <v>34</v>
      </c>
      <c r="Q1425" s="1">
        <v>30682</v>
      </c>
      <c r="R1425" t="s">
        <v>227</v>
      </c>
      <c r="S1425" t="s">
        <v>243</v>
      </c>
      <c r="T1425" t="s">
        <v>229</v>
      </c>
      <c r="U1425" t="s">
        <v>245</v>
      </c>
      <c r="V1425" t="s">
        <v>246</v>
      </c>
      <c r="W1425">
        <v>756</v>
      </c>
      <c r="X1425" t="s">
        <v>344</v>
      </c>
      <c r="Y1425" t="s">
        <v>360</v>
      </c>
      <c r="Z1425" t="s">
        <v>346</v>
      </c>
      <c r="AA1425">
        <v>9.9099999999999994E-2</v>
      </c>
      <c r="AB1425" t="s">
        <v>347</v>
      </c>
      <c r="AC1425" t="s">
        <v>361</v>
      </c>
      <c r="AD1425" t="s">
        <v>202</v>
      </c>
      <c r="AE1425" t="s">
        <v>143</v>
      </c>
      <c r="AF1425" t="s">
        <v>144</v>
      </c>
      <c r="AG1425" t="s">
        <v>145</v>
      </c>
      <c r="AH1425" t="s">
        <v>145</v>
      </c>
      <c r="AI1425" t="s">
        <v>146</v>
      </c>
      <c r="AJ1425" t="s">
        <v>203</v>
      </c>
      <c r="AK1425">
        <v>680026</v>
      </c>
      <c r="AL1425" t="s">
        <v>204</v>
      </c>
      <c r="AM1425" t="s">
        <v>14</v>
      </c>
      <c r="AN1425">
        <v>18638</v>
      </c>
      <c r="AO1425">
        <v>14569</v>
      </c>
      <c r="AP1425">
        <v>18789</v>
      </c>
      <c r="AQ1425">
        <v>43.14</v>
      </c>
      <c r="AR1425">
        <v>1486.81</v>
      </c>
      <c r="AS1425" t="s">
        <v>2396</v>
      </c>
      <c r="AT1425" t="s">
        <v>2396</v>
      </c>
      <c r="AU1425">
        <v>0</v>
      </c>
      <c r="AV1425" t="s">
        <v>2398</v>
      </c>
      <c r="AW1425" t="str" cm="1">
        <f t="array" ref="AW1425">IF(Bank_Final_Fact[[#This Row],[Disbursement Date]]=MIN(_xlfn._xlws.FILTER(Bank_Final_Fact[Disbursement Date],Bank_Final_Fact[Client id]=Bank_Final_Fact[[#This Row],[Client id]])),"New","Old")</f>
        <v>Old</v>
      </c>
      <c r="AX1425">
        <f t="shared" si="22"/>
        <v>2</v>
      </c>
    </row>
    <row r="1426" spans="1:50">
      <c r="A1426" t="s">
        <v>1811</v>
      </c>
      <c r="B1426">
        <v>746</v>
      </c>
      <c r="C1426" t="s">
        <v>142</v>
      </c>
      <c r="D1426" t="s">
        <v>343</v>
      </c>
      <c r="E1426">
        <v>9951</v>
      </c>
      <c r="F1426">
        <v>12378</v>
      </c>
      <c r="G1426">
        <v>38120</v>
      </c>
      <c r="H1426" s="1">
        <v>43226</v>
      </c>
      <c r="I1426" t="s">
        <v>385</v>
      </c>
      <c r="J1426" t="s">
        <v>383</v>
      </c>
      <c r="K1426">
        <v>570241</v>
      </c>
      <c r="L1426" t="s">
        <v>148</v>
      </c>
      <c r="M1426" t="s">
        <v>273</v>
      </c>
      <c r="N1426" t="s">
        <v>225</v>
      </c>
      <c r="O1426" t="s">
        <v>226</v>
      </c>
      <c r="P1426">
        <v>36</v>
      </c>
      <c r="Q1426" s="1">
        <v>30682</v>
      </c>
      <c r="R1426" t="s">
        <v>281</v>
      </c>
      <c r="S1426" t="s">
        <v>282</v>
      </c>
      <c r="T1426" t="s">
        <v>229</v>
      </c>
      <c r="U1426" t="s">
        <v>230</v>
      </c>
      <c r="V1426" t="s">
        <v>231</v>
      </c>
      <c r="W1426">
        <v>307</v>
      </c>
      <c r="X1426" t="s">
        <v>344</v>
      </c>
      <c r="Y1426" t="s">
        <v>345</v>
      </c>
      <c r="Z1426" t="s">
        <v>346</v>
      </c>
      <c r="AA1426">
        <v>0.1065</v>
      </c>
      <c r="AB1426" t="s">
        <v>347</v>
      </c>
      <c r="AC1426" t="s">
        <v>348</v>
      </c>
      <c r="AD1426" t="s">
        <v>142</v>
      </c>
      <c r="AE1426" t="s">
        <v>143</v>
      </c>
      <c r="AF1426" t="s">
        <v>144</v>
      </c>
      <c r="AG1426" t="s">
        <v>145</v>
      </c>
      <c r="AH1426" t="s">
        <v>145</v>
      </c>
      <c r="AI1426" t="s">
        <v>146</v>
      </c>
      <c r="AJ1426" t="s">
        <v>142</v>
      </c>
      <c r="AK1426">
        <v>570241</v>
      </c>
      <c r="AL1426" t="s">
        <v>147</v>
      </c>
      <c r="AM1426" t="s">
        <v>30</v>
      </c>
      <c r="AN1426">
        <v>11806</v>
      </c>
      <c r="AO1426">
        <v>14230</v>
      </c>
      <c r="AP1426">
        <v>9460</v>
      </c>
      <c r="AQ1426">
        <v>44.27</v>
      </c>
      <c r="AR1426">
        <v>4386.1899999999996</v>
      </c>
      <c r="AS1426" t="s">
        <v>2396</v>
      </c>
      <c r="AT1426" t="s">
        <v>2396</v>
      </c>
      <c r="AU1426">
        <v>0</v>
      </c>
      <c r="AV1426" t="s">
        <v>2400</v>
      </c>
      <c r="AW1426" t="str" cm="1">
        <f t="array" ref="AW1426">IF(Bank_Final_Fact[[#This Row],[Disbursement Date]]=MIN(_xlfn._xlws.FILTER(Bank_Final_Fact[Disbursement Date],Bank_Final_Fact[Client id]=Bank_Final_Fact[[#This Row],[Client id]])),"New","Old")</f>
        <v>Old</v>
      </c>
      <c r="AX1426">
        <f t="shared" si="22"/>
        <v>3</v>
      </c>
    </row>
    <row r="1427" spans="1:50">
      <c r="A1427" t="s">
        <v>1812</v>
      </c>
      <c r="B1427">
        <v>221</v>
      </c>
      <c r="C1427" t="s">
        <v>142</v>
      </c>
      <c r="D1427" t="s">
        <v>359</v>
      </c>
      <c r="E1427">
        <v>18313</v>
      </c>
      <c r="F1427">
        <v>13092</v>
      </c>
      <c r="G1427">
        <v>19577</v>
      </c>
      <c r="H1427" s="1">
        <v>42067</v>
      </c>
      <c r="I1427" t="s">
        <v>382</v>
      </c>
      <c r="J1427" t="s">
        <v>383</v>
      </c>
      <c r="K1427">
        <v>570241</v>
      </c>
      <c r="L1427" t="s">
        <v>148</v>
      </c>
      <c r="M1427" t="s">
        <v>311</v>
      </c>
      <c r="N1427" t="s">
        <v>225</v>
      </c>
      <c r="O1427" t="s">
        <v>251</v>
      </c>
      <c r="P1427">
        <v>33</v>
      </c>
      <c r="Q1427" s="1">
        <v>31200</v>
      </c>
      <c r="R1427" t="s">
        <v>239</v>
      </c>
      <c r="S1427" t="s">
        <v>303</v>
      </c>
      <c r="T1427" t="s">
        <v>259</v>
      </c>
      <c r="U1427" t="s">
        <v>245</v>
      </c>
      <c r="V1427" t="s">
        <v>246</v>
      </c>
      <c r="W1427">
        <v>754</v>
      </c>
      <c r="X1427" t="s">
        <v>344</v>
      </c>
      <c r="Y1427" t="s">
        <v>360</v>
      </c>
      <c r="Z1427" t="s">
        <v>346</v>
      </c>
      <c r="AA1427">
        <v>9.9099999999999994E-2</v>
      </c>
      <c r="AB1427" t="s">
        <v>347</v>
      </c>
      <c r="AC1427" t="s">
        <v>361</v>
      </c>
      <c r="AD1427" t="s">
        <v>142</v>
      </c>
      <c r="AE1427" t="s">
        <v>143</v>
      </c>
      <c r="AF1427" t="s">
        <v>144</v>
      </c>
      <c r="AG1427" t="s">
        <v>145</v>
      </c>
      <c r="AH1427" t="s">
        <v>145</v>
      </c>
      <c r="AI1427" t="s">
        <v>146</v>
      </c>
      <c r="AJ1427" t="s">
        <v>142</v>
      </c>
      <c r="AK1427">
        <v>570241</v>
      </c>
      <c r="AL1427" t="s">
        <v>147</v>
      </c>
      <c r="AM1427" t="s">
        <v>30</v>
      </c>
      <c r="AN1427">
        <v>17882</v>
      </c>
      <c r="AO1427">
        <v>14164</v>
      </c>
      <c r="AP1427">
        <v>18261</v>
      </c>
      <c r="AQ1427">
        <v>4.47</v>
      </c>
      <c r="AR1427">
        <v>2109.79</v>
      </c>
      <c r="AS1427" t="s">
        <v>2396</v>
      </c>
      <c r="AT1427" t="s">
        <v>2396</v>
      </c>
      <c r="AU1427">
        <v>2</v>
      </c>
      <c r="AV1427" t="s">
        <v>2399</v>
      </c>
      <c r="AW1427" t="str" cm="1">
        <f t="array" ref="AW1427">IF(Bank_Final_Fact[[#This Row],[Disbursement Date]]=MIN(_xlfn._xlws.FILTER(Bank_Final_Fact[Disbursement Date],Bank_Final_Fact[Client id]=Bank_Final_Fact[[#This Row],[Client id]])),"New","Old")</f>
        <v>New</v>
      </c>
      <c r="AX1427">
        <f t="shared" si="22"/>
        <v>3</v>
      </c>
    </row>
    <row r="1428" spans="1:50">
      <c r="A1428" t="s">
        <v>1813</v>
      </c>
      <c r="B1428">
        <v>810</v>
      </c>
      <c r="C1428" t="s">
        <v>23</v>
      </c>
      <c r="D1428" t="s">
        <v>343</v>
      </c>
      <c r="E1428">
        <v>7378</v>
      </c>
      <c r="F1428">
        <v>15834</v>
      </c>
      <c r="G1428">
        <v>33587</v>
      </c>
      <c r="H1428" s="1">
        <v>42988</v>
      </c>
      <c r="I1428" t="s">
        <v>382</v>
      </c>
      <c r="J1428" t="s">
        <v>383</v>
      </c>
      <c r="K1428">
        <v>910182</v>
      </c>
      <c r="L1428" t="s">
        <v>31</v>
      </c>
      <c r="M1428" t="s">
        <v>333</v>
      </c>
      <c r="N1428" t="s">
        <v>225</v>
      </c>
      <c r="O1428" t="s">
        <v>238</v>
      </c>
      <c r="P1428">
        <v>53</v>
      </c>
      <c r="Q1428" s="1">
        <v>24108</v>
      </c>
      <c r="R1428" t="s">
        <v>281</v>
      </c>
      <c r="S1428" t="s">
        <v>282</v>
      </c>
      <c r="T1428" t="s">
        <v>229</v>
      </c>
      <c r="U1428" t="s">
        <v>245</v>
      </c>
      <c r="V1428" t="s">
        <v>240</v>
      </c>
      <c r="W1428">
        <v>812</v>
      </c>
      <c r="X1428" t="s">
        <v>344</v>
      </c>
      <c r="Y1428" t="s">
        <v>345</v>
      </c>
      <c r="Z1428" t="s">
        <v>346</v>
      </c>
      <c r="AA1428">
        <v>0.1065</v>
      </c>
      <c r="AB1428" t="s">
        <v>347</v>
      </c>
      <c r="AC1428" t="s">
        <v>348</v>
      </c>
      <c r="AD1428" t="s">
        <v>23</v>
      </c>
      <c r="AE1428" t="s">
        <v>24</v>
      </c>
      <c r="AF1428" t="s">
        <v>25</v>
      </c>
      <c r="AG1428" t="s">
        <v>26</v>
      </c>
      <c r="AH1428" t="s">
        <v>26</v>
      </c>
      <c r="AI1428" t="s">
        <v>27</v>
      </c>
      <c r="AJ1428" t="s">
        <v>28</v>
      </c>
      <c r="AK1428">
        <v>910182</v>
      </c>
      <c r="AL1428" t="s">
        <v>29</v>
      </c>
      <c r="AM1428" t="s">
        <v>16</v>
      </c>
      <c r="AN1428">
        <v>7371</v>
      </c>
      <c r="AO1428">
        <v>15557</v>
      </c>
      <c r="AP1428">
        <v>6985</v>
      </c>
      <c r="AQ1428">
        <v>10.98</v>
      </c>
      <c r="AR1428">
        <v>1353.38</v>
      </c>
      <c r="AS1428" t="s">
        <v>2396</v>
      </c>
      <c r="AT1428" t="s">
        <v>2396</v>
      </c>
      <c r="AU1428">
        <v>2</v>
      </c>
      <c r="AV1428" t="s">
        <v>2398</v>
      </c>
      <c r="AW1428" t="str" cm="1">
        <f t="array" ref="AW1428">IF(Bank_Final_Fact[[#This Row],[Disbursement Date]]=MIN(_xlfn._xlws.FILTER(Bank_Final_Fact[Disbursement Date],Bank_Final_Fact[Client id]=Bank_Final_Fact[[#This Row],[Client id]])),"New","Old")</f>
        <v>New</v>
      </c>
      <c r="AX1428">
        <f t="shared" si="22"/>
        <v>1</v>
      </c>
    </row>
    <row r="1429" spans="1:50">
      <c r="A1429" t="s">
        <v>1814</v>
      </c>
      <c r="B1429">
        <v>264</v>
      </c>
      <c r="C1429" t="s">
        <v>142</v>
      </c>
      <c r="D1429" t="s">
        <v>343</v>
      </c>
      <c r="E1429">
        <v>9987</v>
      </c>
      <c r="F1429">
        <v>16573</v>
      </c>
      <c r="G1429">
        <v>5525</v>
      </c>
      <c r="H1429" s="1">
        <v>44296</v>
      </c>
      <c r="I1429" t="s">
        <v>382</v>
      </c>
      <c r="J1429" t="s">
        <v>389</v>
      </c>
      <c r="K1429">
        <v>570241</v>
      </c>
      <c r="L1429" t="s">
        <v>148</v>
      </c>
      <c r="M1429" t="s">
        <v>268</v>
      </c>
      <c r="N1429" t="s">
        <v>225</v>
      </c>
      <c r="O1429" t="s">
        <v>226</v>
      </c>
      <c r="P1429">
        <v>42</v>
      </c>
      <c r="Q1429" s="1">
        <v>27622</v>
      </c>
      <c r="R1429" t="s">
        <v>266</v>
      </c>
      <c r="S1429" t="s">
        <v>243</v>
      </c>
      <c r="T1429" t="s">
        <v>259</v>
      </c>
      <c r="U1429" t="s">
        <v>236</v>
      </c>
      <c r="V1429" t="s">
        <v>246</v>
      </c>
      <c r="W1429">
        <v>393</v>
      </c>
      <c r="X1429" t="s">
        <v>344</v>
      </c>
      <c r="Y1429" t="s">
        <v>345</v>
      </c>
      <c r="Z1429" t="s">
        <v>346</v>
      </c>
      <c r="AA1429">
        <v>0.1065</v>
      </c>
      <c r="AB1429" t="s">
        <v>347</v>
      </c>
      <c r="AC1429" t="s">
        <v>348</v>
      </c>
      <c r="AD1429" t="s">
        <v>142</v>
      </c>
      <c r="AE1429" t="s">
        <v>143</v>
      </c>
      <c r="AF1429" t="s">
        <v>144</v>
      </c>
      <c r="AG1429" t="s">
        <v>145</v>
      </c>
      <c r="AH1429" t="s">
        <v>145</v>
      </c>
      <c r="AI1429" t="s">
        <v>146</v>
      </c>
      <c r="AJ1429" t="s">
        <v>142</v>
      </c>
      <c r="AK1429">
        <v>570241</v>
      </c>
      <c r="AL1429" t="s">
        <v>147</v>
      </c>
      <c r="AM1429" t="s">
        <v>30</v>
      </c>
      <c r="AN1429">
        <v>10223</v>
      </c>
      <c r="AO1429">
        <v>17569</v>
      </c>
      <c r="AP1429">
        <v>9747</v>
      </c>
      <c r="AQ1429">
        <v>11.31</v>
      </c>
      <c r="AR1429">
        <v>278.24</v>
      </c>
      <c r="AS1429" t="s">
        <v>2396</v>
      </c>
      <c r="AT1429" t="s">
        <v>2396</v>
      </c>
      <c r="AU1429">
        <v>2</v>
      </c>
      <c r="AV1429" t="s">
        <v>2399</v>
      </c>
      <c r="AW1429" t="str" cm="1">
        <f t="array" ref="AW1429">IF(Bank_Final_Fact[[#This Row],[Disbursement Date]]=MIN(_xlfn._xlws.FILTER(Bank_Final_Fact[Disbursement Date],Bank_Final_Fact[Client id]=Bank_Final_Fact[[#This Row],[Client id]])),"New","Old")</f>
        <v>New</v>
      </c>
      <c r="AX1429">
        <f t="shared" si="22"/>
        <v>2</v>
      </c>
    </row>
    <row r="1430" spans="1:50">
      <c r="A1430" t="s">
        <v>1815</v>
      </c>
      <c r="B1430">
        <v>605</v>
      </c>
      <c r="C1430" t="s">
        <v>116</v>
      </c>
      <c r="D1430" t="s">
        <v>359</v>
      </c>
      <c r="E1430">
        <v>18116</v>
      </c>
      <c r="F1430">
        <v>40226</v>
      </c>
      <c r="G1430">
        <v>44104</v>
      </c>
      <c r="H1430" s="1">
        <v>45177</v>
      </c>
      <c r="I1430" t="s">
        <v>387</v>
      </c>
      <c r="J1430" t="s">
        <v>389</v>
      </c>
      <c r="K1430">
        <v>1140044</v>
      </c>
      <c r="L1430" t="s">
        <v>118</v>
      </c>
      <c r="M1430" t="s">
        <v>333</v>
      </c>
      <c r="N1430" t="s">
        <v>225</v>
      </c>
      <c r="O1430" t="s">
        <v>238</v>
      </c>
      <c r="P1430">
        <v>47</v>
      </c>
      <c r="Q1430" s="1">
        <v>26299</v>
      </c>
      <c r="R1430" t="s">
        <v>281</v>
      </c>
      <c r="S1430" t="s">
        <v>282</v>
      </c>
      <c r="T1430" t="s">
        <v>229</v>
      </c>
      <c r="U1430" t="s">
        <v>261</v>
      </c>
      <c r="V1430" t="s">
        <v>246</v>
      </c>
      <c r="W1430">
        <v>526</v>
      </c>
      <c r="X1430" t="s">
        <v>344</v>
      </c>
      <c r="Y1430" t="s">
        <v>360</v>
      </c>
      <c r="Z1430" t="s">
        <v>346</v>
      </c>
      <c r="AA1430">
        <v>9.9099999999999994E-2</v>
      </c>
      <c r="AB1430" t="s">
        <v>347</v>
      </c>
      <c r="AC1430" t="s">
        <v>361</v>
      </c>
      <c r="AD1430" t="s">
        <v>116</v>
      </c>
      <c r="AE1430" t="s">
        <v>76</v>
      </c>
      <c r="AF1430" t="s">
        <v>77</v>
      </c>
      <c r="AG1430" t="s">
        <v>78</v>
      </c>
      <c r="AH1430" t="s">
        <v>78</v>
      </c>
      <c r="AI1430" t="s">
        <v>79</v>
      </c>
      <c r="AJ1430" t="s">
        <v>116</v>
      </c>
      <c r="AK1430">
        <v>1140044</v>
      </c>
      <c r="AL1430" t="s">
        <v>117</v>
      </c>
      <c r="AM1430" t="s">
        <v>14</v>
      </c>
      <c r="AN1430">
        <v>19045</v>
      </c>
      <c r="AO1430">
        <v>40622</v>
      </c>
      <c r="AP1430">
        <v>17839</v>
      </c>
      <c r="AQ1430">
        <v>4.4400000000000004</v>
      </c>
      <c r="AR1430">
        <v>303.39999999999998</v>
      </c>
      <c r="AS1430" t="s">
        <v>2396</v>
      </c>
      <c r="AT1430" t="s">
        <v>2396</v>
      </c>
      <c r="AU1430">
        <v>2</v>
      </c>
      <c r="AV1430" t="s">
        <v>2398</v>
      </c>
      <c r="AW1430" t="str" cm="1">
        <f t="array" ref="AW1430">IF(Bank_Final_Fact[[#This Row],[Disbursement Date]]=MIN(_xlfn._xlws.FILTER(Bank_Final_Fact[Disbursement Date],Bank_Final_Fact[Client id]=Bank_Final_Fact[[#This Row],[Client id]])),"New","Old")</f>
        <v>Old</v>
      </c>
      <c r="AX1430">
        <f t="shared" si="22"/>
        <v>2</v>
      </c>
    </row>
    <row r="1431" spans="1:50">
      <c r="A1431" t="s">
        <v>1816</v>
      </c>
      <c r="B1431">
        <v>724</v>
      </c>
      <c r="C1431" t="s">
        <v>39</v>
      </c>
      <c r="D1431" t="s">
        <v>359</v>
      </c>
      <c r="E1431">
        <v>22613</v>
      </c>
      <c r="F1431">
        <v>2067</v>
      </c>
      <c r="G1431">
        <v>33819</v>
      </c>
      <c r="H1431" s="1">
        <v>42956</v>
      </c>
      <c r="I1431" t="s">
        <v>385</v>
      </c>
      <c r="J1431" t="s">
        <v>383</v>
      </c>
      <c r="K1431">
        <v>30179</v>
      </c>
      <c r="L1431" t="s">
        <v>46</v>
      </c>
      <c r="M1431" t="s">
        <v>253</v>
      </c>
      <c r="N1431" t="s">
        <v>225</v>
      </c>
      <c r="O1431" t="s">
        <v>251</v>
      </c>
      <c r="P1431">
        <v>29</v>
      </c>
      <c r="Q1431" s="1">
        <v>32874</v>
      </c>
      <c r="R1431" t="s">
        <v>227</v>
      </c>
      <c r="S1431" t="s">
        <v>243</v>
      </c>
      <c r="T1431" t="s">
        <v>229</v>
      </c>
      <c r="U1431" t="s">
        <v>230</v>
      </c>
      <c r="V1431" t="s">
        <v>240</v>
      </c>
      <c r="W1431">
        <v>311</v>
      </c>
      <c r="X1431" t="s">
        <v>344</v>
      </c>
      <c r="Y1431" t="s">
        <v>360</v>
      </c>
      <c r="Z1431" t="s">
        <v>346</v>
      </c>
      <c r="AA1431">
        <v>9.9099999999999994E-2</v>
      </c>
      <c r="AB1431" t="s">
        <v>347</v>
      </c>
      <c r="AC1431" t="s">
        <v>361</v>
      </c>
      <c r="AD1431" t="s">
        <v>39</v>
      </c>
      <c r="AE1431" t="s">
        <v>40</v>
      </c>
      <c r="AF1431" t="s">
        <v>41</v>
      </c>
      <c r="AG1431" t="s">
        <v>42</v>
      </c>
      <c r="AH1431" t="s">
        <v>42</v>
      </c>
      <c r="AI1431" t="s">
        <v>43</v>
      </c>
      <c r="AJ1431" t="s">
        <v>44</v>
      </c>
      <c r="AK1431">
        <v>30179</v>
      </c>
      <c r="AL1431" t="s">
        <v>45</v>
      </c>
      <c r="AM1431" t="s">
        <v>30</v>
      </c>
      <c r="AN1431">
        <v>23943</v>
      </c>
      <c r="AO1431">
        <v>2944</v>
      </c>
      <c r="AP1431">
        <v>22367</v>
      </c>
      <c r="AQ1431">
        <v>21.7</v>
      </c>
      <c r="AR1431">
        <v>3185.03</v>
      </c>
      <c r="AS1431" t="s">
        <v>2396</v>
      </c>
      <c r="AT1431" t="s">
        <v>2396</v>
      </c>
      <c r="AU1431">
        <v>2</v>
      </c>
      <c r="AV1431" t="s">
        <v>2398</v>
      </c>
      <c r="AW1431" t="str" cm="1">
        <f t="array" ref="AW1431">IF(Bank_Final_Fact[[#This Row],[Disbursement Date]]=MIN(_xlfn._xlws.FILTER(Bank_Final_Fact[Disbursement Date],Bank_Final_Fact[Client id]=Bank_Final_Fact[[#This Row],[Client id]])),"New","Old")</f>
        <v>New</v>
      </c>
      <c r="AX1431">
        <f t="shared" si="22"/>
        <v>2</v>
      </c>
    </row>
    <row r="1432" spans="1:50">
      <c r="A1432" t="s">
        <v>1817</v>
      </c>
      <c r="B1432">
        <v>677</v>
      </c>
      <c r="C1432" t="s">
        <v>69</v>
      </c>
      <c r="D1432" t="s">
        <v>343</v>
      </c>
      <c r="E1432">
        <v>17545</v>
      </c>
      <c r="F1432">
        <v>46737</v>
      </c>
      <c r="G1432">
        <v>2654</v>
      </c>
      <c r="H1432" s="1">
        <v>44872</v>
      </c>
      <c r="I1432" t="s">
        <v>387</v>
      </c>
      <c r="J1432" t="s">
        <v>389</v>
      </c>
      <c r="K1432">
        <v>140056</v>
      </c>
      <c r="L1432" t="s">
        <v>71</v>
      </c>
      <c r="M1432" t="s">
        <v>286</v>
      </c>
      <c r="N1432" t="s">
        <v>225</v>
      </c>
      <c r="O1432" t="s">
        <v>251</v>
      </c>
      <c r="P1432">
        <v>28</v>
      </c>
      <c r="Q1432" s="1">
        <v>33239</v>
      </c>
      <c r="R1432" t="s">
        <v>235</v>
      </c>
      <c r="S1432" t="s">
        <v>243</v>
      </c>
      <c r="T1432" t="s">
        <v>259</v>
      </c>
      <c r="U1432" t="s">
        <v>230</v>
      </c>
      <c r="V1432" t="s">
        <v>240</v>
      </c>
      <c r="W1432">
        <v>844</v>
      </c>
      <c r="X1432" t="s">
        <v>344</v>
      </c>
      <c r="Y1432" t="s">
        <v>345</v>
      </c>
      <c r="Z1432" t="s">
        <v>346</v>
      </c>
      <c r="AA1432">
        <v>0.1065</v>
      </c>
      <c r="AB1432" t="s">
        <v>347</v>
      </c>
      <c r="AC1432" t="s">
        <v>348</v>
      </c>
      <c r="AD1432" t="s">
        <v>69</v>
      </c>
      <c r="AE1432" t="s">
        <v>24</v>
      </c>
      <c r="AF1432" t="s">
        <v>25</v>
      </c>
      <c r="AG1432" t="s">
        <v>26</v>
      </c>
      <c r="AH1432" t="s">
        <v>26</v>
      </c>
      <c r="AI1432" t="s">
        <v>27</v>
      </c>
      <c r="AJ1432" t="s">
        <v>69</v>
      </c>
      <c r="AK1432">
        <v>140056</v>
      </c>
      <c r="AL1432" t="s">
        <v>70</v>
      </c>
      <c r="AM1432" t="s">
        <v>14</v>
      </c>
      <c r="AN1432">
        <v>17934</v>
      </c>
      <c r="AO1432">
        <v>47959</v>
      </c>
      <c r="AP1432">
        <v>17436</v>
      </c>
      <c r="AQ1432">
        <v>7.18</v>
      </c>
      <c r="AR1432">
        <v>3107.38</v>
      </c>
      <c r="AS1432" t="s">
        <v>2396</v>
      </c>
      <c r="AT1432" t="s">
        <v>2396</v>
      </c>
      <c r="AU1432">
        <v>1</v>
      </c>
      <c r="AV1432" t="s">
        <v>2398</v>
      </c>
      <c r="AW1432" t="str" cm="1">
        <f t="array" ref="AW1432">IF(Bank_Final_Fact[[#This Row],[Disbursement Date]]=MIN(_xlfn._xlws.FILTER(Bank_Final_Fact[Disbursement Date],Bank_Final_Fact[Client id]=Bank_Final_Fact[[#This Row],[Client id]])),"New","Old")</f>
        <v>Old</v>
      </c>
      <c r="AX1432">
        <f t="shared" si="22"/>
        <v>2</v>
      </c>
    </row>
    <row r="1433" spans="1:50">
      <c r="A1433" t="s">
        <v>1818</v>
      </c>
      <c r="B1433">
        <v>909</v>
      </c>
      <c r="C1433" t="s">
        <v>20</v>
      </c>
      <c r="D1433" t="s">
        <v>343</v>
      </c>
      <c r="E1433">
        <v>23432</v>
      </c>
      <c r="F1433">
        <v>47902</v>
      </c>
      <c r="G1433">
        <v>33806</v>
      </c>
      <c r="H1433" s="1">
        <v>43704</v>
      </c>
      <c r="I1433" t="s">
        <v>382</v>
      </c>
      <c r="J1433" t="s">
        <v>383</v>
      </c>
      <c r="K1433">
        <v>110159</v>
      </c>
      <c r="L1433" t="s">
        <v>22</v>
      </c>
      <c r="M1433" t="s">
        <v>313</v>
      </c>
      <c r="N1433" t="s">
        <v>225</v>
      </c>
      <c r="O1433" t="s">
        <v>251</v>
      </c>
      <c r="P1433">
        <v>30</v>
      </c>
      <c r="Q1433" s="1">
        <v>32143</v>
      </c>
      <c r="R1433" t="s">
        <v>239</v>
      </c>
      <c r="S1433" t="s">
        <v>303</v>
      </c>
      <c r="T1433" t="s">
        <v>229</v>
      </c>
      <c r="U1433" t="s">
        <v>230</v>
      </c>
      <c r="V1433" t="s">
        <v>240</v>
      </c>
      <c r="W1433">
        <v>783</v>
      </c>
      <c r="X1433" t="s">
        <v>344</v>
      </c>
      <c r="Y1433" t="s">
        <v>345</v>
      </c>
      <c r="Z1433" t="s">
        <v>346</v>
      </c>
      <c r="AA1433">
        <v>0.1065</v>
      </c>
      <c r="AB1433" t="s">
        <v>347</v>
      </c>
      <c r="AC1433" t="s">
        <v>348</v>
      </c>
      <c r="AD1433" t="s">
        <v>20</v>
      </c>
      <c r="AE1433" t="s">
        <v>9</v>
      </c>
      <c r="AF1433" t="s">
        <v>10</v>
      </c>
      <c r="AG1433" t="s">
        <v>11</v>
      </c>
      <c r="AH1433" t="s">
        <v>11</v>
      </c>
      <c r="AI1433" t="s">
        <v>12</v>
      </c>
      <c r="AJ1433" t="s">
        <v>20</v>
      </c>
      <c r="AK1433">
        <v>110159</v>
      </c>
      <c r="AL1433" t="s">
        <v>21</v>
      </c>
      <c r="AM1433" t="s">
        <v>30</v>
      </c>
      <c r="AN1433">
        <v>24376</v>
      </c>
      <c r="AO1433">
        <v>49737</v>
      </c>
      <c r="AP1433">
        <v>23270</v>
      </c>
      <c r="AQ1433">
        <v>40.18</v>
      </c>
      <c r="AR1433">
        <v>1604.24</v>
      </c>
      <c r="AS1433" t="s">
        <v>2396</v>
      </c>
      <c r="AT1433" t="s">
        <v>2396</v>
      </c>
      <c r="AU1433">
        <v>2</v>
      </c>
      <c r="AV1433" t="s">
        <v>2398</v>
      </c>
      <c r="AW1433" t="str" cm="1">
        <f t="array" ref="AW1433">IF(Bank_Final_Fact[[#This Row],[Disbursement Date]]=MIN(_xlfn._xlws.FILTER(Bank_Final_Fact[Disbursement Date],Bank_Final_Fact[Client id]=Bank_Final_Fact[[#This Row],[Client id]])),"New","Old")</f>
        <v>Old</v>
      </c>
      <c r="AX1433">
        <f t="shared" si="22"/>
        <v>3</v>
      </c>
    </row>
    <row r="1434" spans="1:50">
      <c r="A1434" t="s">
        <v>1819</v>
      </c>
      <c r="B1434">
        <v>858</v>
      </c>
      <c r="C1434" t="s">
        <v>200</v>
      </c>
      <c r="D1434" t="s">
        <v>343</v>
      </c>
      <c r="E1434">
        <v>46179</v>
      </c>
      <c r="F1434">
        <v>22367</v>
      </c>
      <c r="G1434">
        <v>30041</v>
      </c>
      <c r="H1434" s="1">
        <v>42242</v>
      </c>
      <c r="I1434" t="s">
        <v>394</v>
      </c>
      <c r="J1434" t="s">
        <v>389</v>
      </c>
      <c r="K1434">
        <v>850152</v>
      </c>
      <c r="L1434" t="s">
        <v>201</v>
      </c>
      <c r="M1434" t="s">
        <v>318</v>
      </c>
      <c r="N1434" t="s">
        <v>225</v>
      </c>
      <c r="O1434" t="s">
        <v>226</v>
      </c>
      <c r="P1434">
        <v>38</v>
      </c>
      <c r="Q1434" s="1">
        <v>29587</v>
      </c>
      <c r="R1434" t="s">
        <v>239</v>
      </c>
      <c r="S1434" t="s">
        <v>303</v>
      </c>
      <c r="T1434" t="s">
        <v>259</v>
      </c>
      <c r="U1434" t="s">
        <v>245</v>
      </c>
      <c r="V1434" t="s">
        <v>240</v>
      </c>
      <c r="W1434">
        <v>308</v>
      </c>
      <c r="X1434" t="s">
        <v>344</v>
      </c>
      <c r="Y1434" t="s">
        <v>345</v>
      </c>
      <c r="Z1434" t="s">
        <v>346</v>
      </c>
      <c r="AA1434">
        <v>0.1065</v>
      </c>
      <c r="AB1434" t="s">
        <v>347</v>
      </c>
      <c r="AC1434" t="s">
        <v>348</v>
      </c>
      <c r="AD1434" t="s">
        <v>200</v>
      </c>
      <c r="AE1434" t="s">
        <v>143</v>
      </c>
      <c r="AF1434" t="s">
        <v>144</v>
      </c>
      <c r="AG1434" t="s">
        <v>145</v>
      </c>
      <c r="AH1434" t="s">
        <v>145</v>
      </c>
      <c r="AI1434" t="s">
        <v>146</v>
      </c>
      <c r="AJ1434" t="s">
        <v>200</v>
      </c>
      <c r="AK1434">
        <v>850152</v>
      </c>
      <c r="AL1434" t="s">
        <v>147</v>
      </c>
      <c r="AM1434" t="s">
        <v>16</v>
      </c>
      <c r="AN1434">
        <v>47721</v>
      </c>
      <c r="AO1434">
        <v>22011</v>
      </c>
      <c r="AP1434">
        <v>45807</v>
      </c>
      <c r="AQ1434">
        <v>37.51</v>
      </c>
      <c r="AR1434">
        <v>262.23</v>
      </c>
      <c r="AS1434" t="s">
        <v>2396</v>
      </c>
      <c r="AT1434" t="s">
        <v>2396</v>
      </c>
      <c r="AU1434">
        <v>2</v>
      </c>
      <c r="AV1434" t="s">
        <v>2398</v>
      </c>
      <c r="AW1434" t="str" cm="1">
        <f t="array" ref="AW1434">IF(Bank_Final_Fact[[#This Row],[Disbursement Date]]=MIN(_xlfn._xlws.FILTER(Bank_Final_Fact[Disbursement Date],Bank_Final_Fact[Client id]=Bank_Final_Fact[[#This Row],[Client id]])),"New","Old")</f>
        <v>Old</v>
      </c>
      <c r="AX1434">
        <f t="shared" si="22"/>
        <v>2</v>
      </c>
    </row>
    <row r="1435" spans="1:50">
      <c r="A1435" t="s">
        <v>1820</v>
      </c>
      <c r="B1435">
        <v>373</v>
      </c>
      <c r="C1435" t="s">
        <v>23</v>
      </c>
      <c r="D1435" t="s">
        <v>359</v>
      </c>
      <c r="E1435">
        <v>34539</v>
      </c>
      <c r="F1435">
        <v>11249</v>
      </c>
      <c r="G1435">
        <v>10773</v>
      </c>
      <c r="H1435" s="1">
        <v>44770</v>
      </c>
      <c r="I1435" t="s">
        <v>387</v>
      </c>
      <c r="J1435" t="s">
        <v>383</v>
      </c>
      <c r="K1435">
        <v>910182</v>
      </c>
      <c r="L1435" t="s">
        <v>31</v>
      </c>
      <c r="M1435" t="s">
        <v>237</v>
      </c>
      <c r="N1435" t="s">
        <v>225</v>
      </c>
      <c r="O1435" t="s">
        <v>251</v>
      </c>
      <c r="P1435">
        <v>29</v>
      </c>
      <c r="Q1435" s="1">
        <v>32509</v>
      </c>
      <c r="R1435" t="s">
        <v>239</v>
      </c>
      <c r="S1435" t="s">
        <v>303</v>
      </c>
      <c r="T1435" t="s">
        <v>229</v>
      </c>
      <c r="U1435" t="s">
        <v>230</v>
      </c>
      <c r="V1435" t="s">
        <v>231</v>
      </c>
      <c r="W1435">
        <v>369</v>
      </c>
      <c r="X1435" t="s">
        <v>344</v>
      </c>
      <c r="Y1435" t="s">
        <v>360</v>
      </c>
      <c r="Z1435" t="s">
        <v>346</v>
      </c>
      <c r="AA1435">
        <v>9.9099999999999994E-2</v>
      </c>
      <c r="AB1435" t="s">
        <v>347</v>
      </c>
      <c r="AC1435" t="s">
        <v>361</v>
      </c>
      <c r="AD1435" t="s">
        <v>23</v>
      </c>
      <c r="AE1435" t="s">
        <v>24</v>
      </c>
      <c r="AF1435" t="s">
        <v>25</v>
      </c>
      <c r="AG1435" t="s">
        <v>26</v>
      </c>
      <c r="AH1435" t="s">
        <v>26</v>
      </c>
      <c r="AI1435" t="s">
        <v>27</v>
      </c>
      <c r="AJ1435" t="s">
        <v>28</v>
      </c>
      <c r="AK1435">
        <v>910182</v>
      </c>
      <c r="AL1435" t="s">
        <v>29</v>
      </c>
      <c r="AM1435" t="s">
        <v>16</v>
      </c>
      <c r="AN1435">
        <v>35359</v>
      </c>
      <c r="AO1435">
        <v>11980</v>
      </c>
      <c r="AP1435">
        <v>34418</v>
      </c>
      <c r="AQ1435">
        <v>6.34</v>
      </c>
      <c r="AR1435">
        <v>4380.5200000000004</v>
      </c>
      <c r="AS1435" t="s">
        <v>2396</v>
      </c>
      <c r="AT1435" t="s">
        <v>2396</v>
      </c>
      <c r="AU1435">
        <v>2</v>
      </c>
      <c r="AV1435" t="s">
        <v>2399</v>
      </c>
      <c r="AW1435" t="str" cm="1">
        <f t="array" ref="AW1435">IF(Bank_Final_Fact[[#This Row],[Disbursement Date]]=MIN(_xlfn._xlws.FILTER(Bank_Final_Fact[Disbursement Date],Bank_Final_Fact[Client id]=Bank_Final_Fact[[#This Row],[Client id]])),"New","Old")</f>
        <v>Old</v>
      </c>
      <c r="AX1435">
        <f t="shared" si="22"/>
        <v>6</v>
      </c>
    </row>
    <row r="1436" spans="1:50">
      <c r="A1436" t="s">
        <v>1821</v>
      </c>
      <c r="B1436">
        <v>830</v>
      </c>
      <c r="C1436" t="s">
        <v>89</v>
      </c>
      <c r="D1436" t="s">
        <v>349</v>
      </c>
      <c r="E1436">
        <v>7447</v>
      </c>
      <c r="F1436">
        <v>33338</v>
      </c>
      <c r="G1436">
        <v>14107</v>
      </c>
      <c r="H1436" s="1">
        <v>45088</v>
      </c>
      <c r="I1436" t="s">
        <v>382</v>
      </c>
      <c r="J1436" t="s">
        <v>389</v>
      </c>
      <c r="K1436">
        <v>910020</v>
      </c>
      <c r="L1436" t="s">
        <v>91</v>
      </c>
      <c r="M1436" t="s">
        <v>264</v>
      </c>
      <c r="N1436" t="s">
        <v>225</v>
      </c>
      <c r="O1436" t="s">
        <v>238</v>
      </c>
      <c r="P1436">
        <v>52</v>
      </c>
      <c r="Q1436" s="1">
        <v>24473</v>
      </c>
      <c r="R1436" t="s">
        <v>281</v>
      </c>
      <c r="S1436" t="s">
        <v>282</v>
      </c>
      <c r="T1436" t="s">
        <v>229</v>
      </c>
      <c r="U1436" t="s">
        <v>261</v>
      </c>
      <c r="V1436" t="s">
        <v>240</v>
      </c>
      <c r="W1436">
        <v>557</v>
      </c>
      <c r="X1436" t="s">
        <v>344</v>
      </c>
      <c r="Y1436" t="s">
        <v>350</v>
      </c>
      <c r="Z1436" t="s">
        <v>346</v>
      </c>
      <c r="AA1436">
        <v>7.51E-2</v>
      </c>
      <c r="AB1436" t="s">
        <v>351</v>
      </c>
      <c r="AC1436" t="s">
        <v>352</v>
      </c>
      <c r="AD1436" t="s">
        <v>89</v>
      </c>
      <c r="AE1436" t="s">
        <v>24</v>
      </c>
      <c r="AF1436" t="s">
        <v>25</v>
      </c>
      <c r="AG1436" t="s">
        <v>26</v>
      </c>
      <c r="AH1436" t="s">
        <v>26</v>
      </c>
      <c r="AI1436" t="s">
        <v>27</v>
      </c>
      <c r="AJ1436" t="s">
        <v>28</v>
      </c>
      <c r="AK1436">
        <v>910020</v>
      </c>
      <c r="AL1436" t="s">
        <v>90</v>
      </c>
      <c r="AM1436" t="s">
        <v>16</v>
      </c>
      <c r="AN1436">
        <v>9092</v>
      </c>
      <c r="AO1436">
        <v>34825</v>
      </c>
      <c r="AP1436">
        <v>7170</v>
      </c>
      <c r="AQ1436">
        <v>36.83</v>
      </c>
      <c r="AR1436">
        <v>238.26</v>
      </c>
      <c r="AS1436" t="s">
        <v>2397</v>
      </c>
      <c r="AT1436" t="s">
        <v>2396</v>
      </c>
      <c r="AU1436">
        <v>1</v>
      </c>
      <c r="AV1436" t="s">
        <v>2400</v>
      </c>
      <c r="AW1436" t="str" cm="1">
        <f t="array" ref="AW1436">IF(Bank_Final_Fact[[#This Row],[Disbursement Date]]=MIN(_xlfn._xlws.FILTER(Bank_Final_Fact[Disbursement Date],Bank_Final_Fact[Client id]=Bank_Final_Fact[[#This Row],[Client id]])),"New","Old")</f>
        <v>Old</v>
      </c>
      <c r="AX1436">
        <f t="shared" si="22"/>
        <v>5</v>
      </c>
    </row>
    <row r="1437" spans="1:50">
      <c r="A1437" t="s">
        <v>1822</v>
      </c>
      <c r="B1437">
        <v>326</v>
      </c>
      <c r="C1437" t="s">
        <v>94</v>
      </c>
      <c r="D1437" t="s">
        <v>343</v>
      </c>
      <c r="E1437">
        <v>31558</v>
      </c>
      <c r="F1437">
        <v>15790</v>
      </c>
      <c r="G1437">
        <v>20444</v>
      </c>
      <c r="H1437" s="1">
        <v>43155</v>
      </c>
      <c r="I1437" t="s">
        <v>387</v>
      </c>
      <c r="J1437" t="s">
        <v>383</v>
      </c>
      <c r="K1437">
        <v>70364</v>
      </c>
      <c r="L1437" t="s">
        <v>96</v>
      </c>
      <c r="M1437" t="s">
        <v>322</v>
      </c>
      <c r="N1437" t="s">
        <v>225</v>
      </c>
      <c r="O1437" t="s">
        <v>226</v>
      </c>
      <c r="P1437">
        <v>44</v>
      </c>
      <c r="Q1437" s="1">
        <v>27395</v>
      </c>
      <c r="R1437" t="s">
        <v>239</v>
      </c>
      <c r="S1437" t="s">
        <v>303</v>
      </c>
      <c r="T1437" t="s">
        <v>229</v>
      </c>
      <c r="U1437" t="s">
        <v>236</v>
      </c>
      <c r="V1437" t="s">
        <v>231</v>
      </c>
      <c r="W1437">
        <v>638</v>
      </c>
      <c r="X1437" t="s">
        <v>344</v>
      </c>
      <c r="Y1437" t="s">
        <v>345</v>
      </c>
      <c r="Z1437" t="s">
        <v>346</v>
      </c>
      <c r="AA1437">
        <v>0.1065</v>
      </c>
      <c r="AB1437" t="s">
        <v>347</v>
      </c>
      <c r="AC1437" t="s">
        <v>348</v>
      </c>
      <c r="AD1437" t="s">
        <v>94</v>
      </c>
      <c r="AE1437" t="s">
        <v>51</v>
      </c>
      <c r="AF1437" t="s">
        <v>52</v>
      </c>
      <c r="AG1437" t="s">
        <v>53</v>
      </c>
      <c r="AH1437" t="s">
        <v>53</v>
      </c>
      <c r="AI1437" t="s">
        <v>54</v>
      </c>
      <c r="AJ1437" t="s">
        <v>94</v>
      </c>
      <c r="AK1437">
        <v>70364</v>
      </c>
      <c r="AL1437" t="s">
        <v>95</v>
      </c>
      <c r="AM1437" t="s">
        <v>14</v>
      </c>
      <c r="AN1437">
        <v>31290</v>
      </c>
      <c r="AO1437">
        <v>16663</v>
      </c>
      <c r="AP1437">
        <v>31218</v>
      </c>
      <c r="AQ1437">
        <v>45.49</v>
      </c>
      <c r="AR1437">
        <v>819.71</v>
      </c>
      <c r="AS1437" t="s">
        <v>2396</v>
      </c>
      <c r="AT1437" t="s">
        <v>2396</v>
      </c>
      <c r="AU1437">
        <v>0</v>
      </c>
      <c r="AV1437" t="s">
        <v>2398</v>
      </c>
      <c r="AW1437" t="str" cm="1">
        <f t="array" ref="AW1437">IF(Bank_Final_Fact[[#This Row],[Disbursement Date]]=MIN(_xlfn._xlws.FILTER(Bank_Final_Fact[Disbursement Date],Bank_Final_Fact[Client id]=Bank_Final_Fact[[#This Row],[Client id]])),"New","Old")</f>
        <v>Old</v>
      </c>
      <c r="AX1437">
        <f t="shared" si="22"/>
        <v>5</v>
      </c>
    </row>
    <row r="1438" spans="1:50">
      <c r="A1438" t="s">
        <v>1823</v>
      </c>
      <c r="B1438">
        <v>966</v>
      </c>
      <c r="C1438" t="s">
        <v>113</v>
      </c>
      <c r="D1438" t="s">
        <v>359</v>
      </c>
      <c r="E1438">
        <v>27021</v>
      </c>
      <c r="F1438">
        <v>23444</v>
      </c>
      <c r="G1438">
        <v>12260</v>
      </c>
      <c r="H1438" s="1">
        <v>43251</v>
      </c>
      <c r="I1438" t="s">
        <v>385</v>
      </c>
      <c r="J1438" t="s">
        <v>389</v>
      </c>
      <c r="K1438">
        <v>730084</v>
      </c>
      <c r="L1438" t="s">
        <v>115</v>
      </c>
      <c r="M1438" t="s">
        <v>333</v>
      </c>
      <c r="N1438" t="s">
        <v>225</v>
      </c>
      <c r="O1438" t="s">
        <v>238</v>
      </c>
      <c r="P1438">
        <v>46</v>
      </c>
      <c r="Q1438" s="1">
        <v>26877</v>
      </c>
      <c r="R1438" t="s">
        <v>281</v>
      </c>
      <c r="S1438" t="s">
        <v>282</v>
      </c>
      <c r="T1438" t="s">
        <v>259</v>
      </c>
      <c r="U1438" t="s">
        <v>233</v>
      </c>
      <c r="V1438" t="s">
        <v>246</v>
      </c>
      <c r="W1438">
        <v>604</v>
      </c>
      <c r="X1438" t="s">
        <v>344</v>
      </c>
      <c r="Y1438" t="s">
        <v>360</v>
      </c>
      <c r="Z1438" t="s">
        <v>346</v>
      </c>
      <c r="AA1438">
        <v>9.9099999999999994E-2</v>
      </c>
      <c r="AB1438" t="s">
        <v>347</v>
      </c>
      <c r="AC1438" t="s">
        <v>361</v>
      </c>
      <c r="AD1438" t="s">
        <v>113</v>
      </c>
      <c r="AE1438" t="s">
        <v>51</v>
      </c>
      <c r="AF1438" t="s">
        <v>52</v>
      </c>
      <c r="AG1438" t="s">
        <v>53</v>
      </c>
      <c r="AH1438" t="s">
        <v>53</v>
      </c>
      <c r="AI1438" t="s">
        <v>54</v>
      </c>
      <c r="AJ1438" t="s">
        <v>113</v>
      </c>
      <c r="AK1438">
        <v>730084</v>
      </c>
      <c r="AL1438" t="s">
        <v>114</v>
      </c>
      <c r="AM1438" t="s">
        <v>14</v>
      </c>
      <c r="AN1438">
        <v>27829</v>
      </c>
      <c r="AO1438">
        <v>23827</v>
      </c>
      <c r="AP1438">
        <v>26997</v>
      </c>
      <c r="AQ1438">
        <v>15.74</v>
      </c>
      <c r="AR1438">
        <v>1848.4</v>
      </c>
      <c r="AS1438" t="s">
        <v>2396</v>
      </c>
      <c r="AT1438" t="s">
        <v>2396</v>
      </c>
      <c r="AU1438">
        <v>0</v>
      </c>
      <c r="AV1438" t="s">
        <v>2398</v>
      </c>
      <c r="AW1438" t="str" cm="1">
        <f t="array" ref="AW1438">IF(Bank_Final_Fact[[#This Row],[Disbursement Date]]=MIN(_xlfn._xlws.FILTER(Bank_Final_Fact[Disbursement Date],Bank_Final_Fact[Client id]=Bank_Final_Fact[[#This Row],[Client id]])),"New","Old")</f>
        <v>New</v>
      </c>
      <c r="AX1438">
        <f t="shared" si="22"/>
        <v>1</v>
      </c>
    </row>
    <row r="1439" spans="1:50">
      <c r="A1439" t="s">
        <v>1824</v>
      </c>
      <c r="B1439">
        <v>535</v>
      </c>
      <c r="C1439" t="s">
        <v>127</v>
      </c>
      <c r="D1439" t="s">
        <v>343</v>
      </c>
      <c r="E1439">
        <v>27224</v>
      </c>
      <c r="F1439">
        <v>18219</v>
      </c>
      <c r="G1439">
        <v>21849</v>
      </c>
      <c r="H1439" s="1">
        <v>44085</v>
      </c>
      <c r="I1439" t="s">
        <v>387</v>
      </c>
      <c r="J1439" t="s">
        <v>389</v>
      </c>
      <c r="K1439">
        <v>120676</v>
      </c>
      <c r="L1439" t="s">
        <v>128</v>
      </c>
      <c r="M1439" t="s">
        <v>272</v>
      </c>
      <c r="N1439" t="s">
        <v>225</v>
      </c>
      <c r="O1439" t="s">
        <v>238</v>
      </c>
      <c r="P1439">
        <v>48</v>
      </c>
      <c r="Q1439" s="1">
        <v>26180</v>
      </c>
      <c r="R1439" t="s">
        <v>266</v>
      </c>
      <c r="S1439" t="s">
        <v>243</v>
      </c>
      <c r="T1439" t="s">
        <v>259</v>
      </c>
      <c r="U1439" t="s">
        <v>236</v>
      </c>
      <c r="V1439" t="s">
        <v>240</v>
      </c>
      <c r="W1439">
        <v>657</v>
      </c>
      <c r="X1439" t="s">
        <v>344</v>
      </c>
      <c r="Y1439" t="s">
        <v>345</v>
      </c>
      <c r="Z1439" t="s">
        <v>346</v>
      </c>
      <c r="AA1439">
        <v>0.1065</v>
      </c>
      <c r="AB1439" t="s">
        <v>347</v>
      </c>
      <c r="AC1439" t="s">
        <v>348</v>
      </c>
      <c r="AD1439" t="s">
        <v>127</v>
      </c>
      <c r="AE1439" t="s">
        <v>9</v>
      </c>
      <c r="AF1439" t="s">
        <v>10</v>
      </c>
      <c r="AG1439" t="s">
        <v>11</v>
      </c>
      <c r="AH1439" t="s">
        <v>11</v>
      </c>
      <c r="AI1439" t="s">
        <v>12</v>
      </c>
      <c r="AJ1439" t="s">
        <v>127</v>
      </c>
      <c r="AK1439">
        <v>120676</v>
      </c>
      <c r="AL1439" t="s">
        <v>21</v>
      </c>
      <c r="AM1439" t="s">
        <v>14</v>
      </c>
      <c r="AN1439">
        <v>27493</v>
      </c>
      <c r="AO1439">
        <v>17831</v>
      </c>
      <c r="AP1439">
        <v>27096</v>
      </c>
      <c r="AQ1439">
        <v>25.58</v>
      </c>
      <c r="AR1439">
        <v>4976.99</v>
      </c>
      <c r="AS1439" t="s">
        <v>2396</v>
      </c>
      <c r="AT1439" t="s">
        <v>2396</v>
      </c>
      <c r="AU1439">
        <v>2</v>
      </c>
      <c r="AV1439" t="s">
        <v>2398</v>
      </c>
      <c r="AW1439" t="str" cm="1">
        <f t="array" ref="AW1439">IF(Bank_Final_Fact[[#This Row],[Disbursement Date]]=MIN(_xlfn._xlws.FILTER(Bank_Final_Fact[Disbursement Date],Bank_Final_Fact[Client id]=Bank_Final_Fact[[#This Row],[Client id]])),"New","Old")</f>
        <v>New</v>
      </c>
      <c r="AX1439">
        <f t="shared" si="22"/>
        <v>1</v>
      </c>
    </row>
    <row r="1440" spans="1:50">
      <c r="A1440" t="s">
        <v>1825</v>
      </c>
      <c r="B1440">
        <v>105</v>
      </c>
      <c r="C1440" t="s">
        <v>127</v>
      </c>
      <c r="D1440" t="s">
        <v>343</v>
      </c>
      <c r="E1440">
        <v>35872</v>
      </c>
      <c r="F1440">
        <v>15035</v>
      </c>
      <c r="G1440">
        <v>13573</v>
      </c>
      <c r="H1440" s="1">
        <v>43694</v>
      </c>
      <c r="I1440" t="s">
        <v>394</v>
      </c>
      <c r="J1440" t="s">
        <v>383</v>
      </c>
      <c r="K1440">
        <v>120676</v>
      </c>
      <c r="L1440" t="s">
        <v>128</v>
      </c>
      <c r="M1440" t="s">
        <v>313</v>
      </c>
      <c r="N1440" t="s">
        <v>225</v>
      </c>
      <c r="O1440" t="s">
        <v>226</v>
      </c>
      <c r="P1440">
        <v>38</v>
      </c>
      <c r="Q1440" s="1">
        <v>29221</v>
      </c>
      <c r="R1440" t="s">
        <v>239</v>
      </c>
      <c r="S1440" t="s">
        <v>303</v>
      </c>
      <c r="T1440" t="s">
        <v>229</v>
      </c>
      <c r="U1440" t="s">
        <v>245</v>
      </c>
      <c r="V1440" t="s">
        <v>246</v>
      </c>
      <c r="W1440">
        <v>398</v>
      </c>
      <c r="X1440" t="s">
        <v>344</v>
      </c>
      <c r="Y1440" t="s">
        <v>345</v>
      </c>
      <c r="Z1440" t="s">
        <v>346</v>
      </c>
      <c r="AA1440">
        <v>0.1065</v>
      </c>
      <c r="AB1440" t="s">
        <v>347</v>
      </c>
      <c r="AC1440" t="s">
        <v>348</v>
      </c>
      <c r="AD1440" t="s">
        <v>127</v>
      </c>
      <c r="AE1440" t="s">
        <v>9</v>
      </c>
      <c r="AF1440" t="s">
        <v>10</v>
      </c>
      <c r="AG1440" t="s">
        <v>11</v>
      </c>
      <c r="AH1440" t="s">
        <v>11</v>
      </c>
      <c r="AI1440" t="s">
        <v>12</v>
      </c>
      <c r="AJ1440" t="s">
        <v>127</v>
      </c>
      <c r="AK1440">
        <v>120676</v>
      </c>
      <c r="AL1440" t="s">
        <v>21</v>
      </c>
      <c r="AM1440" t="s">
        <v>14</v>
      </c>
      <c r="AN1440">
        <v>35642</v>
      </c>
      <c r="AO1440">
        <v>14612</v>
      </c>
      <c r="AP1440">
        <v>35378</v>
      </c>
      <c r="AQ1440">
        <v>15.94</v>
      </c>
      <c r="AR1440">
        <v>2028.75</v>
      </c>
      <c r="AS1440" t="s">
        <v>2396</v>
      </c>
      <c r="AT1440" t="s">
        <v>2397</v>
      </c>
      <c r="AU1440">
        <v>0</v>
      </c>
      <c r="AV1440" t="s">
        <v>2398</v>
      </c>
      <c r="AW1440" t="str" cm="1">
        <f t="array" ref="AW1440">IF(Bank_Final_Fact[[#This Row],[Disbursement Date]]=MIN(_xlfn._xlws.FILTER(Bank_Final_Fact[Disbursement Date],Bank_Final_Fact[Client id]=Bank_Final_Fact[[#This Row],[Client id]])),"New","Old")</f>
        <v>Old</v>
      </c>
      <c r="AX1440">
        <f t="shared" si="22"/>
        <v>4</v>
      </c>
    </row>
    <row r="1441" spans="1:50">
      <c r="A1441" t="s">
        <v>1826</v>
      </c>
      <c r="B1441">
        <v>254</v>
      </c>
      <c r="C1441" t="s">
        <v>124</v>
      </c>
      <c r="D1441" t="s">
        <v>372</v>
      </c>
      <c r="E1441">
        <v>44525</v>
      </c>
      <c r="F1441">
        <v>5511</v>
      </c>
      <c r="G1441">
        <v>37032</v>
      </c>
      <c r="H1441" s="1">
        <v>44381</v>
      </c>
      <c r="I1441" t="s">
        <v>382</v>
      </c>
      <c r="J1441" t="s">
        <v>383</v>
      </c>
      <c r="K1441">
        <v>1030063</v>
      </c>
      <c r="L1441" t="s">
        <v>126</v>
      </c>
      <c r="M1441" t="s">
        <v>286</v>
      </c>
      <c r="N1441" t="s">
        <v>225</v>
      </c>
      <c r="O1441" t="s">
        <v>251</v>
      </c>
      <c r="P1441">
        <v>28</v>
      </c>
      <c r="Q1441" s="1">
        <v>33239</v>
      </c>
      <c r="R1441" t="s">
        <v>235</v>
      </c>
      <c r="S1441" t="s">
        <v>243</v>
      </c>
      <c r="T1441" t="s">
        <v>259</v>
      </c>
      <c r="U1441" t="s">
        <v>230</v>
      </c>
      <c r="V1441" t="s">
        <v>240</v>
      </c>
      <c r="W1441">
        <v>844</v>
      </c>
      <c r="X1441" t="s">
        <v>344</v>
      </c>
      <c r="Y1441" t="s">
        <v>345</v>
      </c>
      <c r="Z1441" t="s">
        <v>346</v>
      </c>
      <c r="AA1441">
        <v>0.17269999999999999</v>
      </c>
      <c r="AB1441" t="s">
        <v>354</v>
      </c>
      <c r="AC1441" t="s">
        <v>367</v>
      </c>
      <c r="AD1441" t="s">
        <v>124</v>
      </c>
      <c r="AE1441" t="s">
        <v>9</v>
      </c>
      <c r="AF1441" t="s">
        <v>10</v>
      </c>
      <c r="AG1441" t="s">
        <v>11</v>
      </c>
      <c r="AH1441" t="s">
        <v>11</v>
      </c>
      <c r="AI1441" t="s">
        <v>12</v>
      </c>
      <c r="AJ1441" t="s">
        <v>20</v>
      </c>
      <c r="AK1441">
        <v>1030063</v>
      </c>
      <c r="AL1441" t="s">
        <v>125</v>
      </c>
      <c r="AM1441" t="s">
        <v>30</v>
      </c>
      <c r="AN1441">
        <v>45064</v>
      </c>
      <c r="AO1441">
        <v>6998</v>
      </c>
      <c r="AP1441">
        <v>44098</v>
      </c>
      <c r="AQ1441">
        <v>47.85</v>
      </c>
      <c r="AR1441">
        <v>3379.46</v>
      </c>
      <c r="AS1441" t="s">
        <v>2396</v>
      </c>
      <c r="AT1441" t="s">
        <v>2396</v>
      </c>
      <c r="AU1441">
        <v>1</v>
      </c>
      <c r="AV1441" t="s">
        <v>2398</v>
      </c>
      <c r="AW1441" t="str" cm="1">
        <f t="array" ref="AW1441">IF(Bank_Final_Fact[[#This Row],[Disbursement Date]]=MIN(_xlfn._xlws.FILTER(Bank_Final_Fact[Disbursement Date],Bank_Final_Fact[Client id]=Bank_Final_Fact[[#This Row],[Client id]])),"New","Old")</f>
        <v>Old</v>
      </c>
      <c r="AX1441">
        <f t="shared" si="22"/>
        <v>5</v>
      </c>
    </row>
    <row r="1442" spans="1:50">
      <c r="A1442" t="s">
        <v>1827</v>
      </c>
      <c r="B1442">
        <v>69</v>
      </c>
      <c r="C1442" t="s">
        <v>8</v>
      </c>
      <c r="D1442" t="s">
        <v>343</v>
      </c>
      <c r="E1442">
        <v>29859</v>
      </c>
      <c r="F1442">
        <v>27127</v>
      </c>
      <c r="G1442">
        <v>15078</v>
      </c>
      <c r="H1442" s="1">
        <v>44477</v>
      </c>
      <c r="I1442" t="s">
        <v>394</v>
      </c>
      <c r="J1442" t="s">
        <v>389</v>
      </c>
      <c r="K1442">
        <v>100186</v>
      </c>
      <c r="L1442" t="s">
        <v>15</v>
      </c>
      <c r="M1442" t="s">
        <v>262</v>
      </c>
      <c r="N1442" t="s">
        <v>225</v>
      </c>
      <c r="O1442" t="s">
        <v>242</v>
      </c>
      <c r="P1442">
        <v>21</v>
      </c>
      <c r="Q1442" s="1">
        <v>35796</v>
      </c>
      <c r="R1442" t="s">
        <v>266</v>
      </c>
      <c r="S1442" t="s">
        <v>243</v>
      </c>
      <c r="T1442" t="s">
        <v>229</v>
      </c>
      <c r="U1442" t="s">
        <v>245</v>
      </c>
      <c r="V1442" t="s">
        <v>246</v>
      </c>
      <c r="W1442">
        <v>800</v>
      </c>
      <c r="X1442" t="s">
        <v>344</v>
      </c>
      <c r="Y1442" t="s">
        <v>345</v>
      </c>
      <c r="Z1442" t="s">
        <v>346</v>
      </c>
      <c r="AA1442">
        <v>0.1065</v>
      </c>
      <c r="AB1442" t="s">
        <v>347</v>
      </c>
      <c r="AC1442" t="s">
        <v>348</v>
      </c>
      <c r="AD1442" t="s">
        <v>8</v>
      </c>
      <c r="AE1442" t="s">
        <v>9</v>
      </c>
      <c r="AF1442" t="s">
        <v>10</v>
      </c>
      <c r="AG1442" t="s">
        <v>11</v>
      </c>
      <c r="AH1442" t="s">
        <v>11</v>
      </c>
      <c r="AI1442" t="s">
        <v>12</v>
      </c>
      <c r="AJ1442" t="s">
        <v>8</v>
      </c>
      <c r="AK1442">
        <v>100186</v>
      </c>
      <c r="AL1442" t="s">
        <v>13</v>
      </c>
      <c r="AM1442" t="s">
        <v>14</v>
      </c>
      <c r="AN1442">
        <v>31798</v>
      </c>
      <c r="AO1442">
        <v>28718</v>
      </c>
      <c r="AP1442">
        <v>29522</v>
      </c>
      <c r="AQ1442">
        <v>30.35</v>
      </c>
      <c r="AR1442">
        <v>3434.23</v>
      </c>
      <c r="AS1442" t="s">
        <v>2396</v>
      </c>
      <c r="AT1442" t="s">
        <v>2396</v>
      </c>
      <c r="AU1442">
        <v>2</v>
      </c>
      <c r="AV1442" t="s">
        <v>2398</v>
      </c>
      <c r="AW1442" t="str" cm="1">
        <f t="array" ref="AW1442">IF(Bank_Final_Fact[[#This Row],[Disbursement Date]]=MIN(_xlfn._xlws.FILTER(Bank_Final_Fact[Disbursement Date],Bank_Final_Fact[Client id]=Bank_Final_Fact[[#This Row],[Client id]])),"New","Old")</f>
        <v>Old</v>
      </c>
      <c r="AX1442">
        <f t="shared" si="22"/>
        <v>5</v>
      </c>
    </row>
    <row r="1443" spans="1:50">
      <c r="A1443" t="s">
        <v>1828</v>
      </c>
      <c r="B1443">
        <v>918</v>
      </c>
      <c r="C1443" t="s">
        <v>119</v>
      </c>
      <c r="D1443" t="s">
        <v>359</v>
      </c>
      <c r="E1443">
        <v>15303</v>
      </c>
      <c r="F1443">
        <v>8092</v>
      </c>
      <c r="G1443">
        <v>19544</v>
      </c>
      <c r="H1443" s="1">
        <v>45196</v>
      </c>
      <c r="I1443" t="s">
        <v>382</v>
      </c>
      <c r="J1443" t="s">
        <v>389</v>
      </c>
      <c r="K1443">
        <v>720081</v>
      </c>
      <c r="L1443" t="s">
        <v>123</v>
      </c>
      <c r="M1443" t="s">
        <v>270</v>
      </c>
      <c r="N1443" t="s">
        <v>225</v>
      </c>
      <c r="O1443" t="s">
        <v>238</v>
      </c>
      <c r="P1443">
        <v>49</v>
      </c>
      <c r="Q1443" s="1">
        <v>25727</v>
      </c>
      <c r="R1443" t="s">
        <v>281</v>
      </c>
      <c r="S1443" t="s">
        <v>282</v>
      </c>
      <c r="T1443" t="s">
        <v>229</v>
      </c>
      <c r="U1443" t="s">
        <v>261</v>
      </c>
      <c r="V1443" t="s">
        <v>246</v>
      </c>
      <c r="W1443">
        <v>442</v>
      </c>
      <c r="X1443" t="s">
        <v>344</v>
      </c>
      <c r="Y1443" t="s">
        <v>360</v>
      </c>
      <c r="Z1443" t="s">
        <v>346</v>
      </c>
      <c r="AA1443">
        <v>9.9099999999999994E-2</v>
      </c>
      <c r="AB1443" t="s">
        <v>347</v>
      </c>
      <c r="AC1443" t="s">
        <v>361</v>
      </c>
      <c r="AD1443" t="s">
        <v>119</v>
      </c>
      <c r="AE1443" t="s">
        <v>82</v>
      </c>
      <c r="AF1443" t="s">
        <v>10</v>
      </c>
      <c r="AG1443" t="s">
        <v>120</v>
      </c>
      <c r="AH1443" t="s">
        <v>120</v>
      </c>
      <c r="AI1443" t="s">
        <v>121</v>
      </c>
      <c r="AJ1443" t="s">
        <v>119</v>
      </c>
      <c r="AK1443">
        <v>720081</v>
      </c>
      <c r="AL1443" t="s">
        <v>122</v>
      </c>
      <c r="AM1443" t="s">
        <v>16</v>
      </c>
      <c r="AN1443">
        <v>14835</v>
      </c>
      <c r="AO1443">
        <v>9129</v>
      </c>
      <c r="AP1443">
        <v>15167</v>
      </c>
      <c r="AQ1443">
        <v>5.9</v>
      </c>
      <c r="AR1443">
        <v>1803.45</v>
      </c>
      <c r="AS1443" t="s">
        <v>2397</v>
      </c>
      <c r="AT1443" t="s">
        <v>2396</v>
      </c>
      <c r="AU1443">
        <v>1</v>
      </c>
      <c r="AV1443" t="s">
        <v>2399</v>
      </c>
      <c r="AW1443" t="str" cm="1">
        <f t="array" ref="AW1443">IF(Bank_Final_Fact[[#This Row],[Disbursement Date]]=MIN(_xlfn._xlws.FILTER(Bank_Final_Fact[Disbursement Date],Bank_Final_Fact[Client id]=Bank_Final_Fact[[#This Row],[Client id]])),"New","Old")</f>
        <v>Old</v>
      </c>
      <c r="AX1443">
        <f t="shared" si="22"/>
        <v>2</v>
      </c>
    </row>
    <row r="1444" spans="1:50">
      <c r="A1444" t="s">
        <v>1829</v>
      </c>
      <c r="B1444">
        <v>155</v>
      </c>
      <c r="C1444" t="s">
        <v>23</v>
      </c>
      <c r="D1444" t="s">
        <v>359</v>
      </c>
      <c r="E1444">
        <v>40448</v>
      </c>
      <c r="F1444">
        <v>27871</v>
      </c>
      <c r="G1444">
        <v>33404</v>
      </c>
      <c r="H1444" s="1">
        <v>44458</v>
      </c>
      <c r="I1444" t="s">
        <v>394</v>
      </c>
      <c r="J1444" t="s">
        <v>389</v>
      </c>
      <c r="K1444">
        <v>910182</v>
      </c>
      <c r="L1444" t="s">
        <v>31</v>
      </c>
      <c r="M1444" t="s">
        <v>305</v>
      </c>
      <c r="N1444" t="s">
        <v>225</v>
      </c>
      <c r="O1444" t="s">
        <v>238</v>
      </c>
      <c r="P1444">
        <v>51</v>
      </c>
      <c r="Q1444" s="1">
        <v>24746</v>
      </c>
      <c r="R1444" t="s">
        <v>266</v>
      </c>
      <c r="S1444" t="s">
        <v>282</v>
      </c>
      <c r="T1444" t="s">
        <v>229</v>
      </c>
      <c r="U1444" t="s">
        <v>261</v>
      </c>
      <c r="V1444" t="s">
        <v>246</v>
      </c>
      <c r="W1444">
        <v>338</v>
      </c>
      <c r="X1444" t="s">
        <v>344</v>
      </c>
      <c r="Y1444" t="s">
        <v>360</v>
      </c>
      <c r="Z1444" t="s">
        <v>346</v>
      </c>
      <c r="AA1444">
        <v>9.9099999999999994E-2</v>
      </c>
      <c r="AB1444" t="s">
        <v>347</v>
      </c>
      <c r="AC1444" t="s">
        <v>361</v>
      </c>
      <c r="AD1444" t="s">
        <v>23</v>
      </c>
      <c r="AE1444" t="s">
        <v>24</v>
      </c>
      <c r="AF1444" t="s">
        <v>25</v>
      </c>
      <c r="AG1444" t="s">
        <v>26</v>
      </c>
      <c r="AH1444" t="s">
        <v>26</v>
      </c>
      <c r="AI1444" t="s">
        <v>27</v>
      </c>
      <c r="AJ1444" t="s">
        <v>28</v>
      </c>
      <c r="AK1444">
        <v>910182</v>
      </c>
      <c r="AL1444" t="s">
        <v>29</v>
      </c>
      <c r="AM1444" t="s">
        <v>16</v>
      </c>
      <c r="AN1444">
        <v>40713</v>
      </c>
      <c r="AO1444">
        <v>28033</v>
      </c>
      <c r="AP1444">
        <v>40102</v>
      </c>
      <c r="AQ1444">
        <v>10.82</v>
      </c>
      <c r="AR1444">
        <v>1327.59</v>
      </c>
      <c r="AS1444" t="s">
        <v>2396</v>
      </c>
      <c r="AT1444" t="s">
        <v>2396</v>
      </c>
      <c r="AU1444">
        <v>1</v>
      </c>
      <c r="AV1444" t="s">
        <v>2398</v>
      </c>
      <c r="AW1444" t="str" cm="1">
        <f t="array" ref="AW1444">IF(Bank_Final_Fact[[#This Row],[Disbursement Date]]=MIN(_xlfn._xlws.FILTER(Bank_Final_Fact[Disbursement Date],Bank_Final_Fact[Client id]=Bank_Final_Fact[[#This Row],[Client id]])),"New","Old")</f>
        <v>Old</v>
      </c>
      <c r="AX1444">
        <f t="shared" si="22"/>
        <v>2</v>
      </c>
    </row>
    <row r="1445" spans="1:50">
      <c r="A1445" t="s">
        <v>1830</v>
      </c>
      <c r="B1445">
        <v>761</v>
      </c>
      <c r="C1445" t="s">
        <v>142</v>
      </c>
      <c r="D1445" t="s">
        <v>343</v>
      </c>
      <c r="E1445">
        <v>32621</v>
      </c>
      <c r="F1445">
        <v>6975</v>
      </c>
      <c r="G1445">
        <v>8583</v>
      </c>
      <c r="H1445" s="1">
        <v>43004</v>
      </c>
      <c r="I1445" t="s">
        <v>385</v>
      </c>
      <c r="J1445" t="s">
        <v>389</v>
      </c>
      <c r="K1445">
        <v>570241</v>
      </c>
      <c r="L1445" t="s">
        <v>148</v>
      </c>
      <c r="M1445" t="s">
        <v>273</v>
      </c>
      <c r="N1445" t="s">
        <v>225</v>
      </c>
      <c r="O1445" t="s">
        <v>226</v>
      </c>
      <c r="P1445">
        <v>43</v>
      </c>
      <c r="Q1445" s="1">
        <v>27463</v>
      </c>
      <c r="R1445" t="s">
        <v>266</v>
      </c>
      <c r="S1445" t="s">
        <v>282</v>
      </c>
      <c r="T1445" t="s">
        <v>249</v>
      </c>
      <c r="U1445" t="s">
        <v>233</v>
      </c>
      <c r="V1445" t="s">
        <v>240</v>
      </c>
      <c r="W1445">
        <v>300</v>
      </c>
      <c r="X1445" t="s">
        <v>344</v>
      </c>
      <c r="Y1445" t="s">
        <v>345</v>
      </c>
      <c r="Z1445" t="s">
        <v>346</v>
      </c>
      <c r="AA1445">
        <v>0.1065</v>
      </c>
      <c r="AB1445" t="s">
        <v>347</v>
      </c>
      <c r="AC1445" t="s">
        <v>348</v>
      </c>
      <c r="AD1445" t="s">
        <v>142</v>
      </c>
      <c r="AE1445" t="s">
        <v>143</v>
      </c>
      <c r="AF1445" t="s">
        <v>144</v>
      </c>
      <c r="AG1445" t="s">
        <v>145</v>
      </c>
      <c r="AH1445" t="s">
        <v>145</v>
      </c>
      <c r="AI1445" t="s">
        <v>146</v>
      </c>
      <c r="AJ1445" t="s">
        <v>142</v>
      </c>
      <c r="AK1445">
        <v>570241</v>
      </c>
      <c r="AL1445" t="s">
        <v>147</v>
      </c>
      <c r="AM1445" t="s">
        <v>30</v>
      </c>
      <c r="AN1445">
        <v>32827</v>
      </c>
      <c r="AO1445">
        <v>6866</v>
      </c>
      <c r="AP1445">
        <v>32157</v>
      </c>
      <c r="AQ1445">
        <v>3.04</v>
      </c>
      <c r="AR1445">
        <v>4601.75</v>
      </c>
      <c r="AS1445" t="s">
        <v>2397</v>
      </c>
      <c r="AT1445" t="s">
        <v>2396</v>
      </c>
      <c r="AU1445">
        <v>0</v>
      </c>
      <c r="AV1445" t="s">
        <v>2398</v>
      </c>
      <c r="AW1445" t="str" cm="1">
        <f t="array" ref="AW1445">IF(Bank_Final_Fact[[#This Row],[Disbursement Date]]=MIN(_xlfn._xlws.FILTER(Bank_Final_Fact[Disbursement Date],Bank_Final_Fact[Client id]=Bank_Final_Fact[[#This Row],[Client id]])),"New","Old")</f>
        <v>New</v>
      </c>
      <c r="AX1445">
        <f t="shared" si="22"/>
        <v>4</v>
      </c>
    </row>
    <row r="1446" spans="1:50">
      <c r="A1446" t="s">
        <v>1831</v>
      </c>
      <c r="B1446">
        <v>379</v>
      </c>
      <c r="C1446" t="s">
        <v>109</v>
      </c>
      <c r="D1446" t="s">
        <v>343</v>
      </c>
      <c r="E1446">
        <v>13631</v>
      </c>
      <c r="F1446">
        <v>44489</v>
      </c>
      <c r="G1446">
        <v>34160</v>
      </c>
      <c r="H1446" s="1">
        <v>45213</v>
      </c>
      <c r="I1446" t="s">
        <v>385</v>
      </c>
      <c r="J1446" t="s">
        <v>383</v>
      </c>
      <c r="K1446">
        <v>1110166</v>
      </c>
      <c r="L1446" t="s">
        <v>112</v>
      </c>
      <c r="M1446" t="s">
        <v>272</v>
      </c>
      <c r="N1446" t="s">
        <v>225</v>
      </c>
      <c r="O1446" t="s">
        <v>251</v>
      </c>
      <c r="P1446">
        <v>35</v>
      </c>
      <c r="Q1446" s="1">
        <v>30682</v>
      </c>
      <c r="R1446" t="s">
        <v>239</v>
      </c>
      <c r="S1446" t="s">
        <v>303</v>
      </c>
      <c r="T1446" t="s">
        <v>229</v>
      </c>
      <c r="U1446" t="s">
        <v>261</v>
      </c>
      <c r="V1446" t="s">
        <v>240</v>
      </c>
      <c r="W1446">
        <v>697</v>
      </c>
      <c r="X1446" t="s">
        <v>344</v>
      </c>
      <c r="Y1446" t="s">
        <v>345</v>
      </c>
      <c r="Z1446" t="s">
        <v>346</v>
      </c>
      <c r="AA1446">
        <v>0.1065</v>
      </c>
      <c r="AB1446" t="s">
        <v>347</v>
      </c>
      <c r="AC1446" t="s">
        <v>348</v>
      </c>
      <c r="AD1446" t="s">
        <v>109</v>
      </c>
      <c r="AE1446" t="s">
        <v>9</v>
      </c>
      <c r="AF1446" t="s">
        <v>10</v>
      </c>
      <c r="AG1446" t="s">
        <v>11</v>
      </c>
      <c r="AH1446" t="s">
        <v>11</v>
      </c>
      <c r="AI1446" t="s">
        <v>12</v>
      </c>
      <c r="AJ1446" t="s">
        <v>110</v>
      </c>
      <c r="AK1446">
        <v>1110166</v>
      </c>
      <c r="AL1446" t="s">
        <v>111</v>
      </c>
      <c r="AM1446" t="s">
        <v>14</v>
      </c>
      <c r="AN1446">
        <v>13863</v>
      </c>
      <c r="AO1446">
        <v>45528</v>
      </c>
      <c r="AP1446">
        <v>13266</v>
      </c>
      <c r="AQ1446">
        <v>4.3499999999999996</v>
      </c>
      <c r="AR1446">
        <v>3410.84</v>
      </c>
      <c r="AS1446" t="s">
        <v>2396</v>
      </c>
      <c r="AT1446" t="s">
        <v>2396</v>
      </c>
      <c r="AU1446">
        <v>2</v>
      </c>
      <c r="AV1446" t="s">
        <v>2399</v>
      </c>
      <c r="AW1446" t="str" cm="1">
        <f t="array" ref="AW1446">IF(Bank_Final_Fact[[#This Row],[Disbursement Date]]=MIN(_xlfn._xlws.FILTER(Bank_Final_Fact[Disbursement Date],Bank_Final_Fact[Client id]=Bank_Final_Fact[[#This Row],[Client id]])),"New","Old")</f>
        <v>Old</v>
      </c>
      <c r="AX1446">
        <f t="shared" si="22"/>
        <v>3</v>
      </c>
    </row>
    <row r="1447" spans="1:50">
      <c r="A1447" t="s">
        <v>1832</v>
      </c>
      <c r="B1447">
        <v>422</v>
      </c>
      <c r="C1447" t="s">
        <v>92</v>
      </c>
      <c r="D1447" t="s">
        <v>343</v>
      </c>
      <c r="E1447">
        <v>31634</v>
      </c>
      <c r="F1447">
        <v>17462</v>
      </c>
      <c r="G1447">
        <v>16778</v>
      </c>
      <c r="H1447" s="1">
        <v>43357</v>
      </c>
      <c r="I1447" t="s">
        <v>382</v>
      </c>
      <c r="J1447" t="s">
        <v>389</v>
      </c>
      <c r="K1447">
        <v>700013</v>
      </c>
      <c r="L1447" t="s">
        <v>93</v>
      </c>
      <c r="M1447" t="s">
        <v>332</v>
      </c>
      <c r="N1447" t="s">
        <v>225</v>
      </c>
      <c r="O1447" t="s">
        <v>238</v>
      </c>
      <c r="P1447">
        <v>55</v>
      </c>
      <c r="Q1447" s="1">
        <v>23489</v>
      </c>
      <c r="R1447" t="s">
        <v>281</v>
      </c>
      <c r="S1447" t="s">
        <v>282</v>
      </c>
      <c r="T1447" t="s">
        <v>229</v>
      </c>
      <c r="U1447" t="s">
        <v>233</v>
      </c>
      <c r="V1447" t="s">
        <v>231</v>
      </c>
      <c r="W1447">
        <v>502</v>
      </c>
      <c r="X1447" t="s">
        <v>344</v>
      </c>
      <c r="Y1447" t="s">
        <v>345</v>
      </c>
      <c r="Z1447" t="s">
        <v>346</v>
      </c>
      <c r="AA1447">
        <v>0.1065</v>
      </c>
      <c r="AB1447" t="s">
        <v>347</v>
      </c>
      <c r="AC1447" t="s">
        <v>348</v>
      </c>
      <c r="AD1447" t="s">
        <v>92</v>
      </c>
      <c r="AE1447" t="s">
        <v>82</v>
      </c>
      <c r="AF1447" t="s">
        <v>83</v>
      </c>
      <c r="AG1447" t="s">
        <v>84</v>
      </c>
      <c r="AH1447" t="s">
        <v>84</v>
      </c>
      <c r="AI1447" t="s">
        <v>85</v>
      </c>
      <c r="AJ1447" t="s">
        <v>86</v>
      </c>
      <c r="AK1447">
        <v>700013</v>
      </c>
      <c r="AL1447" t="s">
        <v>21</v>
      </c>
      <c r="AM1447" t="s">
        <v>30</v>
      </c>
      <c r="AN1447">
        <v>32048</v>
      </c>
      <c r="AO1447">
        <v>17927</v>
      </c>
      <c r="AP1447">
        <v>31214</v>
      </c>
      <c r="AQ1447">
        <v>45.94</v>
      </c>
      <c r="AR1447">
        <v>1412.55</v>
      </c>
      <c r="AS1447" t="s">
        <v>2396</v>
      </c>
      <c r="AT1447" t="s">
        <v>2396</v>
      </c>
      <c r="AU1447">
        <v>0</v>
      </c>
      <c r="AV1447" t="s">
        <v>2399</v>
      </c>
      <c r="AW1447" t="str" cm="1">
        <f t="array" ref="AW1447">IF(Bank_Final_Fact[[#This Row],[Disbursement Date]]=MIN(_xlfn._xlws.FILTER(Bank_Final_Fact[Disbursement Date],Bank_Final_Fact[Client id]=Bank_Final_Fact[[#This Row],[Client id]])),"New","Old")</f>
        <v>Old</v>
      </c>
      <c r="AX1447">
        <f t="shared" si="22"/>
        <v>3</v>
      </c>
    </row>
    <row r="1448" spans="1:50">
      <c r="A1448" t="s">
        <v>1833</v>
      </c>
      <c r="B1448">
        <v>779</v>
      </c>
      <c r="C1448" t="s">
        <v>124</v>
      </c>
      <c r="D1448" t="s">
        <v>359</v>
      </c>
      <c r="E1448">
        <v>26707</v>
      </c>
      <c r="F1448">
        <v>42101</v>
      </c>
      <c r="G1448">
        <v>32186</v>
      </c>
      <c r="H1448" s="1">
        <v>42088</v>
      </c>
      <c r="I1448" t="s">
        <v>382</v>
      </c>
      <c r="J1448" t="s">
        <v>383</v>
      </c>
      <c r="K1448">
        <v>1030063</v>
      </c>
      <c r="L1448" t="s">
        <v>126</v>
      </c>
      <c r="M1448" t="s">
        <v>237</v>
      </c>
      <c r="N1448" t="s">
        <v>225</v>
      </c>
      <c r="O1448" t="s">
        <v>238</v>
      </c>
      <c r="P1448">
        <v>55</v>
      </c>
      <c r="Q1448" s="1">
        <v>22647</v>
      </c>
      <c r="R1448" t="s">
        <v>239</v>
      </c>
      <c r="S1448" t="s">
        <v>228</v>
      </c>
      <c r="T1448" t="s">
        <v>229</v>
      </c>
      <c r="U1448" t="s">
        <v>233</v>
      </c>
      <c r="V1448" t="s">
        <v>240</v>
      </c>
      <c r="W1448">
        <v>773</v>
      </c>
      <c r="X1448" t="s">
        <v>344</v>
      </c>
      <c r="Y1448" t="s">
        <v>360</v>
      </c>
      <c r="Z1448" t="s">
        <v>346</v>
      </c>
      <c r="AA1448">
        <v>9.9099999999999994E-2</v>
      </c>
      <c r="AB1448" t="s">
        <v>347</v>
      </c>
      <c r="AC1448" t="s">
        <v>361</v>
      </c>
      <c r="AD1448" t="s">
        <v>124</v>
      </c>
      <c r="AE1448" t="s">
        <v>9</v>
      </c>
      <c r="AF1448" t="s">
        <v>10</v>
      </c>
      <c r="AG1448" t="s">
        <v>11</v>
      </c>
      <c r="AH1448" t="s">
        <v>11</v>
      </c>
      <c r="AI1448" t="s">
        <v>12</v>
      </c>
      <c r="AJ1448" t="s">
        <v>20</v>
      </c>
      <c r="AK1448">
        <v>1030063</v>
      </c>
      <c r="AL1448" t="s">
        <v>125</v>
      </c>
      <c r="AM1448" t="s">
        <v>30</v>
      </c>
      <c r="AN1448">
        <v>28028</v>
      </c>
      <c r="AO1448">
        <v>43834</v>
      </c>
      <c r="AP1448">
        <v>26383</v>
      </c>
      <c r="AQ1448">
        <v>32.36</v>
      </c>
      <c r="AR1448">
        <v>4871.33</v>
      </c>
      <c r="AS1448" t="s">
        <v>2396</v>
      </c>
      <c r="AT1448" t="s">
        <v>2396</v>
      </c>
      <c r="AU1448">
        <v>1</v>
      </c>
      <c r="AV1448" t="s">
        <v>2398</v>
      </c>
      <c r="AW1448" t="str" cm="1">
        <f t="array" ref="AW1448">IF(Bank_Final_Fact[[#This Row],[Disbursement Date]]=MIN(_xlfn._xlws.FILTER(Bank_Final_Fact[Disbursement Date],Bank_Final_Fact[Client id]=Bank_Final_Fact[[#This Row],[Client id]])),"New","Old")</f>
        <v>New</v>
      </c>
      <c r="AX1448">
        <f t="shared" si="22"/>
        <v>2</v>
      </c>
    </row>
    <row r="1449" spans="1:50">
      <c r="A1449" t="s">
        <v>1834</v>
      </c>
      <c r="B1449">
        <v>666</v>
      </c>
      <c r="C1449" t="s">
        <v>39</v>
      </c>
      <c r="D1449" t="s">
        <v>343</v>
      </c>
      <c r="E1449">
        <v>7843</v>
      </c>
      <c r="F1449">
        <v>45067</v>
      </c>
      <c r="G1449">
        <v>31458</v>
      </c>
      <c r="H1449" s="1">
        <v>44086</v>
      </c>
      <c r="I1449" t="s">
        <v>385</v>
      </c>
      <c r="J1449" t="s">
        <v>383</v>
      </c>
      <c r="K1449">
        <v>30179</v>
      </c>
      <c r="L1449" t="s">
        <v>46</v>
      </c>
      <c r="M1449" t="s">
        <v>298</v>
      </c>
      <c r="N1449" t="s">
        <v>225</v>
      </c>
      <c r="O1449" t="s">
        <v>242</v>
      </c>
      <c r="P1449">
        <v>22</v>
      </c>
      <c r="Q1449" s="1">
        <v>35348</v>
      </c>
      <c r="R1449" t="s">
        <v>239</v>
      </c>
      <c r="S1449" t="s">
        <v>303</v>
      </c>
      <c r="T1449" t="s">
        <v>259</v>
      </c>
      <c r="U1449" t="s">
        <v>233</v>
      </c>
      <c r="V1449" t="s">
        <v>246</v>
      </c>
      <c r="W1449">
        <v>564</v>
      </c>
      <c r="X1449" t="s">
        <v>344</v>
      </c>
      <c r="Y1449" t="s">
        <v>345</v>
      </c>
      <c r="Z1449" t="s">
        <v>346</v>
      </c>
      <c r="AA1449">
        <v>0.1065</v>
      </c>
      <c r="AB1449" t="s">
        <v>347</v>
      </c>
      <c r="AC1449" t="s">
        <v>348</v>
      </c>
      <c r="AD1449" t="s">
        <v>39</v>
      </c>
      <c r="AE1449" t="s">
        <v>40</v>
      </c>
      <c r="AF1449" t="s">
        <v>41</v>
      </c>
      <c r="AG1449" t="s">
        <v>42</v>
      </c>
      <c r="AH1449" t="s">
        <v>42</v>
      </c>
      <c r="AI1449" t="s">
        <v>43</v>
      </c>
      <c r="AJ1449" t="s">
        <v>44</v>
      </c>
      <c r="AK1449">
        <v>30179</v>
      </c>
      <c r="AL1449" t="s">
        <v>45</v>
      </c>
      <c r="AM1449" t="s">
        <v>30</v>
      </c>
      <c r="AN1449">
        <v>8820</v>
      </c>
      <c r="AO1449">
        <v>44808</v>
      </c>
      <c r="AP1449">
        <v>7805</v>
      </c>
      <c r="AQ1449">
        <v>38.03</v>
      </c>
      <c r="AR1449">
        <v>2778.78</v>
      </c>
      <c r="AS1449" t="s">
        <v>2396</v>
      </c>
      <c r="AT1449" t="s">
        <v>2396</v>
      </c>
      <c r="AU1449">
        <v>2</v>
      </c>
      <c r="AV1449" t="s">
        <v>2398</v>
      </c>
      <c r="AW1449" t="str" cm="1">
        <f t="array" ref="AW1449">IF(Bank_Final_Fact[[#This Row],[Disbursement Date]]=MIN(_xlfn._xlws.FILTER(Bank_Final_Fact[Disbursement Date],Bank_Final_Fact[Client id]=Bank_Final_Fact[[#This Row],[Client id]])),"New","Old")</f>
        <v>Old</v>
      </c>
      <c r="AX1449">
        <f t="shared" si="22"/>
        <v>5</v>
      </c>
    </row>
    <row r="1450" spans="1:50">
      <c r="A1450" t="s">
        <v>1835</v>
      </c>
      <c r="B1450">
        <v>446</v>
      </c>
      <c r="C1450" t="s">
        <v>92</v>
      </c>
      <c r="D1450" t="s">
        <v>359</v>
      </c>
      <c r="E1450">
        <v>18732</v>
      </c>
      <c r="F1450">
        <v>3390</v>
      </c>
      <c r="G1450">
        <v>26083</v>
      </c>
      <c r="H1450" s="1">
        <v>44790</v>
      </c>
      <c r="I1450" t="s">
        <v>382</v>
      </c>
      <c r="J1450" t="s">
        <v>389</v>
      </c>
      <c r="K1450">
        <v>700013</v>
      </c>
      <c r="L1450" t="s">
        <v>93</v>
      </c>
      <c r="M1450" t="s">
        <v>278</v>
      </c>
      <c r="N1450" t="s">
        <v>225</v>
      </c>
      <c r="O1450" t="s">
        <v>226</v>
      </c>
      <c r="P1450">
        <v>44</v>
      </c>
      <c r="Q1450" s="1">
        <v>27395</v>
      </c>
      <c r="R1450" t="s">
        <v>235</v>
      </c>
      <c r="S1450" t="s">
        <v>243</v>
      </c>
      <c r="T1450" t="s">
        <v>259</v>
      </c>
      <c r="U1450" t="s">
        <v>261</v>
      </c>
      <c r="V1450" t="s">
        <v>231</v>
      </c>
      <c r="W1450">
        <v>361</v>
      </c>
      <c r="X1450" t="s">
        <v>344</v>
      </c>
      <c r="Y1450" t="s">
        <v>360</v>
      </c>
      <c r="Z1450" t="s">
        <v>346</v>
      </c>
      <c r="AA1450">
        <v>9.9099999999999994E-2</v>
      </c>
      <c r="AB1450" t="s">
        <v>347</v>
      </c>
      <c r="AC1450" t="s">
        <v>361</v>
      </c>
      <c r="AD1450" t="s">
        <v>92</v>
      </c>
      <c r="AE1450" t="s">
        <v>82</v>
      </c>
      <c r="AF1450" t="s">
        <v>83</v>
      </c>
      <c r="AG1450" t="s">
        <v>84</v>
      </c>
      <c r="AH1450" t="s">
        <v>84</v>
      </c>
      <c r="AI1450" t="s">
        <v>85</v>
      </c>
      <c r="AJ1450" t="s">
        <v>86</v>
      </c>
      <c r="AK1450">
        <v>700013</v>
      </c>
      <c r="AL1450" t="s">
        <v>21</v>
      </c>
      <c r="AM1450" t="s">
        <v>30</v>
      </c>
      <c r="AN1450">
        <v>19669</v>
      </c>
      <c r="AO1450">
        <v>3104</v>
      </c>
      <c r="AP1450">
        <v>18360</v>
      </c>
      <c r="AQ1450">
        <v>49.24</v>
      </c>
      <c r="AR1450">
        <v>1962.02</v>
      </c>
      <c r="AS1450" t="s">
        <v>2396</v>
      </c>
      <c r="AT1450" t="s">
        <v>2396</v>
      </c>
      <c r="AU1450">
        <v>2</v>
      </c>
      <c r="AV1450" t="s">
        <v>2398</v>
      </c>
      <c r="AW1450" t="str" cm="1">
        <f t="array" ref="AW1450">IF(Bank_Final_Fact[[#This Row],[Disbursement Date]]=MIN(_xlfn._xlws.FILTER(Bank_Final_Fact[Disbursement Date],Bank_Final_Fact[Client id]=Bank_Final_Fact[[#This Row],[Client id]])),"New","Old")</f>
        <v>Old</v>
      </c>
      <c r="AX1450">
        <f t="shared" si="22"/>
        <v>4</v>
      </c>
    </row>
    <row r="1451" spans="1:50">
      <c r="A1451" t="s">
        <v>1836</v>
      </c>
      <c r="B1451">
        <v>593</v>
      </c>
      <c r="C1451" t="s">
        <v>17</v>
      </c>
      <c r="D1451" t="s">
        <v>372</v>
      </c>
      <c r="E1451">
        <v>45686</v>
      </c>
      <c r="F1451">
        <v>39078</v>
      </c>
      <c r="G1451">
        <v>20384</v>
      </c>
      <c r="H1451" s="1">
        <v>43344</v>
      </c>
      <c r="I1451" t="s">
        <v>394</v>
      </c>
      <c r="J1451" t="s">
        <v>383</v>
      </c>
      <c r="K1451">
        <v>160051</v>
      </c>
      <c r="L1451" t="s">
        <v>19</v>
      </c>
      <c r="M1451" t="s">
        <v>271</v>
      </c>
      <c r="N1451" t="s">
        <v>225</v>
      </c>
      <c r="O1451" t="s">
        <v>328</v>
      </c>
      <c r="P1451">
        <v>57</v>
      </c>
      <c r="Q1451" s="1">
        <v>22869</v>
      </c>
      <c r="R1451" t="s">
        <v>266</v>
      </c>
      <c r="S1451" t="s">
        <v>282</v>
      </c>
      <c r="T1451" t="s">
        <v>229</v>
      </c>
      <c r="U1451" t="s">
        <v>230</v>
      </c>
      <c r="V1451" t="s">
        <v>240</v>
      </c>
      <c r="W1451">
        <v>472</v>
      </c>
      <c r="X1451" t="s">
        <v>344</v>
      </c>
      <c r="Y1451" t="s">
        <v>345</v>
      </c>
      <c r="Z1451" t="s">
        <v>346</v>
      </c>
      <c r="AA1451">
        <v>0.17269999999999999</v>
      </c>
      <c r="AB1451" t="s">
        <v>354</v>
      </c>
      <c r="AC1451" t="s">
        <v>367</v>
      </c>
      <c r="AD1451" t="s">
        <v>17</v>
      </c>
      <c r="AE1451" t="s">
        <v>9</v>
      </c>
      <c r="AF1451" t="s">
        <v>10</v>
      </c>
      <c r="AG1451" t="s">
        <v>11</v>
      </c>
      <c r="AH1451" t="s">
        <v>11</v>
      </c>
      <c r="AI1451" t="s">
        <v>12</v>
      </c>
      <c r="AJ1451" t="s">
        <v>17</v>
      </c>
      <c r="AK1451">
        <v>160051</v>
      </c>
      <c r="AL1451" t="s">
        <v>18</v>
      </c>
      <c r="AM1451" t="s">
        <v>30</v>
      </c>
      <c r="AN1451">
        <v>45292</v>
      </c>
      <c r="AO1451">
        <v>39357</v>
      </c>
      <c r="AP1451">
        <v>45278</v>
      </c>
      <c r="AQ1451">
        <v>33.840000000000003</v>
      </c>
      <c r="AR1451">
        <v>3162.95</v>
      </c>
      <c r="AS1451" t="s">
        <v>2396</v>
      </c>
      <c r="AT1451" t="s">
        <v>2396</v>
      </c>
      <c r="AU1451">
        <v>2</v>
      </c>
      <c r="AV1451" t="s">
        <v>2398</v>
      </c>
      <c r="AW1451" t="str" cm="1">
        <f t="array" ref="AW1451">IF(Bank_Final_Fact[[#This Row],[Disbursement Date]]=MIN(_xlfn._xlws.FILTER(Bank_Final_Fact[Disbursement Date],Bank_Final_Fact[Client id]=Bank_Final_Fact[[#This Row],[Client id]])),"New","Old")</f>
        <v>Old</v>
      </c>
      <c r="AX1451">
        <f t="shared" si="22"/>
        <v>5</v>
      </c>
    </row>
    <row r="1452" spans="1:50">
      <c r="A1452" t="s">
        <v>1837</v>
      </c>
      <c r="B1452">
        <v>279</v>
      </c>
      <c r="C1452" t="s">
        <v>92</v>
      </c>
      <c r="D1452" t="s">
        <v>343</v>
      </c>
      <c r="E1452">
        <v>19849</v>
      </c>
      <c r="F1452">
        <v>32185</v>
      </c>
      <c r="G1452">
        <v>9371</v>
      </c>
      <c r="H1452" s="1">
        <v>42481</v>
      </c>
      <c r="I1452" t="s">
        <v>394</v>
      </c>
      <c r="J1452" t="s">
        <v>389</v>
      </c>
      <c r="K1452">
        <v>700013</v>
      </c>
      <c r="L1452" t="s">
        <v>93</v>
      </c>
      <c r="M1452" t="s">
        <v>248</v>
      </c>
      <c r="N1452" t="s">
        <v>225</v>
      </c>
      <c r="O1452" t="s">
        <v>238</v>
      </c>
      <c r="P1452">
        <v>54</v>
      </c>
      <c r="Q1452" s="1">
        <v>23012</v>
      </c>
      <c r="R1452" t="s">
        <v>227</v>
      </c>
      <c r="S1452" t="s">
        <v>243</v>
      </c>
      <c r="T1452" t="s">
        <v>229</v>
      </c>
      <c r="U1452" t="s">
        <v>236</v>
      </c>
      <c r="V1452" t="s">
        <v>240</v>
      </c>
      <c r="W1452">
        <v>357</v>
      </c>
      <c r="X1452" t="s">
        <v>344</v>
      </c>
      <c r="Y1452" t="s">
        <v>345</v>
      </c>
      <c r="Z1452" t="s">
        <v>346</v>
      </c>
      <c r="AA1452">
        <v>0.1065</v>
      </c>
      <c r="AB1452" t="s">
        <v>347</v>
      </c>
      <c r="AC1452" t="s">
        <v>348</v>
      </c>
      <c r="AD1452" t="s">
        <v>92</v>
      </c>
      <c r="AE1452" t="s">
        <v>82</v>
      </c>
      <c r="AF1452" t="s">
        <v>83</v>
      </c>
      <c r="AG1452" t="s">
        <v>84</v>
      </c>
      <c r="AH1452" t="s">
        <v>84</v>
      </c>
      <c r="AI1452" t="s">
        <v>85</v>
      </c>
      <c r="AJ1452" t="s">
        <v>86</v>
      </c>
      <c r="AK1452">
        <v>700013</v>
      </c>
      <c r="AL1452" t="s">
        <v>21</v>
      </c>
      <c r="AM1452" t="s">
        <v>30</v>
      </c>
      <c r="AN1452">
        <v>21120</v>
      </c>
      <c r="AO1452">
        <v>32378</v>
      </c>
      <c r="AP1452">
        <v>19633</v>
      </c>
      <c r="AQ1452">
        <v>7.75</v>
      </c>
      <c r="AR1452">
        <v>2869.51</v>
      </c>
      <c r="AS1452" t="s">
        <v>2397</v>
      </c>
      <c r="AT1452" t="s">
        <v>2396</v>
      </c>
      <c r="AU1452">
        <v>2</v>
      </c>
      <c r="AV1452" t="s">
        <v>2398</v>
      </c>
      <c r="AW1452" t="str" cm="1">
        <f t="array" ref="AW1452">IF(Bank_Final_Fact[[#This Row],[Disbursement Date]]=MIN(_xlfn._xlws.FILTER(Bank_Final_Fact[Disbursement Date],Bank_Final_Fact[Client id]=Bank_Final_Fact[[#This Row],[Client id]])),"New","Old")</f>
        <v>New</v>
      </c>
      <c r="AX1452">
        <f t="shared" si="22"/>
        <v>2</v>
      </c>
    </row>
    <row r="1453" spans="1:50">
      <c r="A1453" t="s">
        <v>1838</v>
      </c>
      <c r="B1453">
        <v>154</v>
      </c>
      <c r="C1453" t="s">
        <v>200</v>
      </c>
      <c r="D1453" t="s">
        <v>359</v>
      </c>
      <c r="E1453">
        <v>47442</v>
      </c>
      <c r="F1453">
        <v>3276</v>
      </c>
      <c r="G1453">
        <v>26033</v>
      </c>
      <c r="H1453" s="1">
        <v>42085</v>
      </c>
      <c r="I1453" t="s">
        <v>382</v>
      </c>
      <c r="J1453" t="s">
        <v>383</v>
      </c>
      <c r="K1453">
        <v>850152</v>
      </c>
      <c r="L1453" t="s">
        <v>201</v>
      </c>
      <c r="M1453" t="s">
        <v>299</v>
      </c>
      <c r="N1453" t="s">
        <v>225</v>
      </c>
      <c r="O1453" t="s">
        <v>226</v>
      </c>
      <c r="P1453">
        <v>45</v>
      </c>
      <c r="Q1453" s="1">
        <v>27089</v>
      </c>
      <c r="R1453" t="s">
        <v>266</v>
      </c>
      <c r="S1453" t="s">
        <v>282</v>
      </c>
      <c r="T1453" t="s">
        <v>259</v>
      </c>
      <c r="U1453" t="s">
        <v>261</v>
      </c>
      <c r="V1453" t="s">
        <v>231</v>
      </c>
      <c r="W1453">
        <v>830</v>
      </c>
      <c r="X1453" t="s">
        <v>344</v>
      </c>
      <c r="Y1453" t="s">
        <v>360</v>
      </c>
      <c r="Z1453" t="s">
        <v>346</v>
      </c>
      <c r="AA1453">
        <v>9.9099999999999994E-2</v>
      </c>
      <c r="AB1453" t="s">
        <v>347</v>
      </c>
      <c r="AC1453" t="s">
        <v>361</v>
      </c>
      <c r="AD1453" t="s">
        <v>200</v>
      </c>
      <c r="AE1453" t="s">
        <v>143</v>
      </c>
      <c r="AF1453" t="s">
        <v>144</v>
      </c>
      <c r="AG1453" t="s">
        <v>145</v>
      </c>
      <c r="AH1453" t="s">
        <v>145</v>
      </c>
      <c r="AI1453" t="s">
        <v>146</v>
      </c>
      <c r="AJ1453" t="s">
        <v>200</v>
      </c>
      <c r="AK1453">
        <v>850152</v>
      </c>
      <c r="AL1453" t="s">
        <v>147</v>
      </c>
      <c r="AM1453" t="s">
        <v>16</v>
      </c>
      <c r="AN1453">
        <v>48080</v>
      </c>
      <c r="AO1453">
        <v>5098</v>
      </c>
      <c r="AP1453">
        <v>47415</v>
      </c>
      <c r="AQ1453">
        <v>9.84</v>
      </c>
      <c r="AR1453">
        <v>2572.89</v>
      </c>
      <c r="AS1453" t="s">
        <v>2396</v>
      </c>
      <c r="AT1453" t="s">
        <v>2396</v>
      </c>
      <c r="AU1453">
        <v>2</v>
      </c>
      <c r="AV1453" t="s">
        <v>2398</v>
      </c>
      <c r="AW1453" t="str" cm="1">
        <f t="array" ref="AW1453">IF(Bank_Final_Fact[[#This Row],[Disbursement Date]]=MIN(_xlfn._xlws.FILTER(Bank_Final_Fact[Disbursement Date],Bank_Final_Fact[Client id]=Bank_Final_Fact[[#This Row],[Client id]])),"New","Old")</f>
        <v>New</v>
      </c>
      <c r="AX1453">
        <f t="shared" si="22"/>
        <v>3</v>
      </c>
    </row>
    <row r="1454" spans="1:50">
      <c r="A1454" t="s">
        <v>1839</v>
      </c>
      <c r="B1454">
        <v>87</v>
      </c>
      <c r="C1454" t="s">
        <v>63</v>
      </c>
      <c r="D1454" t="s">
        <v>359</v>
      </c>
      <c r="E1454">
        <v>31377</v>
      </c>
      <c r="F1454">
        <v>7086</v>
      </c>
      <c r="G1454">
        <v>22618</v>
      </c>
      <c r="H1454" s="1">
        <v>45221</v>
      </c>
      <c r="I1454" t="s">
        <v>382</v>
      </c>
      <c r="J1454" t="s">
        <v>383</v>
      </c>
      <c r="K1454">
        <v>1280108</v>
      </c>
      <c r="L1454" t="s">
        <v>65</v>
      </c>
      <c r="M1454" t="s">
        <v>306</v>
      </c>
      <c r="N1454" t="s">
        <v>225</v>
      </c>
      <c r="O1454" t="s">
        <v>242</v>
      </c>
      <c r="P1454">
        <v>22</v>
      </c>
      <c r="Q1454" s="1">
        <v>35730</v>
      </c>
      <c r="R1454" t="s">
        <v>266</v>
      </c>
      <c r="S1454" t="s">
        <v>243</v>
      </c>
      <c r="T1454" t="s">
        <v>229</v>
      </c>
      <c r="U1454" t="s">
        <v>261</v>
      </c>
      <c r="V1454" t="s">
        <v>246</v>
      </c>
      <c r="W1454">
        <v>516</v>
      </c>
      <c r="X1454" t="s">
        <v>344</v>
      </c>
      <c r="Y1454" t="s">
        <v>360</v>
      </c>
      <c r="Z1454" t="s">
        <v>346</v>
      </c>
      <c r="AA1454">
        <v>9.9099999999999994E-2</v>
      </c>
      <c r="AB1454" t="s">
        <v>347</v>
      </c>
      <c r="AC1454" t="s">
        <v>361</v>
      </c>
      <c r="AD1454" t="s">
        <v>63</v>
      </c>
      <c r="AE1454" t="s">
        <v>24</v>
      </c>
      <c r="AF1454" t="s">
        <v>63</v>
      </c>
      <c r="AG1454" t="s">
        <v>26</v>
      </c>
      <c r="AH1454" t="s">
        <v>26</v>
      </c>
      <c r="AI1454" t="s">
        <v>27</v>
      </c>
      <c r="AJ1454" t="s">
        <v>63</v>
      </c>
      <c r="AK1454">
        <v>1280108</v>
      </c>
      <c r="AL1454" t="s">
        <v>64</v>
      </c>
      <c r="AM1454" t="s">
        <v>14</v>
      </c>
      <c r="AN1454">
        <v>31021</v>
      </c>
      <c r="AO1454">
        <v>7932</v>
      </c>
      <c r="AP1454">
        <v>31342</v>
      </c>
      <c r="AQ1454">
        <v>44.63</v>
      </c>
      <c r="AR1454">
        <v>1519.42</v>
      </c>
      <c r="AS1454" t="s">
        <v>2396</v>
      </c>
      <c r="AT1454" t="s">
        <v>2396</v>
      </c>
      <c r="AU1454">
        <v>0</v>
      </c>
      <c r="AV1454" t="s">
        <v>2398</v>
      </c>
      <c r="AW1454" t="str" cm="1">
        <f t="array" ref="AW1454">IF(Bank_Final_Fact[[#This Row],[Disbursement Date]]=MIN(_xlfn._xlws.FILTER(Bank_Final_Fact[Disbursement Date],Bank_Final_Fact[Client id]=Bank_Final_Fact[[#This Row],[Client id]])),"New","Old")</f>
        <v>Old</v>
      </c>
      <c r="AX1454">
        <f t="shared" si="22"/>
        <v>3</v>
      </c>
    </row>
    <row r="1455" spans="1:50">
      <c r="A1455" t="s">
        <v>1840</v>
      </c>
      <c r="B1455">
        <v>879</v>
      </c>
      <c r="C1455" t="s">
        <v>20</v>
      </c>
      <c r="D1455" t="s">
        <v>353</v>
      </c>
      <c r="E1455">
        <v>48496</v>
      </c>
      <c r="F1455">
        <v>44038</v>
      </c>
      <c r="G1455">
        <v>3377</v>
      </c>
      <c r="H1455" s="1">
        <v>43324</v>
      </c>
      <c r="I1455" t="s">
        <v>382</v>
      </c>
      <c r="J1455" t="s">
        <v>389</v>
      </c>
      <c r="K1455">
        <v>110159</v>
      </c>
      <c r="L1455" t="s">
        <v>22</v>
      </c>
      <c r="M1455" t="s">
        <v>260</v>
      </c>
      <c r="N1455" t="s">
        <v>225</v>
      </c>
      <c r="O1455" t="s">
        <v>226</v>
      </c>
      <c r="P1455">
        <v>38</v>
      </c>
      <c r="Q1455" s="1">
        <v>29221</v>
      </c>
      <c r="R1455" t="s">
        <v>239</v>
      </c>
      <c r="S1455" t="s">
        <v>303</v>
      </c>
      <c r="T1455" t="s">
        <v>249</v>
      </c>
      <c r="U1455" t="s">
        <v>230</v>
      </c>
      <c r="V1455" t="s">
        <v>231</v>
      </c>
      <c r="W1455">
        <v>368</v>
      </c>
      <c r="X1455" t="s">
        <v>344</v>
      </c>
      <c r="Y1455" t="s">
        <v>357</v>
      </c>
      <c r="Z1455" t="s">
        <v>346</v>
      </c>
      <c r="AA1455">
        <v>0.1825</v>
      </c>
      <c r="AB1455" t="s">
        <v>354</v>
      </c>
      <c r="AC1455" t="s">
        <v>355</v>
      </c>
      <c r="AD1455" t="s">
        <v>20</v>
      </c>
      <c r="AE1455" t="s">
        <v>9</v>
      </c>
      <c r="AF1455" t="s">
        <v>10</v>
      </c>
      <c r="AG1455" t="s">
        <v>11</v>
      </c>
      <c r="AH1455" t="s">
        <v>11</v>
      </c>
      <c r="AI1455" t="s">
        <v>12</v>
      </c>
      <c r="AJ1455" t="s">
        <v>20</v>
      </c>
      <c r="AK1455">
        <v>110159</v>
      </c>
      <c r="AL1455" t="s">
        <v>21</v>
      </c>
      <c r="AM1455" t="s">
        <v>30</v>
      </c>
      <c r="AN1455">
        <v>49555</v>
      </c>
      <c r="AO1455">
        <v>43707</v>
      </c>
      <c r="AP1455">
        <v>48210</v>
      </c>
      <c r="AQ1455">
        <v>18.66</v>
      </c>
      <c r="AR1455">
        <v>2969.99</v>
      </c>
      <c r="AS1455" t="s">
        <v>2396</v>
      </c>
      <c r="AT1455" t="s">
        <v>2396</v>
      </c>
      <c r="AU1455">
        <v>2</v>
      </c>
      <c r="AV1455" t="s">
        <v>2398</v>
      </c>
      <c r="AW1455" t="str" cm="1">
        <f t="array" ref="AW1455">IF(Bank_Final_Fact[[#This Row],[Disbursement Date]]=MIN(_xlfn._xlws.FILTER(Bank_Final_Fact[Disbursement Date],Bank_Final_Fact[Client id]=Bank_Final_Fact[[#This Row],[Client id]])),"New","Old")</f>
        <v>New</v>
      </c>
      <c r="AX1455">
        <f t="shared" si="22"/>
        <v>4</v>
      </c>
    </row>
    <row r="1456" spans="1:50">
      <c r="A1456" t="s">
        <v>1841</v>
      </c>
      <c r="B1456">
        <v>832</v>
      </c>
      <c r="C1456" t="s">
        <v>39</v>
      </c>
      <c r="D1456" t="s">
        <v>343</v>
      </c>
      <c r="E1456">
        <v>4038</v>
      </c>
      <c r="F1456">
        <v>48823</v>
      </c>
      <c r="G1456">
        <v>17311</v>
      </c>
      <c r="H1456" s="1">
        <v>44176</v>
      </c>
      <c r="I1456" t="s">
        <v>382</v>
      </c>
      <c r="J1456" t="s">
        <v>383</v>
      </c>
      <c r="K1456">
        <v>30179</v>
      </c>
      <c r="L1456" t="s">
        <v>46</v>
      </c>
      <c r="M1456" t="s">
        <v>305</v>
      </c>
      <c r="N1456" t="s">
        <v>225</v>
      </c>
      <c r="O1456" t="s">
        <v>238</v>
      </c>
      <c r="P1456">
        <v>51</v>
      </c>
      <c r="Q1456" s="1">
        <v>24746</v>
      </c>
      <c r="R1456" t="s">
        <v>266</v>
      </c>
      <c r="S1456" t="s">
        <v>282</v>
      </c>
      <c r="T1456" t="s">
        <v>229</v>
      </c>
      <c r="U1456" t="s">
        <v>261</v>
      </c>
      <c r="V1456" t="s">
        <v>246</v>
      </c>
      <c r="W1456">
        <v>338</v>
      </c>
      <c r="X1456" t="s">
        <v>344</v>
      </c>
      <c r="Y1456" t="s">
        <v>345</v>
      </c>
      <c r="Z1456" t="s">
        <v>346</v>
      </c>
      <c r="AA1456">
        <v>0.1065</v>
      </c>
      <c r="AB1456" t="s">
        <v>347</v>
      </c>
      <c r="AC1456" t="s">
        <v>348</v>
      </c>
      <c r="AD1456" t="s">
        <v>39</v>
      </c>
      <c r="AE1456" t="s">
        <v>40</v>
      </c>
      <c r="AF1456" t="s">
        <v>41</v>
      </c>
      <c r="AG1456" t="s">
        <v>42</v>
      </c>
      <c r="AH1456" t="s">
        <v>42</v>
      </c>
      <c r="AI1456" t="s">
        <v>43</v>
      </c>
      <c r="AJ1456" t="s">
        <v>44</v>
      </c>
      <c r="AK1456">
        <v>30179</v>
      </c>
      <c r="AL1456" t="s">
        <v>45</v>
      </c>
      <c r="AM1456" t="s">
        <v>30</v>
      </c>
      <c r="AN1456">
        <v>4438</v>
      </c>
      <c r="AO1456">
        <v>50759</v>
      </c>
      <c r="AP1456">
        <v>3675</v>
      </c>
      <c r="AQ1456">
        <v>44.31</v>
      </c>
      <c r="AR1456">
        <v>550.20000000000005</v>
      </c>
      <c r="AS1456" t="s">
        <v>2396</v>
      </c>
      <c r="AT1456" t="s">
        <v>2396</v>
      </c>
      <c r="AU1456">
        <v>1</v>
      </c>
      <c r="AV1456" t="s">
        <v>2398</v>
      </c>
      <c r="AW1456" t="str" cm="1">
        <f t="array" ref="AW1456">IF(Bank_Final_Fact[[#This Row],[Disbursement Date]]=MIN(_xlfn._xlws.FILTER(Bank_Final_Fact[Disbursement Date],Bank_Final_Fact[Client id]=Bank_Final_Fact[[#This Row],[Client id]])),"New","Old")</f>
        <v>Old</v>
      </c>
      <c r="AX1456">
        <f t="shared" si="22"/>
        <v>4</v>
      </c>
    </row>
    <row r="1457" spans="1:50">
      <c r="A1457" t="s">
        <v>1842</v>
      </c>
      <c r="B1457">
        <v>338</v>
      </c>
      <c r="C1457" t="s">
        <v>89</v>
      </c>
      <c r="D1457" t="s">
        <v>343</v>
      </c>
      <c r="E1457">
        <v>14213</v>
      </c>
      <c r="F1457">
        <v>37074</v>
      </c>
      <c r="G1457">
        <v>19799</v>
      </c>
      <c r="H1457" s="1">
        <v>43879</v>
      </c>
      <c r="I1457" t="s">
        <v>385</v>
      </c>
      <c r="J1457" t="s">
        <v>389</v>
      </c>
      <c r="K1457">
        <v>910020</v>
      </c>
      <c r="L1457" t="s">
        <v>91</v>
      </c>
      <c r="M1457" t="s">
        <v>253</v>
      </c>
      <c r="N1457" t="s">
        <v>225</v>
      </c>
      <c r="O1457" t="s">
        <v>226</v>
      </c>
      <c r="P1457">
        <v>36</v>
      </c>
      <c r="Q1457" s="1">
        <v>29747</v>
      </c>
      <c r="R1457" t="s">
        <v>227</v>
      </c>
      <c r="S1457" t="s">
        <v>243</v>
      </c>
      <c r="T1457" t="s">
        <v>249</v>
      </c>
      <c r="U1457" t="s">
        <v>236</v>
      </c>
      <c r="V1457" t="s">
        <v>240</v>
      </c>
      <c r="W1457">
        <v>787</v>
      </c>
      <c r="X1457" t="s">
        <v>344</v>
      </c>
      <c r="Y1457" t="s">
        <v>345</v>
      </c>
      <c r="Z1457" t="s">
        <v>346</v>
      </c>
      <c r="AA1457">
        <v>0.1065</v>
      </c>
      <c r="AB1457" t="s">
        <v>347</v>
      </c>
      <c r="AC1457" t="s">
        <v>348</v>
      </c>
      <c r="AD1457" t="s">
        <v>89</v>
      </c>
      <c r="AE1457" t="s">
        <v>24</v>
      </c>
      <c r="AF1457" t="s">
        <v>25</v>
      </c>
      <c r="AG1457" t="s">
        <v>26</v>
      </c>
      <c r="AH1457" t="s">
        <v>26</v>
      </c>
      <c r="AI1457" t="s">
        <v>27</v>
      </c>
      <c r="AJ1457" t="s">
        <v>28</v>
      </c>
      <c r="AK1457">
        <v>910020</v>
      </c>
      <c r="AL1457" t="s">
        <v>90</v>
      </c>
      <c r="AM1457" t="s">
        <v>16</v>
      </c>
      <c r="AN1457">
        <v>14221</v>
      </c>
      <c r="AO1457">
        <v>38839</v>
      </c>
      <c r="AP1457">
        <v>14015</v>
      </c>
      <c r="AQ1457">
        <v>38.119999999999997</v>
      </c>
      <c r="AR1457">
        <v>1140.1600000000001</v>
      </c>
      <c r="AS1457" t="s">
        <v>2397</v>
      </c>
      <c r="AT1457" t="s">
        <v>2396</v>
      </c>
      <c r="AU1457">
        <v>0</v>
      </c>
      <c r="AV1457" t="s">
        <v>2400</v>
      </c>
      <c r="AW1457" t="str" cm="1">
        <f t="array" ref="AW1457">IF(Bank_Final_Fact[[#This Row],[Disbursement Date]]=MIN(_xlfn._xlws.FILTER(Bank_Final_Fact[Disbursement Date],Bank_Final_Fact[Client id]=Bank_Final_Fact[[#This Row],[Client id]])),"New","Old")</f>
        <v>Old</v>
      </c>
      <c r="AX1457">
        <f t="shared" si="22"/>
        <v>2</v>
      </c>
    </row>
    <row r="1458" spans="1:50">
      <c r="A1458" t="s">
        <v>1843</v>
      </c>
      <c r="B1458">
        <v>596</v>
      </c>
      <c r="C1458" t="s">
        <v>23</v>
      </c>
      <c r="D1458" t="s">
        <v>343</v>
      </c>
      <c r="E1458">
        <v>29454</v>
      </c>
      <c r="F1458">
        <v>28553</v>
      </c>
      <c r="G1458">
        <v>11739</v>
      </c>
      <c r="H1458" s="1">
        <v>43159</v>
      </c>
      <c r="I1458" t="s">
        <v>387</v>
      </c>
      <c r="J1458" t="s">
        <v>383</v>
      </c>
      <c r="K1458">
        <v>910182</v>
      </c>
      <c r="L1458" t="s">
        <v>31</v>
      </c>
      <c r="M1458" t="s">
        <v>250</v>
      </c>
      <c r="N1458" t="s">
        <v>225</v>
      </c>
      <c r="O1458" t="s">
        <v>238</v>
      </c>
      <c r="P1458">
        <v>51</v>
      </c>
      <c r="Q1458" s="1">
        <v>24108</v>
      </c>
      <c r="R1458" t="s">
        <v>235</v>
      </c>
      <c r="S1458" t="s">
        <v>243</v>
      </c>
      <c r="T1458" t="s">
        <v>259</v>
      </c>
      <c r="U1458" t="s">
        <v>233</v>
      </c>
      <c r="V1458" t="s">
        <v>240</v>
      </c>
      <c r="W1458">
        <v>375</v>
      </c>
      <c r="X1458" t="s">
        <v>344</v>
      </c>
      <c r="Y1458" t="s">
        <v>345</v>
      </c>
      <c r="Z1458" t="s">
        <v>346</v>
      </c>
      <c r="AA1458">
        <v>0.1065</v>
      </c>
      <c r="AB1458" t="s">
        <v>347</v>
      </c>
      <c r="AC1458" t="s">
        <v>348</v>
      </c>
      <c r="AD1458" t="s">
        <v>23</v>
      </c>
      <c r="AE1458" t="s">
        <v>24</v>
      </c>
      <c r="AF1458" t="s">
        <v>25</v>
      </c>
      <c r="AG1458" t="s">
        <v>26</v>
      </c>
      <c r="AH1458" t="s">
        <v>26</v>
      </c>
      <c r="AI1458" t="s">
        <v>27</v>
      </c>
      <c r="AJ1458" t="s">
        <v>28</v>
      </c>
      <c r="AK1458">
        <v>910182</v>
      </c>
      <c r="AL1458" t="s">
        <v>29</v>
      </c>
      <c r="AM1458" t="s">
        <v>16</v>
      </c>
      <c r="AN1458">
        <v>31155</v>
      </c>
      <c r="AO1458">
        <v>28960</v>
      </c>
      <c r="AP1458">
        <v>28967</v>
      </c>
      <c r="AQ1458">
        <v>42.76</v>
      </c>
      <c r="AR1458">
        <v>2771.3</v>
      </c>
      <c r="AS1458" t="s">
        <v>2396</v>
      </c>
      <c r="AT1458" t="s">
        <v>2396</v>
      </c>
      <c r="AU1458">
        <v>2</v>
      </c>
      <c r="AV1458" t="s">
        <v>2398</v>
      </c>
      <c r="AW1458" t="str" cm="1">
        <f t="array" ref="AW1458">IF(Bank_Final_Fact[[#This Row],[Disbursement Date]]=MIN(_xlfn._xlws.FILTER(Bank_Final_Fact[Disbursement Date],Bank_Final_Fact[Client id]=Bank_Final_Fact[[#This Row],[Client id]])),"New","Old")</f>
        <v>Old</v>
      </c>
      <c r="AX1458">
        <f t="shared" si="22"/>
        <v>3</v>
      </c>
    </row>
    <row r="1459" spans="1:50">
      <c r="A1459" t="s">
        <v>1844</v>
      </c>
      <c r="B1459">
        <v>783</v>
      </c>
      <c r="C1459" t="s">
        <v>109</v>
      </c>
      <c r="D1459" t="s">
        <v>359</v>
      </c>
      <c r="E1459">
        <v>21373</v>
      </c>
      <c r="F1459">
        <v>7574</v>
      </c>
      <c r="G1459">
        <v>12525</v>
      </c>
      <c r="H1459" s="1">
        <v>44199</v>
      </c>
      <c r="I1459" t="s">
        <v>382</v>
      </c>
      <c r="J1459" t="s">
        <v>389</v>
      </c>
      <c r="K1459">
        <v>1110166</v>
      </c>
      <c r="L1459" t="s">
        <v>112</v>
      </c>
      <c r="M1459" t="s">
        <v>290</v>
      </c>
      <c r="N1459" t="s">
        <v>225</v>
      </c>
      <c r="O1459" t="s">
        <v>226</v>
      </c>
      <c r="P1459">
        <v>38</v>
      </c>
      <c r="Q1459" s="1">
        <v>29221</v>
      </c>
      <c r="R1459" t="s">
        <v>235</v>
      </c>
      <c r="S1459" t="s">
        <v>243</v>
      </c>
      <c r="T1459" t="s">
        <v>249</v>
      </c>
      <c r="U1459" t="s">
        <v>245</v>
      </c>
      <c r="V1459" t="s">
        <v>240</v>
      </c>
      <c r="W1459">
        <v>696</v>
      </c>
      <c r="X1459" t="s">
        <v>344</v>
      </c>
      <c r="Y1459" t="s">
        <v>360</v>
      </c>
      <c r="Z1459" t="s">
        <v>346</v>
      </c>
      <c r="AA1459">
        <v>9.9099999999999994E-2</v>
      </c>
      <c r="AB1459" t="s">
        <v>347</v>
      </c>
      <c r="AC1459" t="s">
        <v>361</v>
      </c>
      <c r="AD1459" t="s">
        <v>109</v>
      </c>
      <c r="AE1459" t="s">
        <v>9</v>
      </c>
      <c r="AF1459" t="s">
        <v>10</v>
      </c>
      <c r="AG1459" t="s">
        <v>11</v>
      </c>
      <c r="AH1459" t="s">
        <v>11</v>
      </c>
      <c r="AI1459" t="s">
        <v>12</v>
      </c>
      <c r="AJ1459" t="s">
        <v>110</v>
      </c>
      <c r="AK1459">
        <v>1110166</v>
      </c>
      <c r="AL1459" t="s">
        <v>111</v>
      </c>
      <c r="AM1459" t="s">
        <v>14</v>
      </c>
      <c r="AN1459">
        <v>22666</v>
      </c>
      <c r="AO1459">
        <v>8729</v>
      </c>
      <c r="AP1459">
        <v>21066</v>
      </c>
      <c r="AQ1459">
        <v>7.09</v>
      </c>
      <c r="AR1459">
        <v>1037.04</v>
      </c>
      <c r="AS1459" t="s">
        <v>2396</v>
      </c>
      <c r="AT1459" t="s">
        <v>2396</v>
      </c>
      <c r="AU1459">
        <v>0</v>
      </c>
      <c r="AV1459" t="s">
        <v>2399</v>
      </c>
      <c r="AW1459" t="str" cm="1">
        <f t="array" ref="AW1459">IF(Bank_Final_Fact[[#This Row],[Disbursement Date]]=MIN(_xlfn._xlws.FILTER(Bank_Final_Fact[Disbursement Date],Bank_Final_Fact[Client id]=Bank_Final_Fact[[#This Row],[Client id]])),"New","Old")</f>
        <v>New</v>
      </c>
      <c r="AX1459">
        <f t="shared" si="22"/>
        <v>2</v>
      </c>
    </row>
    <row r="1460" spans="1:50">
      <c r="A1460" t="s">
        <v>1845</v>
      </c>
      <c r="B1460">
        <v>368</v>
      </c>
      <c r="C1460" t="s">
        <v>39</v>
      </c>
      <c r="D1460" t="s">
        <v>359</v>
      </c>
      <c r="E1460">
        <v>30760</v>
      </c>
      <c r="F1460">
        <v>16760</v>
      </c>
      <c r="G1460">
        <v>30850</v>
      </c>
      <c r="H1460" s="1">
        <v>42306</v>
      </c>
      <c r="I1460" t="s">
        <v>385</v>
      </c>
      <c r="J1460" t="s">
        <v>389</v>
      </c>
      <c r="K1460">
        <v>30179</v>
      </c>
      <c r="L1460" t="s">
        <v>46</v>
      </c>
      <c r="M1460" t="s">
        <v>274</v>
      </c>
      <c r="N1460" t="s">
        <v>225</v>
      </c>
      <c r="O1460" t="s">
        <v>251</v>
      </c>
      <c r="P1460">
        <v>28</v>
      </c>
      <c r="Q1460" s="1">
        <v>32509</v>
      </c>
      <c r="R1460" t="s">
        <v>266</v>
      </c>
      <c r="S1460" t="s">
        <v>243</v>
      </c>
      <c r="T1460" t="s">
        <v>229</v>
      </c>
      <c r="U1460" t="s">
        <v>261</v>
      </c>
      <c r="V1460" t="s">
        <v>231</v>
      </c>
      <c r="W1460">
        <v>553</v>
      </c>
      <c r="X1460" t="s">
        <v>344</v>
      </c>
      <c r="Y1460" t="s">
        <v>360</v>
      </c>
      <c r="Z1460" t="s">
        <v>346</v>
      </c>
      <c r="AA1460">
        <v>9.9099999999999994E-2</v>
      </c>
      <c r="AB1460" t="s">
        <v>347</v>
      </c>
      <c r="AC1460" t="s">
        <v>361</v>
      </c>
      <c r="AD1460" t="s">
        <v>39</v>
      </c>
      <c r="AE1460" t="s">
        <v>40</v>
      </c>
      <c r="AF1460" t="s">
        <v>41</v>
      </c>
      <c r="AG1460" t="s">
        <v>42</v>
      </c>
      <c r="AH1460" t="s">
        <v>42</v>
      </c>
      <c r="AI1460" t="s">
        <v>43</v>
      </c>
      <c r="AJ1460" t="s">
        <v>44</v>
      </c>
      <c r="AK1460">
        <v>30179</v>
      </c>
      <c r="AL1460" t="s">
        <v>45</v>
      </c>
      <c r="AM1460" t="s">
        <v>30</v>
      </c>
      <c r="AN1460">
        <v>32527</v>
      </c>
      <c r="AO1460">
        <v>17586</v>
      </c>
      <c r="AP1460">
        <v>30433</v>
      </c>
      <c r="AQ1460">
        <v>43.45</v>
      </c>
      <c r="AR1460">
        <v>997.2</v>
      </c>
      <c r="AS1460" t="s">
        <v>2396</v>
      </c>
      <c r="AT1460" t="s">
        <v>2396</v>
      </c>
      <c r="AU1460">
        <v>0</v>
      </c>
      <c r="AV1460" t="s">
        <v>2398</v>
      </c>
      <c r="AW1460" t="str" cm="1">
        <f t="array" ref="AW1460">IF(Bank_Final_Fact[[#This Row],[Disbursement Date]]=MIN(_xlfn._xlws.FILTER(Bank_Final_Fact[Disbursement Date],Bank_Final_Fact[Client id]=Bank_Final_Fact[[#This Row],[Client id]])),"New","Old")</f>
        <v>Old</v>
      </c>
      <c r="AX1460">
        <f t="shared" si="22"/>
        <v>5</v>
      </c>
    </row>
    <row r="1461" spans="1:50">
      <c r="A1461" t="s">
        <v>1846</v>
      </c>
      <c r="B1461">
        <v>11</v>
      </c>
      <c r="C1461" t="s">
        <v>25</v>
      </c>
      <c r="D1461" t="s">
        <v>359</v>
      </c>
      <c r="E1461">
        <v>22550</v>
      </c>
      <c r="F1461">
        <v>26996</v>
      </c>
      <c r="G1461">
        <v>40929</v>
      </c>
      <c r="H1461" s="1">
        <v>45235</v>
      </c>
      <c r="I1461" t="s">
        <v>382</v>
      </c>
      <c r="J1461" t="s">
        <v>383</v>
      </c>
      <c r="K1461">
        <v>10068</v>
      </c>
      <c r="L1461" t="s">
        <v>74</v>
      </c>
      <c r="M1461" t="s">
        <v>250</v>
      </c>
      <c r="N1461" t="s">
        <v>225</v>
      </c>
      <c r="O1461" t="s">
        <v>251</v>
      </c>
      <c r="P1461">
        <v>29</v>
      </c>
      <c r="Q1461" s="1">
        <v>32143</v>
      </c>
      <c r="R1461" t="s">
        <v>227</v>
      </c>
      <c r="S1461" t="s">
        <v>243</v>
      </c>
      <c r="T1461" t="s">
        <v>229</v>
      </c>
      <c r="U1461" t="s">
        <v>233</v>
      </c>
      <c r="V1461" t="s">
        <v>246</v>
      </c>
      <c r="W1461">
        <v>395</v>
      </c>
      <c r="X1461" t="s">
        <v>344</v>
      </c>
      <c r="Y1461" t="s">
        <v>360</v>
      </c>
      <c r="Z1461" t="s">
        <v>346</v>
      </c>
      <c r="AA1461">
        <v>9.9099999999999994E-2</v>
      </c>
      <c r="AB1461" t="s">
        <v>347</v>
      </c>
      <c r="AC1461" t="s">
        <v>361</v>
      </c>
      <c r="AD1461" t="s">
        <v>25</v>
      </c>
      <c r="AE1461" t="s">
        <v>24</v>
      </c>
      <c r="AF1461" t="s">
        <v>25</v>
      </c>
      <c r="AG1461" t="s">
        <v>26</v>
      </c>
      <c r="AH1461" t="s">
        <v>26</v>
      </c>
      <c r="AI1461" t="s">
        <v>27</v>
      </c>
      <c r="AJ1461" t="s">
        <v>72</v>
      </c>
      <c r="AK1461">
        <v>10068</v>
      </c>
      <c r="AL1461" t="s">
        <v>73</v>
      </c>
      <c r="AM1461" t="s">
        <v>16</v>
      </c>
      <c r="AN1461">
        <v>22101</v>
      </c>
      <c r="AO1461">
        <v>28382</v>
      </c>
      <c r="AP1461">
        <v>22518</v>
      </c>
      <c r="AQ1461">
        <v>31.6</v>
      </c>
      <c r="AR1461">
        <v>3321.79</v>
      </c>
      <c r="AS1461" t="s">
        <v>2397</v>
      </c>
      <c r="AT1461" t="s">
        <v>2396</v>
      </c>
      <c r="AU1461">
        <v>0</v>
      </c>
      <c r="AV1461" t="s">
        <v>2398</v>
      </c>
      <c r="AW1461" t="str" cm="1">
        <f t="array" ref="AW1461">IF(Bank_Final_Fact[[#This Row],[Disbursement Date]]=MIN(_xlfn._xlws.FILTER(Bank_Final_Fact[Disbursement Date],Bank_Final_Fact[Client id]=Bank_Final_Fact[[#This Row],[Client id]])),"New","Old")</f>
        <v>Old</v>
      </c>
      <c r="AX1461">
        <f t="shared" si="22"/>
        <v>2</v>
      </c>
    </row>
    <row r="1462" spans="1:50">
      <c r="A1462" t="s">
        <v>1847</v>
      </c>
      <c r="B1462">
        <v>503</v>
      </c>
      <c r="C1462" t="s">
        <v>124</v>
      </c>
      <c r="D1462" t="s">
        <v>359</v>
      </c>
      <c r="E1462">
        <v>40949</v>
      </c>
      <c r="F1462">
        <v>16524</v>
      </c>
      <c r="G1462">
        <v>38294</v>
      </c>
      <c r="H1462" s="1">
        <v>44233</v>
      </c>
      <c r="I1462" t="s">
        <v>385</v>
      </c>
      <c r="J1462" t="s">
        <v>389</v>
      </c>
      <c r="K1462">
        <v>1030063</v>
      </c>
      <c r="L1462" t="s">
        <v>126</v>
      </c>
      <c r="M1462" t="s">
        <v>270</v>
      </c>
      <c r="N1462" t="s">
        <v>225</v>
      </c>
      <c r="O1462" t="s">
        <v>238</v>
      </c>
      <c r="P1462">
        <v>49</v>
      </c>
      <c r="Q1462" s="1">
        <v>25727</v>
      </c>
      <c r="R1462" t="s">
        <v>281</v>
      </c>
      <c r="S1462" t="s">
        <v>282</v>
      </c>
      <c r="T1462" t="s">
        <v>229</v>
      </c>
      <c r="U1462" t="s">
        <v>261</v>
      </c>
      <c r="V1462" t="s">
        <v>246</v>
      </c>
      <c r="W1462">
        <v>442</v>
      </c>
      <c r="X1462" t="s">
        <v>344</v>
      </c>
      <c r="Y1462" t="s">
        <v>360</v>
      </c>
      <c r="Z1462" t="s">
        <v>346</v>
      </c>
      <c r="AA1462">
        <v>9.9099999999999994E-2</v>
      </c>
      <c r="AB1462" t="s">
        <v>347</v>
      </c>
      <c r="AC1462" t="s">
        <v>361</v>
      </c>
      <c r="AD1462" t="s">
        <v>124</v>
      </c>
      <c r="AE1462" t="s">
        <v>9</v>
      </c>
      <c r="AF1462" t="s">
        <v>10</v>
      </c>
      <c r="AG1462" t="s">
        <v>11</v>
      </c>
      <c r="AH1462" t="s">
        <v>11</v>
      </c>
      <c r="AI1462" t="s">
        <v>12</v>
      </c>
      <c r="AJ1462" t="s">
        <v>20</v>
      </c>
      <c r="AK1462">
        <v>1030063</v>
      </c>
      <c r="AL1462" t="s">
        <v>125</v>
      </c>
      <c r="AM1462" t="s">
        <v>30</v>
      </c>
      <c r="AN1462">
        <v>41243</v>
      </c>
      <c r="AO1462">
        <v>18187</v>
      </c>
      <c r="AP1462">
        <v>40482</v>
      </c>
      <c r="AQ1462">
        <v>32.94</v>
      </c>
      <c r="AR1462">
        <v>3283.84</v>
      </c>
      <c r="AS1462" t="s">
        <v>2396</v>
      </c>
      <c r="AT1462" t="s">
        <v>2396</v>
      </c>
      <c r="AU1462">
        <v>1</v>
      </c>
      <c r="AV1462" t="s">
        <v>2399</v>
      </c>
      <c r="AW1462" t="str" cm="1">
        <f t="array" ref="AW1462">IF(Bank_Final_Fact[[#This Row],[Disbursement Date]]=MIN(_xlfn._xlws.FILTER(Bank_Final_Fact[Disbursement Date],Bank_Final_Fact[Client id]=Bank_Final_Fact[[#This Row],[Client id]])),"New","Old")</f>
        <v>New</v>
      </c>
      <c r="AX1462">
        <f t="shared" si="22"/>
        <v>2</v>
      </c>
    </row>
    <row r="1463" spans="1:50">
      <c r="A1463" t="s">
        <v>1848</v>
      </c>
      <c r="B1463">
        <v>245</v>
      </c>
      <c r="C1463" t="s">
        <v>168</v>
      </c>
      <c r="D1463" t="s">
        <v>343</v>
      </c>
      <c r="E1463">
        <v>40474</v>
      </c>
      <c r="F1463">
        <v>48455</v>
      </c>
      <c r="G1463">
        <v>18619</v>
      </c>
      <c r="H1463" s="1">
        <v>44689</v>
      </c>
      <c r="I1463" t="s">
        <v>382</v>
      </c>
      <c r="J1463" t="s">
        <v>383</v>
      </c>
      <c r="K1463">
        <v>610198</v>
      </c>
      <c r="L1463" t="s">
        <v>170</v>
      </c>
      <c r="M1463" t="s">
        <v>274</v>
      </c>
      <c r="N1463" t="s">
        <v>225</v>
      </c>
      <c r="O1463" t="s">
        <v>238</v>
      </c>
      <c r="P1463">
        <v>52</v>
      </c>
      <c r="Q1463" s="1">
        <v>23743</v>
      </c>
      <c r="R1463" t="s">
        <v>266</v>
      </c>
      <c r="S1463" t="s">
        <v>243</v>
      </c>
      <c r="T1463" t="s">
        <v>229</v>
      </c>
      <c r="U1463" t="s">
        <v>233</v>
      </c>
      <c r="V1463" t="s">
        <v>246</v>
      </c>
      <c r="W1463">
        <v>322</v>
      </c>
      <c r="X1463" t="s">
        <v>344</v>
      </c>
      <c r="Y1463" t="s">
        <v>345</v>
      </c>
      <c r="Z1463" t="s">
        <v>346</v>
      </c>
      <c r="AA1463">
        <v>0.1065</v>
      </c>
      <c r="AB1463" t="s">
        <v>347</v>
      </c>
      <c r="AC1463" t="s">
        <v>348</v>
      </c>
      <c r="AD1463" t="s">
        <v>168</v>
      </c>
      <c r="AE1463" t="s">
        <v>82</v>
      </c>
      <c r="AF1463" t="s">
        <v>83</v>
      </c>
      <c r="AG1463" t="s">
        <v>84</v>
      </c>
      <c r="AH1463" t="s">
        <v>84</v>
      </c>
      <c r="AI1463" t="s">
        <v>85</v>
      </c>
      <c r="AJ1463" t="s">
        <v>169</v>
      </c>
      <c r="AK1463">
        <v>610198</v>
      </c>
      <c r="AL1463" t="s">
        <v>87</v>
      </c>
      <c r="AM1463" t="s">
        <v>14</v>
      </c>
      <c r="AN1463">
        <v>41941</v>
      </c>
      <c r="AO1463">
        <v>48237</v>
      </c>
      <c r="AP1463">
        <v>40217</v>
      </c>
      <c r="AQ1463">
        <v>24.54</v>
      </c>
      <c r="AR1463">
        <v>895.82</v>
      </c>
      <c r="AS1463" t="s">
        <v>2396</v>
      </c>
      <c r="AT1463" t="s">
        <v>2396</v>
      </c>
      <c r="AU1463">
        <v>2</v>
      </c>
      <c r="AV1463" t="s">
        <v>2399</v>
      </c>
      <c r="AW1463" t="str" cm="1">
        <f t="array" ref="AW1463">IF(Bank_Final_Fact[[#This Row],[Disbursement Date]]=MIN(_xlfn._xlws.FILTER(Bank_Final_Fact[Disbursement Date],Bank_Final_Fact[Client id]=Bank_Final_Fact[[#This Row],[Client id]])),"New","Old")</f>
        <v>Old</v>
      </c>
      <c r="AX1463">
        <f t="shared" si="22"/>
        <v>4</v>
      </c>
    </row>
    <row r="1464" spans="1:50">
      <c r="A1464" t="s">
        <v>1849</v>
      </c>
      <c r="B1464">
        <v>903</v>
      </c>
      <c r="C1464" t="s">
        <v>75</v>
      </c>
      <c r="D1464" t="s">
        <v>343</v>
      </c>
      <c r="E1464">
        <v>29976</v>
      </c>
      <c r="F1464">
        <v>35083</v>
      </c>
      <c r="G1464">
        <v>10013</v>
      </c>
      <c r="H1464" s="1">
        <v>45242</v>
      </c>
      <c r="I1464" t="s">
        <v>382</v>
      </c>
      <c r="J1464" t="s">
        <v>383</v>
      </c>
      <c r="K1464">
        <v>710002</v>
      </c>
      <c r="L1464" t="s">
        <v>80</v>
      </c>
      <c r="M1464" t="s">
        <v>270</v>
      </c>
      <c r="N1464" t="s">
        <v>225</v>
      </c>
      <c r="O1464" t="s">
        <v>238</v>
      </c>
      <c r="P1464">
        <v>49</v>
      </c>
      <c r="Q1464" s="1">
        <v>25727</v>
      </c>
      <c r="R1464" t="s">
        <v>281</v>
      </c>
      <c r="S1464" t="s">
        <v>282</v>
      </c>
      <c r="T1464" t="s">
        <v>229</v>
      </c>
      <c r="U1464" t="s">
        <v>261</v>
      </c>
      <c r="V1464" t="s">
        <v>246</v>
      </c>
      <c r="W1464">
        <v>442</v>
      </c>
      <c r="X1464" t="s">
        <v>344</v>
      </c>
      <c r="Y1464" t="s">
        <v>345</v>
      </c>
      <c r="Z1464" t="s">
        <v>346</v>
      </c>
      <c r="AA1464">
        <v>0.1065</v>
      </c>
      <c r="AB1464" t="s">
        <v>347</v>
      </c>
      <c r="AC1464" t="s">
        <v>348</v>
      </c>
      <c r="AD1464" t="s">
        <v>75</v>
      </c>
      <c r="AE1464" t="s">
        <v>76</v>
      </c>
      <c r="AF1464" t="s">
        <v>77</v>
      </c>
      <c r="AG1464" t="s">
        <v>78</v>
      </c>
      <c r="AH1464" t="s">
        <v>78</v>
      </c>
      <c r="AI1464" t="s">
        <v>79</v>
      </c>
      <c r="AJ1464" t="s">
        <v>75</v>
      </c>
      <c r="AK1464">
        <v>710002</v>
      </c>
      <c r="AL1464" t="s">
        <v>45</v>
      </c>
      <c r="AM1464" t="s">
        <v>14</v>
      </c>
      <c r="AN1464">
        <v>31467</v>
      </c>
      <c r="AO1464">
        <v>35207</v>
      </c>
      <c r="AP1464">
        <v>29767</v>
      </c>
      <c r="AQ1464">
        <v>32.18</v>
      </c>
      <c r="AR1464">
        <v>3718.67</v>
      </c>
      <c r="AS1464" t="s">
        <v>2396</v>
      </c>
      <c r="AT1464" t="s">
        <v>2396</v>
      </c>
      <c r="AU1464">
        <v>1</v>
      </c>
      <c r="AV1464" t="s">
        <v>2398</v>
      </c>
      <c r="AW1464" t="str" cm="1">
        <f t="array" ref="AW1464">IF(Bank_Final_Fact[[#This Row],[Disbursement Date]]=MIN(_xlfn._xlws.FILTER(Bank_Final_Fact[Disbursement Date],Bank_Final_Fact[Client id]=Bank_Final_Fact[[#This Row],[Client id]])),"New","Old")</f>
        <v>Old</v>
      </c>
      <c r="AX1464">
        <f t="shared" si="22"/>
        <v>3</v>
      </c>
    </row>
    <row r="1465" spans="1:50">
      <c r="A1465" t="s">
        <v>1850</v>
      </c>
      <c r="B1465">
        <v>959</v>
      </c>
      <c r="C1465" t="s">
        <v>127</v>
      </c>
      <c r="D1465" t="s">
        <v>343</v>
      </c>
      <c r="E1465">
        <v>14886</v>
      </c>
      <c r="F1465">
        <v>42413</v>
      </c>
      <c r="G1465">
        <v>35777</v>
      </c>
      <c r="H1465" s="1">
        <v>43438</v>
      </c>
      <c r="I1465" t="s">
        <v>385</v>
      </c>
      <c r="J1465" t="s">
        <v>383</v>
      </c>
      <c r="K1465">
        <v>120676</v>
      </c>
      <c r="L1465" t="s">
        <v>128</v>
      </c>
      <c r="M1465" t="s">
        <v>279</v>
      </c>
      <c r="N1465" t="s">
        <v>225</v>
      </c>
      <c r="O1465" t="s">
        <v>226</v>
      </c>
      <c r="P1465">
        <v>42</v>
      </c>
      <c r="Q1465" s="1">
        <v>28126</v>
      </c>
      <c r="R1465" t="s">
        <v>235</v>
      </c>
      <c r="S1465" t="s">
        <v>243</v>
      </c>
      <c r="T1465" t="s">
        <v>229</v>
      </c>
      <c r="U1465" t="s">
        <v>233</v>
      </c>
      <c r="V1465" t="s">
        <v>231</v>
      </c>
      <c r="W1465">
        <v>668</v>
      </c>
      <c r="X1465" t="s">
        <v>344</v>
      </c>
      <c r="Y1465" t="s">
        <v>345</v>
      </c>
      <c r="Z1465" t="s">
        <v>346</v>
      </c>
      <c r="AA1465">
        <v>0.1065</v>
      </c>
      <c r="AB1465" t="s">
        <v>347</v>
      </c>
      <c r="AC1465" t="s">
        <v>348</v>
      </c>
      <c r="AD1465" t="s">
        <v>127</v>
      </c>
      <c r="AE1465" t="s">
        <v>9</v>
      </c>
      <c r="AF1465" t="s">
        <v>10</v>
      </c>
      <c r="AG1465" t="s">
        <v>11</v>
      </c>
      <c r="AH1465" t="s">
        <v>11</v>
      </c>
      <c r="AI1465" t="s">
        <v>12</v>
      </c>
      <c r="AJ1465" t="s">
        <v>127</v>
      </c>
      <c r="AK1465">
        <v>120676</v>
      </c>
      <c r="AL1465" t="s">
        <v>21</v>
      </c>
      <c r="AM1465" t="s">
        <v>14</v>
      </c>
      <c r="AN1465">
        <v>15206</v>
      </c>
      <c r="AO1465">
        <v>42887</v>
      </c>
      <c r="AP1465">
        <v>14511</v>
      </c>
      <c r="AQ1465">
        <v>9.11</v>
      </c>
      <c r="AR1465">
        <v>3587.5</v>
      </c>
      <c r="AS1465" t="s">
        <v>2396</v>
      </c>
      <c r="AT1465" t="s">
        <v>2396</v>
      </c>
      <c r="AU1465">
        <v>0</v>
      </c>
      <c r="AV1465" t="s">
        <v>2399</v>
      </c>
      <c r="AW1465" t="str" cm="1">
        <f t="array" ref="AW1465">IF(Bank_Final_Fact[[#This Row],[Disbursement Date]]=MIN(_xlfn._xlws.FILTER(Bank_Final_Fact[Disbursement Date],Bank_Final_Fact[Client id]=Bank_Final_Fact[[#This Row],[Client id]])),"New","Old")</f>
        <v>Old</v>
      </c>
      <c r="AX1465">
        <f t="shared" si="22"/>
        <v>4</v>
      </c>
    </row>
    <row r="1466" spans="1:50">
      <c r="A1466" t="s">
        <v>1851</v>
      </c>
      <c r="B1466">
        <v>581</v>
      </c>
      <c r="C1466" t="s">
        <v>154</v>
      </c>
      <c r="D1466" t="s">
        <v>359</v>
      </c>
      <c r="E1466">
        <v>39296</v>
      </c>
      <c r="F1466">
        <v>18260</v>
      </c>
      <c r="G1466">
        <v>22515</v>
      </c>
      <c r="H1466" s="1">
        <v>44366</v>
      </c>
      <c r="I1466" t="s">
        <v>387</v>
      </c>
      <c r="J1466" t="s">
        <v>389</v>
      </c>
      <c r="K1466">
        <v>740048</v>
      </c>
      <c r="L1466" t="s">
        <v>157</v>
      </c>
      <c r="M1466" t="s">
        <v>271</v>
      </c>
      <c r="N1466" t="s">
        <v>225</v>
      </c>
      <c r="O1466" t="s">
        <v>328</v>
      </c>
      <c r="P1466">
        <v>57</v>
      </c>
      <c r="Q1466" s="1">
        <v>22869</v>
      </c>
      <c r="R1466" t="s">
        <v>266</v>
      </c>
      <c r="S1466" t="s">
        <v>282</v>
      </c>
      <c r="T1466" t="s">
        <v>229</v>
      </c>
      <c r="U1466" t="s">
        <v>230</v>
      </c>
      <c r="V1466" t="s">
        <v>240</v>
      </c>
      <c r="W1466">
        <v>472</v>
      </c>
      <c r="X1466" t="s">
        <v>344</v>
      </c>
      <c r="Y1466" t="s">
        <v>360</v>
      </c>
      <c r="Z1466" t="s">
        <v>346</v>
      </c>
      <c r="AA1466">
        <v>9.9099999999999994E-2</v>
      </c>
      <c r="AB1466" t="s">
        <v>347</v>
      </c>
      <c r="AC1466" t="s">
        <v>361</v>
      </c>
      <c r="AD1466" t="s">
        <v>154</v>
      </c>
      <c r="AE1466" t="s">
        <v>143</v>
      </c>
      <c r="AF1466" t="s">
        <v>144</v>
      </c>
      <c r="AG1466" t="s">
        <v>145</v>
      </c>
      <c r="AH1466" t="s">
        <v>145</v>
      </c>
      <c r="AI1466" t="s">
        <v>146</v>
      </c>
      <c r="AJ1466" t="s">
        <v>155</v>
      </c>
      <c r="AK1466">
        <v>740048</v>
      </c>
      <c r="AL1466" t="s">
        <v>156</v>
      </c>
      <c r="AM1466" t="s">
        <v>14</v>
      </c>
      <c r="AN1466">
        <v>40270</v>
      </c>
      <c r="AO1466">
        <v>17815</v>
      </c>
      <c r="AP1466">
        <v>39224</v>
      </c>
      <c r="AQ1466">
        <v>48.17</v>
      </c>
      <c r="AR1466">
        <v>3671.02</v>
      </c>
      <c r="AS1466" t="s">
        <v>2396</v>
      </c>
      <c r="AT1466" t="s">
        <v>2397</v>
      </c>
      <c r="AU1466">
        <v>2</v>
      </c>
      <c r="AV1466" t="s">
        <v>2400</v>
      </c>
      <c r="AW1466" t="str" cm="1">
        <f t="array" ref="AW1466">IF(Bank_Final_Fact[[#This Row],[Disbursement Date]]=MIN(_xlfn._xlws.FILTER(Bank_Final_Fact[Disbursement Date],Bank_Final_Fact[Client id]=Bank_Final_Fact[[#This Row],[Client id]])),"New","Old")</f>
        <v>Old</v>
      </c>
      <c r="AX1466">
        <f t="shared" si="22"/>
        <v>4</v>
      </c>
    </row>
    <row r="1467" spans="1:50">
      <c r="A1467" t="s">
        <v>1852</v>
      </c>
      <c r="B1467">
        <v>557</v>
      </c>
      <c r="C1467" t="s">
        <v>109</v>
      </c>
      <c r="D1467" t="s">
        <v>343</v>
      </c>
      <c r="E1467">
        <v>40497</v>
      </c>
      <c r="F1467">
        <v>47775</v>
      </c>
      <c r="G1467">
        <v>44320</v>
      </c>
      <c r="H1467" s="1">
        <v>42901</v>
      </c>
      <c r="I1467" t="s">
        <v>382</v>
      </c>
      <c r="J1467" t="s">
        <v>389</v>
      </c>
      <c r="K1467">
        <v>1110166</v>
      </c>
      <c r="L1467" t="s">
        <v>112</v>
      </c>
      <c r="M1467" t="s">
        <v>320</v>
      </c>
      <c r="N1467" t="s">
        <v>225</v>
      </c>
      <c r="O1467" t="s">
        <v>242</v>
      </c>
      <c r="P1467">
        <v>21</v>
      </c>
      <c r="Q1467" s="1">
        <v>35798</v>
      </c>
      <c r="R1467" t="s">
        <v>239</v>
      </c>
      <c r="S1467" t="s">
        <v>303</v>
      </c>
      <c r="T1467" t="s">
        <v>229</v>
      </c>
      <c r="U1467" t="s">
        <v>236</v>
      </c>
      <c r="V1467" t="s">
        <v>231</v>
      </c>
      <c r="W1467">
        <v>493</v>
      </c>
      <c r="X1467" t="s">
        <v>344</v>
      </c>
      <c r="Y1467" t="s">
        <v>345</v>
      </c>
      <c r="Z1467" t="s">
        <v>346</v>
      </c>
      <c r="AA1467">
        <v>0.1065</v>
      </c>
      <c r="AB1467" t="s">
        <v>347</v>
      </c>
      <c r="AC1467" t="s">
        <v>348</v>
      </c>
      <c r="AD1467" t="s">
        <v>109</v>
      </c>
      <c r="AE1467" t="s">
        <v>9</v>
      </c>
      <c r="AF1467" t="s">
        <v>10</v>
      </c>
      <c r="AG1467" t="s">
        <v>11</v>
      </c>
      <c r="AH1467" t="s">
        <v>11</v>
      </c>
      <c r="AI1467" t="s">
        <v>12</v>
      </c>
      <c r="AJ1467" t="s">
        <v>110</v>
      </c>
      <c r="AK1467">
        <v>1110166</v>
      </c>
      <c r="AL1467" t="s">
        <v>111</v>
      </c>
      <c r="AM1467" t="s">
        <v>14</v>
      </c>
      <c r="AN1467">
        <v>42214</v>
      </c>
      <c r="AO1467">
        <v>49340</v>
      </c>
      <c r="AP1467">
        <v>40444</v>
      </c>
      <c r="AQ1467">
        <v>10.28</v>
      </c>
      <c r="AR1467">
        <v>4853.43</v>
      </c>
      <c r="AS1467" t="s">
        <v>2396</v>
      </c>
      <c r="AT1467" t="s">
        <v>2396</v>
      </c>
      <c r="AU1467">
        <v>2</v>
      </c>
      <c r="AV1467" t="s">
        <v>2398</v>
      </c>
      <c r="AW1467" t="str" cm="1">
        <f t="array" ref="AW1467">IF(Bank_Final_Fact[[#This Row],[Disbursement Date]]=MIN(_xlfn._xlws.FILTER(Bank_Final_Fact[Disbursement Date],Bank_Final_Fact[Client id]=Bank_Final_Fact[[#This Row],[Client id]])),"New","Old")</f>
        <v>Old</v>
      </c>
      <c r="AX1467">
        <f t="shared" si="22"/>
        <v>4</v>
      </c>
    </row>
    <row r="1468" spans="1:50">
      <c r="A1468" t="s">
        <v>1853</v>
      </c>
      <c r="B1468">
        <v>838</v>
      </c>
      <c r="C1468" t="s">
        <v>124</v>
      </c>
      <c r="D1468" t="s">
        <v>359</v>
      </c>
      <c r="E1468">
        <v>7075</v>
      </c>
      <c r="F1468">
        <v>19762</v>
      </c>
      <c r="G1468">
        <v>2670</v>
      </c>
      <c r="H1468" s="1">
        <v>43048</v>
      </c>
      <c r="I1468" t="s">
        <v>394</v>
      </c>
      <c r="J1468" t="s">
        <v>383</v>
      </c>
      <c r="K1468">
        <v>1030063</v>
      </c>
      <c r="L1468" t="s">
        <v>126</v>
      </c>
      <c r="M1468" t="s">
        <v>317</v>
      </c>
      <c r="N1468" t="s">
        <v>225</v>
      </c>
      <c r="O1468" t="s">
        <v>251</v>
      </c>
      <c r="P1468">
        <v>31</v>
      </c>
      <c r="Q1468" s="1">
        <v>32143</v>
      </c>
      <c r="R1468" t="s">
        <v>239</v>
      </c>
      <c r="S1468" t="s">
        <v>303</v>
      </c>
      <c r="T1468" t="s">
        <v>259</v>
      </c>
      <c r="U1468" t="s">
        <v>236</v>
      </c>
      <c r="V1468" t="s">
        <v>240</v>
      </c>
      <c r="W1468">
        <v>462</v>
      </c>
      <c r="X1468" t="s">
        <v>344</v>
      </c>
      <c r="Y1468" t="s">
        <v>360</v>
      </c>
      <c r="Z1468" t="s">
        <v>346</v>
      </c>
      <c r="AA1468">
        <v>9.9099999999999994E-2</v>
      </c>
      <c r="AB1468" t="s">
        <v>347</v>
      </c>
      <c r="AC1468" t="s">
        <v>361</v>
      </c>
      <c r="AD1468" t="s">
        <v>124</v>
      </c>
      <c r="AE1468" t="s">
        <v>9</v>
      </c>
      <c r="AF1468" t="s">
        <v>10</v>
      </c>
      <c r="AG1468" t="s">
        <v>11</v>
      </c>
      <c r="AH1468" t="s">
        <v>11</v>
      </c>
      <c r="AI1468" t="s">
        <v>12</v>
      </c>
      <c r="AJ1468" t="s">
        <v>20</v>
      </c>
      <c r="AK1468">
        <v>1030063</v>
      </c>
      <c r="AL1468" t="s">
        <v>125</v>
      </c>
      <c r="AM1468" t="s">
        <v>30</v>
      </c>
      <c r="AN1468">
        <v>8187</v>
      </c>
      <c r="AO1468">
        <v>20560</v>
      </c>
      <c r="AP1468">
        <v>6920</v>
      </c>
      <c r="AQ1468">
        <v>29.94</v>
      </c>
      <c r="AR1468">
        <v>2406.4499999999998</v>
      </c>
      <c r="AS1468" t="s">
        <v>2396</v>
      </c>
      <c r="AT1468" t="s">
        <v>2396</v>
      </c>
      <c r="AU1468">
        <v>0</v>
      </c>
      <c r="AV1468" t="s">
        <v>2398</v>
      </c>
      <c r="AW1468" t="str" cm="1">
        <f t="array" ref="AW1468">IF(Bank_Final_Fact[[#This Row],[Disbursement Date]]=MIN(_xlfn._xlws.FILTER(Bank_Final_Fact[Disbursement Date],Bank_Final_Fact[Client id]=Bank_Final_Fact[[#This Row],[Client id]])),"New","Old")</f>
        <v>New</v>
      </c>
      <c r="AX1468">
        <f t="shared" si="22"/>
        <v>1</v>
      </c>
    </row>
    <row r="1469" spans="1:50">
      <c r="A1469" t="s">
        <v>1854</v>
      </c>
      <c r="B1469">
        <v>50</v>
      </c>
      <c r="C1469" t="s">
        <v>200</v>
      </c>
      <c r="D1469" t="s">
        <v>343</v>
      </c>
      <c r="E1469">
        <v>28419</v>
      </c>
      <c r="F1469">
        <v>44871</v>
      </c>
      <c r="G1469">
        <v>15095</v>
      </c>
      <c r="H1469" s="1">
        <v>43920</v>
      </c>
      <c r="I1469" t="s">
        <v>385</v>
      </c>
      <c r="J1469" t="s">
        <v>389</v>
      </c>
      <c r="K1469">
        <v>850152</v>
      </c>
      <c r="L1469" t="s">
        <v>201</v>
      </c>
      <c r="M1469" t="s">
        <v>284</v>
      </c>
      <c r="N1469" t="s">
        <v>225</v>
      </c>
      <c r="O1469" t="s">
        <v>226</v>
      </c>
      <c r="P1469">
        <v>38</v>
      </c>
      <c r="Q1469" s="1">
        <v>29891</v>
      </c>
      <c r="R1469" t="s">
        <v>235</v>
      </c>
      <c r="S1469" t="s">
        <v>282</v>
      </c>
      <c r="T1469" t="s">
        <v>229</v>
      </c>
      <c r="U1469" t="s">
        <v>245</v>
      </c>
      <c r="V1469" t="s">
        <v>231</v>
      </c>
      <c r="W1469">
        <v>774</v>
      </c>
      <c r="X1469" t="s">
        <v>344</v>
      </c>
      <c r="Y1469" t="s">
        <v>345</v>
      </c>
      <c r="Z1469" t="s">
        <v>346</v>
      </c>
      <c r="AA1469">
        <v>0.1065</v>
      </c>
      <c r="AB1469" t="s">
        <v>347</v>
      </c>
      <c r="AC1469" t="s">
        <v>348</v>
      </c>
      <c r="AD1469" t="s">
        <v>200</v>
      </c>
      <c r="AE1469" t="s">
        <v>143</v>
      </c>
      <c r="AF1469" t="s">
        <v>144</v>
      </c>
      <c r="AG1469" t="s">
        <v>145</v>
      </c>
      <c r="AH1469" t="s">
        <v>145</v>
      </c>
      <c r="AI1469" t="s">
        <v>146</v>
      </c>
      <c r="AJ1469" t="s">
        <v>200</v>
      </c>
      <c r="AK1469">
        <v>850152</v>
      </c>
      <c r="AL1469" t="s">
        <v>147</v>
      </c>
      <c r="AM1469" t="s">
        <v>16</v>
      </c>
      <c r="AN1469">
        <v>28900</v>
      </c>
      <c r="AO1469">
        <v>45869</v>
      </c>
      <c r="AP1469">
        <v>28081</v>
      </c>
      <c r="AQ1469">
        <v>48.76</v>
      </c>
      <c r="AR1469">
        <v>2040.36</v>
      </c>
      <c r="AS1469" t="s">
        <v>2396</v>
      </c>
      <c r="AT1469" t="s">
        <v>2396</v>
      </c>
      <c r="AU1469">
        <v>2</v>
      </c>
      <c r="AV1469" t="s">
        <v>2399</v>
      </c>
      <c r="AW1469" t="str" cm="1">
        <f t="array" ref="AW1469">IF(Bank_Final_Fact[[#This Row],[Disbursement Date]]=MIN(_xlfn._xlws.FILTER(Bank_Final_Fact[Disbursement Date],Bank_Final_Fact[Client id]=Bank_Final_Fact[[#This Row],[Client id]])),"New","Old")</f>
        <v>Old</v>
      </c>
      <c r="AX1469">
        <f t="shared" si="22"/>
        <v>3</v>
      </c>
    </row>
    <row r="1470" spans="1:50">
      <c r="A1470" t="s">
        <v>1855</v>
      </c>
      <c r="B1470">
        <v>671</v>
      </c>
      <c r="C1470" t="s">
        <v>52</v>
      </c>
      <c r="D1470" t="s">
        <v>359</v>
      </c>
      <c r="E1470">
        <v>8231</v>
      </c>
      <c r="F1470">
        <v>15369</v>
      </c>
      <c r="G1470">
        <v>5151</v>
      </c>
      <c r="H1470" s="1">
        <v>44976</v>
      </c>
      <c r="I1470" t="s">
        <v>394</v>
      </c>
      <c r="J1470" t="s">
        <v>383</v>
      </c>
      <c r="K1470">
        <v>50678</v>
      </c>
      <c r="L1470" t="s">
        <v>98</v>
      </c>
      <c r="M1470" t="s">
        <v>313</v>
      </c>
      <c r="N1470" t="s">
        <v>225</v>
      </c>
      <c r="O1470" t="s">
        <v>226</v>
      </c>
      <c r="P1470">
        <v>38</v>
      </c>
      <c r="Q1470" s="1">
        <v>29221</v>
      </c>
      <c r="R1470" t="s">
        <v>239</v>
      </c>
      <c r="S1470" t="s">
        <v>303</v>
      </c>
      <c r="T1470" t="s">
        <v>229</v>
      </c>
      <c r="U1470" t="s">
        <v>245</v>
      </c>
      <c r="V1470" t="s">
        <v>246</v>
      </c>
      <c r="W1470">
        <v>398</v>
      </c>
      <c r="X1470" t="s">
        <v>344</v>
      </c>
      <c r="Y1470" t="s">
        <v>360</v>
      </c>
      <c r="Z1470" t="s">
        <v>346</v>
      </c>
      <c r="AA1470">
        <v>9.9099999999999994E-2</v>
      </c>
      <c r="AB1470" t="s">
        <v>347</v>
      </c>
      <c r="AC1470" t="s">
        <v>361</v>
      </c>
      <c r="AD1470" t="s">
        <v>52</v>
      </c>
      <c r="AE1470" t="s">
        <v>51</v>
      </c>
      <c r="AF1470" t="s">
        <v>52</v>
      </c>
      <c r="AG1470" t="s">
        <v>53</v>
      </c>
      <c r="AH1470" t="s">
        <v>53</v>
      </c>
      <c r="AI1470" t="s">
        <v>54</v>
      </c>
      <c r="AJ1470" t="s">
        <v>52</v>
      </c>
      <c r="AK1470">
        <v>50678</v>
      </c>
      <c r="AL1470" t="s">
        <v>97</v>
      </c>
      <c r="AM1470" t="s">
        <v>14</v>
      </c>
      <c r="AN1470">
        <v>9260</v>
      </c>
      <c r="AO1470">
        <v>17086</v>
      </c>
      <c r="AP1470">
        <v>7949</v>
      </c>
      <c r="AQ1470">
        <v>18.96</v>
      </c>
      <c r="AR1470">
        <v>1453.45</v>
      </c>
      <c r="AS1470" t="s">
        <v>2396</v>
      </c>
      <c r="AT1470" t="s">
        <v>2396</v>
      </c>
      <c r="AU1470">
        <v>1</v>
      </c>
      <c r="AV1470" t="s">
        <v>2398</v>
      </c>
      <c r="AW1470" t="str" cm="1">
        <f t="array" ref="AW1470">IF(Bank_Final_Fact[[#This Row],[Disbursement Date]]=MIN(_xlfn._xlws.FILTER(Bank_Final_Fact[Disbursement Date],Bank_Final_Fact[Client id]=Bank_Final_Fact[[#This Row],[Client id]])),"New","Old")</f>
        <v>Old</v>
      </c>
      <c r="AX1470">
        <f t="shared" si="22"/>
        <v>5</v>
      </c>
    </row>
    <row r="1471" spans="1:50">
      <c r="A1471" t="s">
        <v>1856</v>
      </c>
      <c r="B1471">
        <v>208</v>
      </c>
      <c r="C1471" t="s">
        <v>92</v>
      </c>
      <c r="D1471" t="s">
        <v>343</v>
      </c>
      <c r="E1471">
        <v>18927</v>
      </c>
      <c r="F1471">
        <v>19018</v>
      </c>
      <c r="G1471">
        <v>25991</v>
      </c>
      <c r="H1471" s="1">
        <v>43819</v>
      </c>
      <c r="I1471" t="s">
        <v>394</v>
      </c>
      <c r="J1471" t="s">
        <v>383</v>
      </c>
      <c r="K1471">
        <v>700013</v>
      </c>
      <c r="L1471" t="s">
        <v>93</v>
      </c>
      <c r="M1471" t="s">
        <v>272</v>
      </c>
      <c r="N1471" t="s">
        <v>225</v>
      </c>
      <c r="O1471" t="s">
        <v>251</v>
      </c>
      <c r="P1471">
        <v>33</v>
      </c>
      <c r="Q1471" s="1">
        <v>30682</v>
      </c>
      <c r="R1471" t="s">
        <v>266</v>
      </c>
      <c r="S1471" t="s">
        <v>243</v>
      </c>
      <c r="T1471" t="s">
        <v>259</v>
      </c>
      <c r="U1471" t="s">
        <v>236</v>
      </c>
      <c r="V1471" t="s">
        <v>231</v>
      </c>
      <c r="W1471">
        <v>731</v>
      </c>
      <c r="X1471" t="s">
        <v>344</v>
      </c>
      <c r="Y1471" t="s">
        <v>345</v>
      </c>
      <c r="Z1471" t="s">
        <v>346</v>
      </c>
      <c r="AA1471">
        <v>0.1065</v>
      </c>
      <c r="AB1471" t="s">
        <v>347</v>
      </c>
      <c r="AC1471" t="s">
        <v>348</v>
      </c>
      <c r="AD1471" t="s">
        <v>92</v>
      </c>
      <c r="AE1471" t="s">
        <v>82</v>
      </c>
      <c r="AF1471" t="s">
        <v>83</v>
      </c>
      <c r="AG1471" t="s">
        <v>84</v>
      </c>
      <c r="AH1471" t="s">
        <v>84</v>
      </c>
      <c r="AI1471" t="s">
        <v>85</v>
      </c>
      <c r="AJ1471" t="s">
        <v>86</v>
      </c>
      <c r="AK1471">
        <v>700013</v>
      </c>
      <c r="AL1471" t="s">
        <v>21</v>
      </c>
      <c r="AM1471" t="s">
        <v>30</v>
      </c>
      <c r="AN1471">
        <v>19875</v>
      </c>
      <c r="AO1471">
        <v>18956</v>
      </c>
      <c r="AP1471">
        <v>18878</v>
      </c>
      <c r="AQ1471">
        <v>7.97</v>
      </c>
      <c r="AR1471">
        <v>445.58</v>
      </c>
      <c r="AS1471" t="s">
        <v>2396</v>
      </c>
      <c r="AT1471" t="s">
        <v>2396</v>
      </c>
      <c r="AU1471">
        <v>0</v>
      </c>
      <c r="AV1471" t="s">
        <v>2398</v>
      </c>
      <c r="AW1471" t="str" cm="1">
        <f t="array" ref="AW1471">IF(Bank_Final_Fact[[#This Row],[Disbursement Date]]=MIN(_xlfn._xlws.FILTER(Bank_Final_Fact[Disbursement Date],Bank_Final_Fact[Client id]=Bank_Final_Fact[[#This Row],[Client id]])),"New","Old")</f>
        <v>Old</v>
      </c>
      <c r="AX1471">
        <f t="shared" si="22"/>
        <v>3</v>
      </c>
    </row>
    <row r="1472" spans="1:50">
      <c r="A1472" t="s">
        <v>1857</v>
      </c>
      <c r="B1472">
        <v>253</v>
      </c>
      <c r="C1472" t="s">
        <v>142</v>
      </c>
      <c r="D1472" t="s">
        <v>343</v>
      </c>
      <c r="E1472">
        <v>29081</v>
      </c>
      <c r="F1472">
        <v>13631</v>
      </c>
      <c r="G1472">
        <v>43099</v>
      </c>
      <c r="H1472" s="1">
        <v>42425</v>
      </c>
      <c r="I1472" t="s">
        <v>382</v>
      </c>
      <c r="J1472" t="s">
        <v>383</v>
      </c>
      <c r="K1472">
        <v>570241</v>
      </c>
      <c r="L1472" t="s">
        <v>148</v>
      </c>
      <c r="M1472" t="s">
        <v>305</v>
      </c>
      <c r="N1472" t="s">
        <v>225</v>
      </c>
      <c r="O1472" t="s">
        <v>238</v>
      </c>
      <c r="P1472">
        <v>51</v>
      </c>
      <c r="Q1472" s="1">
        <v>24746</v>
      </c>
      <c r="R1472" t="s">
        <v>266</v>
      </c>
      <c r="S1472" t="s">
        <v>282</v>
      </c>
      <c r="T1472" t="s">
        <v>229</v>
      </c>
      <c r="U1472" t="s">
        <v>261</v>
      </c>
      <c r="V1472" t="s">
        <v>246</v>
      </c>
      <c r="W1472">
        <v>338</v>
      </c>
      <c r="X1472" t="s">
        <v>344</v>
      </c>
      <c r="Y1472" t="s">
        <v>345</v>
      </c>
      <c r="Z1472" t="s">
        <v>346</v>
      </c>
      <c r="AA1472">
        <v>0.1065</v>
      </c>
      <c r="AB1472" t="s">
        <v>347</v>
      </c>
      <c r="AC1472" t="s">
        <v>348</v>
      </c>
      <c r="AD1472" t="s">
        <v>142</v>
      </c>
      <c r="AE1472" t="s">
        <v>143</v>
      </c>
      <c r="AF1472" t="s">
        <v>144</v>
      </c>
      <c r="AG1472" t="s">
        <v>145</v>
      </c>
      <c r="AH1472" t="s">
        <v>145</v>
      </c>
      <c r="AI1472" t="s">
        <v>146</v>
      </c>
      <c r="AJ1472" t="s">
        <v>142</v>
      </c>
      <c r="AK1472">
        <v>570241</v>
      </c>
      <c r="AL1472" t="s">
        <v>147</v>
      </c>
      <c r="AM1472" t="s">
        <v>30</v>
      </c>
      <c r="AN1472">
        <v>29580</v>
      </c>
      <c r="AO1472">
        <v>15459</v>
      </c>
      <c r="AP1472">
        <v>28958</v>
      </c>
      <c r="AQ1472">
        <v>47.36</v>
      </c>
      <c r="AR1472">
        <v>1685.06</v>
      </c>
      <c r="AS1472" t="s">
        <v>2396</v>
      </c>
      <c r="AT1472" t="s">
        <v>2396</v>
      </c>
      <c r="AU1472">
        <v>2</v>
      </c>
      <c r="AV1472" t="s">
        <v>2398</v>
      </c>
      <c r="AW1472" t="str" cm="1">
        <f t="array" ref="AW1472">IF(Bank_Final_Fact[[#This Row],[Disbursement Date]]=MIN(_xlfn._xlws.FILTER(Bank_Final_Fact[Disbursement Date],Bank_Final_Fact[Client id]=Bank_Final_Fact[[#This Row],[Client id]])),"New","Old")</f>
        <v>New</v>
      </c>
      <c r="AX1472">
        <f t="shared" si="22"/>
        <v>1</v>
      </c>
    </row>
    <row r="1473" spans="1:50">
      <c r="A1473" t="s">
        <v>1858</v>
      </c>
      <c r="B1473">
        <v>523</v>
      </c>
      <c r="C1473" t="s">
        <v>190</v>
      </c>
      <c r="D1473" t="s">
        <v>343</v>
      </c>
      <c r="E1473">
        <v>3377</v>
      </c>
      <c r="F1473">
        <v>19675</v>
      </c>
      <c r="G1473">
        <v>5762</v>
      </c>
      <c r="H1473" s="1">
        <v>44872</v>
      </c>
      <c r="I1473" t="s">
        <v>394</v>
      </c>
      <c r="J1473" t="s">
        <v>383</v>
      </c>
      <c r="K1473">
        <v>210563</v>
      </c>
      <c r="L1473" t="s">
        <v>192</v>
      </c>
      <c r="M1473" t="s">
        <v>263</v>
      </c>
      <c r="N1473" t="s">
        <v>225</v>
      </c>
      <c r="O1473" t="s">
        <v>251</v>
      </c>
      <c r="P1473">
        <v>28</v>
      </c>
      <c r="Q1473" s="1">
        <v>33326</v>
      </c>
      <c r="R1473" t="s">
        <v>239</v>
      </c>
      <c r="S1473" t="s">
        <v>303</v>
      </c>
      <c r="T1473" t="s">
        <v>229</v>
      </c>
      <c r="U1473" t="s">
        <v>245</v>
      </c>
      <c r="V1473" t="s">
        <v>246</v>
      </c>
      <c r="W1473">
        <v>432</v>
      </c>
      <c r="X1473" t="s">
        <v>344</v>
      </c>
      <c r="Y1473" t="s">
        <v>345</v>
      </c>
      <c r="Z1473" t="s">
        <v>346</v>
      </c>
      <c r="AA1473">
        <v>0.1065</v>
      </c>
      <c r="AB1473" t="s">
        <v>347</v>
      </c>
      <c r="AC1473" t="s">
        <v>348</v>
      </c>
      <c r="AD1473" t="s">
        <v>190</v>
      </c>
      <c r="AE1473" t="s">
        <v>24</v>
      </c>
      <c r="AF1473" t="s">
        <v>25</v>
      </c>
      <c r="AG1473" t="s">
        <v>26</v>
      </c>
      <c r="AH1473" t="s">
        <v>26</v>
      </c>
      <c r="AI1473" t="s">
        <v>27</v>
      </c>
      <c r="AJ1473" t="s">
        <v>190</v>
      </c>
      <c r="AK1473">
        <v>210563</v>
      </c>
      <c r="AL1473" t="s">
        <v>191</v>
      </c>
      <c r="AM1473" t="s">
        <v>30</v>
      </c>
      <c r="AN1473">
        <v>4988</v>
      </c>
      <c r="AO1473">
        <v>21393</v>
      </c>
      <c r="AP1473">
        <v>3364</v>
      </c>
      <c r="AQ1473">
        <v>6.89</v>
      </c>
      <c r="AR1473">
        <v>506.98</v>
      </c>
      <c r="AS1473" t="s">
        <v>2396</v>
      </c>
      <c r="AT1473" t="s">
        <v>2397</v>
      </c>
      <c r="AU1473">
        <v>0</v>
      </c>
      <c r="AV1473" t="s">
        <v>2398</v>
      </c>
      <c r="AW1473" t="str" cm="1">
        <f t="array" ref="AW1473">IF(Bank_Final_Fact[[#This Row],[Disbursement Date]]=MIN(_xlfn._xlws.FILTER(Bank_Final_Fact[Disbursement Date],Bank_Final_Fact[Client id]=Bank_Final_Fact[[#This Row],[Client id]])),"New","Old")</f>
        <v>Old</v>
      </c>
      <c r="AX1473">
        <f t="shared" si="22"/>
        <v>2</v>
      </c>
    </row>
    <row r="1474" spans="1:50">
      <c r="A1474" t="s">
        <v>1859</v>
      </c>
      <c r="B1474">
        <v>557</v>
      </c>
      <c r="C1474" t="s">
        <v>23</v>
      </c>
      <c r="D1474" t="s">
        <v>343</v>
      </c>
      <c r="E1474">
        <v>33616</v>
      </c>
      <c r="F1474">
        <v>33992</v>
      </c>
      <c r="G1474">
        <v>26362</v>
      </c>
      <c r="H1474" s="1">
        <v>44876</v>
      </c>
      <c r="I1474" t="s">
        <v>385</v>
      </c>
      <c r="J1474" t="s">
        <v>389</v>
      </c>
      <c r="K1474">
        <v>910182</v>
      </c>
      <c r="L1474" t="s">
        <v>31</v>
      </c>
      <c r="M1474" t="s">
        <v>320</v>
      </c>
      <c r="N1474" t="s">
        <v>225</v>
      </c>
      <c r="O1474" t="s">
        <v>242</v>
      </c>
      <c r="P1474">
        <v>21</v>
      </c>
      <c r="Q1474" s="1">
        <v>35798</v>
      </c>
      <c r="R1474" t="s">
        <v>239</v>
      </c>
      <c r="S1474" t="s">
        <v>303</v>
      </c>
      <c r="T1474" t="s">
        <v>229</v>
      </c>
      <c r="U1474" t="s">
        <v>236</v>
      </c>
      <c r="V1474" t="s">
        <v>231</v>
      </c>
      <c r="W1474">
        <v>493</v>
      </c>
      <c r="X1474" t="s">
        <v>344</v>
      </c>
      <c r="Y1474" t="s">
        <v>345</v>
      </c>
      <c r="Z1474" t="s">
        <v>346</v>
      </c>
      <c r="AA1474">
        <v>0.1065</v>
      </c>
      <c r="AB1474" t="s">
        <v>347</v>
      </c>
      <c r="AC1474" t="s">
        <v>348</v>
      </c>
      <c r="AD1474" t="s">
        <v>23</v>
      </c>
      <c r="AE1474" t="s">
        <v>24</v>
      </c>
      <c r="AF1474" t="s">
        <v>25</v>
      </c>
      <c r="AG1474" t="s">
        <v>26</v>
      </c>
      <c r="AH1474" t="s">
        <v>26</v>
      </c>
      <c r="AI1474" t="s">
        <v>27</v>
      </c>
      <c r="AJ1474" t="s">
        <v>28</v>
      </c>
      <c r="AK1474">
        <v>910182</v>
      </c>
      <c r="AL1474" t="s">
        <v>29</v>
      </c>
      <c r="AM1474" t="s">
        <v>16</v>
      </c>
      <c r="AN1474">
        <v>33487</v>
      </c>
      <c r="AO1474">
        <v>35782</v>
      </c>
      <c r="AP1474">
        <v>33145</v>
      </c>
      <c r="AQ1474">
        <v>34.700000000000003</v>
      </c>
      <c r="AR1474">
        <v>3551.54</v>
      </c>
      <c r="AS1474" t="s">
        <v>2396</v>
      </c>
      <c r="AT1474" t="s">
        <v>2396</v>
      </c>
      <c r="AU1474">
        <v>0</v>
      </c>
      <c r="AV1474" t="s">
        <v>2398</v>
      </c>
      <c r="AW1474" t="str" cm="1">
        <f t="array" ref="AW1474">IF(Bank_Final_Fact[[#This Row],[Disbursement Date]]=MIN(_xlfn._xlws.FILTER(Bank_Final_Fact[Disbursement Date],Bank_Final_Fact[Client id]=Bank_Final_Fact[[#This Row],[Client id]])),"New","Old")</f>
        <v>Old</v>
      </c>
      <c r="AX1474">
        <f t="shared" ref="AX1474:AX1537" si="23">COUNTIF($B:$B,B1474)</f>
        <v>4</v>
      </c>
    </row>
    <row r="1475" spans="1:50">
      <c r="A1475" t="s">
        <v>1860</v>
      </c>
      <c r="B1475">
        <v>314</v>
      </c>
      <c r="C1475" t="s">
        <v>25</v>
      </c>
      <c r="D1475" t="s">
        <v>343</v>
      </c>
      <c r="E1475">
        <v>42014</v>
      </c>
      <c r="F1475">
        <v>38801</v>
      </c>
      <c r="G1475">
        <v>24818</v>
      </c>
      <c r="H1475" s="1">
        <v>44690</v>
      </c>
      <c r="I1475" t="s">
        <v>387</v>
      </c>
      <c r="J1475" t="s">
        <v>383</v>
      </c>
      <c r="K1475">
        <v>10068</v>
      </c>
      <c r="L1475" t="s">
        <v>74</v>
      </c>
      <c r="M1475" t="s">
        <v>298</v>
      </c>
      <c r="N1475" t="s">
        <v>225</v>
      </c>
      <c r="O1475" t="s">
        <v>251</v>
      </c>
      <c r="P1475">
        <v>26</v>
      </c>
      <c r="Q1475" s="1">
        <v>33970</v>
      </c>
      <c r="R1475" t="s">
        <v>227</v>
      </c>
      <c r="S1475" t="s">
        <v>243</v>
      </c>
      <c r="T1475" t="s">
        <v>229</v>
      </c>
      <c r="U1475" t="s">
        <v>233</v>
      </c>
      <c r="V1475" t="s">
        <v>231</v>
      </c>
      <c r="W1475">
        <v>824</v>
      </c>
      <c r="X1475" t="s">
        <v>344</v>
      </c>
      <c r="Y1475" t="s">
        <v>345</v>
      </c>
      <c r="Z1475" t="s">
        <v>346</v>
      </c>
      <c r="AA1475">
        <v>0.1065</v>
      </c>
      <c r="AB1475" t="s">
        <v>347</v>
      </c>
      <c r="AC1475" t="s">
        <v>348</v>
      </c>
      <c r="AD1475" t="s">
        <v>25</v>
      </c>
      <c r="AE1475" t="s">
        <v>24</v>
      </c>
      <c r="AF1475" t="s">
        <v>25</v>
      </c>
      <c r="AG1475" t="s">
        <v>26</v>
      </c>
      <c r="AH1475" t="s">
        <v>26</v>
      </c>
      <c r="AI1475" t="s">
        <v>27</v>
      </c>
      <c r="AJ1475" t="s">
        <v>72</v>
      </c>
      <c r="AK1475">
        <v>10068</v>
      </c>
      <c r="AL1475" t="s">
        <v>73</v>
      </c>
      <c r="AM1475" t="s">
        <v>16</v>
      </c>
      <c r="AN1475">
        <v>42084</v>
      </c>
      <c r="AO1475">
        <v>40461</v>
      </c>
      <c r="AP1475">
        <v>41993</v>
      </c>
      <c r="AQ1475">
        <v>28.62</v>
      </c>
      <c r="AR1475">
        <v>2275.21</v>
      </c>
      <c r="AS1475" t="s">
        <v>2396</v>
      </c>
      <c r="AT1475" t="s">
        <v>2396</v>
      </c>
      <c r="AU1475">
        <v>0</v>
      </c>
      <c r="AV1475" t="s">
        <v>2398</v>
      </c>
      <c r="AW1475" t="str" cm="1">
        <f t="array" ref="AW1475">IF(Bank_Final_Fact[[#This Row],[Disbursement Date]]=MIN(_xlfn._xlws.FILTER(Bank_Final_Fact[Disbursement Date],Bank_Final_Fact[Client id]=Bank_Final_Fact[[#This Row],[Client id]])),"New","Old")</f>
        <v>Old</v>
      </c>
      <c r="AX1475">
        <f t="shared" si="23"/>
        <v>3</v>
      </c>
    </row>
    <row r="1476" spans="1:50">
      <c r="A1476" t="s">
        <v>1861</v>
      </c>
      <c r="B1476">
        <v>380</v>
      </c>
      <c r="C1476" t="s">
        <v>171</v>
      </c>
      <c r="D1476" t="s">
        <v>343</v>
      </c>
      <c r="E1476">
        <v>34524</v>
      </c>
      <c r="F1476">
        <v>14889</v>
      </c>
      <c r="G1476">
        <v>9023</v>
      </c>
      <c r="H1476" s="1">
        <v>43687</v>
      </c>
      <c r="I1476" t="s">
        <v>385</v>
      </c>
      <c r="J1476" t="s">
        <v>389</v>
      </c>
      <c r="K1476">
        <v>380112</v>
      </c>
      <c r="L1476" t="s">
        <v>173</v>
      </c>
      <c r="M1476" t="s">
        <v>309</v>
      </c>
      <c r="N1476" t="s">
        <v>225</v>
      </c>
      <c r="O1476" t="s">
        <v>238</v>
      </c>
      <c r="P1476">
        <v>53</v>
      </c>
      <c r="Q1476" s="1">
        <v>24108</v>
      </c>
      <c r="R1476" t="s">
        <v>239</v>
      </c>
      <c r="S1476" t="s">
        <v>303</v>
      </c>
      <c r="T1476" t="s">
        <v>229</v>
      </c>
      <c r="U1476" t="s">
        <v>261</v>
      </c>
      <c r="V1476" t="s">
        <v>246</v>
      </c>
      <c r="W1476">
        <v>529</v>
      </c>
      <c r="X1476" t="s">
        <v>344</v>
      </c>
      <c r="Y1476" t="s">
        <v>345</v>
      </c>
      <c r="Z1476" t="s">
        <v>346</v>
      </c>
      <c r="AA1476">
        <v>0.1065</v>
      </c>
      <c r="AB1476" t="s">
        <v>347</v>
      </c>
      <c r="AC1476" t="s">
        <v>348</v>
      </c>
      <c r="AD1476" t="s">
        <v>171</v>
      </c>
      <c r="AE1476" t="s">
        <v>76</v>
      </c>
      <c r="AF1476" t="s">
        <v>77</v>
      </c>
      <c r="AG1476" t="s">
        <v>78</v>
      </c>
      <c r="AH1476" t="s">
        <v>78</v>
      </c>
      <c r="AI1476" t="s">
        <v>79</v>
      </c>
      <c r="AJ1476" t="s">
        <v>171</v>
      </c>
      <c r="AK1476">
        <v>380112</v>
      </c>
      <c r="AL1476" t="s">
        <v>172</v>
      </c>
      <c r="AM1476" t="s">
        <v>16</v>
      </c>
      <c r="AN1476">
        <v>36195</v>
      </c>
      <c r="AO1476">
        <v>14616</v>
      </c>
      <c r="AP1476">
        <v>34113</v>
      </c>
      <c r="AQ1476">
        <v>25.57</v>
      </c>
      <c r="AR1476">
        <v>4901.78</v>
      </c>
      <c r="AS1476" t="s">
        <v>2396</v>
      </c>
      <c r="AT1476" t="s">
        <v>2396</v>
      </c>
      <c r="AU1476">
        <v>1</v>
      </c>
      <c r="AV1476" t="s">
        <v>2399</v>
      </c>
      <c r="AW1476" t="str" cm="1">
        <f t="array" ref="AW1476">IF(Bank_Final_Fact[[#This Row],[Disbursement Date]]=MIN(_xlfn._xlws.FILTER(Bank_Final_Fact[Disbursement Date],Bank_Final_Fact[Client id]=Bank_Final_Fact[[#This Row],[Client id]])),"New","Old")</f>
        <v>Old</v>
      </c>
      <c r="AX1476">
        <f t="shared" si="23"/>
        <v>3</v>
      </c>
    </row>
    <row r="1477" spans="1:50">
      <c r="A1477" t="s">
        <v>1862</v>
      </c>
      <c r="B1477">
        <v>436</v>
      </c>
      <c r="C1477" t="s">
        <v>127</v>
      </c>
      <c r="D1477" t="s">
        <v>343</v>
      </c>
      <c r="E1477">
        <v>30196</v>
      </c>
      <c r="F1477">
        <v>31142</v>
      </c>
      <c r="G1477">
        <v>37658</v>
      </c>
      <c r="H1477" s="1">
        <v>43677</v>
      </c>
      <c r="I1477" t="s">
        <v>382</v>
      </c>
      <c r="J1477" t="s">
        <v>383</v>
      </c>
      <c r="K1477">
        <v>120676</v>
      </c>
      <c r="L1477" t="s">
        <v>128</v>
      </c>
      <c r="M1477" t="s">
        <v>308</v>
      </c>
      <c r="N1477" t="s">
        <v>225</v>
      </c>
      <c r="O1477" t="s">
        <v>238</v>
      </c>
      <c r="P1477">
        <v>49</v>
      </c>
      <c r="Q1477" s="1">
        <v>25752</v>
      </c>
      <c r="R1477" t="s">
        <v>239</v>
      </c>
      <c r="S1477" t="s">
        <v>303</v>
      </c>
      <c r="T1477" t="s">
        <v>229</v>
      </c>
      <c r="U1477" t="s">
        <v>236</v>
      </c>
      <c r="V1477" t="s">
        <v>231</v>
      </c>
      <c r="W1477">
        <v>695</v>
      </c>
      <c r="X1477" t="s">
        <v>344</v>
      </c>
      <c r="Y1477" t="s">
        <v>345</v>
      </c>
      <c r="Z1477" t="s">
        <v>346</v>
      </c>
      <c r="AA1477">
        <v>0.1065</v>
      </c>
      <c r="AB1477" t="s">
        <v>347</v>
      </c>
      <c r="AC1477" t="s">
        <v>348</v>
      </c>
      <c r="AD1477" t="s">
        <v>127</v>
      </c>
      <c r="AE1477" t="s">
        <v>9</v>
      </c>
      <c r="AF1477" t="s">
        <v>10</v>
      </c>
      <c r="AG1477" t="s">
        <v>11</v>
      </c>
      <c r="AH1477" t="s">
        <v>11</v>
      </c>
      <c r="AI1477" t="s">
        <v>12</v>
      </c>
      <c r="AJ1477" t="s">
        <v>127</v>
      </c>
      <c r="AK1477">
        <v>120676</v>
      </c>
      <c r="AL1477" t="s">
        <v>21</v>
      </c>
      <c r="AM1477" t="s">
        <v>14</v>
      </c>
      <c r="AN1477">
        <v>31572</v>
      </c>
      <c r="AO1477">
        <v>32800</v>
      </c>
      <c r="AP1477">
        <v>30080</v>
      </c>
      <c r="AQ1477">
        <v>15.5</v>
      </c>
      <c r="AR1477">
        <v>3305.22</v>
      </c>
      <c r="AS1477" t="s">
        <v>2396</v>
      </c>
      <c r="AT1477" t="s">
        <v>2396</v>
      </c>
      <c r="AU1477">
        <v>0</v>
      </c>
      <c r="AV1477" t="s">
        <v>2398</v>
      </c>
      <c r="AW1477" t="str" cm="1">
        <f t="array" ref="AW1477">IF(Bank_Final_Fact[[#This Row],[Disbursement Date]]=MIN(_xlfn._xlws.FILTER(Bank_Final_Fact[Disbursement Date],Bank_Final_Fact[Client id]=Bank_Final_Fact[[#This Row],[Client id]])),"New","Old")</f>
        <v>New</v>
      </c>
      <c r="AX1477">
        <f t="shared" si="23"/>
        <v>5</v>
      </c>
    </row>
    <row r="1478" spans="1:50">
      <c r="A1478" t="s">
        <v>1863</v>
      </c>
      <c r="B1478">
        <v>220</v>
      </c>
      <c r="C1478" t="s">
        <v>186</v>
      </c>
      <c r="D1478" t="s">
        <v>359</v>
      </c>
      <c r="E1478">
        <v>21331</v>
      </c>
      <c r="F1478">
        <v>2023</v>
      </c>
      <c r="G1478">
        <v>31521</v>
      </c>
      <c r="H1478" s="1">
        <v>42115</v>
      </c>
      <c r="I1478" t="s">
        <v>394</v>
      </c>
      <c r="J1478" t="s">
        <v>383</v>
      </c>
      <c r="K1478">
        <v>800018</v>
      </c>
      <c r="L1478" t="s">
        <v>189</v>
      </c>
      <c r="M1478" t="s">
        <v>269</v>
      </c>
      <c r="N1478" t="s">
        <v>225</v>
      </c>
      <c r="O1478" t="s">
        <v>242</v>
      </c>
      <c r="P1478">
        <v>25</v>
      </c>
      <c r="Q1478" s="1">
        <v>33604</v>
      </c>
      <c r="R1478" t="s">
        <v>266</v>
      </c>
      <c r="S1478" t="s">
        <v>243</v>
      </c>
      <c r="T1478" t="s">
        <v>229</v>
      </c>
      <c r="U1478" t="s">
        <v>236</v>
      </c>
      <c r="V1478" t="s">
        <v>231</v>
      </c>
      <c r="W1478">
        <v>752</v>
      </c>
      <c r="X1478" t="s">
        <v>344</v>
      </c>
      <c r="Y1478" t="s">
        <v>360</v>
      </c>
      <c r="Z1478" t="s">
        <v>346</v>
      </c>
      <c r="AA1478">
        <v>9.9099999999999994E-2</v>
      </c>
      <c r="AB1478" t="s">
        <v>347</v>
      </c>
      <c r="AC1478" t="s">
        <v>361</v>
      </c>
      <c r="AD1478" t="s">
        <v>186</v>
      </c>
      <c r="AE1478" t="s">
        <v>24</v>
      </c>
      <c r="AF1478" t="s">
        <v>25</v>
      </c>
      <c r="AG1478" t="s">
        <v>26</v>
      </c>
      <c r="AH1478" t="s">
        <v>26</v>
      </c>
      <c r="AI1478" t="s">
        <v>27</v>
      </c>
      <c r="AJ1478" t="s">
        <v>187</v>
      </c>
      <c r="AK1478">
        <v>800018</v>
      </c>
      <c r="AL1478" t="s">
        <v>188</v>
      </c>
      <c r="AM1478" t="s">
        <v>14</v>
      </c>
      <c r="AN1478">
        <v>21188</v>
      </c>
      <c r="AO1478">
        <v>2213</v>
      </c>
      <c r="AP1478">
        <v>20936</v>
      </c>
      <c r="AQ1478">
        <v>6.14</v>
      </c>
      <c r="AR1478">
        <v>3757.1</v>
      </c>
      <c r="AS1478" t="s">
        <v>2396</v>
      </c>
      <c r="AT1478" t="s">
        <v>2396</v>
      </c>
      <c r="AU1478">
        <v>0</v>
      </c>
      <c r="AV1478" t="s">
        <v>2399</v>
      </c>
      <c r="AW1478" t="str" cm="1">
        <f t="array" ref="AW1478">IF(Bank_Final_Fact[[#This Row],[Disbursement Date]]=MIN(_xlfn._xlws.FILTER(Bank_Final_Fact[Disbursement Date],Bank_Final_Fact[Client id]=Bank_Final_Fact[[#This Row],[Client id]])),"New","Old")</f>
        <v>Old</v>
      </c>
      <c r="AX1478">
        <f t="shared" si="23"/>
        <v>6</v>
      </c>
    </row>
    <row r="1479" spans="1:50">
      <c r="A1479" t="s">
        <v>1864</v>
      </c>
      <c r="B1479">
        <v>388</v>
      </c>
      <c r="C1479" t="s">
        <v>94</v>
      </c>
      <c r="D1479" t="s">
        <v>343</v>
      </c>
      <c r="E1479">
        <v>26197</v>
      </c>
      <c r="F1479">
        <v>37046</v>
      </c>
      <c r="G1479">
        <v>25441</v>
      </c>
      <c r="H1479" s="1">
        <v>43902</v>
      </c>
      <c r="I1479" t="s">
        <v>382</v>
      </c>
      <c r="J1479" t="s">
        <v>389</v>
      </c>
      <c r="K1479">
        <v>70364</v>
      </c>
      <c r="L1479" t="s">
        <v>96</v>
      </c>
      <c r="M1479" t="s">
        <v>280</v>
      </c>
      <c r="N1479" t="s">
        <v>225</v>
      </c>
      <c r="O1479" t="s">
        <v>226</v>
      </c>
      <c r="P1479">
        <v>38</v>
      </c>
      <c r="Q1479" s="1">
        <v>29952</v>
      </c>
      <c r="R1479" t="s">
        <v>227</v>
      </c>
      <c r="S1479" t="s">
        <v>243</v>
      </c>
      <c r="T1479" t="s">
        <v>259</v>
      </c>
      <c r="U1479" t="s">
        <v>245</v>
      </c>
      <c r="V1479" t="s">
        <v>246</v>
      </c>
      <c r="W1479">
        <v>635</v>
      </c>
      <c r="X1479" t="s">
        <v>344</v>
      </c>
      <c r="Y1479" t="s">
        <v>345</v>
      </c>
      <c r="Z1479" t="s">
        <v>346</v>
      </c>
      <c r="AA1479">
        <v>0.1065</v>
      </c>
      <c r="AB1479" t="s">
        <v>347</v>
      </c>
      <c r="AC1479" t="s">
        <v>348</v>
      </c>
      <c r="AD1479" t="s">
        <v>94</v>
      </c>
      <c r="AE1479" t="s">
        <v>51</v>
      </c>
      <c r="AF1479" t="s">
        <v>52</v>
      </c>
      <c r="AG1479" t="s">
        <v>53</v>
      </c>
      <c r="AH1479" t="s">
        <v>53</v>
      </c>
      <c r="AI1479" t="s">
        <v>54</v>
      </c>
      <c r="AJ1479" t="s">
        <v>94</v>
      </c>
      <c r="AK1479">
        <v>70364</v>
      </c>
      <c r="AL1479" t="s">
        <v>95</v>
      </c>
      <c r="AM1479" t="s">
        <v>14</v>
      </c>
      <c r="AN1479">
        <v>26374</v>
      </c>
      <c r="AO1479">
        <v>36762</v>
      </c>
      <c r="AP1479">
        <v>25793</v>
      </c>
      <c r="AQ1479">
        <v>25.35</v>
      </c>
      <c r="AR1479">
        <v>1928.49</v>
      </c>
      <c r="AS1479" t="s">
        <v>2396</v>
      </c>
      <c r="AT1479" t="s">
        <v>2396</v>
      </c>
      <c r="AU1479">
        <v>2</v>
      </c>
      <c r="AV1479" t="s">
        <v>2399</v>
      </c>
      <c r="AW1479" t="str" cm="1">
        <f t="array" ref="AW1479">IF(Bank_Final_Fact[[#This Row],[Disbursement Date]]=MIN(_xlfn._xlws.FILTER(Bank_Final_Fact[Disbursement Date],Bank_Final_Fact[Client id]=Bank_Final_Fact[[#This Row],[Client id]])),"New","Old")</f>
        <v>New</v>
      </c>
      <c r="AX1479">
        <f t="shared" si="23"/>
        <v>1</v>
      </c>
    </row>
    <row r="1480" spans="1:50">
      <c r="A1480" t="s">
        <v>1865</v>
      </c>
      <c r="B1480">
        <v>489</v>
      </c>
      <c r="C1480" t="s">
        <v>8</v>
      </c>
      <c r="D1480" t="s">
        <v>359</v>
      </c>
      <c r="E1480">
        <v>43304</v>
      </c>
      <c r="F1480">
        <v>7292</v>
      </c>
      <c r="G1480">
        <v>31389</v>
      </c>
      <c r="H1480" s="1">
        <v>42465</v>
      </c>
      <c r="I1480" t="s">
        <v>382</v>
      </c>
      <c r="J1480" t="s">
        <v>389</v>
      </c>
      <c r="K1480">
        <v>100186</v>
      </c>
      <c r="L1480" t="s">
        <v>15</v>
      </c>
      <c r="M1480" t="s">
        <v>244</v>
      </c>
      <c r="N1480" t="s">
        <v>225</v>
      </c>
      <c r="O1480" t="s">
        <v>226</v>
      </c>
      <c r="P1480">
        <v>37</v>
      </c>
      <c r="Q1480" s="1">
        <v>29221</v>
      </c>
      <c r="R1480" t="s">
        <v>227</v>
      </c>
      <c r="S1480" t="s">
        <v>243</v>
      </c>
      <c r="T1480" t="s">
        <v>229</v>
      </c>
      <c r="U1480" t="s">
        <v>245</v>
      </c>
      <c r="V1480" t="s">
        <v>246</v>
      </c>
      <c r="W1480">
        <v>426</v>
      </c>
      <c r="X1480" t="s">
        <v>344</v>
      </c>
      <c r="Y1480" t="s">
        <v>360</v>
      </c>
      <c r="Z1480" t="s">
        <v>346</v>
      </c>
      <c r="AA1480">
        <v>9.9099999999999994E-2</v>
      </c>
      <c r="AB1480" t="s">
        <v>347</v>
      </c>
      <c r="AC1480" t="s">
        <v>361</v>
      </c>
      <c r="AD1480" t="s">
        <v>8</v>
      </c>
      <c r="AE1480" t="s">
        <v>9</v>
      </c>
      <c r="AF1480" t="s">
        <v>10</v>
      </c>
      <c r="AG1480" t="s">
        <v>11</v>
      </c>
      <c r="AH1480" t="s">
        <v>11</v>
      </c>
      <c r="AI1480" t="s">
        <v>12</v>
      </c>
      <c r="AJ1480" t="s">
        <v>8</v>
      </c>
      <c r="AK1480">
        <v>100186</v>
      </c>
      <c r="AL1480" t="s">
        <v>13</v>
      </c>
      <c r="AM1480" t="s">
        <v>14</v>
      </c>
      <c r="AN1480">
        <v>43342</v>
      </c>
      <c r="AO1480">
        <v>7275</v>
      </c>
      <c r="AP1480">
        <v>42835</v>
      </c>
      <c r="AQ1480">
        <v>26.29</v>
      </c>
      <c r="AR1480">
        <v>3422</v>
      </c>
      <c r="AS1480" t="s">
        <v>2397</v>
      </c>
      <c r="AT1480" t="s">
        <v>2396</v>
      </c>
      <c r="AU1480">
        <v>0</v>
      </c>
      <c r="AV1480" t="s">
        <v>2398</v>
      </c>
      <c r="AW1480" t="str" cm="1">
        <f t="array" ref="AW1480">IF(Bank_Final_Fact[[#This Row],[Disbursement Date]]=MIN(_xlfn._xlws.FILTER(Bank_Final_Fact[Disbursement Date],Bank_Final_Fact[Client id]=Bank_Final_Fact[[#This Row],[Client id]])),"New","Old")</f>
        <v>Old</v>
      </c>
      <c r="AX1480">
        <f t="shared" si="23"/>
        <v>2</v>
      </c>
    </row>
    <row r="1481" spans="1:50">
      <c r="A1481" t="s">
        <v>1866</v>
      </c>
      <c r="B1481">
        <v>793</v>
      </c>
      <c r="C1481" t="s">
        <v>39</v>
      </c>
      <c r="D1481" t="s">
        <v>343</v>
      </c>
      <c r="E1481">
        <v>7422</v>
      </c>
      <c r="F1481">
        <v>33010</v>
      </c>
      <c r="G1481">
        <v>43025</v>
      </c>
      <c r="H1481" s="1">
        <v>44322</v>
      </c>
      <c r="I1481" t="s">
        <v>394</v>
      </c>
      <c r="J1481" t="s">
        <v>383</v>
      </c>
      <c r="K1481">
        <v>30179</v>
      </c>
      <c r="L1481" t="s">
        <v>46</v>
      </c>
      <c r="M1481" t="s">
        <v>248</v>
      </c>
      <c r="N1481" t="s">
        <v>225</v>
      </c>
      <c r="O1481" t="s">
        <v>238</v>
      </c>
      <c r="P1481">
        <v>54</v>
      </c>
      <c r="Q1481" s="1">
        <v>23012</v>
      </c>
      <c r="R1481" t="s">
        <v>227</v>
      </c>
      <c r="S1481" t="s">
        <v>243</v>
      </c>
      <c r="T1481" t="s">
        <v>229</v>
      </c>
      <c r="U1481" t="s">
        <v>236</v>
      </c>
      <c r="V1481" t="s">
        <v>240</v>
      </c>
      <c r="W1481">
        <v>357</v>
      </c>
      <c r="X1481" t="s">
        <v>344</v>
      </c>
      <c r="Y1481" t="s">
        <v>345</v>
      </c>
      <c r="Z1481" t="s">
        <v>346</v>
      </c>
      <c r="AA1481">
        <v>0.1065</v>
      </c>
      <c r="AB1481" t="s">
        <v>347</v>
      </c>
      <c r="AC1481" t="s">
        <v>348</v>
      </c>
      <c r="AD1481" t="s">
        <v>39</v>
      </c>
      <c r="AE1481" t="s">
        <v>40</v>
      </c>
      <c r="AF1481" t="s">
        <v>41</v>
      </c>
      <c r="AG1481" t="s">
        <v>42</v>
      </c>
      <c r="AH1481" t="s">
        <v>42</v>
      </c>
      <c r="AI1481" t="s">
        <v>43</v>
      </c>
      <c r="AJ1481" t="s">
        <v>44</v>
      </c>
      <c r="AK1481">
        <v>30179</v>
      </c>
      <c r="AL1481" t="s">
        <v>45</v>
      </c>
      <c r="AM1481" t="s">
        <v>30</v>
      </c>
      <c r="AN1481">
        <v>7650</v>
      </c>
      <c r="AO1481">
        <v>34380</v>
      </c>
      <c r="AP1481">
        <v>7219</v>
      </c>
      <c r="AQ1481">
        <v>42.13</v>
      </c>
      <c r="AR1481">
        <v>4181.22</v>
      </c>
      <c r="AS1481" t="s">
        <v>2396</v>
      </c>
      <c r="AT1481" t="s">
        <v>2396</v>
      </c>
      <c r="AU1481">
        <v>1</v>
      </c>
      <c r="AV1481" t="s">
        <v>2398</v>
      </c>
      <c r="AW1481" t="str" cm="1">
        <f t="array" ref="AW1481">IF(Bank_Final_Fact[[#This Row],[Disbursement Date]]=MIN(_xlfn._xlws.FILTER(Bank_Final_Fact[Disbursement Date],Bank_Final_Fact[Client id]=Bank_Final_Fact[[#This Row],[Client id]])),"New","Old")</f>
        <v>Old</v>
      </c>
      <c r="AX1481">
        <f t="shared" si="23"/>
        <v>3</v>
      </c>
    </row>
    <row r="1482" spans="1:50">
      <c r="A1482" t="s">
        <v>1867</v>
      </c>
      <c r="B1482">
        <v>503</v>
      </c>
      <c r="C1482" t="s">
        <v>149</v>
      </c>
      <c r="D1482" t="s">
        <v>359</v>
      </c>
      <c r="E1482">
        <v>9955</v>
      </c>
      <c r="F1482">
        <v>47548</v>
      </c>
      <c r="G1482">
        <v>22818</v>
      </c>
      <c r="H1482" s="1">
        <v>44924</v>
      </c>
      <c r="I1482" t="s">
        <v>387</v>
      </c>
      <c r="J1482" t="s">
        <v>383</v>
      </c>
      <c r="K1482">
        <v>1050013</v>
      </c>
      <c r="L1482" t="s">
        <v>150</v>
      </c>
      <c r="M1482" t="s">
        <v>270</v>
      </c>
      <c r="N1482" t="s">
        <v>225</v>
      </c>
      <c r="O1482" t="s">
        <v>238</v>
      </c>
      <c r="P1482">
        <v>49</v>
      </c>
      <c r="Q1482" s="1">
        <v>25727</v>
      </c>
      <c r="R1482" t="s">
        <v>281</v>
      </c>
      <c r="S1482" t="s">
        <v>282</v>
      </c>
      <c r="T1482" t="s">
        <v>229</v>
      </c>
      <c r="U1482" t="s">
        <v>261</v>
      </c>
      <c r="V1482" t="s">
        <v>246</v>
      </c>
      <c r="W1482">
        <v>442</v>
      </c>
      <c r="X1482" t="s">
        <v>344</v>
      </c>
      <c r="Y1482" t="s">
        <v>360</v>
      </c>
      <c r="Z1482" t="s">
        <v>346</v>
      </c>
      <c r="AA1482">
        <v>9.9099999999999994E-2</v>
      </c>
      <c r="AB1482" t="s">
        <v>347</v>
      </c>
      <c r="AC1482" t="s">
        <v>361</v>
      </c>
      <c r="AD1482" t="s">
        <v>149</v>
      </c>
      <c r="AE1482" t="s">
        <v>143</v>
      </c>
      <c r="AF1482" t="s">
        <v>144</v>
      </c>
      <c r="AG1482" t="s">
        <v>145</v>
      </c>
      <c r="AH1482" t="s">
        <v>145</v>
      </c>
      <c r="AI1482" t="s">
        <v>146</v>
      </c>
      <c r="AJ1482" t="s">
        <v>149</v>
      </c>
      <c r="AK1482">
        <v>1050013</v>
      </c>
      <c r="AL1482" t="s">
        <v>147</v>
      </c>
      <c r="AM1482" t="s">
        <v>30</v>
      </c>
      <c r="AN1482">
        <v>11711</v>
      </c>
      <c r="AO1482">
        <v>48098</v>
      </c>
      <c r="AP1482">
        <v>9799</v>
      </c>
      <c r="AQ1482">
        <v>45.16</v>
      </c>
      <c r="AR1482">
        <v>1850.19</v>
      </c>
      <c r="AS1482" t="s">
        <v>2396</v>
      </c>
      <c r="AT1482" t="s">
        <v>2396</v>
      </c>
      <c r="AU1482">
        <v>0</v>
      </c>
      <c r="AV1482" t="s">
        <v>2398</v>
      </c>
      <c r="AW1482" t="str" cm="1">
        <f t="array" ref="AW1482">IF(Bank_Final_Fact[[#This Row],[Disbursement Date]]=MIN(_xlfn._xlws.FILTER(Bank_Final_Fact[Disbursement Date],Bank_Final_Fact[Client id]=Bank_Final_Fact[[#This Row],[Client id]])),"New","Old")</f>
        <v>Old</v>
      </c>
      <c r="AX1482">
        <f t="shared" si="23"/>
        <v>2</v>
      </c>
    </row>
    <row r="1483" spans="1:50">
      <c r="A1483" t="s">
        <v>1868</v>
      </c>
      <c r="B1483">
        <v>120</v>
      </c>
      <c r="C1483" t="s">
        <v>124</v>
      </c>
      <c r="D1483" t="s">
        <v>359</v>
      </c>
      <c r="E1483">
        <v>48783</v>
      </c>
      <c r="F1483">
        <v>13191</v>
      </c>
      <c r="G1483">
        <v>4478</v>
      </c>
      <c r="H1483" s="1">
        <v>45032</v>
      </c>
      <c r="I1483" t="s">
        <v>385</v>
      </c>
      <c r="J1483" t="s">
        <v>389</v>
      </c>
      <c r="K1483">
        <v>1030063</v>
      </c>
      <c r="L1483" t="s">
        <v>126</v>
      </c>
      <c r="M1483" t="s">
        <v>288</v>
      </c>
      <c r="N1483" t="s">
        <v>225</v>
      </c>
      <c r="O1483" t="s">
        <v>226</v>
      </c>
      <c r="P1483">
        <v>36</v>
      </c>
      <c r="Q1483" s="1">
        <v>30317</v>
      </c>
      <c r="R1483" t="s">
        <v>239</v>
      </c>
      <c r="S1483" t="s">
        <v>303</v>
      </c>
      <c r="T1483" t="s">
        <v>229</v>
      </c>
      <c r="U1483" t="s">
        <v>261</v>
      </c>
      <c r="V1483" t="s">
        <v>246</v>
      </c>
      <c r="W1483">
        <v>514</v>
      </c>
      <c r="X1483" t="s">
        <v>344</v>
      </c>
      <c r="Y1483" t="s">
        <v>360</v>
      </c>
      <c r="Z1483" t="s">
        <v>346</v>
      </c>
      <c r="AA1483">
        <v>9.9099999999999994E-2</v>
      </c>
      <c r="AB1483" t="s">
        <v>347</v>
      </c>
      <c r="AC1483" t="s">
        <v>361</v>
      </c>
      <c r="AD1483" t="s">
        <v>124</v>
      </c>
      <c r="AE1483" t="s">
        <v>9</v>
      </c>
      <c r="AF1483" t="s">
        <v>10</v>
      </c>
      <c r="AG1483" t="s">
        <v>11</v>
      </c>
      <c r="AH1483" t="s">
        <v>11</v>
      </c>
      <c r="AI1483" t="s">
        <v>12</v>
      </c>
      <c r="AJ1483" t="s">
        <v>20</v>
      </c>
      <c r="AK1483">
        <v>1030063</v>
      </c>
      <c r="AL1483" t="s">
        <v>125</v>
      </c>
      <c r="AM1483" t="s">
        <v>30</v>
      </c>
      <c r="AN1483">
        <v>49816</v>
      </c>
      <c r="AO1483">
        <v>13130</v>
      </c>
      <c r="AP1483">
        <v>48697</v>
      </c>
      <c r="AQ1483">
        <v>27.61</v>
      </c>
      <c r="AR1483">
        <v>3344.95</v>
      </c>
      <c r="AS1483" t="s">
        <v>2397</v>
      </c>
      <c r="AT1483" t="s">
        <v>2396</v>
      </c>
      <c r="AU1483">
        <v>0</v>
      </c>
      <c r="AV1483" t="s">
        <v>2399</v>
      </c>
      <c r="AW1483" t="str" cm="1">
        <f t="array" ref="AW1483">IF(Bank_Final_Fact[[#This Row],[Disbursement Date]]=MIN(_xlfn._xlws.FILTER(Bank_Final_Fact[Disbursement Date],Bank_Final_Fact[Client id]=Bank_Final_Fact[[#This Row],[Client id]])),"New","Old")</f>
        <v>Old</v>
      </c>
      <c r="AX1483">
        <f t="shared" si="23"/>
        <v>2</v>
      </c>
    </row>
    <row r="1484" spans="1:50">
      <c r="A1484" t="s">
        <v>1869</v>
      </c>
      <c r="B1484">
        <v>579</v>
      </c>
      <c r="C1484" t="s">
        <v>92</v>
      </c>
      <c r="D1484" t="s">
        <v>343</v>
      </c>
      <c r="E1484">
        <v>24168</v>
      </c>
      <c r="F1484">
        <v>10504</v>
      </c>
      <c r="G1484">
        <v>30615</v>
      </c>
      <c r="H1484" s="1">
        <v>43544</v>
      </c>
      <c r="I1484" t="s">
        <v>382</v>
      </c>
      <c r="J1484" t="s">
        <v>383</v>
      </c>
      <c r="K1484">
        <v>700013</v>
      </c>
      <c r="L1484" t="s">
        <v>93</v>
      </c>
      <c r="M1484" t="s">
        <v>272</v>
      </c>
      <c r="N1484" t="s">
        <v>225</v>
      </c>
      <c r="O1484" t="s">
        <v>251</v>
      </c>
      <c r="P1484">
        <v>33</v>
      </c>
      <c r="Q1484" s="1">
        <v>30682</v>
      </c>
      <c r="R1484" t="s">
        <v>266</v>
      </c>
      <c r="S1484" t="s">
        <v>243</v>
      </c>
      <c r="T1484" t="s">
        <v>259</v>
      </c>
      <c r="U1484" t="s">
        <v>236</v>
      </c>
      <c r="V1484" t="s">
        <v>231</v>
      </c>
      <c r="W1484">
        <v>731</v>
      </c>
      <c r="X1484" t="s">
        <v>344</v>
      </c>
      <c r="Y1484" t="s">
        <v>345</v>
      </c>
      <c r="Z1484" t="s">
        <v>346</v>
      </c>
      <c r="AA1484">
        <v>0.1065</v>
      </c>
      <c r="AB1484" t="s">
        <v>347</v>
      </c>
      <c r="AC1484" t="s">
        <v>348</v>
      </c>
      <c r="AD1484" t="s">
        <v>92</v>
      </c>
      <c r="AE1484" t="s">
        <v>82</v>
      </c>
      <c r="AF1484" t="s">
        <v>83</v>
      </c>
      <c r="AG1484" t="s">
        <v>84</v>
      </c>
      <c r="AH1484" t="s">
        <v>84</v>
      </c>
      <c r="AI1484" t="s">
        <v>85</v>
      </c>
      <c r="AJ1484" t="s">
        <v>86</v>
      </c>
      <c r="AK1484">
        <v>700013</v>
      </c>
      <c r="AL1484" t="s">
        <v>21</v>
      </c>
      <c r="AM1484" t="s">
        <v>30</v>
      </c>
      <c r="AN1484">
        <v>25758</v>
      </c>
      <c r="AO1484">
        <v>11283</v>
      </c>
      <c r="AP1484">
        <v>23952</v>
      </c>
      <c r="AQ1484">
        <v>16.64</v>
      </c>
      <c r="AR1484">
        <v>2484.7399999999998</v>
      </c>
      <c r="AS1484" t="s">
        <v>2396</v>
      </c>
      <c r="AT1484" t="s">
        <v>2396</v>
      </c>
      <c r="AU1484">
        <v>2</v>
      </c>
      <c r="AV1484" t="s">
        <v>2398</v>
      </c>
      <c r="AW1484" t="str" cm="1">
        <f t="array" ref="AW1484">IF(Bank_Final_Fact[[#This Row],[Disbursement Date]]=MIN(_xlfn._xlws.FILTER(Bank_Final_Fact[Disbursement Date],Bank_Final_Fact[Client id]=Bank_Final_Fact[[#This Row],[Client id]])),"New","Old")</f>
        <v>Old</v>
      </c>
      <c r="AX1484">
        <f t="shared" si="23"/>
        <v>3</v>
      </c>
    </row>
    <row r="1485" spans="1:50">
      <c r="A1485" t="s">
        <v>1870</v>
      </c>
      <c r="B1485">
        <v>699</v>
      </c>
      <c r="C1485" t="s">
        <v>92</v>
      </c>
      <c r="D1485" t="s">
        <v>343</v>
      </c>
      <c r="E1485">
        <v>42368</v>
      </c>
      <c r="F1485">
        <v>48427</v>
      </c>
      <c r="G1485">
        <v>4379</v>
      </c>
      <c r="H1485" s="1">
        <v>42685</v>
      </c>
      <c r="I1485" t="s">
        <v>382</v>
      </c>
      <c r="J1485" t="s">
        <v>389</v>
      </c>
      <c r="K1485">
        <v>700013</v>
      </c>
      <c r="L1485" t="s">
        <v>93</v>
      </c>
      <c r="M1485" t="s">
        <v>274</v>
      </c>
      <c r="N1485" t="s">
        <v>225</v>
      </c>
      <c r="O1485" t="s">
        <v>251</v>
      </c>
      <c r="P1485">
        <v>28</v>
      </c>
      <c r="Q1485" s="1">
        <v>32509</v>
      </c>
      <c r="R1485" t="s">
        <v>266</v>
      </c>
      <c r="S1485" t="s">
        <v>243</v>
      </c>
      <c r="T1485" t="s">
        <v>229</v>
      </c>
      <c r="U1485" t="s">
        <v>261</v>
      </c>
      <c r="V1485" t="s">
        <v>231</v>
      </c>
      <c r="W1485">
        <v>553</v>
      </c>
      <c r="X1485" t="s">
        <v>344</v>
      </c>
      <c r="Y1485" t="s">
        <v>345</v>
      </c>
      <c r="Z1485" t="s">
        <v>346</v>
      </c>
      <c r="AA1485">
        <v>0.1065</v>
      </c>
      <c r="AB1485" t="s">
        <v>347</v>
      </c>
      <c r="AC1485" t="s">
        <v>348</v>
      </c>
      <c r="AD1485" t="s">
        <v>92</v>
      </c>
      <c r="AE1485" t="s">
        <v>82</v>
      </c>
      <c r="AF1485" t="s">
        <v>83</v>
      </c>
      <c r="AG1485" t="s">
        <v>84</v>
      </c>
      <c r="AH1485" t="s">
        <v>84</v>
      </c>
      <c r="AI1485" t="s">
        <v>85</v>
      </c>
      <c r="AJ1485" t="s">
        <v>86</v>
      </c>
      <c r="AK1485">
        <v>700013</v>
      </c>
      <c r="AL1485" t="s">
        <v>21</v>
      </c>
      <c r="AM1485" t="s">
        <v>30</v>
      </c>
      <c r="AN1485">
        <v>42505</v>
      </c>
      <c r="AO1485">
        <v>49448</v>
      </c>
      <c r="AP1485">
        <v>42018</v>
      </c>
      <c r="AQ1485">
        <v>21.76</v>
      </c>
      <c r="AR1485">
        <v>2950.26</v>
      </c>
      <c r="AS1485" t="s">
        <v>2397</v>
      </c>
      <c r="AT1485" t="s">
        <v>2396</v>
      </c>
      <c r="AU1485">
        <v>2</v>
      </c>
      <c r="AV1485" t="s">
        <v>2400</v>
      </c>
      <c r="AW1485" t="str" cm="1">
        <f t="array" ref="AW1485">IF(Bank_Final_Fact[[#This Row],[Disbursement Date]]=MIN(_xlfn._xlws.FILTER(Bank_Final_Fact[Disbursement Date],Bank_Final_Fact[Client id]=Bank_Final_Fact[[#This Row],[Client id]])),"New","Old")</f>
        <v>Old</v>
      </c>
      <c r="AX1485">
        <f t="shared" si="23"/>
        <v>5</v>
      </c>
    </row>
    <row r="1486" spans="1:50">
      <c r="A1486" t="s">
        <v>1871</v>
      </c>
      <c r="B1486">
        <v>299</v>
      </c>
      <c r="C1486" t="s">
        <v>23</v>
      </c>
      <c r="D1486" t="s">
        <v>368</v>
      </c>
      <c r="E1486">
        <v>9564</v>
      </c>
      <c r="F1486">
        <v>25889</v>
      </c>
      <c r="G1486">
        <v>30221</v>
      </c>
      <c r="H1486" s="1">
        <v>42259</v>
      </c>
      <c r="I1486" t="s">
        <v>385</v>
      </c>
      <c r="J1486" t="s">
        <v>383</v>
      </c>
      <c r="K1486">
        <v>910182</v>
      </c>
      <c r="L1486" t="s">
        <v>31</v>
      </c>
      <c r="M1486" t="s">
        <v>258</v>
      </c>
      <c r="N1486" t="s">
        <v>225</v>
      </c>
      <c r="O1486" t="s">
        <v>238</v>
      </c>
      <c r="P1486">
        <v>47</v>
      </c>
      <c r="Q1486" s="1">
        <v>25569</v>
      </c>
      <c r="R1486" t="s">
        <v>235</v>
      </c>
      <c r="S1486" t="s">
        <v>243</v>
      </c>
      <c r="T1486" t="s">
        <v>229</v>
      </c>
      <c r="U1486" t="s">
        <v>230</v>
      </c>
      <c r="V1486" t="s">
        <v>240</v>
      </c>
      <c r="W1486">
        <v>546</v>
      </c>
      <c r="X1486" t="s">
        <v>344</v>
      </c>
      <c r="Y1486" t="s">
        <v>357</v>
      </c>
      <c r="Z1486" t="s">
        <v>363</v>
      </c>
      <c r="AA1486">
        <v>0.14649999999999999</v>
      </c>
      <c r="AB1486" t="s">
        <v>369</v>
      </c>
      <c r="AC1486" t="s">
        <v>370</v>
      </c>
      <c r="AD1486" t="s">
        <v>23</v>
      </c>
      <c r="AE1486" t="s">
        <v>24</v>
      </c>
      <c r="AF1486" t="s">
        <v>25</v>
      </c>
      <c r="AG1486" t="s">
        <v>26</v>
      </c>
      <c r="AH1486" t="s">
        <v>26</v>
      </c>
      <c r="AI1486" t="s">
        <v>27</v>
      </c>
      <c r="AJ1486" t="s">
        <v>28</v>
      </c>
      <c r="AK1486">
        <v>910182</v>
      </c>
      <c r="AL1486" t="s">
        <v>29</v>
      </c>
      <c r="AM1486" t="s">
        <v>16</v>
      </c>
      <c r="AN1486">
        <v>9077</v>
      </c>
      <c r="AO1486">
        <v>26873</v>
      </c>
      <c r="AP1486">
        <v>9383</v>
      </c>
      <c r="AQ1486">
        <v>1.62</v>
      </c>
      <c r="AR1486">
        <v>1727.62</v>
      </c>
      <c r="AS1486" t="s">
        <v>2396</v>
      </c>
      <c r="AT1486" t="s">
        <v>2396</v>
      </c>
      <c r="AU1486">
        <v>0</v>
      </c>
      <c r="AV1486" t="s">
        <v>2399</v>
      </c>
      <c r="AW1486" t="str" cm="1">
        <f t="array" ref="AW1486">IF(Bank_Final_Fact[[#This Row],[Disbursement Date]]=MIN(_xlfn._xlws.FILTER(Bank_Final_Fact[Disbursement Date],Bank_Final_Fact[Client id]=Bank_Final_Fact[[#This Row],[Client id]])),"New","Old")</f>
        <v>New</v>
      </c>
      <c r="AX1486">
        <f t="shared" si="23"/>
        <v>3</v>
      </c>
    </row>
    <row r="1487" spans="1:50">
      <c r="A1487" t="s">
        <v>1872</v>
      </c>
      <c r="B1487">
        <v>698</v>
      </c>
      <c r="C1487" t="s">
        <v>183</v>
      </c>
      <c r="D1487" t="s">
        <v>359</v>
      </c>
      <c r="E1487">
        <v>31640</v>
      </c>
      <c r="F1487">
        <v>43926</v>
      </c>
      <c r="G1487">
        <v>39993</v>
      </c>
      <c r="H1487" s="1">
        <v>44636</v>
      </c>
      <c r="I1487" t="s">
        <v>394</v>
      </c>
      <c r="J1487" t="s">
        <v>389</v>
      </c>
      <c r="K1487">
        <v>1550006</v>
      </c>
      <c r="L1487" t="s">
        <v>185</v>
      </c>
      <c r="M1487" t="s">
        <v>306</v>
      </c>
      <c r="N1487" t="s">
        <v>225</v>
      </c>
      <c r="O1487" t="s">
        <v>242</v>
      </c>
      <c r="P1487">
        <v>22</v>
      </c>
      <c r="Q1487" s="1">
        <v>35730</v>
      </c>
      <c r="R1487" t="s">
        <v>266</v>
      </c>
      <c r="S1487" t="s">
        <v>243</v>
      </c>
      <c r="T1487" t="s">
        <v>229</v>
      </c>
      <c r="U1487" t="s">
        <v>261</v>
      </c>
      <c r="V1487" t="s">
        <v>246</v>
      </c>
      <c r="W1487">
        <v>516</v>
      </c>
      <c r="X1487" t="s">
        <v>344</v>
      </c>
      <c r="Y1487" t="s">
        <v>360</v>
      </c>
      <c r="Z1487" t="s">
        <v>346</v>
      </c>
      <c r="AA1487">
        <v>9.9099999999999994E-2</v>
      </c>
      <c r="AB1487" t="s">
        <v>347</v>
      </c>
      <c r="AC1487" t="s">
        <v>361</v>
      </c>
      <c r="AD1487" t="s">
        <v>183</v>
      </c>
      <c r="AE1487" t="s">
        <v>103</v>
      </c>
      <c r="AF1487" t="s">
        <v>104</v>
      </c>
      <c r="AG1487" t="s">
        <v>105</v>
      </c>
      <c r="AH1487" t="s">
        <v>105</v>
      </c>
      <c r="AI1487" t="s">
        <v>106</v>
      </c>
      <c r="AJ1487" t="s">
        <v>183</v>
      </c>
      <c r="AK1487">
        <v>1550006</v>
      </c>
      <c r="AL1487" t="s">
        <v>184</v>
      </c>
      <c r="AM1487" t="s">
        <v>14</v>
      </c>
      <c r="AN1487">
        <v>33074</v>
      </c>
      <c r="AO1487">
        <v>45584</v>
      </c>
      <c r="AP1487">
        <v>31450</v>
      </c>
      <c r="AQ1487">
        <v>22.3</v>
      </c>
      <c r="AR1487">
        <v>3999.71</v>
      </c>
      <c r="AS1487" t="s">
        <v>2396</v>
      </c>
      <c r="AT1487" t="s">
        <v>2396</v>
      </c>
      <c r="AU1487">
        <v>1</v>
      </c>
      <c r="AV1487" t="s">
        <v>2398</v>
      </c>
      <c r="AW1487" t="str" cm="1">
        <f t="array" ref="AW1487">IF(Bank_Final_Fact[[#This Row],[Disbursement Date]]=MIN(_xlfn._xlws.FILTER(Bank_Final_Fact[Disbursement Date],Bank_Final_Fact[Client id]=Bank_Final_Fact[[#This Row],[Client id]])),"New","Old")</f>
        <v>Old</v>
      </c>
      <c r="AX1487">
        <f t="shared" si="23"/>
        <v>5</v>
      </c>
    </row>
    <row r="1488" spans="1:50">
      <c r="A1488" t="s">
        <v>1873</v>
      </c>
      <c r="B1488">
        <v>508</v>
      </c>
      <c r="C1488" t="s">
        <v>17</v>
      </c>
      <c r="D1488" t="s">
        <v>366</v>
      </c>
      <c r="E1488">
        <v>45705</v>
      </c>
      <c r="F1488">
        <v>48311</v>
      </c>
      <c r="G1488">
        <v>32572</v>
      </c>
      <c r="H1488" s="1">
        <v>43684</v>
      </c>
      <c r="I1488" t="s">
        <v>382</v>
      </c>
      <c r="J1488" t="s">
        <v>389</v>
      </c>
      <c r="K1488">
        <v>160051</v>
      </c>
      <c r="L1488" t="s">
        <v>19</v>
      </c>
      <c r="M1488" t="s">
        <v>308</v>
      </c>
      <c r="N1488" t="s">
        <v>225</v>
      </c>
      <c r="O1488" t="s">
        <v>238</v>
      </c>
      <c r="P1488">
        <v>49</v>
      </c>
      <c r="Q1488" s="1">
        <v>25752</v>
      </c>
      <c r="R1488" t="s">
        <v>239</v>
      </c>
      <c r="S1488" t="s">
        <v>303</v>
      </c>
      <c r="T1488" t="s">
        <v>229</v>
      </c>
      <c r="U1488" t="s">
        <v>236</v>
      </c>
      <c r="V1488" t="s">
        <v>231</v>
      </c>
      <c r="W1488">
        <v>695</v>
      </c>
      <c r="X1488" t="s">
        <v>344</v>
      </c>
      <c r="Y1488" t="s">
        <v>360</v>
      </c>
      <c r="Z1488" t="s">
        <v>363</v>
      </c>
      <c r="AA1488">
        <v>0.17269999999999999</v>
      </c>
      <c r="AB1488" t="s">
        <v>354</v>
      </c>
      <c r="AC1488" t="s">
        <v>367</v>
      </c>
      <c r="AD1488" t="s">
        <v>17</v>
      </c>
      <c r="AE1488" t="s">
        <v>9</v>
      </c>
      <c r="AF1488" t="s">
        <v>10</v>
      </c>
      <c r="AG1488" t="s">
        <v>11</v>
      </c>
      <c r="AH1488" t="s">
        <v>11</v>
      </c>
      <c r="AI1488" t="s">
        <v>12</v>
      </c>
      <c r="AJ1488" t="s">
        <v>17</v>
      </c>
      <c r="AK1488">
        <v>160051</v>
      </c>
      <c r="AL1488" t="s">
        <v>18</v>
      </c>
      <c r="AM1488" t="s">
        <v>30</v>
      </c>
      <c r="AN1488">
        <v>46534</v>
      </c>
      <c r="AO1488">
        <v>49662</v>
      </c>
      <c r="AP1488">
        <v>45558</v>
      </c>
      <c r="AQ1488">
        <v>44.74</v>
      </c>
      <c r="AR1488">
        <v>531.42999999999995</v>
      </c>
      <c r="AS1488" t="s">
        <v>2396</v>
      </c>
      <c r="AT1488" t="s">
        <v>2396</v>
      </c>
      <c r="AU1488">
        <v>0</v>
      </c>
      <c r="AV1488" t="s">
        <v>2398</v>
      </c>
      <c r="AW1488" t="str" cm="1">
        <f t="array" ref="AW1488">IF(Bank_Final_Fact[[#This Row],[Disbursement Date]]=MIN(_xlfn._xlws.FILTER(Bank_Final_Fact[Disbursement Date],Bank_Final_Fact[Client id]=Bank_Final_Fact[[#This Row],[Client id]])),"New","Old")</f>
        <v>Old</v>
      </c>
      <c r="AX1488">
        <f t="shared" si="23"/>
        <v>5</v>
      </c>
    </row>
    <row r="1489" spans="1:50">
      <c r="A1489" t="s">
        <v>1874</v>
      </c>
      <c r="B1489">
        <v>735</v>
      </c>
      <c r="C1489" t="s">
        <v>109</v>
      </c>
      <c r="D1489" t="s">
        <v>343</v>
      </c>
      <c r="E1489">
        <v>45724</v>
      </c>
      <c r="F1489">
        <v>20963</v>
      </c>
      <c r="G1489">
        <v>17491</v>
      </c>
      <c r="H1489" s="1">
        <v>42363</v>
      </c>
      <c r="I1489" t="s">
        <v>385</v>
      </c>
      <c r="J1489" t="s">
        <v>389</v>
      </c>
      <c r="K1489">
        <v>1110166</v>
      </c>
      <c r="L1489" t="s">
        <v>112</v>
      </c>
      <c r="M1489" t="s">
        <v>247</v>
      </c>
      <c r="N1489" t="s">
        <v>225</v>
      </c>
      <c r="O1489" t="s">
        <v>226</v>
      </c>
      <c r="P1489">
        <v>43</v>
      </c>
      <c r="Q1489" s="1">
        <v>27760</v>
      </c>
      <c r="R1489" t="s">
        <v>281</v>
      </c>
      <c r="S1489" t="s">
        <v>282</v>
      </c>
      <c r="T1489" t="s">
        <v>229</v>
      </c>
      <c r="U1489" t="s">
        <v>261</v>
      </c>
      <c r="V1489" t="s">
        <v>231</v>
      </c>
      <c r="W1489">
        <v>528</v>
      </c>
      <c r="X1489" t="s">
        <v>344</v>
      </c>
      <c r="Y1489" t="s">
        <v>345</v>
      </c>
      <c r="Z1489" t="s">
        <v>346</v>
      </c>
      <c r="AA1489">
        <v>0.1065</v>
      </c>
      <c r="AB1489" t="s">
        <v>347</v>
      </c>
      <c r="AC1489" t="s">
        <v>348</v>
      </c>
      <c r="AD1489" t="s">
        <v>109</v>
      </c>
      <c r="AE1489" t="s">
        <v>9</v>
      </c>
      <c r="AF1489" t="s">
        <v>10</v>
      </c>
      <c r="AG1489" t="s">
        <v>11</v>
      </c>
      <c r="AH1489" t="s">
        <v>11</v>
      </c>
      <c r="AI1489" t="s">
        <v>12</v>
      </c>
      <c r="AJ1489" t="s">
        <v>110</v>
      </c>
      <c r="AK1489">
        <v>1110166</v>
      </c>
      <c r="AL1489" t="s">
        <v>111</v>
      </c>
      <c r="AM1489" t="s">
        <v>14</v>
      </c>
      <c r="AN1489">
        <v>46547</v>
      </c>
      <c r="AO1489">
        <v>22603</v>
      </c>
      <c r="AP1489">
        <v>45441</v>
      </c>
      <c r="AQ1489">
        <v>21.25</v>
      </c>
      <c r="AR1489">
        <v>4910.5600000000004</v>
      </c>
      <c r="AS1489" t="s">
        <v>2396</v>
      </c>
      <c r="AT1489" t="s">
        <v>2396</v>
      </c>
      <c r="AU1489">
        <v>0</v>
      </c>
      <c r="AV1489" t="s">
        <v>2399</v>
      </c>
      <c r="AW1489" t="str" cm="1">
        <f t="array" ref="AW1489">IF(Bank_Final_Fact[[#This Row],[Disbursement Date]]=MIN(_xlfn._xlws.FILTER(Bank_Final_Fact[Disbursement Date],Bank_Final_Fact[Client id]=Bank_Final_Fact[[#This Row],[Client id]])),"New","Old")</f>
        <v>New</v>
      </c>
      <c r="AX1489">
        <f t="shared" si="23"/>
        <v>2</v>
      </c>
    </row>
    <row r="1490" spans="1:50">
      <c r="A1490" t="s">
        <v>1875</v>
      </c>
      <c r="B1490">
        <v>843</v>
      </c>
      <c r="C1490" t="s">
        <v>89</v>
      </c>
      <c r="D1490" t="s">
        <v>343</v>
      </c>
      <c r="E1490">
        <v>31225</v>
      </c>
      <c r="F1490">
        <v>24136</v>
      </c>
      <c r="G1490">
        <v>39518</v>
      </c>
      <c r="H1490" s="1">
        <v>42127</v>
      </c>
      <c r="I1490" t="s">
        <v>385</v>
      </c>
      <c r="J1490" t="s">
        <v>389</v>
      </c>
      <c r="K1490">
        <v>910020</v>
      </c>
      <c r="L1490" t="s">
        <v>91</v>
      </c>
      <c r="M1490" t="s">
        <v>241</v>
      </c>
      <c r="N1490" t="s">
        <v>225</v>
      </c>
      <c r="O1490" t="s">
        <v>251</v>
      </c>
      <c r="P1490">
        <v>31</v>
      </c>
      <c r="Q1490" s="1">
        <v>32143</v>
      </c>
      <c r="R1490" t="s">
        <v>239</v>
      </c>
      <c r="S1490" t="s">
        <v>303</v>
      </c>
      <c r="T1490" t="s">
        <v>229</v>
      </c>
      <c r="U1490" t="s">
        <v>236</v>
      </c>
      <c r="V1490" t="s">
        <v>240</v>
      </c>
      <c r="W1490">
        <v>696</v>
      </c>
      <c r="X1490" t="s">
        <v>344</v>
      </c>
      <c r="Y1490" t="s">
        <v>345</v>
      </c>
      <c r="Z1490" t="s">
        <v>346</v>
      </c>
      <c r="AA1490">
        <v>0.1065</v>
      </c>
      <c r="AB1490" t="s">
        <v>347</v>
      </c>
      <c r="AC1490" t="s">
        <v>348</v>
      </c>
      <c r="AD1490" t="s">
        <v>89</v>
      </c>
      <c r="AE1490" t="s">
        <v>24</v>
      </c>
      <c r="AF1490" t="s">
        <v>25</v>
      </c>
      <c r="AG1490" t="s">
        <v>26</v>
      </c>
      <c r="AH1490" t="s">
        <v>26</v>
      </c>
      <c r="AI1490" t="s">
        <v>27</v>
      </c>
      <c r="AJ1490" t="s">
        <v>28</v>
      </c>
      <c r="AK1490">
        <v>910020</v>
      </c>
      <c r="AL1490" t="s">
        <v>90</v>
      </c>
      <c r="AM1490" t="s">
        <v>16</v>
      </c>
      <c r="AN1490">
        <v>31194</v>
      </c>
      <c r="AO1490">
        <v>24503</v>
      </c>
      <c r="AP1490">
        <v>30976</v>
      </c>
      <c r="AQ1490">
        <v>32.409999999999997</v>
      </c>
      <c r="AR1490">
        <v>3908.16</v>
      </c>
      <c r="AS1490" t="s">
        <v>2396</v>
      </c>
      <c r="AT1490" t="s">
        <v>2396</v>
      </c>
      <c r="AU1490">
        <v>2</v>
      </c>
      <c r="AV1490" t="s">
        <v>2399</v>
      </c>
      <c r="AW1490" t="str" cm="1">
        <f t="array" ref="AW1490">IF(Bank_Final_Fact[[#This Row],[Disbursement Date]]=MIN(_xlfn._xlws.FILTER(Bank_Final_Fact[Disbursement Date],Bank_Final_Fact[Client id]=Bank_Final_Fact[[#This Row],[Client id]])),"New","Old")</f>
        <v>New</v>
      </c>
      <c r="AX1490">
        <f t="shared" si="23"/>
        <v>2</v>
      </c>
    </row>
    <row r="1491" spans="1:50">
      <c r="A1491" t="s">
        <v>1876</v>
      </c>
      <c r="B1491">
        <v>698</v>
      </c>
      <c r="C1491" t="s">
        <v>20</v>
      </c>
      <c r="D1491" t="s">
        <v>343</v>
      </c>
      <c r="E1491">
        <v>35329</v>
      </c>
      <c r="F1491">
        <v>46303</v>
      </c>
      <c r="G1491">
        <v>18489</v>
      </c>
      <c r="H1491" s="1">
        <v>44140</v>
      </c>
      <c r="I1491" t="s">
        <v>382</v>
      </c>
      <c r="J1491" t="s">
        <v>389</v>
      </c>
      <c r="K1491">
        <v>110159</v>
      </c>
      <c r="L1491" t="s">
        <v>22</v>
      </c>
      <c r="M1491" t="s">
        <v>306</v>
      </c>
      <c r="N1491" t="s">
        <v>225</v>
      </c>
      <c r="O1491" t="s">
        <v>242</v>
      </c>
      <c r="P1491">
        <v>22</v>
      </c>
      <c r="Q1491" s="1">
        <v>35730</v>
      </c>
      <c r="R1491" t="s">
        <v>266</v>
      </c>
      <c r="S1491" t="s">
        <v>243</v>
      </c>
      <c r="T1491" t="s">
        <v>229</v>
      </c>
      <c r="U1491" t="s">
        <v>261</v>
      </c>
      <c r="V1491" t="s">
        <v>246</v>
      </c>
      <c r="W1491">
        <v>516</v>
      </c>
      <c r="X1491" t="s">
        <v>344</v>
      </c>
      <c r="Y1491" t="s">
        <v>345</v>
      </c>
      <c r="Z1491" t="s">
        <v>346</v>
      </c>
      <c r="AA1491">
        <v>0.1065</v>
      </c>
      <c r="AB1491" t="s">
        <v>347</v>
      </c>
      <c r="AC1491" t="s">
        <v>348</v>
      </c>
      <c r="AD1491" t="s">
        <v>20</v>
      </c>
      <c r="AE1491" t="s">
        <v>9</v>
      </c>
      <c r="AF1491" t="s">
        <v>10</v>
      </c>
      <c r="AG1491" t="s">
        <v>11</v>
      </c>
      <c r="AH1491" t="s">
        <v>11</v>
      </c>
      <c r="AI1491" t="s">
        <v>12</v>
      </c>
      <c r="AJ1491" t="s">
        <v>20</v>
      </c>
      <c r="AK1491">
        <v>110159</v>
      </c>
      <c r="AL1491" t="s">
        <v>21</v>
      </c>
      <c r="AM1491" t="s">
        <v>30</v>
      </c>
      <c r="AN1491">
        <v>35975</v>
      </c>
      <c r="AO1491">
        <v>45812</v>
      </c>
      <c r="AP1491">
        <v>34922</v>
      </c>
      <c r="AQ1491">
        <v>1.79</v>
      </c>
      <c r="AR1491">
        <v>560.48</v>
      </c>
      <c r="AS1491" t="s">
        <v>2396</v>
      </c>
      <c r="AT1491" t="s">
        <v>2396</v>
      </c>
      <c r="AU1491">
        <v>0</v>
      </c>
      <c r="AV1491" t="s">
        <v>2399</v>
      </c>
      <c r="AW1491" t="str" cm="1">
        <f t="array" ref="AW1491">IF(Bank_Final_Fact[[#This Row],[Disbursement Date]]=MIN(_xlfn._xlws.FILTER(Bank_Final_Fact[Disbursement Date],Bank_Final_Fact[Client id]=Bank_Final_Fact[[#This Row],[Client id]])),"New","Old")</f>
        <v>Old</v>
      </c>
      <c r="AX1491">
        <f t="shared" si="23"/>
        <v>5</v>
      </c>
    </row>
    <row r="1492" spans="1:50">
      <c r="A1492" t="s">
        <v>1877</v>
      </c>
      <c r="B1492">
        <v>941</v>
      </c>
      <c r="C1492" t="s">
        <v>20</v>
      </c>
      <c r="D1492" t="s">
        <v>343</v>
      </c>
      <c r="E1492">
        <v>27635</v>
      </c>
      <c r="F1492">
        <v>6517</v>
      </c>
      <c r="G1492">
        <v>23141</v>
      </c>
      <c r="H1492" s="1">
        <v>43431</v>
      </c>
      <c r="I1492" t="s">
        <v>382</v>
      </c>
      <c r="J1492" t="s">
        <v>389</v>
      </c>
      <c r="K1492">
        <v>110159</v>
      </c>
      <c r="L1492" t="s">
        <v>22</v>
      </c>
      <c r="M1492" t="s">
        <v>331</v>
      </c>
      <c r="N1492" t="s">
        <v>225</v>
      </c>
      <c r="O1492" t="s">
        <v>226</v>
      </c>
      <c r="P1492">
        <v>39</v>
      </c>
      <c r="Q1492" s="1">
        <v>29221</v>
      </c>
      <c r="R1492" t="s">
        <v>281</v>
      </c>
      <c r="S1492" t="s">
        <v>282</v>
      </c>
      <c r="T1492" t="s">
        <v>229</v>
      </c>
      <c r="U1492" t="s">
        <v>230</v>
      </c>
      <c r="V1492" t="s">
        <v>231</v>
      </c>
      <c r="W1492">
        <v>472</v>
      </c>
      <c r="X1492" t="s">
        <v>344</v>
      </c>
      <c r="Y1492" t="s">
        <v>345</v>
      </c>
      <c r="Z1492" t="s">
        <v>346</v>
      </c>
      <c r="AA1492">
        <v>0.1065</v>
      </c>
      <c r="AB1492" t="s">
        <v>347</v>
      </c>
      <c r="AC1492" t="s">
        <v>348</v>
      </c>
      <c r="AD1492" t="s">
        <v>20</v>
      </c>
      <c r="AE1492" t="s">
        <v>9</v>
      </c>
      <c r="AF1492" t="s">
        <v>10</v>
      </c>
      <c r="AG1492" t="s">
        <v>11</v>
      </c>
      <c r="AH1492" t="s">
        <v>11</v>
      </c>
      <c r="AI1492" t="s">
        <v>12</v>
      </c>
      <c r="AJ1492" t="s">
        <v>20</v>
      </c>
      <c r="AK1492">
        <v>110159</v>
      </c>
      <c r="AL1492" t="s">
        <v>21</v>
      </c>
      <c r="AM1492" t="s">
        <v>30</v>
      </c>
      <c r="AN1492">
        <v>29137</v>
      </c>
      <c r="AO1492">
        <v>7942</v>
      </c>
      <c r="AP1492">
        <v>27238</v>
      </c>
      <c r="AQ1492">
        <v>38.65</v>
      </c>
      <c r="AR1492">
        <v>3636.55</v>
      </c>
      <c r="AS1492" t="s">
        <v>2396</v>
      </c>
      <c r="AT1492" t="s">
        <v>2396</v>
      </c>
      <c r="AU1492">
        <v>0</v>
      </c>
      <c r="AV1492" t="s">
        <v>2398</v>
      </c>
      <c r="AW1492" t="str" cm="1">
        <f t="array" ref="AW1492">IF(Bank_Final_Fact[[#This Row],[Disbursement Date]]=MIN(_xlfn._xlws.FILTER(Bank_Final_Fact[Disbursement Date],Bank_Final_Fact[Client id]=Bank_Final_Fact[[#This Row],[Client id]])),"New","Old")</f>
        <v>New</v>
      </c>
      <c r="AX1492">
        <f t="shared" si="23"/>
        <v>5</v>
      </c>
    </row>
    <row r="1493" spans="1:50">
      <c r="A1493" t="s">
        <v>1878</v>
      </c>
      <c r="B1493">
        <v>135</v>
      </c>
      <c r="C1493" t="s">
        <v>109</v>
      </c>
      <c r="D1493" t="s">
        <v>343</v>
      </c>
      <c r="E1493">
        <v>8122</v>
      </c>
      <c r="F1493">
        <v>21211</v>
      </c>
      <c r="G1493">
        <v>42885</v>
      </c>
      <c r="H1493" s="1">
        <v>44227</v>
      </c>
      <c r="I1493" t="s">
        <v>385</v>
      </c>
      <c r="J1493" t="s">
        <v>389</v>
      </c>
      <c r="K1493">
        <v>1110166</v>
      </c>
      <c r="L1493" t="s">
        <v>112</v>
      </c>
      <c r="M1493" t="s">
        <v>258</v>
      </c>
      <c r="N1493" t="s">
        <v>225</v>
      </c>
      <c r="O1493" t="s">
        <v>251</v>
      </c>
      <c r="P1493">
        <v>34</v>
      </c>
      <c r="Q1493" s="1">
        <v>30682</v>
      </c>
      <c r="R1493" t="s">
        <v>239</v>
      </c>
      <c r="S1493" t="s">
        <v>303</v>
      </c>
      <c r="T1493" t="s">
        <v>229</v>
      </c>
      <c r="U1493" t="s">
        <v>233</v>
      </c>
      <c r="V1493" t="s">
        <v>231</v>
      </c>
      <c r="W1493">
        <v>464</v>
      </c>
      <c r="X1493" t="s">
        <v>344</v>
      </c>
      <c r="Y1493" t="s">
        <v>345</v>
      </c>
      <c r="Z1493" t="s">
        <v>346</v>
      </c>
      <c r="AA1493">
        <v>0.1065</v>
      </c>
      <c r="AB1493" t="s">
        <v>347</v>
      </c>
      <c r="AC1493" t="s">
        <v>348</v>
      </c>
      <c r="AD1493" t="s">
        <v>109</v>
      </c>
      <c r="AE1493" t="s">
        <v>9</v>
      </c>
      <c r="AF1493" t="s">
        <v>10</v>
      </c>
      <c r="AG1493" t="s">
        <v>11</v>
      </c>
      <c r="AH1493" t="s">
        <v>11</v>
      </c>
      <c r="AI1493" t="s">
        <v>12</v>
      </c>
      <c r="AJ1493" t="s">
        <v>110</v>
      </c>
      <c r="AK1493">
        <v>1110166</v>
      </c>
      <c r="AL1493" t="s">
        <v>111</v>
      </c>
      <c r="AM1493" t="s">
        <v>14</v>
      </c>
      <c r="AN1493">
        <v>8856</v>
      </c>
      <c r="AO1493">
        <v>20874</v>
      </c>
      <c r="AP1493">
        <v>7801</v>
      </c>
      <c r="AQ1493">
        <v>28.69</v>
      </c>
      <c r="AR1493">
        <v>2390.6</v>
      </c>
      <c r="AS1493" t="s">
        <v>2396</v>
      </c>
      <c r="AT1493" t="s">
        <v>2396</v>
      </c>
      <c r="AU1493">
        <v>1</v>
      </c>
      <c r="AV1493" t="s">
        <v>2398</v>
      </c>
      <c r="AW1493" t="str" cm="1">
        <f t="array" ref="AW1493">IF(Bank_Final_Fact[[#This Row],[Disbursement Date]]=MIN(_xlfn._xlws.FILTER(Bank_Final_Fact[Disbursement Date],Bank_Final_Fact[Client id]=Bank_Final_Fact[[#This Row],[Client id]])),"New","Old")</f>
        <v>Old</v>
      </c>
      <c r="AX1493">
        <f t="shared" si="23"/>
        <v>5</v>
      </c>
    </row>
    <row r="1494" spans="1:50">
      <c r="A1494" t="s">
        <v>1879</v>
      </c>
      <c r="B1494">
        <v>772</v>
      </c>
      <c r="C1494" t="s">
        <v>174</v>
      </c>
      <c r="D1494" t="s">
        <v>343</v>
      </c>
      <c r="E1494">
        <v>22908</v>
      </c>
      <c r="F1494">
        <v>29109</v>
      </c>
      <c r="G1494">
        <v>40395</v>
      </c>
      <c r="H1494" s="1">
        <v>43066</v>
      </c>
      <c r="I1494" t="s">
        <v>385</v>
      </c>
      <c r="J1494" t="s">
        <v>389</v>
      </c>
      <c r="K1494">
        <v>520376</v>
      </c>
      <c r="L1494" t="s">
        <v>177</v>
      </c>
      <c r="M1494" t="s">
        <v>286</v>
      </c>
      <c r="N1494" t="s">
        <v>225</v>
      </c>
      <c r="O1494" t="s">
        <v>238</v>
      </c>
      <c r="P1494">
        <v>46</v>
      </c>
      <c r="Q1494" s="1">
        <v>26665</v>
      </c>
      <c r="R1494" t="s">
        <v>266</v>
      </c>
      <c r="S1494" t="s">
        <v>243</v>
      </c>
      <c r="T1494" t="s">
        <v>229</v>
      </c>
      <c r="U1494" t="s">
        <v>236</v>
      </c>
      <c r="V1494" t="s">
        <v>240</v>
      </c>
      <c r="W1494">
        <v>467</v>
      </c>
      <c r="X1494" t="s">
        <v>344</v>
      </c>
      <c r="Y1494" t="s">
        <v>345</v>
      </c>
      <c r="Z1494" t="s">
        <v>346</v>
      </c>
      <c r="AA1494">
        <v>0.1065</v>
      </c>
      <c r="AB1494" t="s">
        <v>347</v>
      </c>
      <c r="AC1494" t="s">
        <v>348</v>
      </c>
      <c r="AD1494" t="s">
        <v>174</v>
      </c>
      <c r="AE1494" t="s">
        <v>76</v>
      </c>
      <c r="AF1494" t="s">
        <v>77</v>
      </c>
      <c r="AG1494" t="s">
        <v>78</v>
      </c>
      <c r="AH1494" t="s">
        <v>78</v>
      </c>
      <c r="AI1494" t="s">
        <v>79</v>
      </c>
      <c r="AJ1494" t="s">
        <v>175</v>
      </c>
      <c r="AK1494">
        <v>520376</v>
      </c>
      <c r="AL1494" t="s">
        <v>176</v>
      </c>
      <c r="AM1494" t="s">
        <v>14</v>
      </c>
      <c r="AN1494">
        <v>24457</v>
      </c>
      <c r="AO1494">
        <v>30182</v>
      </c>
      <c r="AP1494">
        <v>22804</v>
      </c>
      <c r="AQ1494">
        <v>45.9</v>
      </c>
      <c r="AR1494">
        <v>4030.2</v>
      </c>
      <c r="AS1494" t="s">
        <v>2396</v>
      </c>
      <c r="AT1494" t="s">
        <v>2396</v>
      </c>
      <c r="AU1494">
        <v>1</v>
      </c>
      <c r="AV1494" t="s">
        <v>2398</v>
      </c>
      <c r="AW1494" t="str" cm="1">
        <f t="array" ref="AW1494">IF(Bank_Final_Fact[[#This Row],[Disbursement Date]]=MIN(_xlfn._xlws.FILTER(Bank_Final_Fact[Disbursement Date],Bank_Final_Fact[Client id]=Bank_Final_Fact[[#This Row],[Client id]])),"New","Old")</f>
        <v>New</v>
      </c>
      <c r="AX1494">
        <f t="shared" si="23"/>
        <v>2</v>
      </c>
    </row>
    <row r="1495" spans="1:50">
      <c r="A1495" t="s">
        <v>1880</v>
      </c>
      <c r="B1495">
        <v>16</v>
      </c>
      <c r="C1495" t="s">
        <v>127</v>
      </c>
      <c r="D1495" t="s">
        <v>356</v>
      </c>
      <c r="E1495">
        <v>2026</v>
      </c>
      <c r="F1495">
        <v>18273</v>
      </c>
      <c r="G1495">
        <v>25924</v>
      </c>
      <c r="H1495" s="1">
        <v>43579</v>
      </c>
      <c r="I1495" t="s">
        <v>382</v>
      </c>
      <c r="J1495" t="s">
        <v>383</v>
      </c>
      <c r="K1495">
        <v>120676</v>
      </c>
      <c r="L1495" t="s">
        <v>128</v>
      </c>
      <c r="M1495" t="s">
        <v>256</v>
      </c>
      <c r="N1495" t="s">
        <v>225</v>
      </c>
      <c r="O1495" t="s">
        <v>238</v>
      </c>
      <c r="P1495">
        <v>53</v>
      </c>
      <c r="Q1495" s="1">
        <v>23377</v>
      </c>
      <c r="R1495" t="s">
        <v>235</v>
      </c>
      <c r="S1495" t="s">
        <v>243</v>
      </c>
      <c r="T1495" t="s">
        <v>229</v>
      </c>
      <c r="U1495" t="s">
        <v>230</v>
      </c>
      <c r="V1495" t="s">
        <v>240</v>
      </c>
      <c r="W1495">
        <v>488</v>
      </c>
      <c r="X1495" t="s">
        <v>344</v>
      </c>
      <c r="Y1495" t="s">
        <v>357</v>
      </c>
      <c r="Z1495" t="s">
        <v>346</v>
      </c>
      <c r="AA1495">
        <v>6.6199999999999995E-2</v>
      </c>
      <c r="AB1495" t="s">
        <v>351</v>
      </c>
      <c r="AC1495" t="s">
        <v>358</v>
      </c>
      <c r="AD1495" t="s">
        <v>127</v>
      </c>
      <c r="AE1495" t="s">
        <v>9</v>
      </c>
      <c r="AF1495" t="s">
        <v>10</v>
      </c>
      <c r="AG1495" t="s">
        <v>11</v>
      </c>
      <c r="AH1495" t="s">
        <v>11</v>
      </c>
      <c r="AI1495" t="s">
        <v>12</v>
      </c>
      <c r="AJ1495" t="s">
        <v>127</v>
      </c>
      <c r="AK1495">
        <v>120676</v>
      </c>
      <c r="AL1495" t="s">
        <v>21</v>
      </c>
      <c r="AM1495" t="s">
        <v>14</v>
      </c>
      <c r="AN1495">
        <v>2881</v>
      </c>
      <c r="AO1495">
        <v>20008</v>
      </c>
      <c r="AP1495">
        <v>1910</v>
      </c>
      <c r="AQ1495">
        <v>35.36</v>
      </c>
      <c r="AR1495">
        <v>1705.3</v>
      </c>
      <c r="AS1495" t="s">
        <v>2396</v>
      </c>
      <c r="AT1495" t="s">
        <v>2396</v>
      </c>
      <c r="AU1495">
        <v>0</v>
      </c>
      <c r="AV1495" t="s">
        <v>2398</v>
      </c>
      <c r="AW1495" t="str" cm="1">
        <f t="array" ref="AW1495">IF(Bank_Final_Fact[[#This Row],[Disbursement Date]]=MIN(_xlfn._xlws.FILTER(Bank_Final_Fact[Disbursement Date],Bank_Final_Fact[Client id]=Bank_Final_Fact[[#This Row],[Client id]])),"New","Old")</f>
        <v>Old</v>
      </c>
      <c r="AX1495">
        <f t="shared" si="23"/>
        <v>7</v>
      </c>
    </row>
    <row r="1496" spans="1:50">
      <c r="A1496" t="s">
        <v>1881</v>
      </c>
      <c r="B1496">
        <v>551</v>
      </c>
      <c r="C1496" t="s">
        <v>92</v>
      </c>
      <c r="D1496" t="s">
        <v>343</v>
      </c>
      <c r="E1496">
        <v>25308</v>
      </c>
      <c r="F1496">
        <v>24597</v>
      </c>
      <c r="G1496">
        <v>29344</v>
      </c>
      <c r="H1496" s="1">
        <v>42141</v>
      </c>
      <c r="I1496" t="s">
        <v>382</v>
      </c>
      <c r="J1496" t="s">
        <v>389</v>
      </c>
      <c r="K1496">
        <v>700013</v>
      </c>
      <c r="L1496" t="s">
        <v>93</v>
      </c>
      <c r="M1496" t="s">
        <v>274</v>
      </c>
      <c r="N1496" t="s">
        <v>225</v>
      </c>
      <c r="O1496" t="s">
        <v>238</v>
      </c>
      <c r="P1496">
        <v>49</v>
      </c>
      <c r="Q1496" s="1">
        <v>25882</v>
      </c>
      <c r="R1496" t="s">
        <v>235</v>
      </c>
      <c r="S1496" t="s">
        <v>243</v>
      </c>
      <c r="T1496" t="s">
        <v>229</v>
      </c>
      <c r="U1496" t="s">
        <v>230</v>
      </c>
      <c r="V1496" t="s">
        <v>240</v>
      </c>
      <c r="W1496">
        <v>641</v>
      </c>
      <c r="X1496" t="s">
        <v>344</v>
      </c>
      <c r="Y1496" t="s">
        <v>345</v>
      </c>
      <c r="Z1496" t="s">
        <v>346</v>
      </c>
      <c r="AA1496">
        <v>0.1065</v>
      </c>
      <c r="AB1496" t="s">
        <v>347</v>
      </c>
      <c r="AC1496" t="s">
        <v>348</v>
      </c>
      <c r="AD1496" t="s">
        <v>92</v>
      </c>
      <c r="AE1496" t="s">
        <v>82</v>
      </c>
      <c r="AF1496" t="s">
        <v>83</v>
      </c>
      <c r="AG1496" t="s">
        <v>84</v>
      </c>
      <c r="AH1496" t="s">
        <v>84</v>
      </c>
      <c r="AI1496" t="s">
        <v>85</v>
      </c>
      <c r="AJ1496" t="s">
        <v>86</v>
      </c>
      <c r="AK1496">
        <v>700013</v>
      </c>
      <c r="AL1496" t="s">
        <v>21</v>
      </c>
      <c r="AM1496" t="s">
        <v>30</v>
      </c>
      <c r="AN1496">
        <v>24899</v>
      </c>
      <c r="AO1496">
        <v>25773</v>
      </c>
      <c r="AP1496">
        <v>25105</v>
      </c>
      <c r="AQ1496">
        <v>35.93</v>
      </c>
      <c r="AR1496">
        <v>1892.33</v>
      </c>
      <c r="AS1496" t="s">
        <v>2397</v>
      </c>
      <c r="AT1496" t="s">
        <v>2396</v>
      </c>
      <c r="AU1496">
        <v>0</v>
      </c>
      <c r="AV1496" t="s">
        <v>2398</v>
      </c>
      <c r="AW1496" t="str" cm="1">
        <f t="array" ref="AW1496">IF(Bank_Final_Fact[[#This Row],[Disbursement Date]]=MIN(_xlfn._xlws.FILTER(Bank_Final_Fact[Disbursement Date],Bank_Final_Fact[Client id]=Bank_Final_Fact[[#This Row],[Client id]])),"New","Old")</f>
        <v>New</v>
      </c>
      <c r="AX1496">
        <f t="shared" si="23"/>
        <v>4</v>
      </c>
    </row>
    <row r="1497" spans="1:50">
      <c r="A1497" t="s">
        <v>1882</v>
      </c>
      <c r="B1497">
        <v>287</v>
      </c>
      <c r="C1497" t="s">
        <v>168</v>
      </c>
      <c r="D1497" t="s">
        <v>343</v>
      </c>
      <c r="E1497">
        <v>40334</v>
      </c>
      <c r="F1497">
        <v>20925</v>
      </c>
      <c r="G1497">
        <v>4835</v>
      </c>
      <c r="H1497" s="1">
        <v>42392</v>
      </c>
      <c r="I1497" t="s">
        <v>385</v>
      </c>
      <c r="J1497" t="s">
        <v>389</v>
      </c>
      <c r="K1497">
        <v>610198</v>
      </c>
      <c r="L1497" t="s">
        <v>170</v>
      </c>
      <c r="M1497" t="s">
        <v>270</v>
      </c>
      <c r="N1497" t="s">
        <v>225</v>
      </c>
      <c r="O1497" t="s">
        <v>328</v>
      </c>
      <c r="P1497">
        <v>59</v>
      </c>
      <c r="Q1497" s="1">
        <v>21916</v>
      </c>
      <c r="R1497" t="s">
        <v>266</v>
      </c>
      <c r="S1497" t="s">
        <v>282</v>
      </c>
      <c r="T1497" t="s">
        <v>229</v>
      </c>
      <c r="U1497" t="s">
        <v>236</v>
      </c>
      <c r="V1497" t="s">
        <v>246</v>
      </c>
      <c r="W1497">
        <v>775</v>
      </c>
      <c r="X1497" t="s">
        <v>344</v>
      </c>
      <c r="Y1497" t="s">
        <v>345</v>
      </c>
      <c r="Z1497" t="s">
        <v>346</v>
      </c>
      <c r="AA1497">
        <v>0.1065</v>
      </c>
      <c r="AB1497" t="s">
        <v>347</v>
      </c>
      <c r="AC1497" t="s">
        <v>348</v>
      </c>
      <c r="AD1497" t="s">
        <v>168</v>
      </c>
      <c r="AE1497" t="s">
        <v>82</v>
      </c>
      <c r="AF1497" t="s">
        <v>83</v>
      </c>
      <c r="AG1497" t="s">
        <v>84</v>
      </c>
      <c r="AH1497" t="s">
        <v>84</v>
      </c>
      <c r="AI1497" t="s">
        <v>85</v>
      </c>
      <c r="AJ1497" t="s">
        <v>169</v>
      </c>
      <c r="AK1497">
        <v>610198</v>
      </c>
      <c r="AL1497" t="s">
        <v>87</v>
      </c>
      <c r="AM1497" t="s">
        <v>14</v>
      </c>
      <c r="AN1497">
        <v>41390</v>
      </c>
      <c r="AO1497">
        <v>20693</v>
      </c>
      <c r="AP1497">
        <v>39870</v>
      </c>
      <c r="AQ1497">
        <v>9.0500000000000007</v>
      </c>
      <c r="AR1497">
        <v>740.82</v>
      </c>
      <c r="AS1497" t="s">
        <v>2396</v>
      </c>
      <c r="AT1497" t="s">
        <v>2396</v>
      </c>
      <c r="AU1497">
        <v>1</v>
      </c>
      <c r="AV1497" t="s">
        <v>2398</v>
      </c>
      <c r="AW1497" t="str" cm="1">
        <f t="array" ref="AW1497">IF(Bank_Final_Fact[[#This Row],[Disbursement Date]]=MIN(_xlfn._xlws.FILTER(Bank_Final_Fact[Disbursement Date],Bank_Final_Fact[Client id]=Bank_Final_Fact[[#This Row],[Client id]])),"New","Old")</f>
        <v>New</v>
      </c>
      <c r="AX1497">
        <f t="shared" si="23"/>
        <v>4</v>
      </c>
    </row>
    <row r="1498" spans="1:50">
      <c r="A1498" t="s">
        <v>1883</v>
      </c>
      <c r="B1498">
        <v>39</v>
      </c>
      <c r="C1498" t="s">
        <v>89</v>
      </c>
      <c r="D1498" t="s">
        <v>359</v>
      </c>
      <c r="E1498">
        <v>4594</v>
      </c>
      <c r="F1498">
        <v>40833</v>
      </c>
      <c r="G1498">
        <v>40048</v>
      </c>
      <c r="H1498" s="1">
        <v>44672</v>
      </c>
      <c r="I1498" t="s">
        <v>385</v>
      </c>
      <c r="J1498" t="s">
        <v>383</v>
      </c>
      <c r="K1498">
        <v>910020</v>
      </c>
      <c r="L1498" t="s">
        <v>91</v>
      </c>
      <c r="M1498" t="s">
        <v>262</v>
      </c>
      <c r="N1498" t="s">
        <v>225</v>
      </c>
      <c r="O1498" t="s">
        <v>226</v>
      </c>
      <c r="P1498">
        <v>41</v>
      </c>
      <c r="Q1498" s="1">
        <v>27760</v>
      </c>
      <c r="R1498" t="s">
        <v>266</v>
      </c>
      <c r="S1498" t="s">
        <v>243</v>
      </c>
      <c r="T1498" t="s">
        <v>229</v>
      </c>
      <c r="U1498" t="s">
        <v>233</v>
      </c>
      <c r="V1498" t="s">
        <v>246</v>
      </c>
      <c r="W1498">
        <v>399</v>
      </c>
      <c r="X1498" t="s">
        <v>344</v>
      </c>
      <c r="Y1498" t="s">
        <v>360</v>
      </c>
      <c r="Z1498" t="s">
        <v>346</v>
      </c>
      <c r="AA1498">
        <v>9.9099999999999994E-2</v>
      </c>
      <c r="AB1498" t="s">
        <v>347</v>
      </c>
      <c r="AC1498" t="s">
        <v>361</v>
      </c>
      <c r="AD1498" t="s">
        <v>89</v>
      </c>
      <c r="AE1498" t="s">
        <v>24</v>
      </c>
      <c r="AF1498" t="s">
        <v>25</v>
      </c>
      <c r="AG1498" t="s">
        <v>26</v>
      </c>
      <c r="AH1498" t="s">
        <v>26</v>
      </c>
      <c r="AI1498" t="s">
        <v>27</v>
      </c>
      <c r="AJ1498" t="s">
        <v>28</v>
      </c>
      <c r="AK1498">
        <v>910020</v>
      </c>
      <c r="AL1498" t="s">
        <v>90</v>
      </c>
      <c r="AM1498" t="s">
        <v>16</v>
      </c>
      <c r="AN1498">
        <v>5067</v>
      </c>
      <c r="AO1498">
        <v>41164</v>
      </c>
      <c r="AP1498">
        <v>4495</v>
      </c>
      <c r="AQ1498">
        <v>36.450000000000003</v>
      </c>
      <c r="AR1498">
        <v>4618.8999999999996</v>
      </c>
      <c r="AS1498" t="s">
        <v>2396</v>
      </c>
      <c r="AT1498" t="s">
        <v>2396</v>
      </c>
      <c r="AU1498">
        <v>0</v>
      </c>
      <c r="AV1498" t="s">
        <v>2398</v>
      </c>
      <c r="AW1498" t="str" cm="1">
        <f t="array" ref="AW1498">IF(Bank_Final_Fact[[#This Row],[Disbursement Date]]=MIN(_xlfn._xlws.FILTER(Bank_Final_Fact[Disbursement Date],Bank_Final_Fact[Client id]=Bank_Final_Fact[[#This Row],[Client id]])),"New","Old")</f>
        <v>Old</v>
      </c>
      <c r="AX1498">
        <f t="shared" si="23"/>
        <v>4</v>
      </c>
    </row>
    <row r="1499" spans="1:50">
      <c r="A1499" t="s">
        <v>1884</v>
      </c>
      <c r="B1499">
        <v>429</v>
      </c>
      <c r="C1499" t="s">
        <v>75</v>
      </c>
      <c r="D1499" t="s">
        <v>359</v>
      </c>
      <c r="E1499">
        <v>15797</v>
      </c>
      <c r="F1499">
        <v>14651</v>
      </c>
      <c r="G1499">
        <v>16955</v>
      </c>
      <c r="H1499" s="1">
        <v>43892</v>
      </c>
      <c r="I1499" t="s">
        <v>382</v>
      </c>
      <c r="J1499" t="s">
        <v>389</v>
      </c>
      <c r="K1499">
        <v>710002</v>
      </c>
      <c r="L1499" t="s">
        <v>80</v>
      </c>
      <c r="M1499" t="s">
        <v>254</v>
      </c>
      <c r="N1499" t="s">
        <v>225</v>
      </c>
      <c r="O1499" t="s">
        <v>251</v>
      </c>
      <c r="P1499">
        <v>28</v>
      </c>
      <c r="Q1499" s="1">
        <v>32509</v>
      </c>
      <c r="R1499" t="s">
        <v>235</v>
      </c>
      <c r="S1499" t="s">
        <v>243</v>
      </c>
      <c r="T1499" t="s">
        <v>229</v>
      </c>
      <c r="U1499" t="s">
        <v>233</v>
      </c>
      <c r="V1499" t="s">
        <v>240</v>
      </c>
      <c r="W1499">
        <v>536</v>
      </c>
      <c r="X1499" t="s">
        <v>344</v>
      </c>
      <c r="Y1499" t="s">
        <v>360</v>
      </c>
      <c r="Z1499" t="s">
        <v>346</v>
      </c>
      <c r="AA1499">
        <v>9.9099999999999994E-2</v>
      </c>
      <c r="AB1499" t="s">
        <v>347</v>
      </c>
      <c r="AC1499" t="s">
        <v>361</v>
      </c>
      <c r="AD1499" t="s">
        <v>75</v>
      </c>
      <c r="AE1499" t="s">
        <v>76</v>
      </c>
      <c r="AF1499" t="s">
        <v>77</v>
      </c>
      <c r="AG1499" t="s">
        <v>78</v>
      </c>
      <c r="AH1499" t="s">
        <v>78</v>
      </c>
      <c r="AI1499" t="s">
        <v>79</v>
      </c>
      <c r="AJ1499" t="s">
        <v>75</v>
      </c>
      <c r="AK1499">
        <v>710002</v>
      </c>
      <c r="AL1499" t="s">
        <v>45</v>
      </c>
      <c r="AM1499" t="s">
        <v>14</v>
      </c>
      <c r="AN1499">
        <v>17693</v>
      </c>
      <c r="AO1499">
        <v>14337</v>
      </c>
      <c r="AP1499">
        <v>15320</v>
      </c>
      <c r="AQ1499">
        <v>31.2</v>
      </c>
      <c r="AR1499">
        <v>1026.3800000000001</v>
      </c>
      <c r="AS1499" t="s">
        <v>2396</v>
      </c>
      <c r="AT1499" t="s">
        <v>2396</v>
      </c>
      <c r="AU1499">
        <v>2</v>
      </c>
      <c r="AV1499" t="s">
        <v>2399</v>
      </c>
      <c r="AW1499" t="str" cm="1">
        <f t="array" ref="AW1499">IF(Bank_Final_Fact[[#This Row],[Disbursement Date]]=MIN(_xlfn._xlws.FILTER(Bank_Final_Fact[Disbursement Date],Bank_Final_Fact[Client id]=Bank_Final_Fact[[#This Row],[Client id]])),"New","Old")</f>
        <v>Old</v>
      </c>
      <c r="AX1499">
        <f t="shared" si="23"/>
        <v>4</v>
      </c>
    </row>
    <row r="1500" spans="1:50">
      <c r="A1500" t="s">
        <v>1885</v>
      </c>
      <c r="B1500">
        <v>8</v>
      </c>
      <c r="C1500" t="s">
        <v>39</v>
      </c>
      <c r="D1500" t="s">
        <v>343</v>
      </c>
      <c r="E1500">
        <v>12430</v>
      </c>
      <c r="F1500">
        <v>33542</v>
      </c>
      <c r="G1500">
        <v>9374</v>
      </c>
      <c r="H1500" s="1">
        <v>43705</v>
      </c>
      <c r="I1500" t="s">
        <v>382</v>
      </c>
      <c r="J1500" t="s">
        <v>389</v>
      </c>
      <c r="K1500">
        <v>30179</v>
      </c>
      <c r="L1500" t="s">
        <v>46</v>
      </c>
      <c r="M1500" t="s">
        <v>247</v>
      </c>
      <c r="N1500" t="s">
        <v>225</v>
      </c>
      <c r="O1500" t="s">
        <v>226</v>
      </c>
      <c r="P1500">
        <v>39</v>
      </c>
      <c r="Q1500" s="1">
        <v>28491</v>
      </c>
      <c r="R1500" t="s">
        <v>227</v>
      </c>
      <c r="S1500" t="s">
        <v>243</v>
      </c>
      <c r="T1500" t="s">
        <v>229</v>
      </c>
      <c r="U1500" t="s">
        <v>236</v>
      </c>
      <c r="V1500" t="s">
        <v>246</v>
      </c>
      <c r="W1500">
        <v>692</v>
      </c>
      <c r="X1500" t="s">
        <v>344</v>
      </c>
      <c r="Y1500" t="s">
        <v>345</v>
      </c>
      <c r="Z1500" t="s">
        <v>346</v>
      </c>
      <c r="AA1500">
        <v>0.1065</v>
      </c>
      <c r="AB1500" t="s">
        <v>347</v>
      </c>
      <c r="AC1500" t="s">
        <v>348</v>
      </c>
      <c r="AD1500" t="s">
        <v>39</v>
      </c>
      <c r="AE1500" t="s">
        <v>40</v>
      </c>
      <c r="AF1500" t="s">
        <v>41</v>
      </c>
      <c r="AG1500" t="s">
        <v>42</v>
      </c>
      <c r="AH1500" t="s">
        <v>42</v>
      </c>
      <c r="AI1500" t="s">
        <v>43</v>
      </c>
      <c r="AJ1500" t="s">
        <v>44</v>
      </c>
      <c r="AK1500">
        <v>30179</v>
      </c>
      <c r="AL1500" t="s">
        <v>45</v>
      </c>
      <c r="AM1500" t="s">
        <v>30</v>
      </c>
      <c r="AN1500">
        <v>14049</v>
      </c>
      <c r="AO1500">
        <v>34785</v>
      </c>
      <c r="AP1500">
        <v>12331</v>
      </c>
      <c r="AQ1500">
        <v>7.13</v>
      </c>
      <c r="AR1500">
        <v>2363.16</v>
      </c>
      <c r="AS1500" t="s">
        <v>2396</v>
      </c>
      <c r="AT1500" t="s">
        <v>2397</v>
      </c>
      <c r="AU1500">
        <v>1</v>
      </c>
      <c r="AV1500" t="s">
        <v>2399</v>
      </c>
      <c r="AW1500" t="str" cm="1">
        <f t="array" ref="AW1500">IF(Bank_Final_Fact[[#This Row],[Disbursement Date]]=MIN(_xlfn._xlws.FILTER(Bank_Final_Fact[Disbursement Date],Bank_Final_Fact[Client id]=Bank_Final_Fact[[#This Row],[Client id]])),"New","Old")</f>
        <v>Old</v>
      </c>
      <c r="AX1500">
        <f t="shared" si="23"/>
        <v>2</v>
      </c>
    </row>
    <row r="1501" spans="1:50">
      <c r="A1501" t="s">
        <v>1886</v>
      </c>
      <c r="B1501">
        <v>936</v>
      </c>
      <c r="C1501" t="s">
        <v>139</v>
      </c>
      <c r="D1501" t="s">
        <v>359</v>
      </c>
      <c r="E1501">
        <v>35183</v>
      </c>
      <c r="F1501">
        <v>25142</v>
      </c>
      <c r="G1501">
        <v>24993</v>
      </c>
      <c r="H1501" s="1">
        <v>43187</v>
      </c>
      <c r="I1501" t="s">
        <v>385</v>
      </c>
      <c r="J1501" t="s">
        <v>383</v>
      </c>
      <c r="K1501">
        <v>630081</v>
      </c>
      <c r="L1501" t="s">
        <v>141</v>
      </c>
      <c r="M1501" t="s">
        <v>334</v>
      </c>
      <c r="N1501" t="s">
        <v>225</v>
      </c>
      <c r="O1501" t="s">
        <v>226</v>
      </c>
      <c r="P1501">
        <v>43</v>
      </c>
      <c r="Q1501" s="1">
        <v>27454</v>
      </c>
      <c r="R1501" t="s">
        <v>281</v>
      </c>
      <c r="S1501" t="s">
        <v>282</v>
      </c>
      <c r="T1501" t="s">
        <v>229</v>
      </c>
      <c r="U1501" t="s">
        <v>230</v>
      </c>
      <c r="V1501" t="s">
        <v>246</v>
      </c>
      <c r="W1501">
        <v>558</v>
      </c>
      <c r="X1501" t="s">
        <v>344</v>
      </c>
      <c r="Y1501" t="s">
        <v>360</v>
      </c>
      <c r="Z1501" t="s">
        <v>346</v>
      </c>
      <c r="AA1501">
        <v>9.9099999999999994E-2</v>
      </c>
      <c r="AB1501" t="s">
        <v>347</v>
      </c>
      <c r="AC1501" t="s">
        <v>361</v>
      </c>
      <c r="AD1501" t="s">
        <v>139</v>
      </c>
      <c r="AE1501" t="s">
        <v>133</v>
      </c>
      <c r="AF1501" t="s">
        <v>134</v>
      </c>
      <c r="AG1501" t="s">
        <v>135</v>
      </c>
      <c r="AH1501" t="s">
        <v>135</v>
      </c>
      <c r="AI1501" t="s">
        <v>136</v>
      </c>
      <c r="AJ1501" t="s">
        <v>139</v>
      </c>
      <c r="AK1501">
        <v>630081</v>
      </c>
      <c r="AL1501" t="s">
        <v>140</v>
      </c>
      <c r="AM1501" t="s">
        <v>16</v>
      </c>
      <c r="AN1501">
        <v>35041</v>
      </c>
      <c r="AO1501">
        <v>27003</v>
      </c>
      <c r="AP1501">
        <v>34689</v>
      </c>
      <c r="AQ1501">
        <v>39.94</v>
      </c>
      <c r="AR1501">
        <v>3583.05</v>
      </c>
      <c r="AS1501" t="s">
        <v>2396</v>
      </c>
      <c r="AT1501" t="s">
        <v>2396</v>
      </c>
      <c r="AU1501">
        <v>2</v>
      </c>
      <c r="AV1501" t="s">
        <v>2398</v>
      </c>
      <c r="AW1501" t="str" cm="1">
        <f t="array" ref="AW1501">IF(Bank_Final_Fact[[#This Row],[Disbursement Date]]=MIN(_xlfn._xlws.FILTER(Bank_Final_Fact[Disbursement Date],Bank_Final_Fact[Client id]=Bank_Final_Fact[[#This Row],[Client id]])),"New","Old")</f>
        <v>New</v>
      </c>
      <c r="AX1501">
        <f t="shared" si="23"/>
        <v>7</v>
      </c>
    </row>
    <row r="1502" spans="1:50">
      <c r="A1502" t="s">
        <v>1887</v>
      </c>
      <c r="B1502">
        <v>744</v>
      </c>
      <c r="C1502" t="s">
        <v>39</v>
      </c>
      <c r="D1502" t="s">
        <v>356</v>
      </c>
      <c r="E1502">
        <v>29232</v>
      </c>
      <c r="F1502">
        <v>19359</v>
      </c>
      <c r="G1502">
        <v>44604</v>
      </c>
      <c r="H1502" s="1">
        <v>42842</v>
      </c>
      <c r="I1502" t="s">
        <v>394</v>
      </c>
      <c r="J1502" t="s">
        <v>389</v>
      </c>
      <c r="K1502">
        <v>30179</v>
      </c>
      <c r="L1502" t="s">
        <v>46</v>
      </c>
      <c r="M1502" t="s">
        <v>334</v>
      </c>
      <c r="N1502" t="s">
        <v>225</v>
      </c>
      <c r="O1502" t="s">
        <v>226</v>
      </c>
      <c r="P1502">
        <v>43</v>
      </c>
      <c r="Q1502" s="1">
        <v>27454</v>
      </c>
      <c r="R1502" t="s">
        <v>281</v>
      </c>
      <c r="S1502" t="s">
        <v>282</v>
      </c>
      <c r="T1502" t="s">
        <v>229</v>
      </c>
      <c r="U1502" t="s">
        <v>230</v>
      </c>
      <c r="V1502" t="s">
        <v>246</v>
      </c>
      <c r="W1502">
        <v>558</v>
      </c>
      <c r="X1502" t="s">
        <v>344</v>
      </c>
      <c r="Y1502" t="s">
        <v>357</v>
      </c>
      <c r="Z1502" t="s">
        <v>346</v>
      </c>
      <c r="AA1502">
        <v>6.6199999999999995E-2</v>
      </c>
      <c r="AB1502" t="s">
        <v>351</v>
      </c>
      <c r="AC1502" t="s">
        <v>358</v>
      </c>
      <c r="AD1502" t="s">
        <v>39</v>
      </c>
      <c r="AE1502" t="s">
        <v>40</v>
      </c>
      <c r="AF1502" t="s">
        <v>41</v>
      </c>
      <c r="AG1502" t="s">
        <v>42</v>
      </c>
      <c r="AH1502" t="s">
        <v>42</v>
      </c>
      <c r="AI1502" t="s">
        <v>43</v>
      </c>
      <c r="AJ1502" t="s">
        <v>44</v>
      </c>
      <c r="AK1502">
        <v>30179</v>
      </c>
      <c r="AL1502" t="s">
        <v>45</v>
      </c>
      <c r="AM1502" t="s">
        <v>30</v>
      </c>
      <c r="AN1502">
        <v>30526</v>
      </c>
      <c r="AO1502">
        <v>19118</v>
      </c>
      <c r="AP1502">
        <v>29214</v>
      </c>
      <c r="AQ1502">
        <v>39.36</v>
      </c>
      <c r="AR1502">
        <v>133.26</v>
      </c>
      <c r="AS1502" t="s">
        <v>2396</v>
      </c>
      <c r="AT1502" t="s">
        <v>2396</v>
      </c>
      <c r="AU1502">
        <v>2</v>
      </c>
      <c r="AV1502" t="s">
        <v>2399</v>
      </c>
      <c r="AW1502" t="str" cm="1">
        <f t="array" ref="AW1502">IF(Bank_Final_Fact[[#This Row],[Disbursement Date]]=MIN(_xlfn._xlws.FILTER(Bank_Final_Fact[Disbursement Date],Bank_Final_Fact[Client id]=Bank_Final_Fact[[#This Row],[Client id]])),"New","Old")</f>
        <v>New</v>
      </c>
      <c r="AX1502">
        <f t="shared" si="23"/>
        <v>2</v>
      </c>
    </row>
    <row r="1503" spans="1:50">
      <c r="A1503" t="s">
        <v>1888</v>
      </c>
      <c r="B1503">
        <v>30</v>
      </c>
      <c r="C1503" t="s">
        <v>142</v>
      </c>
      <c r="D1503" t="s">
        <v>343</v>
      </c>
      <c r="E1503">
        <v>21266</v>
      </c>
      <c r="F1503">
        <v>49707</v>
      </c>
      <c r="G1503">
        <v>21985</v>
      </c>
      <c r="H1503" s="1">
        <v>42906</v>
      </c>
      <c r="I1503" t="s">
        <v>382</v>
      </c>
      <c r="J1503" t="s">
        <v>383</v>
      </c>
      <c r="K1503">
        <v>570241</v>
      </c>
      <c r="L1503" t="s">
        <v>148</v>
      </c>
      <c r="M1503" t="s">
        <v>271</v>
      </c>
      <c r="N1503" t="s">
        <v>225</v>
      </c>
      <c r="O1503" t="s">
        <v>226</v>
      </c>
      <c r="P1503">
        <v>38</v>
      </c>
      <c r="Q1503" s="1">
        <v>28856</v>
      </c>
      <c r="R1503" t="s">
        <v>266</v>
      </c>
      <c r="S1503" t="s">
        <v>243</v>
      </c>
      <c r="T1503" t="s">
        <v>259</v>
      </c>
      <c r="U1503" t="s">
        <v>230</v>
      </c>
      <c r="V1503" t="s">
        <v>240</v>
      </c>
      <c r="W1503">
        <v>517</v>
      </c>
      <c r="X1503" t="s">
        <v>344</v>
      </c>
      <c r="Y1503" t="s">
        <v>345</v>
      </c>
      <c r="Z1503" t="s">
        <v>346</v>
      </c>
      <c r="AA1503">
        <v>0.1065</v>
      </c>
      <c r="AB1503" t="s">
        <v>347</v>
      </c>
      <c r="AC1503" t="s">
        <v>348</v>
      </c>
      <c r="AD1503" t="s">
        <v>142</v>
      </c>
      <c r="AE1503" t="s">
        <v>143</v>
      </c>
      <c r="AF1503" t="s">
        <v>144</v>
      </c>
      <c r="AG1503" t="s">
        <v>145</v>
      </c>
      <c r="AH1503" t="s">
        <v>145</v>
      </c>
      <c r="AI1503" t="s">
        <v>146</v>
      </c>
      <c r="AJ1503" t="s">
        <v>142</v>
      </c>
      <c r="AK1503">
        <v>570241</v>
      </c>
      <c r="AL1503" t="s">
        <v>147</v>
      </c>
      <c r="AM1503" t="s">
        <v>30</v>
      </c>
      <c r="AN1503">
        <v>21592</v>
      </c>
      <c r="AO1503">
        <v>50839</v>
      </c>
      <c r="AP1503">
        <v>20973</v>
      </c>
      <c r="AQ1503">
        <v>24.74</v>
      </c>
      <c r="AR1503">
        <v>257.58</v>
      </c>
      <c r="AS1503" t="s">
        <v>2396</v>
      </c>
      <c r="AT1503" t="s">
        <v>2396</v>
      </c>
      <c r="AU1503">
        <v>2</v>
      </c>
      <c r="AV1503" t="s">
        <v>2398</v>
      </c>
      <c r="AW1503" t="str" cm="1">
        <f t="array" ref="AW1503">IF(Bank_Final_Fact[[#This Row],[Disbursement Date]]=MIN(_xlfn._xlws.FILTER(Bank_Final_Fact[Disbursement Date],Bank_Final_Fact[Client id]=Bank_Final_Fact[[#This Row],[Client id]])),"New","Old")</f>
        <v>Old</v>
      </c>
      <c r="AX1503">
        <f t="shared" si="23"/>
        <v>4</v>
      </c>
    </row>
    <row r="1504" spans="1:50">
      <c r="A1504" t="s">
        <v>1889</v>
      </c>
      <c r="B1504">
        <v>286</v>
      </c>
      <c r="C1504" t="s">
        <v>20</v>
      </c>
      <c r="D1504" t="s">
        <v>343</v>
      </c>
      <c r="E1504">
        <v>43346</v>
      </c>
      <c r="F1504">
        <v>46527</v>
      </c>
      <c r="G1504">
        <v>43249</v>
      </c>
      <c r="H1504" s="1">
        <v>43906</v>
      </c>
      <c r="I1504" t="s">
        <v>382</v>
      </c>
      <c r="J1504" t="s">
        <v>383</v>
      </c>
      <c r="K1504">
        <v>110159</v>
      </c>
      <c r="L1504" t="s">
        <v>22</v>
      </c>
      <c r="M1504" t="s">
        <v>276</v>
      </c>
      <c r="N1504" t="s">
        <v>225</v>
      </c>
      <c r="O1504" t="s">
        <v>226</v>
      </c>
      <c r="P1504">
        <v>37</v>
      </c>
      <c r="Q1504" s="1">
        <v>29221</v>
      </c>
      <c r="R1504" t="s">
        <v>266</v>
      </c>
      <c r="S1504" t="s">
        <v>243</v>
      </c>
      <c r="T1504" t="s">
        <v>229</v>
      </c>
      <c r="U1504" t="s">
        <v>261</v>
      </c>
      <c r="V1504" t="s">
        <v>231</v>
      </c>
      <c r="W1504">
        <v>479</v>
      </c>
      <c r="X1504" t="s">
        <v>344</v>
      </c>
      <c r="Y1504" t="s">
        <v>345</v>
      </c>
      <c r="Z1504" t="s">
        <v>346</v>
      </c>
      <c r="AA1504">
        <v>0.1065</v>
      </c>
      <c r="AB1504" t="s">
        <v>347</v>
      </c>
      <c r="AC1504" t="s">
        <v>348</v>
      </c>
      <c r="AD1504" t="s">
        <v>20</v>
      </c>
      <c r="AE1504" t="s">
        <v>9</v>
      </c>
      <c r="AF1504" t="s">
        <v>10</v>
      </c>
      <c r="AG1504" t="s">
        <v>11</v>
      </c>
      <c r="AH1504" t="s">
        <v>11</v>
      </c>
      <c r="AI1504" t="s">
        <v>12</v>
      </c>
      <c r="AJ1504" t="s">
        <v>20</v>
      </c>
      <c r="AK1504">
        <v>110159</v>
      </c>
      <c r="AL1504" t="s">
        <v>21</v>
      </c>
      <c r="AM1504" t="s">
        <v>30</v>
      </c>
      <c r="AN1504">
        <v>44518</v>
      </c>
      <c r="AO1504">
        <v>46434</v>
      </c>
      <c r="AP1504">
        <v>43040</v>
      </c>
      <c r="AQ1504">
        <v>29.63</v>
      </c>
      <c r="AR1504">
        <v>279.08999999999997</v>
      </c>
      <c r="AS1504" t="s">
        <v>2397</v>
      </c>
      <c r="AT1504" t="s">
        <v>2396</v>
      </c>
      <c r="AU1504">
        <v>1</v>
      </c>
      <c r="AV1504" t="s">
        <v>2398</v>
      </c>
      <c r="AW1504" t="str" cm="1">
        <f t="array" ref="AW1504">IF(Bank_Final_Fact[[#This Row],[Disbursement Date]]=MIN(_xlfn._xlws.FILTER(Bank_Final_Fact[Disbursement Date],Bank_Final_Fact[Client id]=Bank_Final_Fact[[#This Row],[Client id]])),"New","Old")</f>
        <v>Old</v>
      </c>
      <c r="AX1504">
        <f t="shared" si="23"/>
        <v>2</v>
      </c>
    </row>
    <row r="1505" spans="1:50">
      <c r="A1505" t="s">
        <v>1890</v>
      </c>
      <c r="B1505">
        <v>890</v>
      </c>
      <c r="C1505" t="s">
        <v>39</v>
      </c>
      <c r="D1505" t="s">
        <v>359</v>
      </c>
      <c r="E1505">
        <v>15067</v>
      </c>
      <c r="F1505">
        <v>42877</v>
      </c>
      <c r="G1505">
        <v>24132</v>
      </c>
      <c r="H1505" s="1">
        <v>43411</v>
      </c>
      <c r="I1505" t="s">
        <v>385</v>
      </c>
      <c r="J1505" t="s">
        <v>383</v>
      </c>
      <c r="K1505">
        <v>30179</v>
      </c>
      <c r="L1505" t="s">
        <v>46</v>
      </c>
      <c r="M1505" t="s">
        <v>293</v>
      </c>
      <c r="N1505" t="s">
        <v>225</v>
      </c>
      <c r="O1505" t="s">
        <v>242</v>
      </c>
      <c r="P1505">
        <v>24</v>
      </c>
      <c r="Q1505" s="1">
        <v>34921</v>
      </c>
      <c r="R1505" t="s">
        <v>235</v>
      </c>
      <c r="S1505" t="s">
        <v>243</v>
      </c>
      <c r="T1505" t="s">
        <v>259</v>
      </c>
      <c r="U1505" t="s">
        <v>261</v>
      </c>
      <c r="V1505" t="s">
        <v>240</v>
      </c>
      <c r="W1505">
        <v>491</v>
      </c>
      <c r="X1505" t="s">
        <v>344</v>
      </c>
      <c r="Y1505" t="s">
        <v>360</v>
      </c>
      <c r="Z1505" t="s">
        <v>346</v>
      </c>
      <c r="AA1505">
        <v>9.9099999999999994E-2</v>
      </c>
      <c r="AB1505" t="s">
        <v>347</v>
      </c>
      <c r="AC1505" t="s">
        <v>361</v>
      </c>
      <c r="AD1505" t="s">
        <v>39</v>
      </c>
      <c r="AE1505" t="s">
        <v>40</v>
      </c>
      <c r="AF1505" t="s">
        <v>41</v>
      </c>
      <c r="AG1505" t="s">
        <v>42</v>
      </c>
      <c r="AH1505" t="s">
        <v>42</v>
      </c>
      <c r="AI1505" t="s">
        <v>43</v>
      </c>
      <c r="AJ1505" t="s">
        <v>44</v>
      </c>
      <c r="AK1505">
        <v>30179</v>
      </c>
      <c r="AL1505" t="s">
        <v>45</v>
      </c>
      <c r="AM1505" t="s">
        <v>30</v>
      </c>
      <c r="AN1505">
        <v>15912</v>
      </c>
      <c r="AO1505">
        <v>42530</v>
      </c>
      <c r="AP1505">
        <v>14676</v>
      </c>
      <c r="AQ1505">
        <v>5.17</v>
      </c>
      <c r="AR1505">
        <v>242.33</v>
      </c>
      <c r="AS1505" t="s">
        <v>2396</v>
      </c>
      <c r="AT1505" t="s">
        <v>2396</v>
      </c>
      <c r="AU1505">
        <v>0</v>
      </c>
      <c r="AV1505" t="s">
        <v>2398</v>
      </c>
      <c r="AW1505" t="str" cm="1">
        <f t="array" ref="AW1505">IF(Bank_Final_Fact[[#This Row],[Disbursement Date]]=MIN(_xlfn._xlws.FILTER(Bank_Final_Fact[Disbursement Date],Bank_Final_Fact[Client id]=Bank_Final_Fact[[#This Row],[Client id]])),"New","Old")</f>
        <v>New</v>
      </c>
      <c r="AX1505">
        <f t="shared" si="23"/>
        <v>2</v>
      </c>
    </row>
    <row r="1506" spans="1:50">
      <c r="A1506" t="s">
        <v>1891</v>
      </c>
      <c r="B1506">
        <v>828</v>
      </c>
      <c r="C1506" t="s">
        <v>124</v>
      </c>
      <c r="D1506" t="s">
        <v>343</v>
      </c>
      <c r="E1506">
        <v>2220</v>
      </c>
      <c r="F1506">
        <v>4483</v>
      </c>
      <c r="G1506">
        <v>9756</v>
      </c>
      <c r="H1506" s="1">
        <v>44692</v>
      </c>
      <c r="I1506" t="s">
        <v>394</v>
      </c>
      <c r="J1506" t="s">
        <v>389</v>
      </c>
      <c r="K1506">
        <v>1030063</v>
      </c>
      <c r="L1506" t="s">
        <v>126</v>
      </c>
      <c r="M1506" t="s">
        <v>297</v>
      </c>
      <c r="N1506" t="s">
        <v>225</v>
      </c>
      <c r="O1506" t="s">
        <v>238</v>
      </c>
      <c r="P1506">
        <v>52</v>
      </c>
      <c r="Q1506" s="1">
        <v>24473</v>
      </c>
      <c r="R1506" t="s">
        <v>266</v>
      </c>
      <c r="S1506" t="s">
        <v>282</v>
      </c>
      <c r="T1506" t="s">
        <v>229</v>
      </c>
      <c r="U1506" t="s">
        <v>261</v>
      </c>
      <c r="V1506" t="s">
        <v>240</v>
      </c>
      <c r="W1506">
        <v>390</v>
      </c>
      <c r="X1506" t="s">
        <v>344</v>
      </c>
      <c r="Y1506" t="s">
        <v>345</v>
      </c>
      <c r="Z1506" t="s">
        <v>346</v>
      </c>
      <c r="AA1506">
        <v>0.1065</v>
      </c>
      <c r="AB1506" t="s">
        <v>347</v>
      </c>
      <c r="AC1506" t="s">
        <v>348</v>
      </c>
      <c r="AD1506" t="s">
        <v>124</v>
      </c>
      <c r="AE1506" t="s">
        <v>9</v>
      </c>
      <c r="AF1506" t="s">
        <v>10</v>
      </c>
      <c r="AG1506" t="s">
        <v>11</v>
      </c>
      <c r="AH1506" t="s">
        <v>11</v>
      </c>
      <c r="AI1506" t="s">
        <v>12</v>
      </c>
      <c r="AJ1506" t="s">
        <v>20</v>
      </c>
      <c r="AK1506">
        <v>1030063</v>
      </c>
      <c r="AL1506" t="s">
        <v>125</v>
      </c>
      <c r="AM1506" t="s">
        <v>30</v>
      </c>
      <c r="AN1506">
        <v>1731</v>
      </c>
      <c r="AO1506">
        <v>4971</v>
      </c>
      <c r="AP1506">
        <v>2151</v>
      </c>
      <c r="AQ1506">
        <v>16.690000000000001</v>
      </c>
      <c r="AR1506">
        <v>2233.91</v>
      </c>
      <c r="AS1506" t="s">
        <v>2396</v>
      </c>
      <c r="AT1506" t="s">
        <v>2396</v>
      </c>
      <c r="AU1506">
        <v>1</v>
      </c>
      <c r="AV1506" t="s">
        <v>2398</v>
      </c>
      <c r="AW1506" t="str" cm="1">
        <f t="array" ref="AW1506">IF(Bank_Final_Fact[[#This Row],[Disbursement Date]]=MIN(_xlfn._xlws.FILTER(Bank_Final_Fact[Disbursement Date],Bank_Final_Fact[Client id]=Bank_Final_Fact[[#This Row],[Client id]])),"New","Old")</f>
        <v>Old</v>
      </c>
      <c r="AX1506">
        <f t="shared" si="23"/>
        <v>4</v>
      </c>
    </row>
    <row r="1507" spans="1:50">
      <c r="A1507" t="s">
        <v>1892</v>
      </c>
      <c r="B1507">
        <v>681</v>
      </c>
      <c r="C1507" t="s">
        <v>109</v>
      </c>
      <c r="D1507" t="s">
        <v>343</v>
      </c>
      <c r="E1507">
        <v>44764</v>
      </c>
      <c r="F1507">
        <v>38731</v>
      </c>
      <c r="G1507">
        <v>40082</v>
      </c>
      <c r="H1507" s="1">
        <v>42438</v>
      </c>
      <c r="I1507" t="s">
        <v>387</v>
      </c>
      <c r="J1507" t="s">
        <v>383</v>
      </c>
      <c r="K1507">
        <v>1110166</v>
      </c>
      <c r="L1507" t="s">
        <v>112</v>
      </c>
      <c r="M1507" t="s">
        <v>288</v>
      </c>
      <c r="N1507" t="s">
        <v>225</v>
      </c>
      <c r="O1507" t="s">
        <v>251</v>
      </c>
      <c r="P1507">
        <v>34</v>
      </c>
      <c r="Q1507" s="1">
        <v>31048</v>
      </c>
      <c r="R1507" t="s">
        <v>239</v>
      </c>
      <c r="S1507" t="s">
        <v>303</v>
      </c>
      <c r="T1507" t="s">
        <v>259</v>
      </c>
      <c r="U1507" t="s">
        <v>230</v>
      </c>
      <c r="V1507" t="s">
        <v>240</v>
      </c>
      <c r="W1507">
        <v>328</v>
      </c>
      <c r="X1507" t="s">
        <v>344</v>
      </c>
      <c r="Y1507" t="s">
        <v>345</v>
      </c>
      <c r="Z1507" t="s">
        <v>346</v>
      </c>
      <c r="AA1507">
        <v>0.1065</v>
      </c>
      <c r="AB1507" t="s">
        <v>347</v>
      </c>
      <c r="AC1507" t="s">
        <v>348</v>
      </c>
      <c r="AD1507" t="s">
        <v>109</v>
      </c>
      <c r="AE1507" t="s">
        <v>9</v>
      </c>
      <c r="AF1507" t="s">
        <v>10</v>
      </c>
      <c r="AG1507" t="s">
        <v>11</v>
      </c>
      <c r="AH1507" t="s">
        <v>11</v>
      </c>
      <c r="AI1507" t="s">
        <v>12</v>
      </c>
      <c r="AJ1507" t="s">
        <v>110</v>
      </c>
      <c r="AK1507">
        <v>1110166</v>
      </c>
      <c r="AL1507" t="s">
        <v>111</v>
      </c>
      <c r="AM1507" t="s">
        <v>14</v>
      </c>
      <c r="AN1507">
        <v>46031</v>
      </c>
      <c r="AO1507">
        <v>38613</v>
      </c>
      <c r="AP1507">
        <v>44557</v>
      </c>
      <c r="AQ1507">
        <v>44.32</v>
      </c>
      <c r="AR1507">
        <v>1363.92</v>
      </c>
      <c r="AS1507" t="s">
        <v>2396</v>
      </c>
      <c r="AT1507" t="s">
        <v>2396</v>
      </c>
      <c r="AU1507">
        <v>0</v>
      </c>
      <c r="AV1507" t="s">
        <v>2400</v>
      </c>
      <c r="AW1507" t="str" cm="1">
        <f t="array" ref="AW1507">IF(Bank_Final_Fact[[#This Row],[Disbursement Date]]=MIN(_xlfn._xlws.FILTER(Bank_Final_Fact[Disbursement Date],Bank_Final_Fact[Client id]=Bank_Final_Fact[[#This Row],[Client id]])),"New","Old")</f>
        <v>New</v>
      </c>
      <c r="AX1507">
        <f t="shared" si="23"/>
        <v>4</v>
      </c>
    </row>
    <row r="1508" spans="1:50">
      <c r="A1508" t="s">
        <v>1893</v>
      </c>
      <c r="B1508">
        <v>898</v>
      </c>
      <c r="C1508" t="s">
        <v>92</v>
      </c>
      <c r="D1508" t="s">
        <v>343</v>
      </c>
      <c r="E1508">
        <v>38382</v>
      </c>
      <c r="F1508">
        <v>19989</v>
      </c>
      <c r="G1508">
        <v>35233</v>
      </c>
      <c r="H1508" s="1">
        <v>43833</v>
      </c>
      <c r="I1508" t="s">
        <v>394</v>
      </c>
      <c r="J1508" t="s">
        <v>389</v>
      </c>
      <c r="K1508">
        <v>700013</v>
      </c>
      <c r="L1508" t="s">
        <v>93</v>
      </c>
      <c r="M1508" t="s">
        <v>296</v>
      </c>
      <c r="N1508" t="s">
        <v>225</v>
      </c>
      <c r="O1508" t="s">
        <v>226</v>
      </c>
      <c r="P1508">
        <v>36</v>
      </c>
      <c r="Q1508" s="1">
        <v>30317</v>
      </c>
      <c r="R1508" t="s">
        <v>235</v>
      </c>
      <c r="S1508" t="s">
        <v>243</v>
      </c>
      <c r="T1508" t="s">
        <v>259</v>
      </c>
      <c r="U1508" t="s">
        <v>233</v>
      </c>
      <c r="V1508" t="s">
        <v>231</v>
      </c>
      <c r="W1508">
        <v>489</v>
      </c>
      <c r="X1508" t="s">
        <v>344</v>
      </c>
      <c r="Y1508" t="s">
        <v>345</v>
      </c>
      <c r="Z1508" t="s">
        <v>346</v>
      </c>
      <c r="AA1508">
        <v>0.1065</v>
      </c>
      <c r="AB1508" t="s">
        <v>347</v>
      </c>
      <c r="AC1508" t="s">
        <v>348</v>
      </c>
      <c r="AD1508" t="s">
        <v>92</v>
      </c>
      <c r="AE1508" t="s">
        <v>82</v>
      </c>
      <c r="AF1508" t="s">
        <v>83</v>
      </c>
      <c r="AG1508" t="s">
        <v>84</v>
      </c>
      <c r="AH1508" t="s">
        <v>84</v>
      </c>
      <c r="AI1508" t="s">
        <v>85</v>
      </c>
      <c r="AJ1508" t="s">
        <v>86</v>
      </c>
      <c r="AK1508">
        <v>700013</v>
      </c>
      <c r="AL1508" t="s">
        <v>21</v>
      </c>
      <c r="AM1508" t="s">
        <v>30</v>
      </c>
      <c r="AN1508">
        <v>37935</v>
      </c>
      <c r="AO1508">
        <v>21744</v>
      </c>
      <c r="AP1508">
        <v>38142</v>
      </c>
      <c r="AQ1508">
        <v>38.369999999999997</v>
      </c>
      <c r="AR1508">
        <v>901.52</v>
      </c>
      <c r="AS1508" t="s">
        <v>2396</v>
      </c>
      <c r="AT1508" t="s">
        <v>2396</v>
      </c>
      <c r="AU1508">
        <v>2</v>
      </c>
      <c r="AV1508" t="s">
        <v>2398</v>
      </c>
      <c r="AW1508" t="str" cm="1">
        <f t="array" ref="AW1508">IF(Bank_Final_Fact[[#This Row],[Disbursement Date]]=MIN(_xlfn._xlws.FILTER(Bank_Final_Fact[Disbursement Date],Bank_Final_Fact[Client id]=Bank_Final_Fact[[#This Row],[Client id]])),"New","Old")</f>
        <v>Old</v>
      </c>
      <c r="AX1508">
        <f t="shared" si="23"/>
        <v>5</v>
      </c>
    </row>
    <row r="1509" spans="1:50">
      <c r="A1509" t="s">
        <v>1894</v>
      </c>
      <c r="B1509">
        <v>224</v>
      </c>
      <c r="C1509" t="s">
        <v>60</v>
      </c>
      <c r="D1509" t="s">
        <v>343</v>
      </c>
      <c r="E1509">
        <v>17375</v>
      </c>
      <c r="F1509">
        <v>37510</v>
      </c>
      <c r="G1509">
        <v>41777</v>
      </c>
      <c r="H1509" s="1">
        <v>42664</v>
      </c>
      <c r="I1509" t="s">
        <v>382</v>
      </c>
      <c r="J1509" t="s">
        <v>389</v>
      </c>
      <c r="K1509">
        <v>90149</v>
      </c>
      <c r="L1509" t="s">
        <v>62</v>
      </c>
      <c r="M1509" t="s">
        <v>285</v>
      </c>
      <c r="N1509" t="s">
        <v>225</v>
      </c>
      <c r="O1509" t="s">
        <v>242</v>
      </c>
      <c r="P1509">
        <v>22</v>
      </c>
      <c r="Q1509" s="1">
        <v>35431</v>
      </c>
      <c r="R1509" t="s">
        <v>227</v>
      </c>
      <c r="S1509" t="s">
        <v>243</v>
      </c>
      <c r="T1509" t="s">
        <v>229</v>
      </c>
      <c r="U1509" t="s">
        <v>230</v>
      </c>
      <c r="V1509" t="s">
        <v>246</v>
      </c>
      <c r="W1509">
        <v>679</v>
      </c>
      <c r="X1509" t="s">
        <v>344</v>
      </c>
      <c r="Y1509" t="s">
        <v>345</v>
      </c>
      <c r="Z1509" t="s">
        <v>346</v>
      </c>
      <c r="AA1509">
        <v>0.1065</v>
      </c>
      <c r="AB1509" t="s">
        <v>347</v>
      </c>
      <c r="AC1509" t="s">
        <v>348</v>
      </c>
      <c r="AD1509" t="s">
        <v>60</v>
      </c>
      <c r="AE1509" t="s">
        <v>40</v>
      </c>
      <c r="AF1509" t="s">
        <v>41</v>
      </c>
      <c r="AG1509" t="s">
        <v>42</v>
      </c>
      <c r="AH1509" t="s">
        <v>42</v>
      </c>
      <c r="AI1509" t="s">
        <v>43</v>
      </c>
      <c r="AJ1509" t="s">
        <v>61</v>
      </c>
      <c r="AK1509">
        <v>90149</v>
      </c>
      <c r="AL1509" t="s">
        <v>48</v>
      </c>
      <c r="AM1509" t="s">
        <v>30</v>
      </c>
      <c r="AN1509">
        <v>17540</v>
      </c>
      <c r="AO1509">
        <v>37739</v>
      </c>
      <c r="AP1509">
        <v>17163</v>
      </c>
      <c r="AQ1509">
        <v>44.96</v>
      </c>
      <c r="AR1509">
        <v>4080.05</v>
      </c>
      <c r="AS1509" t="s">
        <v>2396</v>
      </c>
      <c r="AT1509" t="s">
        <v>2396</v>
      </c>
      <c r="AU1509">
        <v>1</v>
      </c>
      <c r="AV1509" t="s">
        <v>2398</v>
      </c>
      <c r="AW1509" t="str" cm="1">
        <f t="array" ref="AW1509">IF(Bank_Final_Fact[[#This Row],[Disbursement Date]]=MIN(_xlfn._xlws.FILTER(Bank_Final_Fact[Disbursement Date],Bank_Final_Fact[Client id]=Bank_Final_Fact[[#This Row],[Client id]])),"New","Old")</f>
        <v>New</v>
      </c>
      <c r="AX1509">
        <f t="shared" si="23"/>
        <v>3</v>
      </c>
    </row>
    <row r="1510" spans="1:50">
      <c r="A1510" t="s">
        <v>1895</v>
      </c>
      <c r="B1510">
        <v>950</v>
      </c>
      <c r="C1510" t="s">
        <v>109</v>
      </c>
      <c r="D1510" t="s">
        <v>359</v>
      </c>
      <c r="E1510">
        <v>27323</v>
      </c>
      <c r="F1510">
        <v>10022</v>
      </c>
      <c r="G1510">
        <v>37109</v>
      </c>
      <c r="H1510" s="1">
        <v>42947</v>
      </c>
      <c r="I1510" t="s">
        <v>385</v>
      </c>
      <c r="J1510" t="s">
        <v>389</v>
      </c>
      <c r="K1510">
        <v>1110166</v>
      </c>
      <c r="L1510" t="s">
        <v>112</v>
      </c>
      <c r="M1510" t="s">
        <v>295</v>
      </c>
      <c r="N1510" t="s">
        <v>225</v>
      </c>
      <c r="O1510" t="s">
        <v>238</v>
      </c>
      <c r="P1510">
        <v>51</v>
      </c>
      <c r="Q1510" s="1">
        <v>24838</v>
      </c>
      <c r="R1510" t="s">
        <v>227</v>
      </c>
      <c r="S1510" t="s">
        <v>243</v>
      </c>
      <c r="T1510" t="s">
        <v>229</v>
      </c>
      <c r="U1510" t="s">
        <v>245</v>
      </c>
      <c r="V1510" t="s">
        <v>231</v>
      </c>
      <c r="W1510">
        <v>389</v>
      </c>
      <c r="X1510" t="s">
        <v>344</v>
      </c>
      <c r="Y1510" t="s">
        <v>360</v>
      </c>
      <c r="Z1510" t="s">
        <v>346</v>
      </c>
      <c r="AA1510">
        <v>9.9099999999999994E-2</v>
      </c>
      <c r="AB1510" t="s">
        <v>347</v>
      </c>
      <c r="AC1510" t="s">
        <v>361</v>
      </c>
      <c r="AD1510" t="s">
        <v>109</v>
      </c>
      <c r="AE1510" t="s">
        <v>9</v>
      </c>
      <c r="AF1510" t="s">
        <v>10</v>
      </c>
      <c r="AG1510" t="s">
        <v>11</v>
      </c>
      <c r="AH1510" t="s">
        <v>11</v>
      </c>
      <c r="AI1510" t="s">
        <v>12</v>
      </c>
      <c r="AJ1510" t="s">
        <v>110</v>
      </c>
      <c r="AK1510">
        <v>1110166</v>
      </c>
      <c r="AL1510" t="s">
        <v>111</v>
      </c>
      <c r="AM1510" t="s">
        <v>14</v>
      </c>
      <c r="AN1510">
        <v>27902</v>
      </c>
      <c r="AO1510">
        <v>10608</v>
      </c>
      <c r="AP1510">
        <v>26932</v>
      </c>
      <c r="AQ1510">
        <v>23.73</v>
      </c>
      <c r="AR1510">
        <v>518.94000000000005</v>
      </c>
      <c r="AS1510" t="s">
        <v>2396</v>
      </c>
      <c r="AT1510" t="s">
        <v>2396</v>
      </c>
      <c r="AU1510">
        <v>1</v>
      </c>
      <c r="AV1510" t="s">
        <v>2398</v>
      </c>
      <c r="AW1510" t="str" cm="1">
        <f t="array" ref="AW1510">IF(Bank_Final_Fact[[#This Row],[Disbursement Date]]=MIN(_xlfn._xlws.FILTER(Bank_Final_Fact[Disbursement Date],Bank_Final_Fact[Client id]=Bank_Final_Fact[[#This Row],[Client id]])),"New","Old")</f>
        <v>Old</v>
      </c>
      <c r="AX1510">
        <f t="shared" si="23"/>
        <v>4</v>
      </c>
    </row>
    <row r="1511" spans="1:50">
      <c r="A1511" t="s">
        <v>1896</v>
      </c>
      <c r="B1511">
        <v>654</v>
      </c>
      <c r="C1511" t="s">
        <v>124</v>
      </c>
      <c r="D1511" t="s">
        <v>371</v>
      </c>
      <c r="E1511">
        <v>42592</v>
      </c>
      <c r="F1511">
        <v>36677</v>
      </c>
      <c r="G1511">
        <v>35055</v>
      </c>
      <c r="H1511" s="1">
        <v>44297</v>
      </c>
      <c r="I1511" t="s">
        <v>385</v>
      </c>
      <c r="J1511" t="s">
        <v>383</v>
      </c>
      <c r="K1511">
        <v>1030063</v>
      </c>
      <c r="L1511" t="s">
        <v>126</v>
      </c>
      <c r="M1511" t="s">
        <v>263</v>
      </c>
      <c r="N1511" t="s">
        <v>225</v>
      </c>
      <c r="O1511" t="s">
        <v>251</v>
      </c>
      <c r="P1511">
        <v>28</v>
      </c>
      <c r="Q1511" s="1">
        <v>32846</v>
      </c>
      <c r="R1511" t="s">
        <v>235</v>
      </c>
      <c r="S1511" t="s">
        <v>243</v>
      </c>
      <c r="T1511" t="s">
        <v>229</v>
      </c>
      <c r="U1511" t="s">
        <v>245</v>
      </c>
      <c r="V1511" t="s">
        <v>240</v>
      </c>
      <c r="W1511">
        <v>385</v>
      </c>
      <c r="X1511" t="s">
        <v>344</v>
      </c>
      <c r="Y1511" t="s">
        <v>345</v>
      </c>
      <c r="Z1511" t="s">
        <v>346</v>
      </c>
      <c r="AA1511">
        <v>0.14649999999999999</v>
      </c>
      <c r="AB1511" t="s">
        <v>369</v>
      </c>
      <c r="AC1511" t="s">
        <v>370</v>
      </c>
      <c r="AD1511" t="s">
        <v>124</v>
      </c>
      <c r="AE1511" t="s">
        <v>9</v>
      </c>
      <c r="AF1511" t="s">
        <v>10</v>
      </c>
      <c r="AG1511" t="s">
        <v>11</v>
      </c>
      <c r="AH1511" t="s">
        <v>11</v>
      </c>
      <c r="AI1511" t="s">
        <v>12</v>
      </c>
      <c r="AJ1511" t="s">
        <v>20</v>
      </c>
      <c r="AK1511">
        <v>1030063</v>
      </c>
      <c r="AL1511" t="s">
        <v>125</v>
      </c>
      <c r="AM1511" t="s">
        <v>30</v>
      </c>
      <c r="AN1511">
        <v>44172</v>
      </c>
      <c r="AO1511">
        <v>38129</v>
      </c>
      <c r="AP1511">
        <v>42442</v>
      </c>
      <c r="AQ1511">
        <v>30.98</v>
      </c>
      <c r="AR1511">
        <v>2681.56</v>
      </c>
      <c r="AS1511" t="s">
        <v>2396</v>
      </c>
      <c r="AT1511" t="s">
        <v>2396</v>
      </c>
      <c r="AU1511">
        <v>0</v>
      </c>
      <c r="AV1511" t="s">
        <v>2398</v>
      </c>
      <c r="AW1511" t="str" cm="1">
        <f t="array" ref="AW1511">IF(Bank_Final_Fact[[#This Row],[Disbursement Date]]=MIN(_xlfn._xlws.FILTER(Bank_Final_Fact[Disbursement Date],Bank_Final_Fact[Client id]=Bank_Final_Fact[[#This Row],[Client id]])),"New","Old")</f>
        <v>Old</v>
      </c>
      <c r="AX1511">
        <f t="shared" si="23"/>
        <v>2</v>
      </c>
    </row>
    <row r="1512" spans="1:50">
      <c r="A1512" t="s">
        <v>1897</v>
      </c>
      <c r="B1512">
        <v>5</v>
      </c>
      <c r="C1512" t="s">
        <v>47</v>
      </c>
      <c r="D1512" t="s">
        <v>343</v>
      </c>
      <c r="E1512">
        <v>19074</v>
      </c>
      <c r="F1512">
        <v>2016</v>
      </c>
      <c r="G1512">
        <v>39488</v>
      </c>
      <c r="H1512" s="1">
        <v>42627</v>
      </c>
      <c r="I1512" t="s">
        <v>385</v>
      </c>
      <c r="J1512" t="s">
        <v>389</v>
      </c>
      <c r="K1512">
        <v>80001</v>
      </c>
      <c r="L1512" t="s">
        <v>49</v>
      </c>
      <c r="M1512" t="s">
        <v>237</v>
      </c>
      <c r="N1512" t="s">
        <v>225</v>
      </c>
      <c r="O1512" t="s">
        <v>238</v>
      </c>
      <c r="P1512">
        <v>55</v>
      </c>
      <c r="Q1512" s="1">
        <v>22647</v>
      </c>
      <c r="R1512" t="s">
        <v>239</v>
      </c>
      <c r="S1512" t="s">
        <v>228</v>
      </c>
      <c r="T1512" t="s">
        <v>229</v>
      </c>
      <c r="U1512" t="s">
        <v>233</v>
      </c>
      <c r="V1512" t="s">
        <v>240</v>
      </c>
      <c r="W1512">
        <v>773</v>
      </c>
      <c r="X1512" t="s">
        <v>344</v>
      </c>
      <c r="Y1512" t="s">
        <v>345</v>
      </c>
      <c r="Z1512" t="s">
        <v>346</v>
      </c>
      <c r="AA1512">
        <v>0.1065</v>
      </c>
      <c r="AB1512" t="s">
        <v>347</v>
      </c>
      <c r="AC1512" t="s">
        <v>348</v>
      </c>
      <c r="AD1512" t="s">
        <v>47</v>
      </c>
      <c r="AE1512" t="s">
        <v>40</v>
      </c>
      <c r="AF1512" t="s">
        <v>41</v>
      </c>
      <c r="AG1512" t="s">
        <v>42</v>
      </c>
      <c r="AH1512" t="s">
        <v>42</v>
      </c>
      <c r="AI1512" t="s">
        <v>43</v>
      </c>
      <c r="AJ1512" t="s">
        <v>47</v>
      </c>
      <c r="AK1512">
        <v>80001</v>
      </c>
      <c r="AL1512" t="s">
        <v>48</v>
      </c>
      <c r="AM1512" t="s">
        <v>16</v>
      </c>
      <c r="AN1512">
        <v>18634</v>
      </c>
      <c r="AO1512">
        <v>2007</v>
      </c>
      <c r="AP1512">
        <v>19059</v>
      </c>
      <c r="AQ1512">
        <v>15.67</v>
      </c>
      <c r="AR1512">
        <v>4698.7700000000004</v>
      </c>
      <c r="AS1512" t="s">
        <v>2396</v>
      </c>
      <c r="AT1512" t="s">
        <v>2396</v>
      </c>
      <c r="AU1512">
        <v>1</v>
      </c>
      <c r="AV1512" t="s">
        <v>2399</v>
      </c>
      <c r="AW1512" t="str" cm="1">
        <f t="array" ref="AW1512">IF(Bank_Final_Fact[[#This Row],[Disbursement Date]]=MIN(_xlfn._xlws.FILTER(Bank_Final_Fact[Disbursement Date],Bank_Final_Fact[Client id]=Bank_Final_Fact[[#This Row],[Client id]])),"New","Old")</f>
        <v>Old</v>
      </c>
      <c r="AX1512">
        <f t="shared" si="23"/>
        <v>3</v>
      </c>
    </row>
    <row r="1513" spans="1:50">
      <c r="A1513" t="s">
        <v>1898</v>
      </c>
      <c r="B1513">
        <v>676</v>
      </c>
      <c r="C1513" t="s">
        <v>94</v>
      </c>
      <c r="D1513" t="s">
        <v>343</v>
      </c>
      <c r="E1513">
        <v>3002</v>
      </c>
      <c r="F1513">
        <v>38976</v>
      </c>
      <c r="G1513">
        <v>43040</v>
      </c>
      <c r="H1513" s="1">
        <v>43841</v>
      </c>
      <c r="I1513" t="s">
        <v>394</v>
      </c>
      <c r="J1513" t="s">
        <v>383</v>
      </c>
      <c r="K1513">
        <v>70364</v>
      </c>
      <c r="L1513" t="s">
        <v>96</v>
      </c>
      <c r="M1513" t="s">
        <v>237</v>
      </c>
      <c r="N1513" t="s">
        <v>225</v>
      </c>
      <c r="O1513" t="s">
        <v>238</v>
      </c>
      <c r="P1513">
        <v>47</v>
      </c>
      <c r="Q1513" s="1">
        <v>26451</v>
      </c>
      <c r="R1513" t="s">
        <v>281</v>
      </c>
      <c r="S1513" t="s">
        <v>282</v>
      </c>
      <c r="T1513" t="s">
        <v>259</v>
      </c>
      <c r="U1513" t="s">
        <v>245</v>
      </c>
      <c r="V1513" t="s">
        <v>231</v>
      </c>
      <c r="W1513">
        <v>346</v>
      </c>
      <c r="X1513" t="s">
        <v>344</v>
      </c>
      <c r="Y1513" t="s">
        <v>345</v>
      </c>
      <c r="Z1513" t="s">
        <v>346</v>
      </c>
      <c r="AA1513">
        <v>0.1065</v>
      </c>
      <c r="AB1513" t="s">
        <v>347</v>
      </c>
      <c r="AC1513" t="s">
        <v>348</v>
      </c>
      <c r="AD1513" t="s">
        <v>94</v>
      </c>
      <c r="AE1513" t="s">
        <v>51</v>
      </c>
      <c r="AF1513" t="s">
        <v>52</v>
      </c>
      <c r="AG1513" t="s">
        <v>53</v>
      </c>
      <c r="AH1513" t="s">
        <v>53</v>
      </c>
      <c r="AI1513" t="s">
        <v>54</v>
      </c>
      <c r="AJ1513" t="s">
        <v>94</v>
      </c>
      <c r="AK1513">
        <v>70364</v>
      </c>
      <c r="AL1513" t="s">
        <v>95</v>
      </c>
      <c r="AM1513" t="s">
        <v>14</v>
      </c>
      <c r="AN1513">
        <v>4501</v>
      </c>
      <c r="AO1513">
        <v>40851</v>
      </c>
      <c r="AP1513">
        <v>2652</v>
      </c>
      <c r="AQ1513">
        <v>35.32</v>
      </c>
      <c r="AR1513">
        <v>1777.32</v>
      </c>
      <c r="AS1513" t="s">
        <v>2397</v>
      </c>
      <c r="AT1513" t="s">
        <v>2396</v>
      </c>
      <c r="AU1513">
        <v>2</v>
      </c>
      <c r="AV1513" t="s">
        <v>2398</v>
      </c>
      <c r="AW1513" t="str" cm="1">
        <f t="array" ref="AW1513">IF(Bank_Final_Fact[[#This Row],[Disbursement Date]]=MIN(_xlfn._xlws.FILTER(Bank_Final_Fact[Disbursement Date],Bank_Final_Fact[Client id]=Bank_Final_Fact[[#This Row],[Client id]])),"New","Old")</f>
        <v>Old</v>
      </c>
      <c r="AX1513">
        <f t="shared" si="23"/>
        <v>4</v>
      </c>
    </row>
    <row r="1514" spans="1:50">
      <c r="A1514" t="s">
        <v>1899</v>
      </c>
      <c r="B1514">
        <v>624</v>
      </c>
      <c r="C1514" t="s">
        <v>132</v>
      </c>
      <c r="D1514" t="s">
        <v>343</v>
      </c>
      <c r="E1514">
        <v>34900</v>
      </c>
      <c r="F1514">
        <v>23599</v>
      </c>
      <c r="G1514">
        <v>22227</v>
      </c>
      <c r="H1514" s="1">
        <v>43916</v>
      </c>
      <c r="I1514" t="s">
        <v>387</v>
      </c>
      <c r="J1514" t="s">
        <v>383</v>
      </c>
      <c r="K1514">
        <v>440052</v>
      </c>
      <c r="L1514" t="s">
        <v>138</v>
      </c>
      <c r="M1514" t="s">
        <v>253</v>
      </c>
      <c r="N1514" t="s">
        <v>225</v>
      </c>
      <c r="O1514" t="s">
        <v>251</v>
      </c>
      <c r="P1514">
        <v>29</v>
      </c>
      <c r="Q1514" s="1">
        <v>32874</v>
      </c>
      <c r="R1514" t="s">
        <v>227</v>
      </c>
      <c r="S1514" t="s">
        <v>243</v>
      </c>
      <c r="T1514" t="s">
        <v>229</v>
      </c>
      <c r="U1514" t="s">
        <v>230</v>
      </c>
      <c r="V1514" t="s">
        <v>240</v>
      </c>
      <c r="W1514">
        <v>311</v>
      </c>
      <c r="X1514" t="s">
        <v>344</v>
      </c>
      <c r="Y1514" t="s">
        <v>345</v>
      </c>
      <c r="Z1514" t="s">
        <v>346</v>
      </c>
      <c r="AA1514">
        <v>0.1065</v>
      </c>
      <c r="AB1514" t="s">
        <v>347</v>
      </c>
      <c r="AC1514" t="s">
        <v>348</v>
      </c>
      <c r="AD1514" t="s">
        <v>132</v>
      </c>
      <c r="AE1514" t="s">
        <v>133</v>
      </c>
      <c r="AF1514" t="s">
        <v>134</v>
      </c>
      <c r="AG1514" t="s">
        <v>135</v>
      </c>
      <c r="AH1514" t="s">
        <v>135</v>
      </c>
      <c r="AI1514" t="s">
        <v>136</v>
      </c>
      <c r="AJ1514" t="s">
        <v>132</v>
      </c>
      <c r="AK1514">
        <v>440052</v>
      </c>
      <c r="AL1514" t="s">
        <v>137</v>
      </c>
      <c r="AM1514" t="s">
        <v>16</v>
      </c>
      <c r="AN1514">
        <v>35334</v>
      </c>
      <c r="AO1514">
        <v>24003</v>
      </c>
      <c r="AP1514">
        <v>34459</v>
      </c>
      <c r="AQ1514">
        <v>41.44</v>
      </c>
      <c r="AR1514">
        <v>4094.3</v>
      </c>
      <c r="AS1514" t="s">
        <v>2396</v>
      </c>
      <c r="AT1514" t="s">
        <v>2396</v>
      </c>
      <c r="AU1514">
        <v>1</v>
      </c>
      <c r="AV1514" t="s">
        <v>2398</v>
      </c>
      <c r="AW1514" t="str" cm="1">
        <f t="array" ref="AW1514">IF(Bank_Final_Fact[[#This Row],[Disbursement Date]]=MIN(_xlfn._xlws.FILTER(Bank_Final_Fact[Disbursement Date],Bank_Final_Fact[Client id]=Bank_Final_Fact[[#This Row],[Client id]])),"New","Old")</f>
        <v>Old</v>
      </c>
      <c r="AX1514">
        <f t="shared" si="23"/>
        <v>3</v>
      </c>
    </row>
    <row r="1515" spans="1:50">
      <c r="A1515" t="s">
        <v>1900</v>
      </c>
      <c r="B1515">
        <v>693</v>
      </c>
      <c r="C1515" t="s">
        <v>69</v>
      </c>
      <c r="D1515" t="s">
        <v>343</v>
      </c>
      <c r="E1515">
        <v>45858</v>
      </c>
      <c r="F1515">
        <v>9700</v>
      </c>
      <c r="G1515">
        <v>20975</v>
      </c>
      <c r="H1515" s="1">
        <v>44660</v>
      </c>
      <c r="I1515" t="s">
        <v>382</v>
      </c>
      <c r="J1515" t="s">
        <v>383</v>
      </c>
      <c r="K1515">
        <v>140056</v>
      </c>
      <c r="L1515" t="s">
        <v>71</v>
      </c>
      <c r="M1515" t="s">
        <v>247</v>
      </c>
      <c r="N1515" t="s">
        <v>225</v>
      </c>
      <c r="O1515" t="s">
        <v>226</v>
      </c>
      <c r="P1515">
        <v>45</v>
      </c>
      <c r="Q1515" s="1">
        <v>26299</v>
      </c>
      <c r="R1515" t="s">
        <v>266</v>
      </c>
      <c r="S1515" t="s">
        <v>243</v>
      </c>
      <c r="T1515" t="s">
        <v>229</v>
      </c>
      <c r="U1515" t="s">
        <v>230</v>
      </c>
      <c r="V1515" t="s">
        <v>231</v>
      </c>
      <c r="W1515">
        <v>773</v>
      </c>
      <c r="X1515" t="s">
        <v>344</v>
      </c>
      <c r="Y1515" t="s">
        <v>345</v>
      </c>
      <c r="Z1515" t="s">
        <v>346</v>
      </c>
      <c r="AA1515">
        <v>0.1065</v>
      </c>
      <c r="AB1515" t="s">
        <v>347</v>
      </c>
      <c r="AC1515" t="s">
        <v>348</v>
      </c>
      <c r="AD1515" t="s">
        <v>69</v>
      </c>
      <c r="AE1515" t="s">
        <v>24</v>
      </c>
      <c r="AF1515" t="s">
        <v>25</v>
      </c>
      <c r="AG1515" t="s">
        <v>26</v>
      </c>
      <c r="AH1515" t="s">
        <v>26</v>
      </c>
      <c r="AI1515" t="s">
        <v>27</v>
      </c>
      <c r="AJ1515" t="s">
        <v>69</v>
      </c>
      <c r="AK1515">
        <v>140056</v>
      </c>
      <c r="AL1515" t="s">
        <v>70</v>
      </c>
      <c r="AM1515" t="s">
        <v>14</v>
      </c>
      <c r="AN1515">
        <v>46198</v>
      </c>
      <c r="AO1515">
        <v>11200</v>
      </c>
      <c r="AP1515">
        <v>45645</v>
      </c>
      <c r="AQ1515">
        <v>28.76</v>
      </c>
      <c r="AR1515">
        <v>156.69999999999999</v>
      </c>
      <c r="AS1515" t="s">
        <v>2396</v>
      </c>
      <c r="AT1515" t="s">
        <v>2397</v>
      </c>
      <c r="AU1515">
        <v>1</v>
      </c>
      <c r="AV1515" t="s">
        <v>2398</v>
      </c>
      <c r="AW1515" t="str" cm="1">
        <f t="array" ref="AW1515">IF(Bank_Final_Fact[[#This Row],[Disbursement Date]]=MIN(_xlfn._xlws.FILTER(Bank_Final_Fact[Disbursement Date],Bank_Final_Fact[Client id]=Bank_Final_Fact[[#This Row],[Client id]])),"New","Old")</f>
        <v>Old</v>
      </c>
      <c r="AX1515">
        <f t="shared" si="23"/>
        <v>4</v>
      </c>
    </row>
    <row r="1516" spans="1:50">
      <c r="A1516" t="s">
        <v>1901</v>
      </c>
      <c r="B1516">
        <v>719</v>
      </c>
      <c r="C1516" t="s">
        <v>127</v>
      </c>
      <c r="D1516" t="s">
        <v>343</v>
      </c>
      <c r="E1516">
        <v>30548</v>
      </c>
      <c r="F1516">
        <v>23989</v>
      </c>
      <c r="G1516">
        <v>32573</v>
      </c>
      <c r="H1516" s="1">
        <v>43346</v>
      </c>
      <c r="I1516" t="s">
        <v>385</v>
      </c>
      <c r="J1516" t="s">
        <v>389</v>
      </c>
      <c r="K1516">
        <v>120676</v>
      </c>
      <c r="L1516" t="s">
        <v>128</v>
      </c>
      <c r="M1516" t="s">
        <v>314</v>
      </c>
      <c r="N1516" t="s">
        <v>225</v>
      </c>
      <c r="O1516" t="s">
        <v>238</v>
      </c>
      <c r="P1516">
        <v>46</v>
      </c>
      <c r="Q1516" s="1">
        <v>26665</v>
      </c>
      <c r="R1516" t="s">
        <v>281</v>
      </c>
      <c r="S1516" t="s">
        <v>282</v>
      </c>
      <c r="T1516" t="s">
        <v>229</v>
      </c>
      <c r="U1516" t="s">
        <v>261</v>
      </c>
      <c r="V1516" t="s">
        <v>231</v>
      </c>
      <c r="W1516">
        <v>512</v>
      </c>
      <c r="X1516" t="s">
        <v>344</v>
      </c>
      <c r="Y1516" t="s">
        <v>345</v>
      </c>
      <c r="Z1516" t="s">
        <v>346</v>
      </c>
      <c r="AA1516">
        <v>0.1065</v>
      </c>
      <c r="AB1516" t="s">
        <v>347</v>
      </c>
      <c r="AC1516" t="s">
        <v>348</v>
      </c>
      <c r="AD1516" t="s">
        <v>127</v>
      </c>
      <c r="AE1516" t="s">
        <v>9</v>
      </c>
      <c r="AF1516" t="s">
        <v>10</v>
      </c>
      <c r="AG1516" t="s">
        <v>11</v>
      </c>
      <c r="AH1516" t="s">
        <v>11</v>
      </c>
      <c r="AI1516" t="s">
        <v>12</v>
      </c>
      <c r="AJ1516" t="s">
        <v>127</v>
      </c>
      <c r="AK1516">
        <v>120676</v>
      </c>
      <c r="AL1516" t="s">
        <v>21</v>
      </c>
      <c r="AM1516" t="s">
        <v>14</v>
      </c>
      <c r="AN1516">
        <v>32163</v>
      </c>
      <c r="AO1516">
        <v>23522</v>
      </c>
      <c r="AP1516">
        <v>30531</v>
      </c>
      <c r="AQ1516">
        <v>49.18</v>
      </c>
      <c r="AR1516">
        <v>1404.82</v>
      </c>
      <c r="AS1516" t="s">
        <v>2396</v>
      </c>
      <c r="AT1516" t="s">
        <v>2397</v>
      </c>
      <c r="AU1516">
        <v>0</v>
      </c>
      <c r="AV1516" t="s">
        <v>2398</v>
      </c>
      <c r="AW1516" t="str" cm="1">
        <f t="array" ref="AW1516">IF(Bank_Final_Fact[[#This Row],[Disbursement Date]]=MIN(_xlfn._xlws.FILTER(Bank_Final_Fact[Disbursement Date],Bank_Final_Fact[Client id]=Bank_Final_Fact[[#This Row],[Client id]])),"New","Old")</f>
        <v>New</v>
      </c>
      <c r="AX1516">
        <f t="shared" si="23"/>
        <v>1</v>
      </c>
    </row>
    <row r="1517" spans="1:50">
      <c r="A1517" t="s">
        <v>1902</v>
      </c>
      <c r="B1517">
        <v>892</v>
      </c>
      <c r="C1517" t="s">
        <v>92</v>
      </c>
      <c r="D1517" t="s">
        <v>359</v>
      </c>
      <c r="E1517">
        <v>8502</v>
      </c>
      <c r="F1517">
        <v>22452</v>
      </c>
      <c r="G1517">
        <v>31155</v>
      </c>
      <c r="H1517" s="1">
        <v>43037</v>
      </c>
      <c r="I1517" t="s">
        <v>394</v>
      </c>
      <c r="J1517" t="s">
        <v>389</v>
      </c>
      <c r="K1517">
        <v>700013</v>
      </c>
      <c r="L1517" t="s">
        <v>93</v>
      </c>
      <c r="M1517" t="s">
        <v>327</v>
      </c>
      <c r="N1517" t="s">
        <v>225</v>
      </c>
      <c r="O1517" t="s">
        <v>238</v>
      </c>
      <c r="P1517">
        <v>55</v>
      </c>
      <c r="Q1517" s="1">
        <v>23012</v>
      </c>
      <c r="R1517" t="s">
        <v>266</v>
      </c>
      <c r="S1517" t="s">
        <v>282</v>
      </c>
      <c r="T1517" t="s">
        <v>259</v>
      </c>
      <c r="U1517" t="s">
        <v>261</v>
      </c>
      <c r="V1517" t="s">
        <v>231</v>
      </c>
      <c r="W1517">
        <v>750</v>
      </c>
      <c r="X1517" t="s">
        <v>344</v>
      </c>
      <c r="Y1517" t="s">
        <v>360</v>
      </c>
      <c r="Z1517" t="s">
        <v>346</v>
      </c>
      <c r="AA1517">
        <v>9.9099999999999994E-2</v>
      </c>
      <c r="AB1517" t="s">
        <v>347</v>
      </c>
      <c r="AC1517" t="s">
        <v>361</v>
      </c>
      <c r="AD1517" t="s">
        <v>92</v>
      </c>
      <c r="AE1517" t="s">
        <v>82</v>
      </c>
      <c r="AF1517" t="s">
        <v>83</v>
      </c>
      <c r="AG1517" t="s">
        <v>84</v>
      </c>
      <c r="AH1517" t="s">
        <v>84</v>
      </c>
      <c r="AI1517" t="s">
        <v>85</v>
      </c>
      <c r="AJ1517" t="s">
        <v>86</v>
      </c>
      <c r="AK1517">
        <v>700013</v>
      </c>
      <c r="AL1517" t="s">
        <v>21</v>
      </c>
      <c r="AM1517" t="s">
        <v>30</v>
      </c>
      <c r="AN1517">
        <v>8540</v>
      </c>
      <c r="AO1517">
        <v>22929</v>
      </c>
      <c r="AP1517">
        <v>8048</v>
      </c>
      <c r="AQ1517">
        <v>22.23</v>
      </c>
      <c r="AR1517">
        <v>402.23</v>
      </c>
      <c r="AS1517" t="s">
        <v>2396</v>
      </c>
      <c r="AT1517" t="s">
        <v>2396</v>
      </c>
      <c r="AU1517">
        <v>2</v>
      </c>
      <c r="AV1517" t="s">
        <v>2399</v>
      </c>
      <c r="AW1517" t="str" cm="1">
        <f t="array" ref="AW1517">IF(Bank_Final_Fact[[#This Row],[Disbursement Date]]=MIN(_xlfn._xlws.FILTER(Bank_Final_Fact[Disbursement Date],Bank_Final_Fact[Client id]=Bank_Final_Fact[[#This Row],[Client id]])),"New","Old")</f>
        <v>New</v>
      </c>
      <c r="AX1517">
        <f t="shared" si="23"/>
        <v>1</v>
      </c>
    </row>
    <row r="1518" spans="1:50">
      <c r="A1518" t="s">
        <v>1903</v>
      </c>
      <c r="B1518">
        <v>427</v>
      </c>
      <c r="C1518" t="s">
        <v>92</v>
      </c>
      <c r="D1518" t="s">
        <v>343</v>
      </c>
      <c r="E1518">
        <v>29967</v>
      </c>
      <c r="F1518">
        <v>4451</v>
      </c>
      <c r="G1518">
        <v>35629</v>
      </c>
      <c r="H1518" s="1">
        <v>43338</v>
      </c>
      <c r="I1518" t="s">
        <v>394</v>
      </c>
      <c r="J1518" t="s">
        <v>383</v>
      </c>
      <c r="K1518">
        <v>700013</v>
      </c>
      <c r="L1518" t="s">
        <v>93</v>
      </c>
      <c r="M1518" t="s">
        <v>277</v>
      </c>
      <c r="N1518" t="s">
        <v>225</v>
      </c>
      <c r="O1518" t="s">
        <v>238</v>
      </c>
      <c r="P1518">
        <v>46</v>
      </c>
      <c r="Q1518" s="1">
        <v>26665</v>
      </c>
      <c r="R1518" t="s">
        <v>239</v>
      </c>
      <c r="S1518" t="s">
        <v>303</v>
      </c>
      <c r="T1518" t="s">
        <v>259</v>
      </c>
      <c r="U1518" t="s">
        <v>233</v>
      </c>
      <c r="V1518" t="s">
        <v>240</v>
      </c>
      <c r="W1518">
        <v>522</v>
      </c>
      <c r="X1518" t="s">
        <v>344</v>
      </c>
      <c r="Y1518" t="s">
        <v>345</v>
      </c>
      <c r="Z1518" t="s">
        <v>346</v>
      </c>
      <c r="AA1518">
        <v>0.1065</v>
      </c>
      <c r="AB1518" t="s">
        <v>347</v>
      </c>
      <c r="AC1518" t="s">
        <v>348</v>
      </c>
      <c r="AD1518" t="s">
        <v>92</v>
      </c>
      <c r="AE1518" t="s">
        <v>82</v>
      </c>
      <c r="AF1518" t="s">
        <v>83</v>
      </c>
      <c r="AG1518" t="s">
        <v>84</v>
      </c>
      <c r="AH1518" t="s">
        <v>84</v>
      </c>
      <c r="AI1518" t="s">
        <v>85</v>
      </c>
      <c r="AJ1518" t="s">
        <v>86</v>
      </c>
      <c r="AK1518">
        <v>700013</v>
      </c>
      <c r="AL1518" t="s">
        <v>21</v>
      </c>
      <c r="AM1518" t="s">
        <v>30</v>
      </c>
      <c r="AN1518">
        <v>29493</v>
      </c>
      <c r="AO1518">
        <v>4147</v>
      </c>
      <c r="AP1518">
        <v>29933</v>
      </c>
      <c r="AQ1518">
        <v>0.47</v>
      </c>
      <c r="AR1518">
        <v>2576.44</v>
      </c>
      <c r="AS1518" t="s">
        <v>2396</v>
      </c>
      <c r="AT1518" t="s">
        <v>2397</v>
      </c>
      <c r="AU1518">
        <v>0</v>
      </c>
      <c r="AV1518" t="s">
        <v>2398</v>
      </c>
      <c r="AW1518" t="str" cm="1">
        <f t="array" ref="AW1518">IF(Bank_Final_Fact[[#This Row],[Disbursement Date]]=MIN(_xlfn._xlws.FILTER(Bank_Final_Fact[Disbursement Date],Bank_Final_Fact[Client id]=Bank_Final_Fact[[#This Row],[Client id]])),"New","Old")</f>
        <v>Old</v>
      </c>
      <c r="AX1518">
        <f t="shared" si="23"/>
        <v>4</v>
      </c>
    </row>
    <row r="1519" spans="1:50">
      <c r="A1519" t="s">
        <v>1904</v>
      </c>
      <c r="B1519">
        <v>633</v>
      </c>
      <c r="C1519" t="s">
        <v>69</v>
      </c>
      <c r="D1519" t="s">
        <v>343</v>
      </c>
      <c r="E1519">
        <v>19720</v>
      </c>
      <c r="F1519">
        <v>23358</v>
      </c>
      <c r="G1519">
        <v>10483</v>
      </c>
      <c r="H1519" s="1">
        <v>45287</v>
      </c>
      <c r="I1519" t="s">
        <v>385</v>
      </c>
      <c r="J1519" t="s">
        <v>383</v>
      </c>
      <c r="K1519">
        <v>140056</v>
      </c>
      <c r="L1519" t="s">
        <v>71</v>
      </c>
      <c r="M1519" t="s">
        <v>276</v>
      </c>
      <c r="N1519" t="s">
        <v>225</v>
      </c>
      <c r="O1519" t="s">
        <v>226</v>
      </c>
      <c r="P1519">
        <v>37</v>
      </c>
      <c r="Q1519" s="1">
        <v>29221</v>
      </c>
      <c r="R1519" t="s">
        <v>266</v>
      </c>
      <c r="S1519" t="s">
        <v>243</v>
      </c>
      <c r="T1519" t="s">
        <v>229</v>
      </c>
      <c r="U1519" t="s">
        <v>261</v>
      </c>
      <c r="V1519" t="s">
        <v>231</v>
      </c>
      <c r="W1519">
        <v>479</v>
      </c>
      <c r="X1519" t="s">
        <v>344</v>
      </c>
      <c r="Y1519" t="s">
        <v>345</v>
      </c>
      <c r="Z1519" t="s">
        <v>346</v>
      </c>
      <c r="AA1519">
        <v>0.1065</v>
      </c>
      <c r="AB1519" t="s">
        <v>347</v>
      </c>
      <c r="AC1519" t="s">
        <v>348</v>
      </c>
      <c r="AD1519" t="s">
        <v>69</v>
      </c>
      <c r="AE1519" t="s">
        <v>24</v>
      </c>
      <c r="AF1519" t="s">
        <v>25</v>
      </c>
      <c r="AG1519" t="s">
        <v>26</v>
      </c>
      <c r="AH1519" t="s">
        <v>26</v>
      </c>
      <c r="AI1519" t="s">
        <v>27</v>
      </c>
      <c r="AJ1519" t="s">
        <v>69</v>
      </c>
      <c r="AK1519">
        <v>140056</v>
      </c>
      <c r="AL1519" t="s">
        <v>70</v>
      </c>
      <c r="AM1519" t="s">
        <v>14</v>
      </c>
      <c r="AN1519">
        <v>19808</v>
      </c>
      <c r="AO1519">
        <v>22960</v>
      </c>
      <c r="AP1519">
        <v>19602</v>
      </c>
      <c r="AQ1519">
        <v>8.2200000000000006</v>
      </c>
      <c r="AR1519">
        <v>4736.72</v>
      </c>
      <c r="AS1519" t="s">
        <v>2396</v>
      </c>
      <c r="AT1519" t="s">
        <v>2396</v>
      </c>
      <c r="AU1519">
        <v>0</v>
      </c>
      <c r="AV1519" t="s">
        <v>2400</v>
      </c>
      <c r="AW1519" t="str" cm="1">
        <f t="array" ref="AW1519">IF(Bank_Final_Fact[[#This Row],[Disbursement Date]]=MIN(_xlfn._xlws.FILTER(Bank_Final_Fact[Disbursement Date],Bank_Final_Fact[Client id]=Bank_Final_Fact[[#This Row],[Client id]])),"New","Old")</f>
        <v>Old</v>
      </c>
      <c r="AX1519">
        <f t="shared" si="23"/>
        <v>3</v>
      </c>
    </row>
    <row r="1520" spans="1:50">
      <c r="A1520" t="s">
        <v>1905</v>
      </c>
      <c r="B1520">
        <v>48</v>
      </c>
      <c r="C1520" t="s">
        <v>92</v>
      </c>
      <c r="D1520" t="s">
        <v>371</v>
      </c>
      <c r="E1520">
        <v>45357</v>
      </c>
      <c r="F1520">
        <v>21592</v>
      </c>
      <c r="G1520">
        <v>2726</v>
      </c>
      <c r="H1520" s="1">
        <v>43490</v>
      </c>
      <c r="I1520" t="s">
        <v>382</v>
      </c>
      <c r="J1520" t="s">
        <v>383</v>
      </c>
      <c r="K1520">
        <v>700013</v>
      </c>
      <c r="L1520" t="s">
        <v>93</v>
      </c>
      <c r="M1520" t="s">
        <v>283</v>
      </c>
      <c r="N1520" t="s">
        <v>225</v>
      </c>
      <c r="O1520" t="s">
        <v>226</v>
      </c>
      <c r="P1520">
        <v>36</v>
      </c>
      <c r="Q1520" s="1">
        <v>30317</v>
      </c>
      <c r="R1520" t="s">
        <v>235</v>
      </c>
      <c r="S1520" t="s">
        <v>243</v>
      </c>
      <c r="T1520" t="s">
        <v>259</v>
      </c>
      <c r="U1520" t="s">
        <v>245</v>
      </c>
      <c r="V1520" t="s">
        <v>240</v>
      </c>
      <c r="W1520">
        <v>796</v>
      </c>
      <c r="X1520" t="s">
        <v>344</v>
      </c>
      <c r="Y1520" t="s">
        <v>345</v>
      </c>
      <c r="Z1520" t="s">
        <v>346</v>
      </c>
      <c r="AA1520">
        <v>0.14649999999999999</v>
      </c>
      <c r="AB1520" t="s">
        <v>369</v>
      </c>
      <c r="AC1520" t="s">
        <v>370</v>
      </c>
      <c r="AD1520" t="s">
        <v>92</v>
      </c>
      <c r="AE1520" t="s">
        <v>82</v>
      </c>
      <c r="AF1520" t="s">
        <v>83</v>
      </c>
      <c r="AG1520" t="s">
        <v>84</v>
      </c>
      <c r="AH1520" t="s">
        <v>84</v>
      </c>
      <c r="AI1520" t="s">
        <v>85</v>
      </c>
      <c r="AJ1520" t="s">
        <v>86</v>
      </c>
      <c r="AK1520">
        <v>700013</v>
      </c>
      <c r="AL1520" t="s">
        <v>21</v>
      </c>
      <c r="AM1520" t="s">
        <v>30</v>
      </c>
      <c r="AN1520">
        <v>45034</v>
      </c>
      <c r="AO1520">
        <v>21620</v>
      </c>
      <c r="AP1520">
        <v>44994</v>
      </c>
      <c r="AQ1520">
        <v>7.21</v>
      </c>
      <c r="AR1520">
        <v>1668.61</v>
      </c>
      <c r="AS1520" t="s">
        <v>2396</v>
      </c>
      <c r="AT1520" t="s">
        <v>2396</v>
      </c>
      <c r="AU1520">
        <v>2</v>
      </c>
      <c r="AV1520" t="s">
        <v>2398</v>
      </c>
      <c r="AW1520" t="str" cm="1">
        <f t="array" ref="AW1520">IF(Bank_Final_Fact[[#This Row],[Disbursement Date]]=MIN(_xlfn._xlws.FILTER(Bank_Final_Fact[Disbursement Date],Bank_Final_Fact[Client id]=Bank_Final_Fact[[#This Row],[Client id]])),"New","Old")</f>
        <v>New</v>
      </c>
      <c r="AX1520">
        <f t="shared" si="23"/>
        <v>1</v>
      </c>
    </row>
    <row r="1521" spans="1:50">
      <c r="A1521" t="s">
        <v>1906</v>
      </c>
      <c r="B1521">
        <v>646</v>
      </c>
      <c r="C1521" t="s">
        <v>92</v>
      </c>
      <c r="D1521" t="s">
        <v>359</v>
      </c>
      <c r="E1521">
        <v>48136</v>
      </c>
      <c r="F1521">
        <v>40323</v>
      </c>
      <c r="G1521">
        <v>20439</v>
      </c>
      <c r="H1521" s="1">
        <v>43452</v>
      </c>
      <c r="I1521" t="s">
        <v>385</v>
      </c>
      <c r="J1521" t="s">
        <v>389</v>
      </c>
      <c r="K1521">
        <v>700013</v>
      </c>
      <c r="L1521" t="s">
        <v>93</v>
      </c>
      <c r="M1521" t="s">
        <v>276</v>
      </c>
      <c r="N1521" t="s">
        <v>225</v>
      </c>
      <c r="O1521" t="s">
        <v>226</v>
      </c>
      <c r="P1521">
        <v>37</v>
      </c>
      <c r="Q1521" s="1">
        <v>29221</v>
      </c>
      <c r="R1521" t="s">
        <v>266</v>
      </c>
      <c r="S1521" t="s">
        <v>243</v>
      </c>
      <c r="T1521" t="s">
        <v>229</v>
      </c>
      <c r="U1521" t="s">
        <v>261</v>
      </c>
      <c r="V1521" t="s">
        <v>231</v>
      </c>
      <c r="W1521">
        <v>479</v>
      </c>
      <c r="X1521" t="s">
        <v>344</v>
      </c>
      <c r="Y1521" t="s">
        <v>360</v>
      </c>
      <c r="Z1521" t="s">
        <v>346</v>
      </c>
      <c r="AA1521">
        <v>9.9099999999999994E-2</v>
      </c>
      <c r="AB1521" t="s">
        <v>347</v>
      </c>
      <c r="AC1521" t="s">
        <v>361</v>
      </c>
      <c r="AD1521" t="s">
        <v>92</v>
      </c>
      <c r="AE1521" t="s">
        <v>82</v>
      </c>
      <c r="AF1521" t="s">
        <v>83</v>
      </c>
      <c r="AG1521" t="s">
        <v>84</v>
      </c>
      <c r="AH1521" t="s">
        <v>84</v>
      </c>
      <c r="AI1521" t="s">
        <v>85</v>
      </c>
      <c r="AJ1521" t="s">
        <v>86</v>
      </c>
      <c r="AK1521">
        <v>700013</v>
      </c>
      <c r="AL1521" t="s">
        <v>21</v>
      </c>
      <c r="AM1521" t="s">
        <v>30</v>
      </c>
      <c r="AN1521">
        <v>50000</v>
      </c>
      <c r="AO1521">
        <v>42291</v>
      </c>
      <c r="AP1521">
        <v>48093</v>
      </c>
      <c r="AQ1521">
        <v>45.3</v>
      </c>
      <c r="AR1521">
        <v>4054.79</v>
      </c>
      <c r="AS1521" t="s">
        <v>2396</v>
      </c>
      <c r="AT1521" t="s">
        <v>2396</v>
      </c>
      <c r="AU1521">
        <v>2</v>
      </c>
      <c r="AV1521" t="s">
        <v>2398</v>
      </c>
      <c r="AW1521" t="str" cm="1">
        <f t="array" ref="AW1521">IF(Bank_Final_Fact[[#This Row],[Disbursement Date]]=MIN(_xlfn._xlws.FILTER(Bank_Final_Fact[Disbursement Date],Bank_Final_Fact[Client id]=Bank_Final_Fact[[#This Row],[Client id]])),"New","Old")</f>
        <v>Old</v>
      </c>
      <c r="AX1521">
        <f t="shared" si="23"/>
        <v>4</v>
      </c>
    </row>
    <row r="1522" spans="1:50">
      <c r="A1522" t="s">
        <v>1907</v>
      </c>
      <c r="B1522">
        <v>496</v>
      </c>
      <c r="C1522" t="s">
        <v>149</v>
      </c>
      <c r="D1522" t="s">
        <v>343</v>
      </c>
      <c r="E1522">
        <v>46027</v>
      </c>
      <c r="F1522">
        <v>46632</v>
      </c>
      <c r="G1522">
        <v>24367</v>
      </c>
      <c r="H1522" s="1">
        <v>42749</v>
      </c>
      <c r="I1522" t="s">
        <v>394</v>
      </c>
      <c r="J1522" t="s">
        <v>389</v>
      </c>
      <c r="K1522">
        <v>1050013</v>
      </c>
      <c r="L1522" t="s">
        <v>150</v>
      </c>
      <c r="M1522" t="s">
        <v>276</v>
      </c>
      <c r="N1522" t="s">
        <v>225</v>
      </c>
      <c r="O1522" t="s">
        <v>226</v>
      </c>
      <c r="P1522">
        <v>37</v>
      </c>
      <c r="Q1522" s="1">
        <v>29221</v>
      </c>
      <c r="R1522" t="s">
        <v>266</v>
      </c>
      <c r="S1522" t="s">
        <v>243</v>
      </c>
      <c r="T1522" t="s">
        <v>229</v>
      </c>
      <c r="U1522" t="s">
        <v>261</v>
      </c>
      <c r="V1522" t="s">
        <v>231</v>
      </c>
      <c r="W1522">
        <v>479</v>
      </c>
      <c r="X1522" t="s">
        <v>344</v>
      </c>
      <c r="Y1522" t="s">
        <v>345</v>
      </c>
      <c r="Z1522" t="s">
        <v>346</v>
      </c>
      <c r="AA1522">
        <v>0.1065</v>
      </c>
      <c r="AB1522" t="s">
        <v>347</v>
      </c>
      <c r="AC1522" t="s">
        <v>348</v>
      </c>
      <c r="AD1522" t="s">
        <v>149</v>
      </c>
      <c r="AE1522" t="s">
        <v>143</v>
      </c>
      <c r="AF1522" t="s">
        <v>144</v>
      </c>
      <c r="AG1522" t="s">
        <v>145</v>
      </c>
      <c r="AH1522" t="s">
        <v>145</v>
      </c>
      <c r="AI1522" t="s">
        <v>146</v>
      </c>
      <c r="AJ1522" t="s">
        <v>149</v>
      </c>
      <c r="AK1522">
        <v>1050013</v>
      </c>
      <c r="AL1522" t="s">
        <v>147</v>
      </c>
      <c r="AM1522" t="s">
        <v>30</v>
      </c>
      <c r="AN1522">
        <v>46363</v>
      </c>
      <c r="AO1522">
        <v>46570</v>
      </c>
      <c r="AP1522">
        <v>45974</v>
      </c>
      <c r="AQ1522">
        <v>18.04</v>
      </c>
      <c r="AR1522">
        <v>2659.29</v>
      </c>
      <c r="AS1522" t="s">
        <v>2396</v>
      </c>
      <c r="AT1522" t="s">
        <v>2396</v>
      </c>
      <c r="AU1522">
        <v>1</v>
      </c>
      <c r="AV1522" t="s">
        <v>2399</v>
      </c>
      <c r="AW1522" t="str" cm="1">
        <f t="array" ref="AW1522">IF(Bank_Final_Fact[[#This Row],[Disbursement Date]]=MIN(_xlfn._xlws.FILTER(Bank_Final_Fact[Disbursement Date],Bank_Final_Fact[Client id]=Bank_Final_Fact[[#This Row],[Client id]])),"New","Old")</f>
        <v>Old</v>
      </c>
      <c r="AX1522">
        <f t="shared" si="23"/>
        <v>2</v>
      </c>
    </row>
    <row r="1523" spans="1:50">
      <c r="A1523" t="s">
        <v>1908</v>
      </c>
      <c r="B1523">
        <v>784</v>
      </c>
      <c r="C1523" t="s">
        <v>180</v>
      </c>
      <c r="D1523" t="s">
        <v>343</v>
      </c>
      <c r="E1523">
        <v>38137</v>
      </c>
      <c r="F1523">
        <v>33996</v>
      </c>
      <c r="G1523">
        <v>22410</v>
      </c>
      <c r="H1523" s="1">
        <v>42272</v>
      </c>
      <c r="I1523" t="s">
        <v>382</v>
      </c>
      <c r="J1523" t="s">
        <v>389</v>
      </c>
      <c r="K1523">
        <v>1320004</v>
      </c>
      <c r="L1523" t="s">
        <v>182</v>
      </c>
      <c r="M1523" t="s">
        <v>334</v>
      </c>
      <c r="N1523" t="s">
        <v>225</v>
      </c>
      <c r="O1523" t="s">
        <v>226</v>
      </c>
      <c r="P1523">
        <v>43</v>
      </c>
      <c r="Q1523" s="1">
        <v>27454</v>
      </c>
      <c r="R1523" t="s">
        <v>281</v>
      </c>
      <c r="S1523" t="s">
        <v>282</v>
      </c>
      <c r="T1523" t="s">
        <v>229</v>
      </c>
      <c r="U1523" t="s">
        <v>230</v>
      </c>
      <c r="V1523" t="s">
        <v>246</v>
      </c>
      <c r="W1523">
        <v>558</v>
      </c>
      <c r="X1523" t="s">
        <v>344</v>
      </c>
      <c r="Y1523" t="s">
        <v>345</v>
      </c>
      <c r="Z1523" t="s">
        <v>346</v>
      </c>
      <c r="AA1523">
        <v>0.1065</v>
      </c>
      <c r="AB1523" t="s">
        <v>347</v>
      </c>
      <c r="AC1523" t="s">
        <v>348</v>
      </c>
      <c r="AD1523" t="s">
        <v>180</v>
      </c>
      <c r="AE1523" t="s">
        <v>103</v>
      </c>
      <c r="AF1523" t="s">
        <v>104</v>
      </c>
      <c r="AG1523" t="s">
        <v>105</v>
      </c>
      <c r="AH1523" t="s">
        <v>105</v>
      </c>
      <c r="AI1523" t="s">
        <v>106</v>
      </c>
      <c r="AJ1523" t="s">
        <v>104</v>
      </c>
      <c r="AK1523">
        <v>1320004</v>
      </c>
      <c r="AL1523" t="s">
        <v>181</v>
      </c>
      <c r="AM1523" t="s">
        <v>14</v>
      </c>
      <c r="AN1523">
        <v>38325</v>
      </c>
      <c r="AO1523">
        <v>34390</v>
      </c>
      <c r="AP1523">
        <v>37875</v>
      </c>
      <c r="AQ1523">
        <v>11.57</v>
      </c>
      <c r="AR1523">
        <v>1505.93</v>
      </c>
      <c r="AS1523" t="s">
        <v>2396</v>
      </c>
      <c r="AT1523" t="s">
        <v>2396</v>
      </c>
      <c r="AU1523">
        <v>0</v>
      </c>
      <c r="AV1523" t="s">
        <v>2400</v>
      </c>
      <c r="AW1523" t="str" cm="1">
        <f t="array" ref="AW1523">IF(Bank_Final_Fact[[#This Row],[Disbursement Date]]=MIN(_xlfn._xlws.FILTER(Bank_Final_Fact[Disbursement Date],Bank_Final_Fact[Client id]=Bank_Final_Fact[[#This Row],[Client id]])),"New","Old")</f>
        <v>New</v>
      </c>
      <c r="AX1523">
        <f t="shared" si="23"/>
        <v>6</v>
      </c>
    </row>
    <row r="1524" spans="1:50">
      <c r="A1524" t="s">
        <v>1909</v>
      </c>
      <c r="B1524">
        <v>525</v>
      </c>
      <c r="C1524" t="s">
        <v>39</v>
      </c>
      <c r="D1524" t="s">
        <v>359</v>
      </c>
      <c r="E1524">
        <v>21669</v>
      </c>
      <c r="F1524">
        <v>48108</v>
      </c>
      <c r="G1524">
        <v>31615</v>
      </c>
      <c r="H1524" s="1">
        <v>45155</v>
      </c>
      <c r="I1524" t="s">
        <v>382</v>
      </c>
      <c r="J1524" t="s">
        <v>383</v>
      </c>
      <c r="K1524">
        <v>30179</v>
      </c>
      <c r="L1524" t="s">
        <v>46</v>
      </c>
      <c r="M1524" t="s">
        <v>247</v>
      </c>
      <c r="N1524" t="s">
        <v>225</v>
      </c>
      <c r="O1524" t="s">
        <v>251</v>
      </c>
      <c r="P1524">
        <v>35</v>
      </c>
      <c r="Q1524" s="1">
        <v>30682</v>
      </c>
      <c r="R1524" t="s">
        <v>239</v>
      </c>
      <c r="S1524" t="s">
        <v>303</v>
      </c>
      <c r="T1524" t="s">
        <v>229</v>
      </c>
      <c r="U1524" t="s">
        <v>236</v>
      </c>
      <c r="V1524" t="s">
        <v>240</v>
      </c>
      <c r="W1524">
        <v>721</v>
      </c>
      <c r="X1524" t="s">
        <v>344</v>
      </c>
      <c r="Y1524" t="s">
        <v>360</v>
      </c>
      <c r="Z1524" t="s">
        <v>346</v>
      </c>
      <c r="AA1524">
        <v>9.9099999999999994E-2</v>
      </c>
      <c r="AB1524" t="s">
        <v>347</v>
      </c>
      <c r="AC1524" t="s">
        <v>361</v>
      </c>
      <c r="AD1524" t="s">
        <v>39</v>
      </c>
      <c r="AE1524" t="s">
        <v>40</v>
      </c>
      <c r="AF1524" t="s">
        <v>41</v>
      </c>
      <c r="AG1524" t="s">
        <v>42</v>
      </c>
      <c r="AH1524" t="s">
        <v>42</v>
      </c>
      <c r="AI1524" t="s">
        <v>43</v>
      </c>
      <c r="AJ1524" t="s">
        <v>44</v>
      </c>
      <c r="AK1524">
        <v>30179</v>
      </c>
      <c r="AL1524" t="s">
        <v>45</v>
      </c>
      <c r="AM1524" t="s">
        <v>30</v>
      </c>
      <c r="AN1524">
        <v>21666</v>
      </c>
      <c r="AO1524">
        <v>47655</v>
      </c>
      <c r="AP1524">
        <v>21405</v>
      </c>
      <c r="AQ1524">
        <v>32.46</v>
      </c>
      <c r="AR1524">
        <v>2209.23</v>
      </c>
      <c r="AS1524" t="s">
        <v>2396</v>
      </c>
      <c r="AT1524" t="s">
        <v>2396</v>
      </c>
      <c r="AU1524">
        <v>0</v>
      </c>
      <c r="AV1524" t="s">
        <v>2398</v>
      </c>
      <c r="AW1524" t="str" cm="1">
        <f t="array" ref="AW1524">IF(Bank_Final_Fact[[#This Row],[Disbursement Date]]=MIN(_xlfn._xlws.FILTER(Bank_Final_Fact[Disbursement Date],Bank_Final_Fact[Client id]=Bank_Final_Fact[[#This Row],[Client id]])),"New","Old")</f>
        <v>Old</v>
      </c>
      <c r="AX1524">
        <f t="shared" si="23"/>
        <v>3</v>
      </c>
    </row>
    <row r="1525" spans="1:50">
      <c r="A1525" t="s">
        <v>1910</v>
      </c>
      <c r="B1525">
        <v>224</v>
      </c>
      <c r="C1525" t="s">
        <v>124</v>
      </c>
      <c r="D1525" t="s">
        <v>343</v>
      </c>
      <c r="E1525">
        <v>46225</v>
      </c>
      <c r="F1525">
        <v>24111</v>
      </c>
      <c r="G1525">
        <v>35918</v>
      </c>
      <c r="H1525" s="1">
        <v>43174</v>
      </c>
      <c r="I1525" t="s">
        <v>382</v>
      </c>
      <c r="J1525" t="s">
        <v>389</v>
      </c>
      <c r="K1525">
        <v>1030063</v>
      </c>
      <c r="L1525" t="s">
        <v>126</v>
      </c>
      <c r="M1525" t="s">
        <v>285</v>
      </c>
      <c r="N1525" t="s">
        <v>225</v>
      </c>
      <c r="O1525" t="s">
        <v>242</v>
      </c>
      <c r="P1525">
        <v>22</v>
      </c>
      <c r="Q1525" s="1">
        <v>35431</v>
      </c>
      <c r="R1525" t="s">
        <v>227</v>
      </c>
      <c r="S1525" t="s">
        <v>243</v>
      </c>
      <c r="T1525" t="s">
        <v>229</v>
      </c>
      <c r="U1525" t="s">
        <v>230</v>
      </c>
      <c r="V1525" t="s">
        <v>246</v>
      </c>
      <c r="W1525">
        <v>679</v>
      </c>
      <c r="X1525" t="s">
        <v>344</v>
      </c>
      <c r="Y1525" t="s">
        <v>345</v>
      </c>
      <c r="Z1525" t="s">
        <v>346</v>
      </c>
      <c r="AA1525">
        <v>0.1065</v>
      </c>
      <c r="AB1525" t="s">
        <v>347</v>
      </c>
      <c r="AC1525" t="s">
        <v>348</v>
      </c>
      <c r="AD1525" t="s">
        <v>124</v>
      </c>
      <c r="AE1525" t="s">
        <v>9</v>
      </c>
      <c r="AF1525" t="s">
        <v>10</v>
      </c>
      <c r="AG1525" t="s">
        <v>11</v>
      </c>
      <c r="AH1525" t="s">
        <v>11</v>
      </c>
      <c r="AI1525" t="s">
        <v>12</v>
      </c>
      <c r="AJ1525" t="s">
        <v>20</v>
      </c>
      <c r="AK1525">
        <v>1030063</v>
      </c>
      <c r="AL1525" t="s">
        <v>125</v>
      </c>
      <c r="AM1525" t="s">
        <v>30</v>
      </c>
      <c r="AN1525">
        <v>45778</v>
      </c>
      <c r="AO1525">
        <v>26087</v>
      </c>
      <c r="AP1525">
        <v>45875</v>
      </c>
      <c r="AQ1525">
        <v>9.85</v>
      </c>
      <c r="AR1525">
        <v>546.12</v>
      </c>
      <c r="AS1525" t="s">
        <v>2396</v>
      </c>
      <c r="AT1525" t="s">
        <v>2396</v>
      </c>
      <c r="AU1525">
        <v>2</v>
      </c>
      <c r="AV1525" t="s">
        <v>2398</v>
      </c>
      <c r="AW1525" t="str" cm="1">
        <f t="array" ref="AW1525">IF(Bank_Final_Fact[[#This Row],[Disbursement Date]]=MIN(_xlfn._xlws.FILTER(Bank_Final_Fact[Disbursement Date],Bank_Final_Fact[Client id]=Bank_Final_Fact[[#This Row],[Client id]])),"New","Old")</f>
        <v>Old</v>
      </c>
      <c r="AX1525">
        <f t="shared" si="23"/>
        <v>3</v>
      </c>
    </row>
    <row r="1526" spans="1:50">
      <c r="A1526" t="s">
        <v>1911</v>
      </c>
      <c r="B1526">
        <v>154</v>
      </c>
      <c r="C1526" t="s">
        <v>142</v>
      </c>
      <c r="D1526" t="s">
        <v>343</v>
      </c>
      <c r="E1526">
        <v>37717</v>
      </c>
      <c r="F1526">
        <v>14469</v>
      </c>
      <c r="G1526">
        <v>32503</v>
      </c>
      <c r="H1526" s="1">
        <v>43320</v>
      </c>
      <c r="I1526" t="s">
        <v>387</v>
      </c>
      <c r="J1526" t="s">
        <v>389</v>
      </c>
      <c r="K1526">
        <v>570241</v>
      </c>
      <c r="L1526" t="s">
        <v>148</v>
      </c>
      <c r="M1526" t="s">
        <v>299</v>
      </c>
      <c r="N1526" t="s">
        <v>225</v>
      </c>
      <c r="O1526" t="s">
        <v>226</v>
      </c>
      <c r="P1526">
        <v>45</v>
      </c>
      <c r="Q1526" s="1">
        <v>27089</v>
      </c>
      <c r="R1526" t="s">
        <v>266</v>
      </c>
      <c r="S1526" t="s">
        <v>282</v>
      </c>
      <c r="T1526" t="s">
        <v>259</v>
      </c>
      <c r="U1526" t="s">
        <v>261</v>
      </c>
      <c r="V1526" t="s">
        <v>231</v>
      </c>
      <c r="W1526">
        <v>830</v>
      </c>
      <c r="X1526" t="s">
        <v>344</v>
      </c>
      <c r="Y1526" t="s">
        <v>345</v>
      </c>
      <c r="Z1526" t="s">
        <v>346</v>
      </c>
      <c r="AA1526">
        <v>0.1065</v>
      </c>
      <c r="AB1526" t="s">
        <v>347</v>
      </c>
      <c r="AC1526" t="s">
        <v>348</v>
      </c>
      <c r="AD1526" t="s">
        <v>142</v>
      </c>
      <c r="AE1526" t="s">
        <v>143</v>
      </c>
      <c r="AF1526" t="s">
        <v>144</v>
      </c>
      <c r="AG1526" t="s">
        <v>145</v>
      </c>
      <c r="AH1526" t="s">
        <v>145</v>
      </c>
      <c r="AI1526" t="s">
        <v>146</v>
      </c>
      <c r="AJ1526" t="s">
        <v>142</v>
      </c>
      <c r="AK1526">
        <v>570241</v>
      </c>
      <c r="AL1526" t="s">
        <v>147</v>
      </c>
      <c r="AM1526" t="s">
        <v>30</v>
      </c>
      <c r="AN1526">
        <v>37436</v>
      </c>
      <c r="AO1526">
        <v>15300</v>
      </c>
      <c r="AP1526">
        <v>37715</v>
      </c>
      <c r="AQ1526">
        <v>38.659999999999997</v>
      </c>
      <c r="AR1526">
        <v>339.73</v>
      </c>
      <c r="AS1526" t="s">
        <v>2396</v>
      </c>
      <c r="AT1526" t="s">
        <v>2396</v>
      </c>
      <c r="AU1526">
        <v>2</v>
      </c>
      <c r="AV1526" t="s">
        <v>2399</v>
      </c>
      <c r="AW1526" t="str" cm="1">
        <f t="array" ref="AW1526">IF(Bank_Final_Fact[[#This Row],[Disbursement Date]]=MIN(_xlfn._xlws.FILTER(Bank_Final_Fact[Disbursement Date],Bank_Final_Fact[Client id]=Bank_Final_Fact[[#This Row],[Client id]])),"New","Old")</f>
        <v>Old</v>
      </c>
      <c r="AX1526">
        <f t="shared" si="23"/>
        <v>3</v>
      </c>
    </row>
    <row r="1527" spans="1:50">
      <c r="A1527" t="s">
        <v>1912</v>
      </c>
      <c r="B1527">
        <v>615</v>
      </c>
      <c r="C1527" t="s">
        <v>149</v>
      </c>
      <c r="D1527" t="s">
        <v>359</v>
      </c>
      <c r="E1527">
        <v>5233</v>
      </c>
      <c r="F1527">
        <v>5709</v>
      </c>
      <c r="G1527">
        <v>12437</v>
      </c>
      <c r="H1527" s="1">
        <v>44884</v>
      </c>
      <c r="I1527" t="s">
        <v>382</v>
      </c>
      <c r="J1527" t="s">
        <v>389</v>
      </c>
      <c r="K1527">
        <v>1050013</v>
      </c>
      <c r="L1527" t="s">
        <v>150</v>
      </c>
      <c r="M1527" t="s">
        <v>250</v>
      </c>
      <c r="N1527" t="s">
        <v>225</v>
      </c>
      <c r="O1527" t="s">
        <v>238</v>
      </c>
      <c r="P1527">
        <v>55</v>
      </c>
      <c r="Q1527" s="1">
        <v>23377</v>
      </c>
      <c r="R1527" t="s">
        <v>266</v>
      </c>
      <c r="S1527" t="s">
        <v>282</v>
      </c>
      <c r="T1527" t="s">
        <v>259</v>
      </c>
      <c r="U1527" t="s">
        <v>245</v>
      </c>
      <c r="V1527" t="s">
        <v>231</v>
      </c>
      <c r="W1527">
        <v>489</v>
      </c>
      <c r="X1527" t="s">
        <v>344</v>
      </c>
      <c r="Y1527" t="s">
        <v>360</v>
      </c>
      <c r="Z1527" t="s">
        <v>346</v>
      </c>
      <c r="AA1527">
        <v>9.9099999999999994E-2</v>
      </c>
      <c r="AB1527" t="s">
        <v>347</v>
      </c>
      <c r="AC1527" t="s">
        <v>361</v>
      </c>
      <c r="AD1527" t="s">
        <v>149</v>
      </c>
      <c r="AE1527" t="s">
        <v>143</v>
      </c>
      <c r="AF1527" t="s">
        <v>144</v>
      </c>
      <c r="AG1527" t="s">
        <v>145</v>
      </c>
      <c r="AH1527" t="s">
        <v>145</v>
      </c>
      <c r="AI1527" t="s">
        <v>146</v>
      </c>
      <c r="AJ1527" t="s">
        <v>149</v>
      </c>
      <c r="AK1527">
        <v>1050013</v>
      </c>
      <c r="AL1527" t="s">
        <v>147</v>
      </c>
      <c r="AM1527" t="s">
        <v>30</v>
      </c>
      <c r="AN1527">
        <v>6788</v>
      </c>
      <c r="AO1527">
        <v>6798</v>
      </c>
      <c r="AP1527">
        <v>4958</v>
      </c>
      <c r="AQ1527">
        <v>7.9</v>
      </c>
      <c r="AR1527">
        <v>3477.73</v>
      </c>
      <c r="AS1527" t="s">
        <v>2396</v>
      </c>
      <c r="AT1527" t="s">
        <v>2396</v>
      </c>
      <c r="AU1527">
        <v>2</v>
      </c>
      <c r="AV1527" t="s">
        <v>2398</v>
      </c>
      <c r="AW1527" t="str" cm="1">
        <f t="array" ref="AW1527">IF(Bank_Final_Fact[[#This Row],[Disbursement Date]]=MIN(_xlfn._xlws.FILTER(Bank_Final_Fact[Disbursement Date],Bank_Final_Fact[Client id]=Bank_Final_Fact[[#This Row],[Client id]])),"New","Old")</f>
        <v>Old</v>
      </c>
      <c r="AX1527">
        <f t="shared" si="23"/>
        <v>5</v>
      </c>
    </row>
    <row r="1528" spans="1:50">
      <c r="A1528" t="s">
        <v>1913</v>
      </c>
      <c r="B1528">
        <v>325</v>
      </c>
      <c r="C1528" t="s">
        <v>23</v>
      </c>
      <c r="D1528" t="s">
        <v>359</v>
      </c>
      <c r="E1528">
        <v>43050</v>
      </c>
      <c r="F1528">
        <v>11760</v>
      </c>
      <c r="G1528">
        <v>24669</v>
      </c>
      <c r="H1528" s="1">
        <v>45271</v>
      </c>
      <c r="I1528" t="s">
        <v>382</v>
      </c>
      <c r="J1528" t="s">
        <v>389</v>
      </c>
      <c r="K1528">
        <v>910182</v>
      </c>
      <c r="L1528" t="s">
        <v>31</v>
      </c>
      <c r="M1528" t="s">
        <v>299</v>
      </c>
      <c r="N1528" t="s">
        <v>225</v>
      </c>
      <c r="O1528" t="s">
        <v>226</v>
      </c>
      <c r="P1528">
        <v>45</v>
      </c>
      <c r="Q1528" s="1">
        <v>27089</v>
      </c>
      <c r="R1528" t="s">
        <v>266</v>
      </c>
      <c r="S1528" t="s">
        <v>282</v>
      </c>
      <c r="T1528" t="s">
        <v>259</v>
      </c>
      <c r="U1528" t="s">
        <v>261</v>
      </c>
      <c r="V1528" t="s">
        <v>231</v>
      </c>
      <c r="W1528">
        <v>830</v>
      </c>
      <c r="X1528" t="s">
        <v>344</v>
      </c>
      <c r="Y1528" t="s">
        <v>360</v>
      </c>
      <c r="Z1528" t="s">
        <v>346</v>
      </c>
      <c r="AA1528">
        <v>9.9099999999999994E-2</v>
      </c>
      <c r="AB1528" t="s">
        <v>347</v>
      </c>
      <c r="AC1528" t="s">
        <v>361</v>
      </c>
      <c r="AD1528" t="s">
        <v>23</v>
      </c>
      <c r="AE1528" t="s">
        <v>24</v>
      </c>
      <c r="AF1528" t="s">
        <v>25</v>
      </c>
      <c r="AG1528" t="s">
        <v>26</v>
      </c>
      <c r="AH1528" t="s">
        <v>26</v>
      </c>
      <c r="AI1528" t="s">
        <v>27</v>
      </c>
      <c r="AJ1528" t="s">
        <v>28</v>
      </c>
      <c r="AK1528">
        <v>910182</v>
      </c>
      <c r="AL1528" t="s">
        <v>29</v>
      </c>
      <c r="AM1528" t="s">
        <v>16</v>
      </c>
      <c r="AN1528">
        <v>43291</v>
      </c>
      <c r="AO1528">
        <v>12758</v>
      </c>
      <c r="AP1528">
        <v>42820</v>
      </c>
      <c r="AQ1528">
        <v>30.75</v>
      </c>
      <c r="AR1528">
        <v>1172.97</v>
      </c>
      <c r="AS1528" t="s">
        <v>2396</v>
      </c>
      <c r="AT1528" t="s">
        <v>2396</v>
      </c>
      <c r="AU1528">
        <v>0</v>
      </c>
      <c r="AV1528" t="s">
        <v>2398</v>
      </c>
      <c r="AW1528" t="str" cm="1">
        <f t="array" ref="AW1528">IF(Bank_Final_Fact[[#This Row],[Disbursement Date]]=MIN(_xlfn._xlws.FILTER(Bank_Final_Fact[Disbursement Date],Bank_Final_Fact[Client id]=Bank_Final_Fact[[#This Row],[Client id]])),"New","Old")</f>
        <v>Old</v>
      </c>
      <c r="AX1528">
        <f t="shared" si="23"/>
        <v>3</v>
      </c>
    </row>
    <row r="1529" spans="1:50">
      <c r="A1529" t="s">
        <v>1914</v>
      </c>
      <c r="B1529">
        <v>240</v>
      </c>
      <c r="C1529" t="s">
        <v>186</v>
      </c>
      <c r="D1529" t="s">
        <v>343</v>
      </c>
      <c r="E1529">
        <v>34352</v>
      </c>
      <c r="F1529">
        <v>19370</v>
      </c>
      <c r="G1529">
        <v>37816</v>
      </c>
      <c r="H1529" s="1">
        <v>44528</v>
      </c>
      <c r="I1529" t="s">
        <v>385</v>
      </c>
      <c r="J1529" t="s">
        <v>389</v>
      </c>
      <c r="K1529">
        <v>800018</v>
      </c>
      <c r="L1529" t="s">
        <v>189</v>
      </c>
      <c r="M1529" t="s">
        <v>294</v>
      </c>
      <c r="N1529" t="s">
        <v>225</v>
      </c>
      <c r="O1529" t="s">
        <v>238</v>
      </c>
      <c r="P1529">
        <v>49</v>
      </c>
      <c r="Q1529" s="1">
        <v>25846</v>
      </c>
      <c r="R1529" t="s">
        <v>281</v>
      </c>
      <c r="S1529" t="s">
        <v>282</v>
      </c>
      <c r="T1529" t="s">
        <v>259</v>
      </c>
      <c r="U1529" t="s">
        <v>261</v>
      </c>
      <c r="V1529" t="s">
        <v>246</v>
      </c>
      <c r="W1529">
        <v>825</v>
      </c>
      <c r="X1529" t="s">
        <v>344</v>
      </c>
      <c r="Y1529" t="s">
        <v>345</v>
      </c>
      <c r="Z1529" t="s">
        <v>346</v>
      </c>
      <c r="AA1529">
        <v>0.1065</v>
      </c>
      <c r="AB1529" t="s">
        <v>347</v>
      </c>
      <c r="AC1529" t="s">
        <v>348</v>
      </c>
      <c r="AD1529" t="s">
        <v>186</v>
      </c>
      <c r="AE1529" t="s">
        <v>24</v>
      </c>
      <c r="AF1529" t="s">
        <v>25</v>
      </c>
      <c r="AG1529" t="s">
        <v>26</v>
      </c>
      <c r="AH1529" t="s">
        <v>26</v>
      </c>
      <c r="AI1529" t="s">
        <v>27</v>
      </c>
      <c r="AJ1529" t="s">
        <v>187</v>
      </c>
      <c r="AK1529">
        <v>800018</v>
      </c>
      <c r="AL1529" t="s">
        <v>188</v>
      </c>
      <c r="AM1529" t="s">
        <v>14</v>
      </c>
      <c r="AN1529">
        <v>34338</v>
      </c>
      <c r="AO1529">
        <v>19688</v>
      </c>
      <c r="AP1529">
        <v>34123</v>
      </c>
      <c r="AQ1529">
        <v>16.48</v>
      </c>
      <c r="AR1529">
        <v>3673.34</v>
      </c>
      <c r="AS1529" t="s">
        <v>2396</v>
      </c>
      <c r="AT1529" t="s">
        <v>2396</v>
      </c>
      <c r="AU1529">
        <v>0</v>
      </c>
      <c r="AV1529" t="s">
        <v>2399</v>
      </c>
      <c r="AW1529" t="str" cm="1">
        <f t="array" ref="AW1529">IF(Bank_Final_Fact[[#This Row],[Disbursement Date]]=MIN(_xlfn._xlws.FILTER(Bank_Final_Fact[Disbursement Date],Bank_Final_Fact[Client id]=Bank_Final_Fact[[#This Row],[Client id]])),"New","Old")</f>
        <v>Old</v>
      </c>
      <c r="AX1529">
        <f t="shared" si="23"/>
        <v>3</v>
      </c>
    </row>
    <row r="1530" spans="1:50">
      <c r="A1530" t="s">
        <v>1915</v>
      </c>
      <c r="B1530">
        <v>206</v>
      </c>
      <c r="C1530" t="s">
        <v>39</v>
      </c>
      <c r="D1530" t="s">
        <v>359</v>
      </c>
      <c r="E1530">
        <v>23422</v>
      </c>
      <c r="F1530">
        <v>21743</v>
      </c>
      <c r="G1530">
        <v>29527</v>
      </c>
      <c r="H1530" s="1">
        <v>43196</v>
      </c>
      <c r="I1530" t="s">
        <v>382</v>
      </c>
      <c r="J1530" t="s">
        <v>389</v>
      </c>
      <c r="K1530">
        <v>30179</v>
      </c>
      <c r="L1530" t="s">
        <v>46</v>
      </c>
      <c r="M1530" t="s">
        <v>288</v>
      </c>
      <c r="N1530" t="s">
        <v>225</v>
      </c>
      <c r="O1530" t="s">
        <v>226</v>
      </c>
      <c r="P1530">
        <v>41</v>
      </c>
      <c r="Q1530" s="1">
        <v>28491</v>
      </c>
      <c r="R1530" t="s">
        <v>227</v>
      </c>
      <c r="S1530" t="s">
        <v>243</v>
      </c>
      <c r="T1530" t="s">
        <v>229</v>
      </c>
      <c r="U1530" t="s">
        <v>245</v>
      </c>
      <c r="V1530" t="s">
        <v>246</v>
      </c>
      <c r="W1530">
        <v>495</v>
      </c>
      <c r="X1530" t="s">
        <v>344</v>
      </c>
      <c r="Y1530" t="s">
        <v>360</v>
      </c>
      <c r="Z1530" t="s">
        <v>346</v>
      </c>
      <c r="AA1530">
        <v>9.9099999999999994E-2</v>
      </c>
      <c r="AB1530" t="s">
        <v>347</v>
      </c>
      <c r="AC1530" t="s">
        <v>361</v>
      </c>
      <c r="AD1530" t="s">
        <v>39</v>
      </c>
      <c r="AE1530" t="s">
        <v>40</v>
      </c>
      <c r="AF1530" t="s">
        <v>41</v>
      </c>
      <c r="AG1530" t="s">
        <v>42</v>
      </c>
      <c r="AH1530" t="s">
        <v>42</v>
      </c>
      <c r="AI1530" t="s">
        <v>43</v>
      </c>
      <c r="AJ1530" t="s">
        <v>44</v>
      </c>
      <c r="AK1530">
        <v>30179</v>
      </c>
      <c r="AL1530" t="s">
        <v>45</v>
      </c>
      <c r="AM1530" t="s">
        <v>30</v>
      </c>
      <c r="AN1530">
        <v>24194</v>
      </c>
      <c r="AO1530">
        <v>22730</v>
      </c>
      <c r="AP1530">
        <v>23248</v>
      </c>
      <c r="AQ1530">
        <v>45.65</v>
      </c>
      <c r="AR1530">
        <v>2346.85</v>
      </c>
      <c r="AS1530" t="s">
        <v>2396</v>
      </c>
      <c r="AT1530" t="s">
        <v>2396</v>
      </c>
      <c r="AU1530">
        <v>1</v>
      </c>
      <c r="AV1530" t="s">
        <v>2398</v>
      </c>
      <c r="AW1530" t="str" cm="1">
        <f t="array" ref="AW1530">IF(Bank_Final_Fact[[#This Row],[Disbursement Date]]=MIN(_xlfn._xlws.FILTER(Bank_Final_Fact[Disbursement Date],Bank_Final_Fact[Client id]=Bank_Final_Fact[[#This Row],[Client id]])),"New","Old")</f>
        <v>New</v>
      </c>
      <c r="AX1530">
        <f t="shared" si="23"/>
        <v>2</v>
      </c>
    </row>
    <row r="1531" spans="1:50">
      <c r="A1531" t="s">
        <v>1916</v>
      </c>
      <c r="B1531">
        <v>790</v>
      </c>
      <c r="C1531" t="s">
        <v>171</v>
      </c>
      <c r="D1531" t="s">
        <v>359</v>
      </c>
      <c r="E1531">
        <v>32227</v>
      </c>
      <c r="F1531">
        <v>20555</v>
      </c>
      <c r="G1531">
        <v>14228</v>
      </c>
      <c r="H1531" s="1">
        <v>44629</v>
      </c>
      <c r="I1531" t="s">
        <v>382</v>
      </c>
      <c r="J1531" t="s">
        <v>383</v>
      </c>
      <c r="K1531">
        <v>380112</v>
      </c>
      <c r="L1531" t="s">
        <v>173</v>
      </c>
      <c r="M1531" t="s">
        <v>326</v>
      </c>
      <c r="N1531" t="s">
        <v>225</v>
      </c>
      <c r="O1531" t="s">
        <v>251</v>
      </c>
      <c r="P1531">
        <v>35</v>
      </c>
      <c r="Q1531" s="1">
        <v>30682</v>
      </c>
      <c r="R1531" t="s">
        <v>239</v>
      </c>
      <c r="S1531" t="s">
        <v>303</v>
      </c>
      <c r="T1531" t="s">
        <v>259</v>
      </c>
      <c r="U1531" t="s">
        <v>245</v>
      </c>
      <c r="V1531" t="s">
        <v>231</v>
      </c>
      <c r="W1531">
        <v>744</v>
      </c>
      <c r="X1531" t="s">
        <v>344</v>
      </c>
      <c r="Y1531" t="s">
        <v>360</v>
      </c>
      <c r="Z1531" t="s">
        <v>346</v>
      </c>
      <c r="AA1531">
        <v>9.9099999999999994E-2</v>
      </c>
      <c r="AB1531" t="s">
        <v>347</v>
      </c>
      <c r="AC1531" t="s">
        <v>361</v>
      </c>
      <c r="AD1531" t="s">
        <v>171</v>
      </c>
      <c r="AE1531" t="s">
        <v>76</v>
      </c>
      <c r="AF1531" t="s">
        <v>77</v>
      </c>
      <c r="AG1531" t="s">
        <v>78</v>
      </c>
      <c r="AH1531" t="s">
        <v>78</v>
      </c>
      <c r="AI1531" t="s">
        <v>79</v>
      </c>
      <c r="AJ1531" t="s">
        <v>171</v>
      </c>
      <c r="AK1531">
        <v>380112</v>
      </c>
      <c r="AL1531" t="s">
        <v>172</v>
      </c>
      <c r="AM1531" t="s">
        <v>16</v>
      </c>
      <c r="AN1531">
        <v>32711</v>
      </c>
      <c r="AO1531">
        <v>20105</v>
      </c>
      <c r="AP1531">
        <v>31850</v>
      </c>
      <c r="AQ1531">
        <v>17.34</v>
      </c>
      <c r="AR1531">
        <v>177.09</v>
      </c>
      <c r="AS1531" t="s">
        <v>2396</v>
      </c>
      <c r="AT1531" t="s">
        <v>2396</v>
      </c>
      <c r="AU1531">
        <v>1</v>
      </c>
      <c r="AV1531" t="s">
        <v>2400</v>
      </c>
      <c r="AW1531" t="str" cm="1">
        <f t="array" ref="AW1531">IF(Bank_Final_Fact[[#This Row],[Disbursement Date]]=MIN(_xlfn._xlws.FILTER(Bank_Final_Fact[Disbursement Date],Bank_Final_Fact[Client id]=Bank_Final_Fact[[#This Row],[Client id]])),"New","Old")</f>
        <v>Old</v>
      </c>
      <c r="AX1531">
        <f t="shared" si="23"/>
        <v>4</v>
      </c>
    </row>
    <row r="1532" spans="1:50">
      <c r="A1532" t="s">
        <v>1917</v>
      </c>
      <c r="B1532">
        <v>922</v>
      </c>
      <c r="C1532" t="s">
        <v>109</v>
      </c>
      <c r="D1532" t="s">
        <v>343</v>
      </c>
      <c r="E1532">
        <v>11838</v>
      </c>
      <c r="F1532">
        <v>39674</v>
      </c>
      <c r="G1532">
        <v>14464</v>
      </c>
      <c r="H1532" s="1">
        <v>43765</v>
      </c>
      <c r="I1532" t="s">
        <v>385</v>
      </c>
      <c r="J1532" t="s">
        <v>389</v>
      </c>
      <c r="K1532">
        <v>1110166</v>
      </c>
      <c r="L1532" t="s">
        <v>112</v>
      </c>
      <c r="M1532" t="s">
        <v>272</v>
      </c>
      <c r="N1532" t="s">
        <v>225</v>
      </c>
      <c r="O1532" t="s">
        <v>238</v>
      </c>
      <c r="P1532">
        <v>48</v>
      </c>
      <c r="Q1532" s="1">
        <v>26180</v>
      </c>
      <c r="R1532" t="s">
        <v>266</v>
      </c>
      <c r="S1532" t="s">
        <v>243</v>
      </c>
      <c r="T1532" t="s">
        <v>259</v>
      </c>
      <c r="U1532" t="s">
        <v>236</v>
      </c>
      <c r="V1532" t="s">
        <v>240</v>
      </c>
      <c r="W1532">
        <v>657</v>
      </c>
      <c r="X1532" t="s">
        <v>344</v>
      </c>
      <c r="Y1532" t="s">
        <v>345</v>
      </c>
      <c r="Z1532" t="s">
        <v>346</v>
      </c>
      <c r="AA1532">
        <v>0.1065</v>
      </c>
      <c r="AB1532" t="s">
        <v>347</v>
      </c>
      <c r="AC1532" t="s">
        <v>348</v>
      </c>
      <c r="AD1532" t="s">
        <v>109</v>
      </c>
      <c r="AE1532" t="s">
        <v>9</v>
      </c>
      <c r="AF1532" t="s">
        <v>10</v>
      </c>
      <c r="AG1532" t="s">
        <v>11</v>
      </c>
      <c r="AH1532" t="s">
        <v>11</v>
      </c>
      <c r="AI1532" t="s">
        <v>12</v>
      </c>
      <c r="AJ1532" t="s">
        <v>110</v>
      </c>
      <c r="AK1532">
        <v>1110166</v>
      </c>
      <c r="AL1532" t="s">
        <v>111</v>
      </c>
      <c r="AM1532" t="s">
        <v>14</v>
      </c>
      <c r="AN1532">
        <v>12261</v>
      </c>
      <c r="AO1532">
        <v>41342</v>
      </c>
      <c r="AP1532">
        <v>11376</v>
      </c>
      <c r="AQ1532">
        <v>3.77</v>
      </c>
      <c r="AR1532">
        <v>647.05999999999995</v>
      </c>
      <c r="AS1532" t="s">
        <v>2396</v>
      </c>
      <c r="AT1532" t="s">
        <v>2396</v>
      </c>
      <c r="AU1532">
        <v>2</v>
      </c>
      <c r="AV1532" t="s">
        <v>2399</v>
      </c>
      <c r="AW1532" t="str" cm="1">
        <f t="array" ref="AW1532">IF(Bank_Final_Fact[[#This Row],[Disbursement Date]]=MIN(_xlfn._xlws.FILTER(Bank_Final_Fact[Disbursement Date],Bank_Final_Fact[Client id]=Bank_Final_Fact[[#This Row],[Client id]])),"New","Old")</f>
        <v>Old</v>
      </c>
      <c r="AX1532">
        <f t="shared" si="23"/>
        <v>5</v>
      </c>
    </row>
    <row r="1533" spans="1:50">
      <c r="A1533" t="s">
        <v>1918</v>
      </c>
      <c r="B1533">
        <v>95</v>
      </c>
      <c r="C1533" t="s">
        <v>109</v>
      </c>
      <c r="D1533" t="s">
        <v>343</v>
      </c>
      <c r="E1533">
        <v>25227</v>
      </c>
      <c r="F1533">
        <v>35366</v>
      </c>
      <c r="G1533">
        <v>41097</v>
      </c>
      <c r="H1533" s="1">
        <v>44560</v>
      </c>
      <c r="I1533" t="s">
        <v>387</v>
      </c>
      <c r="J1533" t="s">
        <v>383</v>
      </c>
      <c r="K1533">
        <v>1110166</v>
      </c>
      <c r="L1533" t="s">
        <v>112</v>
      </c>
      <c r="M1533" t="s">
        <v>306</v>
      </c>
      <c r="N1533" t="s">
        <v>225</v>
      </c>
      <c r="O1533" t="s">
        <v>226</v>
      </c>
      <c r="P1533">
        <v>38</v>
      </c>
      <c r="Q1533" s="1">
        <v>29587</v>
      </c>
      <c r="R1533" t="s">
        <v>239</v>
      </c>
      <c r="S1533" t="s">
        <v>303</v>
      </c>
      <c r="T1533" t="s">
        <v>229</v>
      </c>
      <c r="U1533" t="s">
        <v>236</v>
      </c>
      <c r="V1533" t="s">
        <v>246</v>
      </c>
      <c r="W1533">
        <v>744</v>
      </c>
      <c r="X1533" t="s">
        <v>344</v>
      </c>
      <c r="Y1533" t="s">
        <v>345</v>
      </c>
      <c r="Z1533" t="s">
        <v>346</v>
      </c>
      <c r="AA1533">
        <v>0.1065</v>
      </c>
      <c r="AB1533" t="s">
        <v>347</v>
      </c>
      <c r="AC1533" t="s">
        <v>348</v>
      </c>
      <c r="AD1533" t="s">
        <v>109</v>
      </c>
      <c r="AE1533" t="s">
        <v>9</v>
      </c>
      <c r="AF1533" t="s">
        <v>10</v>
      </c>
      <c r="AG1533" t="s">
        <v>11</v>
      </c>
      <c r="AH1533" t="s">
        <v>11</v>
      </c>
      <c r="AI1533" t="s">
        <v>12</v>
      </c>
      <c r="AJ1533" t="s">
        <v>110</v>
      </c>
      <c r="AK1533">
        <v>1110166</v>
      </c>
      <c r="AL1533" t="s">
        <v>111</v>
      </c>
      <c r="AM1533" t="s">
        <v>14</v>
      </c>
      <c r="AN1533">
        <v>25731</v>
      </c>
      <c r="AO1533">
        <v>36828</v>
      </c>
      <c r="AP1533">
        <v>24742</v>
      </c>
      <c r="AQ1533">
        <v>42.47</v>
      </c>
      <c r="AR1533">
        <v>1670.9</v>
      </c>
      <c r="AS1533" t="s">
        <v>2396</v>
      </c>
      <c r="AT1533" t="s">
        <v>2396</v>
      </c>
      <c r="AU1533">
        <v>0</v>
      </c>
      <c r="AV1533" t="s">
        <v>2398</v>
      </c>
      <c r="AW1533" t="str" cm="1">
        <f t="array" ref="AW1533">IF(Bank_Final_Fact[[#This Row],[Disbursement Date]]=MIN(_xlfn._xlws.FILTER(Bank_Final_Fact[Disbursement Date],Bank_Final_Fact[Client id]=Bank_Final_Fact[[#This Row],[Client id]])),"New","Old")</f>
        <v>Old</v>
      </c>
      <c r="AX1533">
        <f t="shared" si="23"/>
        <v>2</v>
      </c>
    </row>
    <row r="1534" spans="1:50">
      <c r="A1534" t="s">
        <v>1919</v>
      </c>
      <c r="B1534">
        <v>186</v>
      </c>
      <c r="C1534" t="s">
        <v>23</v>
      </c>
      <c r="D1534" t="s">
        <v>356</v>
      </c>
      <c r="E1534">
        <v>49643</v>
      </c>
      <c r="F1534">
        <v>29978</v>
      </c>
      <c r="G1534">
        <v>41425</v>
      </c>
      <c r="H1534" s="1">
        <v>43152</v>
      </c>
      <c r="I1534" t="s">
        <v>394</v>
      </c>
      <c r="J1534" t="s">
        <v>389</v>
      </c>
      <c r="K1534">
        <v>910182</v>
      </c>
      <c r="L1534" t="s">
        <v>31</v>
      </c>
      <c r="M1534" t="s">
        <v>237</v>
      </c>
      <c r="N1534" t="s">
        <v>225</v>
      </c>
      <c r="O1534" t="s">
        <v>238</v>
      </c>
      <c r="P1534">
        <v>47</v>
      </c>
      <c r="Q1534" s="1">
        <v>26451</v>
      </c>
      <c r="R1534" t="s">
        <v>281</v>
      </c>
      <c r="S1534" t="s">
        <v>282</v>
      </c>
      <c r="T1534" t="s">
        <v>259</v>
      </c>
      <c r="U1534" t="s">
        <v>245</v>
      </c>
      <c r="V1534" t="s">
        <v>231</v>
      </c>
      <c r="W1534">
        <v>346</v>
      </c>
      <c r="X1534" t="s">
        <v>344</v>
      </c>
      <c r="Y1534" t="s">
        <v>357</v>
      </c>
      <c r="Z1534" t="s">
        <v>346</v>
      </c>
      <c r="AA1534">
        <v>6.6199999999999995E-2</v>
      </c>
      <c r="AB1534" t="s">
        <v>351</v>
      </c>
      <c r="AC1534" t="s">
        <v>358</v>
      </c>
      <c r="AD1534" t="s">
        <v>23</v>
      </c>
      <c r="AE1534" t="s">
        <v>24</v>
      </c>
      <c r="AF1534" t="s">
        <v>25</v>
      </c>
      <c r="AG1534" t="s">
        <v>26</v>
      </c>
      <c r="AH1534" t="s">
        <v>26</v>
      </c>
      <c r="AI1534" t="s">
        <v>27</v>
      </c>
      <c r="AJ1534" t="s">
        <v>28</v>
      </c>
      <c r="AK1534">
        <v>910182</v>
      </c>
      <c r="AL1534" t="s">
        <v>29</v>
      </c>
      <c r="AM1534" t="s">
        <v>16</v>
      </c>
      <c r="AN1534">
        <v>51146</v>
      </c>
      <c r="AO1534">
        <v>30967</v>
      </c>
      <c r="AP1534">
        <v>49534</v>
      </c>
      <c r="AQ1534">
        <v>49.53</v>
      </c>
      <c r="AR1534">
        <v>799.02</v>
      </c>
      <c r="AS1534" t="s">
        <v>2396</v>
      </c>
      <c r="AT1534" t="s">
        <v>2396</v>
      </c>
      <c r="AU1534">
        <v>1</v>
      </c>
      <c r="AV1534" t="s">
        <v>2400</v>
      </c>
      <c r="AW1534" t="str" cm="1">
        <f t="array" ref="AW1534">IF(Bank_Final_Fact[[#This Row],[Disbursement Date]]=MIN(_xlfn._xlws.FILTER(Bank_Final_Fact[Disbursement Date],Bank_Final_Fact[Client id]=Bank_Final_Fact[[#This Row],[Client id]])),"New","Old")</f>
        <v>New</v>
      </c>
      <c r="AX1534">
        <f t="shared" si="23"/>
        <v>1</v>
      </c>
    </row>
    <row r="1535" spans="1:50">
      <c r="A1535" t="s">
        <v>1920</v>
      </c>
      <c r="B1535">
        <v>279</v>
      </c>
      <c r="C1535" t="s">
        <v>69</v>
      </c>
      <c r="D1535" t="s">
        <v>359</v>
      </c>
      <c r="E1535">
        <v>48577</v>
      </c>
      <c r="F1535">
        <v>23594</v>
      </c>
      <c r="G1535">
        <v>27878</v>
      </c>
      <c r="H1535" s="1">
        <v>43444</v>
      </c>
      <c r="I1535" t="s">
        <v>385</v>
      </c>
      <c r="J1535" t="s">
        <v>383</v>
      </c>
      <c r="K1535">
        <v>140056</v>
      </c>
      <c r="L1535" t="s">
        <v>71</v>
      </c>
      <c r="M1535" t="s">
        <v>248</v>
      </c>
      <c r="N1535" t="s">
        <v>225</v>
      </c>
      <c r="O1535" t="s">
        <v>238</v>
      </c>
      <c r="P1535">
        <v>54</v>
      </c>
      <c r="Q1535" s="1">
        <v>23012</v>
      </c>
      <c r="R1535" t="s">
        <v>227</v>
      </c>
      <c r="S1535" t="s">
        <v>243</v>
      </c>
      <c r="T1535" t="s">
        <v>229</v>
      </c>
      <c r="U1535" t="s">
        <v>236</v>
      </c>
      <c r="V1535" t="s">
        <v>240</v>
      </c>
      <c r="W1535">
        <v>357</v>
      </c>
      <c r="X1535" t="s">
        <v>344</v>
      </c>
      <c r="Y1535" t="s">
        <v>360</v>
      </c>
      <c r="Z1535" t="s">
        <v>346</v>
      </c>
      <c r="AA1535">
        <v>9.9099999999999994E-2</v>
      </c>
      <c r="AB1535" t="s">
        <v>347</v>
      </c>
      <c r="AC1535" t="s">
        <v>361</v>
      </c>
      <c r="AD1535" t="s">
        <v>69</v>
      </c>
      <c r="AE1535" t="s">
        <v>24</v>
      </c>
      <c r="AF1535" t="s">
        <v>25</v>
      </c>
      <c r="AG1535" t="s">
        <v>26</v>
      </c>
      <c r="AH1535" t="s">
        <v>26</v>
      </c>
      <c r="AI1535" t="s">
        <v>27</v>
      </c>
      <c r="AJ1535" t="s">
        <v>69</v>
      </c>
      <c r="AK1535">
        <v>140056</v>
      </c>
      <c r="AL1535" t="s">
        <v>70</v>
      </c>
      <c r="AM1535" t="s">
        <v>14</v>
      </c>
      <c r="AN1535">
        <v>48139</v>
      </c>
      <c r="AO1535">
        <v>23312</v>
      </c>
      <c r="AP1535">
        <v>48108</v>
      </c>
      <c r="AQ1535">
        <v>7.56</v>
      </c>
      <c r="AR1535">
        <v>4423.58</v>
      </c>
      <c r="AS1535" t="s">
        <v>2396</v>
      </c>
      <c r="AT1535" t="s">
        <v>2396</v>
      </c>
      <c r="AU1535">
        <v>2</v>
      </c>
      <c r="AV1535" t="s">
        <v>2400</v>
      </c>
      <c r="AW1535" t="str" cm="1">
        <f t="array" ref="AW1535">IF(Bank_Final_Fact[[#This Row],[Disbursement Date]]=MIN(_xlfn._xlws.FILTER(Bank_Final_Fact[Disbursement Date],Bank_Final_Fact[Client id]=Bank_Final_Fact[[#This Row],[Client id]])),"New","Old")</f>
        <v>Old</v>
      </c>
      <c r="AX1535">
        <f t="shared" si="23"/>
        <v>2</v>
      </c>
    </row>
    <row r="1536" spans="1:50">
      <c r="A1536" t="s">
        <v>1921</v>
      </c>
      <c r="B1536">
        <v>116</v>
      </c>
      <c r="C1536" t="s">
        <v>57</v>
      </c>
      <c r="D1536" t="s">
        <v>343</v>
      </c>
      <c r="E1536">
        <v>40450</v>
      </c>
      <c r="F1536">
        <v>29141</v>
      </c>
      <c r="G1536">
        <v>25022</v>
      </c>
      <c r="H1536" s="1">
        <v>44953</v>
      </c>
      <c r="I1536" t="s">
        <v>382</v>
      </c>
      <c r="J1536" t="s">
        <v>389</v>
      </c>
      <c r="K1536">
        <v>240005</v>
      </c>
      <c r="L1536" t="s">
        <v>59</v>
      </c>
      <c r="M1536" t="s">
        <v>272</v>
      </c>
      <c r="N1536" t="s">
        <v>225</v>
      </c>
      <c r="O1536" t="s">
        <v>251</v>
      </c>
      <c r="P1536">
        <v>35</v>
      </c>
      <c r="Q1536" s="1">
        <v>30682</v>
      </c>
      <c r="R1536" t="s">
        <v>239</v>
      </c>
      <c r="S1536" t="s">
        <v>303</v>
      </c>
      <c r="T1536" t="s">
        <v>229</v>
      </c>
      <c r="U1536" t="s">
        <v>261</v>
      </c>
      <c r="V1536" t="s">
        <v>240</v>
      </c>
      <c r="W1536">
        <v>697</v>
      </c>
      <c r="X1536" t="s">
        <v>344</v>
      </c>
      <c r="Y1536" t="s">
        <v>345</v>
      </c>
      <c r="Z1536" t="s">
        <v>346</v>
      </c>
      <c r="AA1536">
        <v>0.1065</v>
      </c>
      <c r="AB1536" t="s">
        <v>347</v>
      </c>
      <c r="AC1536" t="s">
        <v>348</v>
      </c>
      <c r="AD1536" t="s">
        <v>57</v>
      </c>
      <c r="AE1536" t="s">
        <v>33</v>
      </c>
      <c r="AF1536" t="s">
        <v>34</v>
      </c>
      <c r="AG1536" t="s">
        <v>35</v>
      </c>
      <c r="AH1536" t="s">
        <v>35</v>
      </c>
      <c r="AI1536" t="s">
        <v>36</v>
      </c>
      <c r="AJ1536" t="s">
        <v>57</v>
      </c>
      <c r="AK1536">
        <v>240005</v>
      </c>
      <c r="AL1536" t="s">
        <v>58</v>
      </c>
      <c r="AM1536" t="s">
        <v>30</v>
      </c>
      <c r="AN1536">
        <v>41133</v>
      </c>
      <c r="AO1536">
        <v>30751</v>
      </c>
      <c r="AP1536">
        <v>40326</v>
      </c>
      <c r="AQ1536">
        <v>13.08</v>
      </c>
      <c r="AR1536">
        <v>4297.8</v>
      </c>
      <c r="AS1536" t="s">
        <v>2396</v>
      </c>
      <c r="AT1536" t="s">
        <v>2396</v>
      </c>
      <c r="AU1536">
        <v>2</v>
      </c>
      <c r="AV1536" t="s">
        <v>2398</v>
      </c>
      <c r="AW1536" t="str" cm="1">
        <f t="array" ref="AW1536">IF(Bank_Final_Fact[[#This Row],[Disbursement Date]]=MIN(_xlfn._xlws.FILTER(Bank_Final_Fact[Disbursement Date],Bank_Final_Fact[Client id]=Bank_Final_Fact[[#This Row],[Client id]])),"New","Old")</f>
        <v>Old</v>
      </c>
      <c r="AX1536">
        <f t="shared" si="23"/>
        <v>4</v>
      </c>
    </row>
    <row r="1537" spans="1:50">
      <c r="A1537" t="s">
        <v>1922</v>
      </c>
      <c r="B1537">
        <v>164</v>
      </c>
      <c r="C1537" t="s">
        <v>92</v>
      </c>
      <c r="D1537" t="s">
        <v>343</v>
      </c>
      <c r="E1537">
        <v>47463</v>
      </c>
      <c r="F1537">
        <v>34895</v>
      </c>
      <c r="G1537">
        <v>36253</v>
      </c>
      <c r="H1537" s="1">
        <v>43772</v>
      </c>
      <c r="I1537" t="s">
        <v>394</v>
      </c>
      <c r="J1537" t="s">
        <v>389</v>
      </c>
      <c r="K1537">
        <v>700013</v>
      </c>
      <c r="L1537" t="s">
        <v>93</v>
      </c>
      <c r="M1537" t="s">
        <v>273</v>
      </c>
      <c r="N1537" t="s">
        <v>225</v>
      </c>
      <c r="O1537" t="s">
        <v>226</v>
      </c>
      <c r="P1537">
        <v>43</v>
      </c>
      <c r="Q1537" s="1">
        <v>27463</v>
      </c>
      <c r="R1537" t="s">
        <v>266</v>
      </c>
      <c r="S1537" t="s">
        <v>282</v>
      </c>
      <c r="T1537" t="s">
        <v>249</v>
      </c>
      <c r="U1537" t="s">
        <v>233</v>
      </c>
      <c r="V1537" t="s">
        <v>240</v>
      </c>
      <c r="W1537">
        <v>300</v>
      </c>
      <c r="X1537" t="s">
        <v>344</v>
      </c>
      <c r="Y1537" t="s">
        <v>345</v>
      </c>
      <c r="Z1537" t="s">
        <v>346</v>
      </c>
      <c r="AA1537">
        <v>0.1065</v>
      </c>
      <c r="AB1537" t="s">
        <v>347</v>
      </c>
      <c r="AC1537" t="s">
        <v>348</v>
      </c>
      <c r="AD1537" t="s">
        <v>92</v>
      </c>
      <c r="AE1537" t="s">
        <v>82</v>
      </c>
      <c r="AF1537" t="s">
        <v>83</v>
      </c>
      <c r="AG1537" t="s">
        <v>84</v>
      </c>
      <c r="AH1537" t="s">
        <v>84</v>
      </c>
      <c r="AI1537" t="s">
        <v>85</v>
      </c>
      <c r="AJ1537" t="s">
        <v>86</v>
      </c>
      <c r="AK1537">
        <v>700013</v>
      </c>
      <c r="AL1537" t="s">
        <v>21</v>
      </c>
      <c r="AM1537" t="s">
        <v>30</v>
      </c>
      <c r="AN1537">
        <v>48209</v>
      </c>
      <c r="AO1537">
        <v>36082</v>
      </c>
      <c r="AP1537">
        <v>47193</v>
      </c>
      <c r="AQ1537">
        <v>8.81</v>
      </c>
      <c r="AR1537">
        <v>1098.19</v>
      </c>
      <c r="AS1537" t="s">
        <v>2396</v>
      </c>
      <c r="AT1537" t="s">
        <v>2396</v>
      </c>
      <c r="AU1537">
        <v>2</v>
      </c>
      <c r="AV1537" t="s">
        <v>2398</v>
      </c>
      <c r="AW1537" t="str" cm="1">
        <f t="array" ref="AW1537">IF(Bank_Final_Fact[[#This Row],[Disbursement Date]]=MIN(_xlfn._xlws.FILTER(Bank_Final_Fact[Disbursement Date],Bank_Final_Fact[Client id]=Bank_Final_Fact[[#This Row],[Client id]])),"New","Old")</f>
        <v>Old</v>
      </c>
      <c r="AX1537">
        <f t="shared" si="23"/>
        <v>3</v>
      </c>
    </row>
    <row r="1538" spans="1:50">
      <c r="A1538" t="s">
        <v>1923</v>
      </c>
      <c r="B1538">
        <v>570</v>
      </c>
      <c r="C1538" t="s">
        <v>89</v>
      </c>
      <c r="D1538" t="s">
        <v>343</v>
      </c>
      <c r="E1538">
        <v>48841</v>
      </c>
      <c r="F1538">
        <v>15674</v>
      </c>
      <c r="G1538">
        <v>12316</v>
      </c>
      <c r="H1538" s="1">
        <v>43577</v>
      </c>
      <c r="I1538" t="s">
        <v>394</v>
      </c>
      <c r="J1538" t="s">
        <v>383</v>
      </c>
      <c r="K1538">
        <v>910020</v>
      </c>
      <c r="L1538" t="s">
        <v>91</v>
      </c>
      <c r="M1538" t="s">
        <v>292</v>
      </c>
      <c r="N1538" t="s">
        <v>225</v>
      </c>
      <c r="O1538" t="s">
        <v>226</v>
      </c>
      <c r="P1538">
        <v>44</v>
      </c>
      <c r="Q1538" s="1">
        <v>27645</v>
      </c>
      <c r="R1538" t="s">
        <v>266</v>
      </c>
      <c r="S1538" t="s">
        <v>243</v>
      </c>
      <c r="T1538" t="s">
        <v>259</v>
      </c>
      <c r="U1538" t="s">
        <v>245</v>
      </c>
      <c r="V1538" t="s">
        <v>246</v>
      </c>
      <c r="W1538">
        <v>601</v>
      </c>
      <c r="X1538" t="s">
        <v>344</v>
      </c>
      <c r="Y1538" t="s">
        <v>345</v>
      </c>
      <c r="Z1538" t="s">
        <v>346</v>
      </c>
      <c r="AA1538">
        <v>0.1065</v>
      </c>
      <c r="AB1538" t="s">
        <v>347</v>
      </c>
      <c r="AC1538" t="s">
        <v>348</v>
      </c>
      <c r="AD1538" t="s">
        <v>89</v>
      </c>
      <c r="AE1538" t="s">
        <v>24</v>
      </c>
      <c r="AF1538" t="s">
        <v>25</v>
      </c>
      <c r="AG1538" t="s">
        <v>26</v>
      </c>
      <c r="AH1538" t="s">
        <v>26</v>
      </c>
      <c r="AI1538" t="s">
        <v>27</v>
      </c>
      <c r="AJ1538" t="s">
        <v>28</v>
      </c>
      <c r="AK1538">
        <v>910020</v>
      </c>
      <c r="AL1538" t="s">
        <v>90</v>
      </c>
      <c r="AM1538" t="s">
        <v>16</v>
      </c>
      <c r="AN1538">
        <v>49211</v>
      </c>
      <c r="AO1538">
        <v>16482</v>
      </c>
      <c r="AP1538">
        <v>48745</v>
      </c>
      <c r="AQ1538">
        <v>44.65</v>
      </c>
      <c r="AR1538">
        <v>4864.1499999999996</v>
      </c>
      <c r="AS1538" t="s">
        <v>2396</v>
      </c>
      <c r="AT1538" t="s">
        <v>2396</v>
      </c>
      <c r="AU1538">
        <v>0</v>
      </c>
      <c r="AV1538" t="s">
        <v>2398</v>
      </c>
      <c r="AW1538" t="str" cm="1">
        <f t="array" ref="AW1538">IF(Bank_Final_Fact[[#This Row],[Disbursement Date]]=MIN(_xlfn._xlws.FILTER(Bank_Final_Fact[Disbursement Date],Bank_Final_Fact[Client id]=Bank_Final_Fact[[#This Row],[Client id]])),"New","Old")</f>
        <v>New</v>
      </c>
      <c r="AX1538">
        <f t="shared" ref="AX1538:AX1601" si="24">COUNTIF($B:$B,B1538)</f>
        <v>2</v>
      </c>
    </row>
    <row r="1539" spans="1:50">
      <c r="A1539" t="s">
        <v>1924</v>
      </c>
      <c r="B1539">
        <v>337</v>
      </c>
      <c r="C1539" t="s">
        <v>20</v>
      </c>
      <c r="D1539" t="s">
        <v>343</v>
      </c>
      <c r="E1539">
        <v>9811</v>
      </c>
      <c r="F1539">
        <v>5807</v>
      </c>
      <c r="G1539">
        <v>32116</v>
      </c>
      <c r="H1539" s="1">
        <v>43160</v>
      </c>
      <c r="I1539" t="s">
        <v>394</v>
      </c>
      <c r="J1539" t="s">
        <v>383</v>
      </c>
      <c r="K1539">
        <v>110159</v>
      </c>
      <c r="L1539" t="s">
        <v>22</v>
      </c>
      <c r="M1539" t="s">
        <v>224</v>
      </c>
      <c r="N1539" t="s">
        <v>225</v>
      </c>
      <c r="O1539" t="s">
        <v>226</v>
      </c>
      <c r="P1539">
        <v>36</v>
      </c>
      <c r="Q1539" s="1">
        <v>29587</v>
      </c>
      <c r="R1539" t="s">
        <v>227</v>
      </c>
      <c r="S1539" t="s">
        <v>228</v>
      </c>
      <c r="T1539" t="s">
        <v>229</v>
      </c>
      <c r="U1539" t="s">
        <v>230</v>
      </c>
      <c r="V1539" t="s">
        <v>231</v>
      </c>
      <c r="W1539">
        <v>419</v>
      </c>
      <c r="X1539" t="s">
        <v>344</v>
      </c>
      <c r="Y1539" t="s">
        <v>345</v>
      </c>
      <c r="Z1539" t="s">
        <v>346</v>
      </c>
      <c r="AA1539">
        <v>0.1065</v>
      </c>
      <c r="AB1539" t="s">
        <v>347</v>
      </c>
      <c r="AC1539" t="s">
        <v>348</v>
      </c>
      <c r="AD1539" t="s">
        <v>20</v>
      </c>
      <c r="AE1539" t="s">
        <v>9</v>
      </c>
      <c r="AF1539" t="s">
        <v>10</v>
      </c>
      <c r="AG1539" t="s">
        <v>11</v>
      </c>
      <c r="AH1539" t="s">
        <v>11</v>
      </c>
      <c r="AI1539" t="s">
        <v>12</v>
      </c>
      <c r="AJ1539" t="s">
        <v>20</v>
      </c>
      <c r="AK1539">
        <v>110159</v>
      </c>
      <c r="AL1539" t="s">
        <v>21</v>
      </c>
      <c r="AM1539" t="s">
        <v>30</v>
      </c>
      <c r="AN1539">
        <v>10763</v>
      </c>
      <c r="AO1539">
        <v>6897</v>
      </c>
      <c r="AP1539">
        <v>9439</v>
      </c>
      <c r="AQ1539">
        <v>39.200000000000003</v>
      </c>
      <c r="AR1539">
        <v>1463.37</v>
      </c>
      <c r="AS1539" t="s">
        <v>2396</v>
      </c>
      <c r="AT1539" t="s">
        <v>2396</v>
      </c>
      <c r="AU1539">
        <v>2</v>
      </c>
      <c r="AV1539" t="s">
        <v>2398</v>
      </c>
      <c r="AW1539" t="str" cm="1">
        <f t="array" ref="AW1539">IF(Bank_Final_Fact[[#This Row],[Disbursement Date]]=MIN(_xlfn._xlws.FILTER(Bank_Final_Fact[Disbursement Date],Bank_Final_Fact[Client id]=Bank_Final_Fact[[#This Row],[Client id]])),"New","Old")</f>
        <v>New</v>
      </c>
      <c r="AX1539">
        <f t="shared" si="24"/>
        <v>1</v>
      </c>
    </row>
    <row r="1540" spans="1:50">
      <c r="A1540" t="s">
        <v>1925</v>
      </c>
      <c r="B1540">
        <v>663</v>
      </c>
      <c r="C1540" t="s">
        <v>94</v>
      </c>
      <c r="D1540" t="s">
        <v>343</v>
      </c>
      <c r="E1540">
        <v>34515</v>
      </c>
      <c r="F1540">
        <v>8315</v>
      </c>
      <c r="G1540">
        <v>15536</v>
      </c>
      <c r="H1540" s="1">
        <v>42926</v>
      </c>
      <c r="I1540" t="s">
        <v>387</v>
      </c>
      <c r="J1540" t="s">
        <v>389</v>
      </c>
      <c r="K1540">
        <v>70364</v>
      </c>
      <c r="L1540" t="s">
        <v>96</v>
      </c>
      <c r="M1540" t="s">
        <v>255</v>
      </c>
      <c r="N1540" t="s">
        <v>225</v>
      </c>
      <c r="O1540" t="s">
        <v>242</v>
      </c>
      <c r="Q1540" s="1"/>
      <c r="R1540" t="s">
        <v>266</v>
      </c>
      <c r="S1540" t="s">
        <v>282</v>
      </c>
      <c r="T1540" t="s">
        <v>259</v>
      </c>
      <c r="U1540" t="s">
        <v>261</v>
      </c>
      <c r="V1540" t="s">
        <v>231</v>
      </c>
      <c r="W1540">
        <v>660</v>
      </c>
      <c r="X1540" t="s">
        <v>344</v>
      </c>
      <c r="Y1540" t="s">
        <v>345</v>
      </c>
      <c r="Z1540" t="s">
        <v>346</v>
      </c>
      <c r="AA1540">
        <v>0.1065</v>
      </c>
      <c r="AB1540" t="s">
        <v>347</v>
      </c>
      <c r="AC1540" t="s">
        <v>348</v>
      </c>
      <c r="AD1540" t="s">
        <v>94</v>
      </c>
      <c r="AE1540" t="s">
        <v>51</v>
      </c>
      <c r="AF1540" t="s">
        <v>52</v>
      </c>
      <c r="AG1540" t="s">
        <v>53</v>
      </c>
      <c r="AH1540" t="s">
        <v>53</v>
      </c>
      <c r="AI1540" t="s">
        <v>54</v>
      </c>
      <c r="AJ1540" t="s">
        <v>94</v>
      </c>
      <c r="AK1540">
        <v>70364</v>
      </c>
      <c r="AL1540" t="s">
        <v>95</v>
      </c>
      <c r="AM1540" t="s">
        <v>14</v>
      </c>
      <c r="AN1540">
        <v>34615</v>
      </c>
      <c r="AO1540">
        <v>8831</v>
      </c>
      <c r="AP1540">
        <v>34021</v>
      </c>
      <c r="AQ1540">
        <v>14.05</v>
      </c>
      <c r="AR1540">
        <v>4993.5200000000004</v>
      </c>
      <c r="AS1540" t="s">
        <v>2396</v>
      </c>
      <c r="AT1540" t="s">
        <v>2396</v>
      </c>
      <c r="AU1540">
        <v>1</v>
      </c>
      <c r="AV1540" t="s">
        <v>2398</v>
      </c>
      <c r="AW1540" t="str" cm="1">
        <f t="array" ref="AW1540">IF(Bank_Final_Fact[[#This Row],[Disbursement Date]]=MIN(_xlfn._xlws.FILTER(Bank_Final_Fact[Disbursement Date],Bank_Final_Fact[Client id]=Bank_Final_Fact[[#This Row],[Client id]])),"New","Old")</f>
        <v>Old</v>
      </c>
      <c r="AX1540">
        <f t="shared" si="24"/>
        <v>5</v>
      </c>
    </row>
    <row r="1541" spans="1:50">
      <c r="A1541" t="s">
        <v>1926</v>
      </c>
      <c r="B1541">
        <v>860</v>
      </c>
      <c r="C1541" t="s">
        <v>109</v>
      </c>
      <c r="D1541" t="s">
        <v>359</v>
      </c>
      <c r="E1541">
        <v>11004</v>
      </c>
      <c r="F1541">
        <v>22232</v>
      </c>
      <c r="G1541">
        <v>6630</v>
      </c>
      <c r="H1541" s="1">
        <v>42929</v>
      </c>
      <c r="I1541" t="s">
        <v>385</v>
      </c>
      <c r="J1541" t="s">
        <v>383</v>
      </c>
      <c r="K1541">
        <v>1110166</v>
      </c>
      <c r="L1541" t="s">
        <v>112</v>
      </c>
      <c r="M1541" t="s">
        <v>270</v>
      </c>
      <c r="N1541" t="s">
        <v>225</v>
      </c>
      <c r="O1541" t="s">
        <v>251</v>
      </c>
      <c r="P1541">
        <v>35</v>
      </c>
      <c r="Q1541" s="1">
        <v>29952</v>
      </c>
      <c r="R1541" t="s">
        <v>266</v>
      </c>
      <c r="S1541" t="s">
        <v>243</v>
      </c>
      <c r="T1541" t="s">
        <v>229</v>
      </c>
      <c r="U1541" t="s">
        <v>236</v>
      </c>
      <c r="V1541" t="s">
        <v>246</v>
      </c>
      <c r="W1541">
        <v>656</v>
      </c>
      <c r="X1541" t="s">
        <v>344</v>
      </c>
      <c r="Y1541" t="s">
        <v>360</v>
      </c>
      <c r="Z1541" t="s">
        <v>346</v>
      </c>
      <c r="AA1541">
        <v>9.9099999999999994E-2</v>
      </c>
      <c r="AB1541" t="s">
        <v>347</v>
      </c>
      <c r="AC1541" t="s">
        <v>361</v>
      </c>
      <c r="AD1541" t="s">
        <v>109</v>
      </c>
      <c r="AE1541" t="s">
        <v>9</v>
      </c>
      <c r="AF1541" t="s">
        <v>10</v>
      </c>
      <c r="AG1541" t="s">
        <v>11</v>
      </c>
      <c r="AH1541" t="s">
        <v>11</v>
      </c>
      <c r="AI1541" t="s">
        <v>12</v>
      </c>
      <c r="AJ1541" t="s">
        <v>110</v>
      </c>
      <c r="AK1541">
        <v>1110166</v>
      </c>
      <c r="AL1541" t="s">
        <v>111</v>
      </c>
      <c r="AM1541" t="s">
        <v>14</v>
      </c>
      <c r="AN1541">
        <v>10795</v>
      </c>
      <c r="AO1541">
        <v>21832</v>
      </c>
      <c r="AP1541">
        <v>10947</v>
      </c>
      <c r="AQ1541">
        <v>36.380000000000003</v>
      </c>
      <c r="AR1541">
        <v>4847.41</v>
      </c>
      <c r="AS1541" t="s">
        <v>2396</v>
      </c>
      <c r="AT1541" t="s">
        <v>2396</v>
      </c>
      <c r="AU1541">
        <v>0</v>
      </c>
      <c r="AV1541" t="s">
        <v>2398</v>
      </c>
      <c r="AW1541" t="str" cm="1">
        <f t="array" ref="AW1541">IF(Bank_Final_Fact[[#This Row],[Disbursement Date]]=MIN(_xlfn._xlws.FILTER(Bank_Final_Fact[Disbursement Date],Bank_Final_Fact[Client id]=Bank_Final_Fact[[#This Row],[Client id]])),"New","Old")</f>
        <v>New</v>
      </c>
      <c r="AX1541">
        <f t="shared" si="24"/>
        <v>2</v>
      </c>
    </row>
    <row r="1542" spans="1:50">
      <c r="A1542" t="s">
        <v>1927</v>
      </c>
      <c r="B1542">
        <v>133</v>
      </c>
      <c r="C1542" t="s">
        <v>39</v>
      </c>
      <c r="D1542" t="s">
        <v>359</v>
      </c>
      <c r="E1542">
        <v>13046</v>
      </c>
      <c r="F1542">
        <v>49235</v>
      </c>
      <c r="G1542">
        <v>8584</v>
      </c>
      <c r="H1542" s="1">
        <v>43233</v>
      </c>
      <c r="I1542" t="s">
        <v>385</v>
      </c>
      <c r="J1542" t="s">
        <v>389</v>
      </c>
      <c r="K1542">
        <v>30179</v>
      </c>
      <c r="L1542" t="s">
        <v>46</v>
      </c>
      <c r="M1542" t="s">
        <v>321</v>
      </c>
      <c r="N1542" t="s">
        <v>225</v>
      </c>
      <c r="O1542" t="s">
        <v>251</v>
      </c>
      <c r="P1542">
        <v>28</v>
      </c>
      <c r="Q1542" s="1">
        <v>33458</v>
      </c>
      <c r="R1542" t="s">
        <v>239</v>
      </c>
      <c r="S1542" t="s">
        <v>303</v>
      </c>
      <c r="T1542" t="s">
        <v>259</v>
      </c>
      <c r="U1542" t="s">
        <v>233</v>
      </c>
      <c r="V1542" t="s">
        <v>231</v>
      </c>
      <c r="W1542">
        <v>816</v>
      </c>
      <c r="X1542" t="s">
        <v>344</v>
      </c>
      <c r="Y1542" t="s">
        <v>360</v>
      </c>
      <c r="Z1542" t="s">
        <v>346</v>
      </c>
      <c r="AA1542">
        <v>9.9099999999999994E-2</v>
      </c>
      <c r="AB1542" t="s">
        <v>347</v>
      </c>
      <c r="AC1542" t="s">
        <v>361</v>
      </c>
      <c r="AD1542" t="s">
        <v>39</v>
      </c>
      <c r="AE1542" t="s">
        <v>40</v>
      </c>
      <c r="AF1542" t="s">
        <v>41</v>
      </c>
      <c r="AG1542" t="s">
        <v>42</v>
      </c>
      <c r="AH1542" t="s">
        <v>42</v>
      </c>
      <c r="AI1542" t="s">
        <v>43</v>
      </c>
      <c r="AJ1542" t="s">
        <v>44</v>
      </c>
      <c r="AK1542">
        <v>30179</v>
      </c>
      <c r="AL1542" t="s">
        <v>45</v>
      </c>
      <c r="AM1542" t="s">
        <v>30</v>
      </c>
      <c r="AN1542">
        <v>13394</v>
      </c>
      <c r="AO1542">
        <v>50463</v>
      </c>
      <c r="AP1542">
        <v>12872</v>
      </c>
      <c r="AQ1542">
        <v>3.03</v>
      </c>
      <c r="AR1542">
        <v>211.12</v>
      </c>
      <c r="AS1542" t="s">
        <v>2396</v>
      </c>
      <c r="AT1542" t="s">
        <v>2396</v>
      </c>
      <c r="AU1542">
        <v>1</v>
      </c>
      <c r="AV1542" t="s">
        <v>2399</v>
      </c>
      <c r="AW1542" t="str" cm="1">
        <f t="array" ref="AW1542">IF(Bank_Final_Fact[[#This Row],[Disbursement Date]]=MIN(_xlfn._xlws.FILTER(Bank_Final_Fact[Disbursement Date],Bank_Final_Fact[Client id]=Bank_Final_Fact[[#This Row],[Client id]])),"New","Old")</f>
        <v>New</v>
      </c>
      <c r="AX1542">
        <f t="shared" si="24"/>
        <v>1</v>
      </c>
    </row>
    <row r="1543" spans="1:50">
      <c r="A1543" t="s">
        <v>1928</v>
      </c>
      <c r="B1543">
        <v>212</v>
      </c>
      <c r="C1543" t="s">
        <v>94</v>
      </c>
      <c r="D1543" t="s">
        <v>343</v>
      </c>
      <c r="E1543">
        <v>20936</v>
      </c>
      <c r="F1543">
        <v>13834</v>
      </c>
      <c r="G1543">
        <v>30312</v>
      </c>
      <c r="H1543" s="1">
        <v>44200</v>
      </c>
      <c r="I1543" t="s">
        <v>394</v>
      </c>
      <c r="J1543" t="s">
        <v>389</v>
      </c>
      <c r="K1543">
        <v>70364</v>
      </c>
      <c r="L1543" t="s">
        <v>96</v>
      </c>
      <c r="M1543" t="s">
        <v>271</v>
      </c>
      <c r="N1543" t="s">
        <v>225</v>
      </c>
      <c r="O1543" t="s">
        <v>238</v>
      </c>
      <c r="P1543">
        <v>50</v>
      </c>
      <c r="Q1543" s="1">
        <v>24838</v>
      </c>
      <c r="R1543" t="s">
        <v>239</v>
      </c>
      <c r="S1543" t="s">
        <v>303</v>
      </c>
      <c r="T1543" t="s">
        <v>229</v>
      </c>
      <c r="U1543" t="s">
        <v>236</v>
      </c>
      <c r="V1543" t="s">
        <v>231</v>
      </c>
      <c r="W1543">
        <v>768</v>
      </c>
      <c r="X1543" t="s">
        <v>344</v>
      </c>
      <c r="Y1543" t="s">
        <v>345</v>
      </c>
      <c r="Z1543" t="s">
        <v>346</v>
      </c>
      <c r="AA1543">
        <v>0.1065</v>
      </c>
      <c r="AB1543" t="s">
        <v>347</v>
      </c>
      <c r="AC1543" t="s">
        <v>348</v>
      </c>
      <c r="AD1543" t="s">
        <v>94</v>
      </c>
      <c r="AE1543" t="s">
        <v>51</v>
      </c>
      <c r="AF1543" t="s">
        <v>52</v>
      </c>
      <c r="AG1543" t="s">
        <v>53</v>
      </c>
      <c r="AH1543" t="s">
        <v>53</v>
      </c>
      <c r="AI1543" t="s">
        <v>54</v>
      </c>
      <c r="AJ1543" t="s">
        <v>94</v>
      </c>
      <c r="AK1543">
        <v>70364</v>
      </c>
      <c r="AL1543" t="s">
        <v>95</v>
      </c>
      <c r="AM1543" t="s">
        <v>14</v>
      </c>
      <c r="AN1543">
        <v>21585</v>
      </c>
      <c r="AO1543">
        <v>14535</v>
      </c>
      <c r="AP1543">
        <v>20651</v>
      </c>
      <c r="AQ1543">
        <v>25.29</v>
      </c>
      <c r="AR1543">
        <v>3941.3</v>
      </c>
      <c r="AS1543" t="s">
        <v>2396</v>
      </c>
      <c r="AT1543" t="s">
        <v>2396</v>
      </c>
      <c r="AU1543">
        <v>1</v>
      </c>
      <c r="AV1543" t="s">
        <v>2398</v>
      </c>
      <c r="AW1543" t="str" cm="1">
        <f t="array" ref="AW1543">IF(Bank_Final_Fact[[#This Row],[Disbursement Date]]=MIN(_xlfn._xlws.FILTER(Bank_Final_Fact[Disbursement Date],Bank_Final_Fact[Client id]=Bank_Final_Fact[[#This Row],[Client id]])),"New","Old")</f>
        <v>New</v>
      </c>
      <c r="AX1543">
        <f t="shared" si="24"/>
        <v>1</v>
      </c>
    </row>
    <row r="1544" spans="1:50">
      <c r="A1544" t="s">
        <v>1929</v>
      </c>
      <c r="B1544">
        <v>83</v>
      </c>
      <c r="C1544" t="s">
        <v>158</v>
      </c>
      <c r="D1544" t="s">
        <v>343</v>
      </c>
      <c r="E1544">
        <v>44775</v>
      </c>
      <c r="F1544">
        <v>44300</v>
      </c>
      <c r="G1544">
        <v>34667</v>
      </c>
      <c r="H1544" s="1">
        <v>43756</v>
      </c>
      <c r="I1544" t="s">
        <v>387</v>
      </c>
      <c r="J1544" t="s">
        <v>389</v>
      </c>
      <c r="K1544">
        <v>1230018</v>
      </c>
      <c r="L1544" t="s">
        <v>164</v>
      </c>
      <c r="M1544" t="s">
        <v>304</v>
      </c>
      <c r="N1544" t="s">
        <v>225</v>
      </c>
      <c r="O1544" t="s">
        <v>251</v>
      </c>
      <c r="P1544">
        <v>33</v>
      </c>
      <c r="Q1544" s="1">
        <v>31451</v>
      </c>
      <c r="R1544" t="s">
        <v>266</v>
      </c>
      <c r="S1544" t="s">
        <v>282</v>
      </c>
      <c r="T1544" t="s">
        <v>229</v>
      </c>
      <c r="U1544" t="s">
        <v>261</v>
      </c>
      <c r="V1544" t="s">
        <v>231</v>
      </c>
      <c r="W1544">
        <v>336</v>
      </c>
      <c r="X1544" t="s">
        <v>344</v>
      </c>
      <c r="Y1544" t="s">
        <v>345</v>
      </c>
      <c r="Z1544" t="s">
        <v>346</v>
      </c>
      <c r="AA1544">
        <v>0.1065</v>
      </c>
      <c r="AB1544" t="s">
        <v>347</v>
      </c>
      <c r="AC1544" t="s">
        <v>348</v>
      </c>
      <c r="AD1544" t="s">
        <v>158</v>
      </c>
      <c r="AE1544" t="s">
        <v>159</v>
      </c>
      <c r="AF1544" t="s">
        <v>144</v>
      </c>
      <c r="AG1544" t="s">
        <v>160</v>
      </c>
      <c r="AH1544" t="s">
        <v>160</v>
      </c>
      <c r="AI1544" t="s">
        <v>161</v>
      </c>
      <c r="AJ1544" t="s">
        <v>162</v>
      </c>
      <c r="AK1544">
        <v>1230018</v>
      </c>
      <c r="AL1544" t="s">
        <v>163</v>
      </c>
      <c r="AM1544" t="s">
        <v>16</v>
      </c>
      <c r="AN1544">
        <v>46516</v>
      </c>
      <c r="AO1544">
        <v>44675</v>
      </c>
      <c r="AP1544">
        <v>44565</v>
      </c>
      <c r="AQ1544">
        <v>9.3699999999999992</v>
      </c>
      <c r="AR1544">
        <v>3066.57</v>
      </c>
      <c r="AS1544" t="s">
        <v>2396</v>
      </c>
      <c r="AT1544" t="s">
        <v>2396</v>
      </c>
      <c r="AU1544">
        <v>2</v>
      </c>
      <c r="AV1544" t="s">
        <v>2398</v>
      </c>
      <c r="AW1544" t="str" cm="1">
        <f t="array" ref="AW1544">IF(Bank_Final_Fact[[#This Row],[Disbursement Date]]=MIN(_xlfn._xlws.FILTER(Bank_Final_Fact[Disbursement Date],Bank_Final_Fact[Client id]=Bank_Final_Fact[[#This Row],[Client id]])),"New","Old")</f>
        <v>Old</v>
      </c>
      <c r="AX1544">
        <f t="shared" si="24"/>
        <v>4</v>
      </c>
    </row>
    <row r="1545" spans="1:50">
      <c r="A1545" t="s">
        <v>1930</v>
      </c>
      <c r="B1545">
        <v>15</v>
      </c>
      <c r="C1545" t="s">
        <v>23</v>
      </c>
      <c r="D1545" t="s">
        <v>359</v>
      </c>
      <c r="E1545">
        <v>23477</v>
      </c>
      <c r="F1545">
        <v>25970</v>
      </c>
      <c r="G1545">
        <v>21751</v>
      </c>
      <c r="H1545" s="1">
        <v>44238</v>
      </c>
      <c r="I1545" t="s">
        <v>382</v>
      </c>
      <c r="J1545" t="s">
        <v>389</v>
      </c>
      <c r="K1545">
        <v>910182</v>
      </c>
      <c r="L1545" t="s">
        <v>31</v>
      </c>
      <c r="M1545" t="s">
        <v>255</v>
      </c>
      <c r="N1545" t="s">
        <v>225</v>
      </c>
      <c r="O1545" t="s">
        <v>226</v>
      </c>
      <c r="P1545">
        <v>39</v>
      </c>
      <c r="Q1545" s="1">
        <v>28628</v>
      </c>
      <c r="R1545" t="s">
        <v>235</v>
      </c>
      <c r="S1545" t="s">
        <v>243</v>
      </c>
      <c r="T1545" t="s">
        <v>229</v>
      </c>
      <c r="U1545" t="s">
        <v>245</v>
      </c>
      <c r="V1545" t="s">
        <v>231</v>
      </c>
      <c r="W1545">
        <v>571</v>
      </c>
      <c r="X1545" t="s">
        <v>344</v>
      </c>
      <c r="Y1545" t="s">
        <v>360</v>
      </c>
      <c r="Z1545" t="s">
        <v>346</v>
      </c>
      <c r="AA1545">
        <v>9.9099999999999994E-2</v>
      </c>
      <c r="AB1545" t="s">
        <v>347</v>
      </c>
      <c r="AC1545" t="s">
        <v>361</v>
      </c>
      <c r="AD1545" t="s">
        <v>23</v>
      </c>
      <c r="AE1545" t="s">
        <v>24</v>
      </c>
      <c r="AF1545" t="s">
        <v>25</v>
      </c>
      <c r="AG1545" t="s">
        <v>26</v>
      </c>
      <c r="AH1545" t="s">
        <v>26</v>
      </c>
      <c r="AI1545" t="s">
        <v>27</v>
      </c>
      <c r="AJ1545" t="s">
        <v>28</v>
      </c>
      <c r="AK1545">
        <v>910182</v>
      </c>
      <c r="AL1545" t="s">
        <v>29</v>
      </c>
      <c r="AM1545" t="s">
        <v>16</v>
      </c>
      <c r="AN1545">
        <v>23091</v>
      </c>
      <c r="AO1545">
        <v>26018</v>
      </c>
      <c r="AP1545">
        <v>23402</v>
      </c>
      <c r="AQ1545">
        <v>18.43</v>
      </c>
      <c r="AR1545">
        <v>136.47999999999999</v>
      </c>
      <c r="AS1545" t="s">
        <v>2396</v>
      </c>
      <c r="AT1545" t="s">
        <v>2397</v>
      </c>
      <c r="AU1545">
        <v>0</v>
      </c>
      <c r="AV1545" t="s">
        <v>2399</v>
      </c>
      <c r="AW1545" t="str" cm="1">
        <f t="array" ref="AW1545">IF(Bank_Final_Fact[[#This Row],[Disbursement Date]]=MIN(_xlfn._xlws.FILTER(Bank_Final_Fact[Disbursement Date],Bank_Final_Fact[Client id]=Bank_Final_Fact[[#This Row],[Client id]])),"New","Old")</f>
        <v>Old</v>
      </c>
      <c r="AX1545">
        <f t="shared" si="24"/>
        <v>3</v>
      </c>
    </row>
    <row r="1546" spans="1:50">
      <c r="A1546" t="s">
        <v>1931</v>
      </c>
      <c r="B1546">
        <v>225</v>
      </c>
      <c r="C1546" t="s">
        <v>89</v>
      </c>
      <c r="D1546" t="s">
        <v>343</v>
      </c>
      <c r="E1546">
        <v>30814</v>
      </c>
      <c r="F1546">
        <v>43605</v>
      </c>
      <c r="G1546">
        <v>34122</v>
      </c>
      <c r="H1546" s="1">
        <v>44369</v>
      </c>
      <c r="I1546" t="s">
        <v>382</v>
      </c>
      <c r="J1546" t="s">
        <v>389</v>
      </c>
      <c r="K1546">
        <v>910020</v>
      </c>
      <c r="L1546" t="s">
        <v>91</v>
      </c>
      <c r="M1546" t="s">
        <v>258</v>
      </c>
      <c r="N1546" t="s">
        <v>225</v>
      </c>
      <c r="O1546" t="s">
        <v>251</v>
      </c>
      <c r="P1546">
        <v>34</v>
      </c>
      <c r="Q1546" s="1">
        <v>30682</v>
      </c>
      <c r="R1546" t="s">
        <v>239</v>
      </c>
      <c r="S1546" t="s">
        <v>303</v>
      </c>
      <c r="T1546" t="s">
        <v>229</v>
      </c>
      <c r="U1546" t="s">
        <v>233</v>
      </c>
      <c r="V1546" t="s">
        <v>231</v>
      </c>
      <c r="W1546">
        <v>464</v>
      </c>
      <c r="X1546" t="s">
        <v>344</v>
      </c>
      <c r="Y1546" t="s">
        <v>345</v>
      </c>
      <c r="Z1546" t="s">
        <v>346</v>
      </c>
      <c r="AA1546">
        <v>0.1065</v>
      </c>
      <c r="AB1546" t="s">
        <v>347</v>
      </c>
      <c r="AC1546" t="s">
        <v>348</v>
      </c>
      <c r="AD1546" t="s">
        <v>89</v>
      </c>
      <c r="AE1546" t="s">
        <v>24</v>
      </c>
      <c r="AF1546" t="s">
        <v>25</v>
      </c>
      <c r="AG1546" t="s">
        <v>26</v>
      </c>
      <c r="AH1546" t="s">
        <v>26</v>
      </c>
      <c r="AI1546" t="s">
        <v>27</v>
      </c>
      <c r="AJ1546" t="s">
        <v>28</v>
      </c>
      <c r="AK1546">
        <v>910020</v>
      </c>
      <c r="AL1546" t="s">
        <v>90</v>
      </c>
      <c r="AM1546" t="s">
        <v>16</v>
      </c>
      <c r="AN1546">
        <v>31335</v>
      </c>
      <c r="AO1546">
        <v>45362</v>
      </c>
      <c r="AP1546">
        <v>30596</v>
      </c>
      <c r="AQ1546">
        <v>0.63</v>
      </c>
      <c r="AR1546">
        <v>4736.66</v>
      </c>
      <c r="AS1546" t="s">
        <v>2396</v>
      </c>
      <c r="AT1546" t="s">
        <v>2396</v>
      </c>
      <c r="AU1546">
        <v>1</v>
      </c>
      <c r="AV1546" t="s">
        <v>2399</v>
      </c>
      <c r="AW1546" t="str" cm="1">
        <f t="array" ref="AW1546">IF(Bank_Final_Fact[[#This Row],[Disbursement Date]]=MIN(_xlfn._xlws.FILTER(Bank_Final_Fact[Disbursement Date],Bank_Final_Fact[Client id]=Bank_Final_Fact[[#This Row],[Client id]])),"New","Old")</f>
        <v>Old</v>
      </c>
      <c r="AX1546">
        <f t="shared" si="24"/>
        <v>3</v>
      </c>
    </row>
    <row r="1547" spans="1:50">
      <c r="A1547" t="s">
        <v>1932</v>
      </c>
      <c r="B1547">
        <v>385</v>
      </c>
      <c r="C1547" t="s">
        <v>39</v>
      </c>
      <c r="D1547" t="s">
        <v>353</v>
      </c>
      <c r="E1547">
        <v>38596</v>
      </c>
      <c r="F1547">
        <v>19569</v>
      </c>
      <c r="G1547">
        <v>21858</v>
      </c>
      <c r="H1547" s="1">
        <v>45125</v>
      </c>
      <c r="I1547" t="s">
        <v>394</v>
      </c>
      <c r="J1547" t="s">
        <v>383</v>
      </c>
      <c r="K1547">
        <v>30179</v>
      </c>
      <c r="L1547" t="s">
        <v>46</v>
      </c>
      <c r="M1547" t="s">
        <v>329</v>
      </c>
      <c r="N1547" t="s">
        <v>225</v>
      </c>
      <c r="O1547" t="s">
        <v>238</v>
      </c>
      <c r="P1547">
        <v>49</v>
      </c>
      <c r="Q1547" s="1">
        <v>25571</v>
      </c>
      <c r="R1547" t="s">
        <v>266</v>
      </c>
      <c r="S1547" t="s">
        <v>282</v>
      </c>
      <c r="T1547" t="s">
        <v>229</v>
      </c>
      <c r="U1547" t="s">
        <v>233</v>
      </c>
      <c r="V1547" t="s">
        <v>246</v>
      </c>
      <c r="W1547">
        <v>519</v>
      </c>
      <c r="X1547" t="s">
        <v>344</v>
      </c>
      <c r="Y1547" t="s">
        <v>357</v>
      </c>
      <c r="Z1547" t="s">
        <v>346</v>
      </c>
      <c r="AA1547">
        <v>0.1825</v>
      </c>
      <c r="AB1547" t="s">
        <v>354</v>
      </c>
      <c r="AC1547" t="s">
        <v>355</v>
      </c>
      <c r="AD1547" t="s">
        <v>39</v>
      </c>
      <c r="AE1547" t="s">
        <v>40</v>
      </c>
      <c r="AF1547" t="s">
        <v>41</v>
      </c>
      <c r="AG1547" t="s">
        <v>42</v>
      </c>
      <c r="AH1547" t="s">
        <v>42</v>
      </c>
      <c r="AI1547" t="s">
        <v>43</v>
      </c>
      <c r="AJ1547" t="s">
        <v>44</v>
      </c>
      <c r="AK1547">
        <v>30179</v>
      </c>
      <c r="AL1547" t="s">
        <v>45</v>
      </c>
      <c r="AM1547" t="s">
        <v>30</v>
      </c>
      <c r="AN1547">
        <v>40123</v>
      </c>
      <c r="AO1547">
        <v>20218</v>
      </c>
      <c r="AP1547">
        <v>38464</v>
      </c>
      <c r="AQ1547">
        <v>19.66</v>
      </c>
      <c r="AR1547">
        <v>1514.82</v>
      </c>
      <c r="AS1547" t="s">
        <v>2396</v>
      </c>
      <c r="AT1547" t="s">
        <v>2396</v>
      </c>
      <c r="AU1547">
        <v>2</v>
      </c>
      <c r="AV1547" t="s">
        <v>2398</v>
      </c>
      <c r="AW1547" t="str" cm="1">
        <f t="array" ref="AW1547">IF(Bank_Final_Fact[[#This Row],[Disbursement Date]]=MIN(_xlfn._xlws.FILTER(Bank_Final_Fact[Disbursement Date],Bank_Final_Fact[Client id]=Bank_Final_Fact[[#This Row],[Client id]])),"New","Old")</f>
        <v>Old</v>
      </c>
      <c r="AX1547">
        <f t="shared" si="24"/>
        <v>2</v>
      </c>
    </row>
    <row r="1548" spans="1:50">
      <c r="A1548" t="s">
        <v>1933</v>
      </c>
      <c r="B1548">
        <v>1000</v>
      </c>
      <c r="C1548" t="s">
        <v>142</v>
      </c>
      <c r="D1548" t="s">
        <v>359</v>
      </c>
      <c r="E1548">
        <v>29049</v>
      </c>
      <c r="F1548">
        <v>17822</v>
      </c>
      <c r="G1548">
        <v>35543</v>
      </c>
      <c r="H1548" s="1">
        <v>43230</v>
      </c>
      <c r="I1548" t="s">
        <v>382</v>
      </c>
      <c r="J1548" t="s">
        <v>389</v>
      </c>
      <c r="K1548">
        <v>570241</v>
      </c>
      <c r="L1548" t="s">
        <v>148</v>
      </c>
      <c r="M1548" t="s">
        <v>237</v>
      </c>
      <c r="N1548" t="s">
        <v>225</v>
      </c>
      <c r="O1548" t="s">
        <v>238</v>
      </c>
      <c r="P1548">
        <v>55</v>
      </c>
      <c r="Q1548" s="1">
        <v>22647</v>
      </c>
      <c r="R1548" t="s">
        <v>239</v>
      </c>
      <c r="S1548" t="s">
        <v>228</v>
      </c>
      <c r="T1548" t="s">
        <v>229</v>
      </c>
      <c r="U1548" t="s">
        <v>233</v>
      </c>
      <c r="V1548" t="s">
        <v>240</v>
      </c>
      <c r="W1548">
        <v>773</v>
      </c>
      <c r="X1548" t="s">
        <v>344</v>
      </c>
      <c r="Y1548" t="s">
        <v>360</v>
      </c>
      <c r="Z1548" t="s">
        <v>346</v>
      </c>
      <c r="AA1548">
        <v>9.9099999999999994E-2</v>
      </c>
      <c r="AB1548" t="s">
        <v>347</v>
      </c>
      <c r="AC1548" t="s">
        <v>361</v>
      </c>
      <c r="AD1548" t="s">
        <v>142</v>
      </c>
      <c r="AE1548" t="s">
        <v>143</v>
      </c>
      <c r="AF1548" t="s">
        <v>144</v>
      </c>
      <c r="AG1548" t="s">
        <v>145</v>
      </c>
      <c r="AH1548" t="s">
        <v>145</v>
      </c>
      <c r="AI1548" t="s">
        <v>146</v>
      </c>
      <c r="AJ1548" t="s">
        <v>142</v>
      </c>
      <c r="AK1548">
        <v>570241</v>
      </c>
      <c r="AL1548" t="s">
        <v>147</v>
      </c>
      <c r="AM1548" t="s">
        <v>30</v>
      </c>
      <c r="AN1548">
        <v>31016</v>
      </c>
      <c r="AO1548">
        <v>18994</v>
      </c>
      <c r="AP1548">
        <v>28629</v>
      </c>
      <c r="AQ1548">
        <v>45.92</v>
      </c>
      <c r="AR1548">
        <v>1409.23</v>
      </c>
      <c r="AS1548" t="s">
        <v>2396</v>
      </c>
      <c r="AT1548" t="s">
        <v>2396</v>
      </c>
      <c r="AU1548">
        <v>0</v>
      </c>
      <c r="AV1548" t="s">
        <v>2398</v>
      </c>
      <c r="AW1548" t="str" cm="1">
        <f t="array" ref="AW1548">IF(Bank_Final_Fact[[#This Row],[Disbursement Date]]=MIN(_xlfn._xlws.FILTER(Bank_Final_Fact[Disbursement Date],Bank_Final_Fact[Client id]=Bank_Final_Fact[[#This Row],[Client id]])),"New","Old")</f>
        <v>New</v>
      </c>
      <c r="AX1548">
        <f t="shared" si="24"/>
        <v>4</v>
      </c>
    </row>
    <row r="1549" spans="1:50">
      <c r="A1549" t="s">
        <v>1934</v>
      </c>
      <c r="B1549">
        <v>399</v>
      </c>
      <c r="C1549" t="s">
        <v>99</v>
      </c>
      <c r="D1549" t="s">
        <v>343</v>
      </c>
      <c r="E1549">
        <v>22935</v>
      </c>
      <c r="F1549">
        <v>4034</v>
      </c>
      <c r="G1549">
        <v>36158</v>
      </c>
      <c r="H1549" s="1">
        <v>43392</v>
      </c>
      <c r="I1549" t="s">
        <v>385</v>
      </c>
      <c r="J1549" t="s">
        <v>383</v>
      </c>
      <c r="K1549">
        <v>790102</v>
      </c>
      <c r="L1549" t="s">
        <v>101</v>
      </c>
      <c r="M1549" t="s">
        <v>307</v>
      </c>
      <c r="N1549" t="s">
        <v>225</v>
      </c>
      <c r="O1549" t="s">
        <v>226</v>
      </c>
      <c r="P1549">
        <v>44</v>
      </c>
      <c r="Q1549" s="1">
        <v>27603</v>
      </c>
      <c r="R1549" t="s">
        <v>266</v>
      </c>
      <c r="S1549" t="s">
        <v>282</v>
      </c>
      <c r="T1549" t="s">
        <v>229</v>
      </c>
      <c r="U1549" t="s">
        <v>236</v>
      </c>
      <c r="V1549" t="s">
        <v>246</v>
      </c>
      <c r="W1549">
        <v>425</v>
      </c>
      <c r="X1549" t="s">
        <v>344</v>
      </c>
      <c r="Y1549" t="s">
        <v>345</v>
      </c>
      <c r="Z1549" t="s">
        <v>346</v>
      </c>
      <c r="AA1549">
        <v>0.1065</v>
      </c>
      <c r="AB1549" t="s">
        <v>347</v>
      </c>
      <c r="AC1549" t="s">
        <v>348</v>
      </c>
      <c r="AD1549" t="s">
        <v>99</v>
      </c>
      <c r="AE1549" t="s">
        <v>76</v>
      </c>
      <c r="AF1549" t="s">
        <v>77</v>
      </c>
      <c r="AG1549" t="s">
        <v>78</v>
      </c>
      <c r="AH1549" t="s">
        <v>78</v>
      </c>
      <c r="AI1549" t="s">
        <v>79</v>
      </c>
      <c r="AJ1549" t="s">
        <v>99</v>
      </c>
      <c r="AK1549">
        <v>790102</v>
      </c>
      <c r="AL1549" t="s">
        <v>100</v>
      </c>
      <c r="AM1549" t="s">
        <v>14</v>
      </c>
      <c r="AN1549">
        <v>23581</v>
      </c>
      <c r="AO1549">
        <v>5483</v>
      </c>
      <c r="AP1549">
        <v>22502</v>
      </c>
      <c r="AQ1549">
        <v>43.79</v>
      </c>
      <c r="AR1549">
        <v>4733.76</v>
      </c>
      <c r="AS1549" t="s">
        <v>2396</v>
      </c>
      <c r="AT1549" t="s">
        <v>2396</v>
      </c>
      <c r="AU1549">
        <v>2</v>
      </c>
      <c r="AV1549" t="s">
        <v>2398</v>
      </c>
      <c r="AW1549" t="str" cm="1">
        <f t="array" ref="AW1549">IF(Bank_Final_Fact[[#This Row],[Disbursement Date]]=MIN(_xlfn._xlws.FILTER(Bank_Final_Fact[Disbursement Date],Bank_Final_Fact[Client id]=Bank_Final_Fact[[#This Row],[Client id]])),"New","Old")</f>
        <v>New</v>
      </c>
      <c r="AX1549">
        <f t="shared" si="24"/>
        <v>2</v>
      </c>
    </row>
    <row r="1550" spans="1:50">
      <c r="A1550" t="s">
        <v>1935</v>
      </c>
      <c r="B1550">
        <v>55</v>
      </c>
      <c r="C1550" t="s">
        <v>52</v>
      </c>
      <c r="D1550" t="s">
        <v>343</v>
      </c>
      <c r="E1550">
        <v>45743</v>
      </c>
      <c r="F1550">
        <v>39464</v>
      </c>
      <c r="G1550">
        <v>8355</v>
      </c>
      <c r="H1550" s="1">
        <v>43346</v>
      </c>
      <c r="I1550" t="s">
        <v>385</v>
      </c>
      <c r="J1550" t="s">
        <v>383</v>
      </c>
      <c r="K1550">
        <v>50678</v>
      </c>
      <c r="L1550" t="s">
        <v>98</v>
      </c>
      <c r="M1550" t="s">
        <v>288</v>
      </c>
      <c r="N1550" t="s">
        <v>225</v>
      </c>
      <c r="O1550" t="s">
        <v>251</v>
      </c>
      <c r="P1550">
        <v>33</v>
      </c>
      <c r="Q1550" s="1">
        <v>31197</v>
      </c>
      <c r="R1550" t="s">
        <v>266</v>
      </c>
      <c r="S1550" t="s">
        <v>243</v>
      </c>
      <c r="T1550" t="s">
        <v>229</v>
      </c>
      <c r="U1550" t="s">
        <v>233</v>
      </c>
      <c r="V1550" t="s">
        <v>231</v>
      </c>
      <c r="W1550">
        <v>716</v>
      </c>
      <c r="X1550" t="s">
        <v>344</v>
      </c>
      <c r="Y1550" t="s">
        <v>345</v>
      </c>
      <c r="Z1550" t="s">
        <v>346</v>
      </c>
      <c r="AA1550">
        <v>0.1065</v>
      </c>
      <c r="AB1550" t="s">
        <v>347</v>
      </c>
      <c r="AC1550" t="s">
        <v>348</v>
      </c>
      <c r="AD1550" t="s">
        <v>52</v>
      </c>
      <c r="AE1550" t="s">
        <v>51</v>
      </c>
      <c r="AF1550" t="s">
        <v>52</v>
      </c>
      <c r="AG1550" t="s">
        <v>53</v>
      </c>
      <c r="AH1550" t="s">
        <v>53</v>
      </c>
      <c r="AI1550" t="s">
        <v>54</v>
      </c>
      <c r="AJ1550" t="s">
        <v>52</v>
      </c>
      <c r="AK1550">
        <v>50678</v>
      </c>
      <c r="AL1550" t="s">
        <v>97</v>
      </c>
      <c r="AM1550" t="s">
        <v>14</v>
      </c>
      <c r="AN1550">
        <v>46467</v>
      </c>
      <c r="AO1550">
        <v>40384</v>
      </c>
      <c r="AP1550">
        <v>45735</v>
      </c>
      <c r="AQ1550">
        <v>31.1</v>
      </c>
      <c r="AR1550">
        <v>2925.87</v>
      </c>
      <c r="AS1550" t="s">
        <v>2396</v>
      </c>
      <c r="AT1550" t="s">
        <v>2396</v>
      </c>
      <c r="AU1550">
        <v>1</v>
      </c>
      <c r="AV1550" t="s">
        <v>2398</v>
      </c>
      <c r="AW1550" t="str" cm="1">
        <f t="array" ref="AW1550">IF(Bank_Final_Fact[[#This Row],[Disbursement Date]]=MIN(_xlfn._xlws.FILTER(Bank_Final_Fact[Disbursement Date],Bank_Final_Fact[Client id]=Bank_Final_Fact[[#This Row],[Client id]])),"New","Old")</f>
        <v>Old</v>
      </c>
      <c r="AX1550">
        <f t="shared" si="24"/>
        <v>5</v>
      </c>
    </row>
    <row r="1551" spans="1:50">
      <c r="A1551" t="s">
        <v>1936</v>
      </c>
      <c r="B1551">
        <v>837</v>
      </c>
      <c r="C1551" t="s">
        <v>92</v>
      </c>
      <c r="D1551" t="s">
        <v>372</v>
      </c>
      <c r="E1551">
        <v>33628</v>
      </c>
      <c r="F1551">
        <v>14486</v>
      </c>
      <c r="G1551">
        <v>2505</v>
      </c>
      <c r="H1551" s="1">
        <v>44444</v>
      </c>
      <c r="I1551" t="s">
        <v>382</v>
      </c>
      <c r="J1551" t="s">
        <v>383</v>
      </c>
      <c r="K1551">
        <v>700013</v>
      </c>
      <c r="L1551" t="s">
        <v>93</v>
      </c>
      <c r="M1551" t="s">
        <v>316</v>
      </c>
      <c r="N1551" t="s">
        <v>225</v>
      </c>
      <c r="O1551" t="s">
        <v>238</v>
      </c>
      <c r="P1551">
        <v>51</v>
      </c>
      <c r="Q1551" s="1">
        <v>24838</v>
      </c>
      <c r="R1551" t="s">
        <v>266</v>
      </c>
      <c r="S1551" t="s">
        <v>282</v>
      </c>
      <c r="T1551" t="s">
        <v>259</v>
      </c>
      <c r="U1551" t="s">
        <v>230</v>
      </c>
      <c r="V1551" t="s">
        <v>231</v>
      </c>
      <c r="W1551">
        <v>804</v>
      </c>
      <c r="X1551" t="s">
        <v>344</v>
      </c>
      <c r="Y1551" t="s">
        <v>345</v>
      </c>
      <c r="Z1551" t="s">
        <v>346</v>
      </c>
      <c r="AA1551">
        <v>0.17269999999999999</v>
      </c>
      <c r="AB1551" t="s">
        <v>354</v>
      </c>
      <c r="AC1551" t="s">
        <v>367</v>
      </c>
      <c r="AD1551" t="s">
        <v>92</v>
      </c>
      <c r="AE1551" t="s">
        <v>82</v>
      </c>
      <c r="AF1551" t="s">
        <v>83</v>
      </c>
      <c r="AG1551" t="s">
        <v>84</v>
      </c>
      <c r="AH1551" t="s">
        <v>84</v>
      </c>
      <c r="AI1551" t="s">
        <v>85</v>
      </c>
      <c r="AJ1551" t="s">
        <v>86</v>
      </c>
      <c r="AK1551">
        <v>700013</v>
      </c>
      <c r="AL1551" t="s">
        <v>21</v>
      </c>
      <c r="AM1551" t="s">
        <v>30</v>
      </c>
      <c r="AN1551">
        <v>33306</v>
      </c>
      <c r="AO1551">
        <v>14711</v>
      </c>
      <c r="AP1551">
        <v>33596</v>
      </c>
      <c r="AQ1551">
        <v>16.29</v>
      </c>
      <c r="AR1551">
        <v>2348.6999999999998</v>
      </c>
      <c r="AS1551" t="s">
        <v>2396</v>
      </c>
      <c r="AT1551" t="s">
        <v>2396</v>
      </c>
      <c r="AU1551">
        <v>0</v>
      </c>
      <c r="AV1551" t="s">
        <v>2398</v>
      </c>
      <c r="AW1551" t="str" cm="1">
        <f t="array" ref="AW1551">IF(Bank_Final_Fact[[#This Row],[Disbursement Date]]=MIN(_xlfn._xlws.FILTER(Bank_Final_Fact[Disbursement Date],Bank_Final_Fact[Client id]=Bank_Final_Fact[[#This Row],[Client id]])),"New","Old")</f>
        <v>Old</v>
      </c>
      <c r="AX1551">
        <f t="shared" si="24"/>
        <v>3</v>
      </c>
    </row>
    <row r="1552" spans="1:50">
      <c r="A1552" t="s">
        <v>1937</v>
      </c>
      <c r="B1552">
        <v>668</v>
      </c>
      <c r="C1552" t="s">
        <v>20</v>
      </c>
      <c r="D1552" t="s">
        <v>343</v>
      </c>
      <c r="E1552">
        <v>42798</v>
      </c>
      <c r="F1552">
        <v>24220</v>
      </c>
      <c r="G1552">
        <v>35845</v>
      </c>
      <c r="H1552" s="1">
        <v>42818</v>
      </c>
      <c r="I1552" t="s">
        <v>382</v>
      </c>
      <c r="J1552" t="s">
        <v>383</v>
      </c>
      <c r="K1552">
        <v>110159</v>
      </c>
      <c r="L1552" t="s">
        <v>22</v>
      </c>
      <c r="M1552" t="s">
        <v>291</v>
      </c>
      <c r="N1552" t="s">
        <v>225</v>
      </c>
      <c r="O1552" t="s">
        <v>226</v>
      </c>
      <c r="P1552">
        <v>45</v>
      </c>
      <c r="Q1552" s="1">
        <v>27030</v>
      </c>
      <c r="R1552" t="s">
        <v>235</v>
      </c>
      <c r="S1552" t="s">
        <v>243</v>
      </c>
      <c r="T1552" t="s">
        <v>229</v>
      </c>
      <c r="U1552" t="s">
        <v>230</v>
      </c>
      <c r="V1552" t="s">
        <v>246</v>
      </c>
      <c r="W1552">
        <v>311</v>
      </c>
      <c r="X1552" t="s">
        <v>344</v>
      </c>
      <c r="Y1552" t="s">
        <v>345</v>
      </c>
      <c r="Z1552" t="s">
        <v>346</v>
      </c>
      <c r="AA1552">
        <v>0.1065</v>
      </c>
      <c r="AB1552" t="s">
        <v>347</v>
      </c>
      <c r="AC1552" t="s">
        <v>348</v>
      </c>
      <c r="AD1552" t="s">
        <v>20</v>
      </c>
      <c r="AE1552" t="s">
        <v>9</v>
      </c>
      <c r="AF1552" t="s">
        <v>10</v>
      </c>
      <c r="AG1552" t="s">
        <v>11</v>
      </c>
      <c r="AH1552" t="s">
        <v>11</v>
      </c>
      <c r="AI1552" t="s">
        <v>12</v>
      </c>
      <c r="AJ1552" t="s">
        <v>20</v>
      </c>
      <c r="AK1552">
        <v>110159</v>
      </c>
      <c r="AL1552" t="s">
        <v>21</v>
      </c>
      <c r="AM1552" t="s">
        <v>30</v>
      </c>
      <c r="AN1552">
        <v>42991</v>
      </c>
      <c r="AO1552">
        <v>26058</v>
      </c>
      <c r="AP1552">
        <v>42609</v>
      </c>
      <c r="AQ1552">
        <v>15.92</v>
      </c>
      <c r="AR1552">
        <v>3485.07</v>
      </c>
      <c r="AS1552" t="s">
        <v>2396</v>
      </c>
      <c r="AT1552" t="s">
        <v>2396</v>
      </c>
      <c r="AU1552">
        <v>0</v>
      </c>
      <c r="AV1552" t="s">
        <v>2398</v>
      </c>
      <c r="AW1552" t="str" cm="1">
        <f t="array" ref="AW1552">IF(Bank_Final_Fact[[#This Row],[Disbursement Date]]=MIN(_xlfn._xlws.FILTER(Bank_Final_Fact[Disbursement Date],Bank_Final_Fact[Client id]=Bank_Final_Fact[[#This Row],[Client id]])),"New","Old")</f>
        <v>Old</v>
      </c>
      <c r="AX1552">
        <f t="shared" si="24"/>
        <v>3</v>
      </c>
    </row>
    <row r="1553" spans="1:50">
      <c r="A1553" t="s">
        <v>1938</v>
      </c>
      <c r="B1553">
        <v>52</v>
      </c>
      <c r="C1553" t="s">
        <v>39</v>
      </c>
      <c r="D1553" t="s">
        <v>359</v>
      </c>
      <c r="E1553">
        <v>35806</v>
      </c>
      <c r="F1553">
        <v>12538</v>
      </c>
      <c r="G1553">
        <v>2921</v>
      </c>
      <c r="H1553" s="1">
        <v>44283</v>
      </c>
      <c r="I1553" t="s">
        <v>394</v>
      </c>
      <c r="J1553" t="s">
        <v>389</v>
      </c>
      <c r="K1553">
        <v>30179</v>
      </c>
      <c r="L1553" t="s">
        <v>46</v>
      </c>
      <c r="M1553" t="s">
        <v>286</v>
      </c>
      <c r="N1553" t="s">
        <v>225</v>
      </c>
      <c r="O1553" t="s">
        <v>251</v>
      </c>
      <c r="P1553">
        <v>28</v>
      </c>
      <c r="Q1553" s="1">
        <v>33239</v>
      </c>
      <c r="R1553" t="s">
        <v>235</v>
      </c>
      <c r="S1553" t="s">
        <v>243</v>
      </c>
      <c r="T1553" t="s">
        <v>259</v>
      </c>
      <c r="U1553" t="s">
        <v>230</v>
      </c>
      <c r="V1553" t="s">
        <v>240</v>
      </c>
      <c r="W1553">
        <v>844</v>
      </c>
      <c r="X1553" t="s">
        <v>344</v>
      </c>
      <c r="Y1553" t="s">
        <v>360</v>
      </c>
      <c r="Z1553" t="s">
        <v>346</v>
      </c>
      <c r="AA1553">
        <v>9.9099999999999994E-2</v>
      </c>
      <c r="AB1553" t="s">
        <v>347</v>
      </c>
      <c r="AC1553" t="s">
        <v>361</v>
      </c>
      <c r="AD1553" t="s">
        <v>39</v>
      </c>
      <c r="AE1553" t="s">
        <v>40</v>
      </c>
      <c r="AF1553" t="s">
        <v>41</v>
      </c>
      <c r="AG1553" t="s">
        <v>42</v>
      </c>
      <c r="AH1553" t="s">
        <v>42</v>
      </c>
      <c r="AI1553" t="s">
        <v>43</v>
      </c>
      <c r="AJ1553" t="s">
        <v>44</v>
      </c>
      <c r="AK1553">
        <v>30179</v>
      </c>
      <c r="AL1553" t="s">
        <v>45</v>
      </c>
      <c r="AM1553" t="s">
        <v>30</v>
      </c>
      <c r="AN1553">
        <v>36266</v>
      </c>
      <c r="AO1553">
        <v>13218</v>
      </c>
      <c r="AP1553">
        <v>35703</v>
      </c>
      <c r="AQ1553">
        <v>43.71</v>
      </c>
      <c r="AR1553">
        <v>4709.8</v>
      </c>
      <c r="AS1553" t="s">
        <v>2396</v>
      </c>
      <c r="AT1553" t="s">
        <v>2396</v>
      </c>
      <c r="AU1553">
        <v>0</v>
      </c>
      <c r="AV1553" t="s">
        <v>2400</v>
      </c>
      <c r="AW1553" t="str" cm="1">
        <f t="array" ref="AW1553">IF(Bank_Final_Fact[[#This Row],[Disbursement Date]]=MIN(_xlfn._xlws.FILTER(Bank_Final_Fact[Disbursement Date],Bank_Final_Fact[Client id]=Bank_Final_Fact[[#This Row],[Client id]])),"New","Old")</f>
        <v>Old</v>
      </c>
      <c r="AX1553">
        <f t="shared" si="24"/>
        <v>2</v>
      </c>
    </row>
    <row r="1554" spans="1:50">
      <c r="A1554" t="s">
        <v>1939</v>
      </c>
      <c r="B1554">
        <v>152</v>
      </c>
      <c r="C1554" t="s">
        <v>89</v>
      </c>
      <c r="D1554" t="s">
        <v>356</v>
      </c>
      <c r="E1554">
        <v>16832</v>
      </c>
      <c r="F1554">
        <v>12591</v>
      </c>
      <c r="G1554">
        <v>18676</v>
      </c>
      <c r="H1554" s="1">
        <v>43774</v>
      </c>
      <c r="I1554" t="s">
        <v>382</v>
      </c>
      <c r="J1554" t="s">
        <v>389</v>
      </c>
      <c r="K1554">
        <v>910020</v>
      </c>
      <c r="L1554" t="s">
        <v>91</v>
      </c>
      <c r="M1554" t="s">
        <v>297</v>
      </c>
      <c r="N1554" t="s">
        <v>225</v>
      </c>
      <c r="O1554" t="s">
        <v>251</v>
      </c>
      <c r="P1554">
        <v>31</v>
      </c>
      <c r="Q1554" s="1">
        <v>31778</v>
      </c>
      <c r="R1554" t="s">
        <v>239</v>
      </c>
      <c r="S1554" t="s">
        <v>282</v>
      </c>
      <c r="T1554" t="s">
        <v>229</v>
      </c>
      <c r="U1554" t="s">
        <v>261</v>
      </c>
      <c r="V1554" t="s">
        <v>231</v>
      </c>
      <c r="W1554">
        <v>466</v>
      </c>
      <c r="X1554" t="s">
        <v>344</v>
      </c>
      <c r="Y1554" t="s">
        <v>357</v>
      </c>
      <c r="Z1554" t="s">
        <v>346</v>
      </c>
      <c r="AA1554">
        <v>6.6199999999999995E-2</v>
      </c>
      <c r="AB1554" t="s">
        <v>351</v>
      </c>
      <c r="AC1554" t="s">
        <v>358</v>
      </c>
      <c r="AD1554" t="s">
        <v>89</v>
      </c>
      <c r="AE1554" t="s">
        <v>24</v>
      </c>
      <c r="AF1554" t="s">
        <v>25</v>
      </c>
      <c r="AG1554" t="s">
        <v>26</v>
      </c>
      <c r="AH1554" t="s">
        <v>26</v>
      </c>
      <c r="AI1554" t="s">
        <v>27</v>
      </c>
      <c r="AJ1554" t="s">
        <v>28</v>
      </c>
      <c r="AK1554">
        <v>910020</v>
      </c>
      <c r="AL1554" t="s">
        <v>90</v>
      </c>
      <c r="AM1554" t="s">
        <v>16</v>
      </c>
      <c r="AN1554">
        <v>18310</v>
      </c>
      <c r="AO1554">
        <v>12462</v>
      </c>
      <c r="AP1554">
        <v>16434</v>
      </c>
      <c r="AQ1554">
        <v>29.26</v>
      </c>
      <c r="AR1554">
        <v>251.94</v>
      </c>
      <c r="AS1554" t="s">
        <v>2396</v>
      </c>
      <c r="AT1554" t="s">
        <v>2396</v>
      </c>
      <c r="AU1554">
        <v>0</v>
      </c>
      <c r="AV1554" t="s">
        <v>2400</v>
      </c>
      <c r="AW1554" t="str" cm="1">
        <f t="array" ref="AW1554">IF(Bank_Final_Fact[[#This Row],[Disbursement Date]]=MIN(_xlfn._xlws.FILTER(Bank_Final_Fact[Disbursement Date],Bank_Final_Fact[Client id]=Bank_Final_Fact[[#This Row],[Client id]])),"New","Old")</f>
        <v>New</v>
      </c>
      <c r="AX1554">
        <f t="shared" si="24"/>
        <v>2</v>
      </c>
    </row>
    <row r="1555" spans="1:50">
      <c r="A1555" t="s">
        <v>1940</v>
      </c>
      <c r="B1555">
        <v>154</v>
      </c>
      <c r="C1555" t="s">
        <v>139</v>
      </c>
      <c r="D1555" t="s">
        <v>343</v>
      </c>
      <c r="E1555">
        <v>2911</v>
      </c>
      <c r="F1555">
        <v>3509</v>
      </c>
      <c r="G1555">
        <v>29324</v>
      </c>
      <c r="H1555" s="1">
        <v>44498</v>
      </c>
      <c r="I1555" t="s">
        <v>387</v>
      </c>
      <c r="J1555" t="s">
        <v>389</v>
      </c>
      <c r="K1555">
        <v>630081</v>
      </c>
      <c r="L1555" t="s">
        <v>141</v>
      </c>
      <c r="M1555" t="s">
        <v>299</v>
      </c>
      <c r="N1555" t="s">
        <v>225</v>
      </c>
      <c r="O1555" t="s">
        <v>226</v>
      </c>
      <c r="P1555">
        <v>45</v>
      </c>
      <c r="Q1555" s="1">
        <v>27089</v>
      </c>
      <c r="R1555" t="s">
        <v>266</v>
      </c>
      <c r="S1555" t="s">
        <v>282</v>
      </c>
      <c r="T1555" t="s">
        <v>259</v>
      </c>
      <c r="U1555" t="s">
        <v>261</v>
      </c>
      <c r="V1555" t="s">
        <v>231</v>
      </c>
      <c r="W1555">
        <v>830</v>
      </c>
      <c r="X1555" t="s">
        <v>344</v>
      </c>
      <c r="Y1555" t="s">
        <v>345</v>
      </c>
      <c r="Z1555" t="s">
        <v>346</v>
      </c>
      <c r="AA1555">
        <v>0.1065</v>
      </c>
      <c r="AB1555" t="s">
        <v>347</v>
      </c>
      <c r="AC1555" t="s">
        <v>348</v>
      </c>
      <c r="AD1555" t="s">
        <v>139</v>
      </c>
      <c r="AE1555" t="s">
        <v>133</v>
      </c>
      <c r="AF1555" t="s">
        <v>134</v>
      </c>
      <c r="AG1555" t="s">
        <v>135</v>
      </c>
      <c r="AH1555" t="s">
        <v>135</v>
      </c>
      <c r="AI1555" t="s">
        <v>136</v>
      </c>
      <c r="AJ1555" t="s">
        <v>139</v>
      </c>
      <c r="AK1555">
        <v>630081</v>
      </c>
      <c r="AL1555" t="s">
        <v>140</v>
      </c>
      <c r="AM1555" t="s">
        <v>16</v>
      </c>
      <c r="AN1555">
        <v>2748</v>
      </c>
      <c r="AO1555">
        <v>4500</v>
      </c>
      <c r="AP1555">
        <v>2808</v>
      </c>
      <c r="AQ1555">
        <v>28.78</v>
      </c>
      <c r="AR1555">
        <v>1338.4</v>
      </c>
      <c r="AS1555" t="s">
        <v>2396</v>
      </c>
      <c r="AT1555" t="s">
        <v>2396</v>
      </c>
      <c r="AU1555">
        <v>1</v>
      </c>
      <c r="AV1555" t="s">
        <v>2400</v>
      </c>
      <c r="AW1555" t="str" cm="1">
        <f t="array" ref="AW1555">IF(Bank_Final_Fact[[#This Row],[Disbursement Date]]=MIN(_xlfn._xlws.FILTER(Bank_Final_Fact[Disbursement Date],Bank_Final_Fact[Client id]=Bank_Final_Fact[[#This Row],[Client id]])),"New","Old")</f>
        <v>Old</v>
      </c>
      <c r="AX1555">
        <f t="shared" si="24"/>
        <v>3</v>
      </c>
    </row>
    <row r="1556" spans="1:50">
      <c r="A1556" t="s">
        <v>1941</v>
      </c>
      <c r="B1556">
        <v>589</v>
      </c>
      <c r="C1556" t="s">
        <v>196</v>
      </c>
      <c r="D1556" t="s">
        <v>349</v>
      </c>
      <c r="E1556">
        <v>20592</v>
      </c>
      <c r="F1556">
        <v>30253</v>
      </c>
      <c r="G1556">
        <v>2148</v>
      </c>
      <c r="H1556" s="1">
        <v>42597</v>
      </c>
      <c r="I1556" t="s">
        <v>382</v>
      </c>
      <c r="J1556" t="s">
        <v>389</v>
      </c>
      <c r="K1556">
        <v>560090</v>
      </c>
      <c r="L1556" t="s">
        <v>199</v>
      </c>
      <c r="M1556" t="s">
        <v>310</v>
      </c>
      <c r="N1556" t="s">
        <v>225</v>
      </c>
      <c r="O1556" t="s">
        <v>242</v>
      </c>
      <c r="P1556">
        <v>24</v>
      </c>
      <c r="Q1556" s="1">
        <v>34394</v>
      </c>
      <c r="R1556" t="s">
        <v>239</v>
      </c>
      <c r="S1556" t="s">
        <v>303</v>
      </c>
      <c r="T1556" t="s">
        <v>229</v>
      </c>
      <c r="U1556" t="s">
        <v>230</v>
      </c>
      <c r="V1556" t="s">
        <v>240</v>
      </c>
      <c r="W1556">
        <v>431</v>
      </c>
      <c r="X1556" t="s">
        <v>344</v>
      </c>
      <c r="Y1556" t="s">
        <v>350</v>
      </c>
      <c r="Z1556" t="s">
        <v>346</v>
      </c>
      <c r="AA1556">
        <v>7.51E-2</v>
      </c>
      <c r="AB1556" t="s">
        <v>351</v>
      </c>
      <c r="AC1556" t="s">
        <v>352</v>
      </c>
      <c r="AD1556" t="s">
        <v>196</v>
      </c>
      <c r="AE1556" t="s">
        <v>143</v>
      </c>
      <c r="AF1556" t="s">
        <v>144</v>
      </c>
      <c r="AG1556" t="s">
        <v>145</v>
      </c>
      <c r="AH1556" t="s">
        <v>145</v>
      </c>
      <c r="AI1556" t="s">
        <v>146</v>
      </c>
      <c r="AJ1556" t="s">
        <v>197</v>
      </c>
      <c r="AK1556">
        <v>560090</v>
      </c>
      <c r="AL1556" t="s">
        <v>198</v>
      </c>
      <c r="AM1556" t="s">
        <v>14</v>
      </c>
      <c r="AN1556">
        <v>20547</v>
      </c>
      <c r="AO1556">
        <v>30714</v>
      </c>
      <c r="AP1556">
        <v>20535</v>
      </c>
      <c r="AQ1556">
        <v>8.2799999999999994</v>
      </c>
      <c r="AR1556">
        <v>1478.81</v>
      </c>
      <c r="AS1556" t="s">
        <v>2396</v>
      </c>
      <c r="AT1556" t="s">
        <v>2396</v>
      </c>
      <c r="AU1556">
        <v>2</v>
      </c>
      <c r="AV1556" t="s">
        <v>2398</v>
      </c>
      <c r="AW1556" t="str" cm="1">
        <f t="array" ref="AW1556">IF(Bank_Final_Fact[[#This Row],[Disbursement Date]]=MIN(_xlfn._xlws.FILTER(Bank_Final_Fact[Disbursement Date],Bank_Final_Fact[Client id]=Bank_Final_Fact[[#This Row],[Client id]])),"New","Old")</f>
        <v>New</v>
      </c>
      <c r="AX1556">
        <f t="shared" si="24"/>
        <v>2</v>
      </c>
    </row>
    <row r="1557" spans="1:50">
      <c r="A1557" t="s">
        <v>1942</v>
      </c>
      <c r="B1557">
        <v>981</v>
      </c>
      <c r="C1557" t="s">
        <v>202</v>
      </c>
      <c r="D1557" t="s">
        <v>359</v>
      </c>
      <c r="E1557">
        <v>13441</v>
      </c>
      <c r="F1557">
        <v>37288</v>
      </c>
      <c r="G1557">
        <v>2200</v>
      </c>
      <c r="H1557" s="1">
        <v>42783</v>
      </c>
      <c r="I1557" t="s">
        <v>382</v>
      </c>
      <c r="J1557" t="s">
        <v>389</v>
      </c>
      <c r="K1557">
        <v>680026</v>
      </c>
      <c r="L1557" t="s">
        <v>205</v>
      </c>
      <c r="M1557" t="s">
        <v>248</v>
      </c>
      <c r="N1557" t="s">
        <v>225</v>
      </c>
      <c r="O1557" t="s">
        <v>238</v>
      </c>
      <c r="P1557">
        <v>54</v>
      </c>
      <c r="Q1557" s="1">
        <v>23012</v>
      </c>
      <c r="R1557" t="s">
        <v>227</v>
      </c>
      <c r="S1557" t="s">
        <v>243</v>
      </c>
      <c r="T1557" t="s">
        <v>229</v>
      </c>
      <c r="U1557" t="s">
        <v>236</v>
      </c>
      <c r="V1557" t="s">
        <v>240</v>
      </c>
      <c r="W1557">
        <v>357</v>
      </c>
      <c r="X1557" t="s">
        <v>344</v>
      </c>
      <c r="Y1557" t="s">
        <v>360</v>
      </c>
      <c r="Z1557" t="s">
        <v>346</v>
      </c>
      <c r="AA1557">
        <v>9.9099999999999994E-2</v>
      </c>
      <c r="AB1557" t="s">
        <v>347</v>
      </c>
      <c r="AC1557" t="s">
        <v>361</v>
      </c>
      <c r="AD1557" t="s">
        <v>202</v>
      </c>
      <c r="AE1557" t="s">
        <v>143</v>
      </c>
      <c r="AF1557" t="s">
        <v>144</v>
      </c>
      <c r="AG1557" t="s">
        <v>145</v>
      </c>
      <c r="AH1557" t="s">
        <v>145</v>
      </c>
      <c r="AI1557" t="s">
        <v>146</v>
      </c>
      <c r="AJ1557" t="s">
        <v>203</v>
      </c>
      <c r="AK1557">
        <v>680026</v>
      </c>
      <c r="AL1557" t="s">
        <v>204</v>
      </c>
      <c r="AM1557" t="s">
        <v>14</v>
      </c>
      <c r="AN1557">
        <v>15231</v>
      </c>
      <c r="AO1557">
        <v>37960</v>
      </c>
      <c r="AP1557">
        <v>13041</v>
      </c>
      <c r="AQ1557">
        <v>7.04</v>
      </c>
      <c r="AR1557">
        <v>1669.86</v>
      </c>
      <c r="AS1557" t="s">
        <v>2396</v>
      </c>
      <c r="AT1557" t="s">
        <v>2396</v>
      </c>
      <c r="AU1557">
        <v>2</v>
      </c>
      <c r="AV1557" t="s">
        <v>2398</v>
      </c>
      <c r="AW1557" t="str" cm="1">
        <f t="array" ref="AW1557">IF(Bank_Final_Fact[[#This Row],[Disbursement Date]]=MIN(_xlfn._xlws.FILTER(Bank_Final_Fact[Disbursement Date],Bank_Final_Fact[Client id]=Bank_Final_Fact[[#This Row],[Client id]])),"New","Old")</f>
        <v>New</v>
      </c>
      <c r="AX1557">
        <f t="shared" si="24"/>
        <v>3</v>
      </c>
    </row>
    <row r="1558" spans="1:50">
      <c r="A1558" t="s">
        <v>1943</v>
      </c>
      <c r="B1558">
        <v>239</v>
      </c>
      <c r="C1558" t="s">
        <v>92</v>
      </c>
      <c r="D1558" t="s">
        <v>343</v>
      </c>
      <c r="E1558">
        <v>42096</v>
      </c>
      <c r="F1558">
        <v>48397</v>
      </c>
      <c r="G1558">
        <v>33235</v>
      </c>
      <c r="H1558" s="1">
        <v>43376</v>
      </c>
      <c r="I1558" t="s">
        <v>385</v>
      </c>
      <c r="J1558" t="s">
        <v>389</v>
      </c>
      <c r="K1558">
        <v>700013</v>
      </c>
      <c r="L1558" t="s">
        <v>93</v>
      </c>
      <c r="M1558" t="s">
        <v>288</v>
      </c>
      <c r="N1558" t="s">
        <v>225</v>
      </c>
      <c r="O1558" t="s">
        <v>251</v>
      </c>
      <c r="P1558">
        <v>33</v>
      </c>
      <c r="Q1558" s="1">
        <v>31197</v>
      </c>
      <c r="R1558" t="s">
        <v>266</v>
      </c>
      <c r="S1558" t="s">
        <v>243</v>
      </c>
      <c r="T1558" t="s">
        <v>229</v>
      </c>
      <c r="U1558" t="s">
        <v>233</v>
      </c>
      <c r="V1558" t="s">
        <v>231</v>
      </c>
      <c r="W1558">
        <v>716</v>
      </c>
      <c r="X1558" t="s">
        <v>344</v>
      </c>
      <c r="Y1558" t="s">
        <v>345</v>
      </c>
      <c r="Z1558" t="s">
        <v>346</v>
      </c>
      <c r="AA1558">
        <v>0.1065</v>
      </c>
      <c r="AB1558" t="s">
        <v>347</v>
      </c>
      <c r="AC1558" t="s">
        <v>348</v>
      </c>
      <c r="AD1558" t="s">
        <v>92</v>
      </c>
      <c r="AE1558" t="s">
        <v>82</v>
      </c>
      <c r="AF1558" t="s">
        <v>83</v>
      </c>
      <c r="AG1558" t="s">
        <v>84</v>
      </c>
      <c r="AH1558" t="s">
        <v>84</v>
      </c>
      <c r="AI1558" t="s">
        <v>85</v>
      </c>
      <c r="AJ1558" t="s">
        <v>86</v>
      </c>
      <c r="AK1558">
        <v>700013</v>
      </c>
      <c r="AL1558" t="s">
        <v>21</v>
      </c>
      <c r="AM1558" t="s">
        <v>30</v>
      </c>
      <c r="AN1558">
        <v>43231</v>
      </c>
      <c r="AO1558">
        <v>49616</v>
      </c>
      <c r="AP1558">
        <v>41906</v>
      </c>
      <c r="AQ1558">
        <v>45.67</v>
      </c>
      <c r="AR1558">
        <v>3973.51</v>
      </c>
      <c r="AS1558" t="s">
        <v>2396</v>
      </c>
      <c r="AT1558" t="s">
        <v>2396</v>
      </c>
      <c r="AU1558">
        <v>2</v>
      </c>
      <c r="AV1558" t="s">
        <v>2398</v>
      </c>
      <c r="AW1558" t="str" cm="1">
        <f t="array" ref="AW1558">IF(Bank_Final_Fact[[#This Row],[Disbursement Date]]=MIN(_xlfn._xlws.FILTER(Bank_Final_Fact[Disbursement Date],Bank_Final_Fact[Client id]=Bank_Final_Fact[[#This Row],[Client id]])),"New","Old")</f>
        <v>New</v>
      </c>
      <c r="AX1558">
        <f t="shared" si="24"/>
        <v>3</v>
      </c>
    </row>
    <row r="1559" spans="1:50">
      <c r="A1559" t="s">
        <v>1944</v>
      </c>
      <c r="B1559">
        <v>414</v>
      </c>
      <c r="C1559" t="s">
        <v>17</v>
      </c>
      <c r="D1559" t="s">
        <v>343</v>
      </c>
      <c r="E1559">
        <v>12281</v>
      </c>
      <c r="F1559">
        <v>7957</v>
      </c>
      <c r="G1559">
        <v>14964</v>
      </c>
      <c r="H1559" s="1">
        <v>42987</v>
      </c>
      <c r="I1559" t="s">
        <v>382</v>
      </c>
      <c r="J1559" t="s">
        <v>383</v>
      </c>
      <c r="K1559">
        <v>160051</v>
      </c>
      <c r="L1559" t="s">
        <v>19</v>
      </c>
      <c r="M1559" t="s">
        <v>309</v>
      </c>
      <c r="N1559" t="s">
        <v>225</v>
      </c>
      <c r="O1559" t="s">
        <v>238</v>
      </c>
      <c r="P1559">
        <v>53</v>
      </c>
      <c r="Q1559" s="1">
        <v>24108</v>
      </c>
      <c r="R1559" t="s">
        <v>239</v>
      </c>
      <c r="S1559" t="s">
        <v>303</v>
      </c>
      <c r="T1559" t="s">
        <v>229</v>
      </c>
      <c r="U1559" t="s">
        <v>261</v>
      </c>
      <c r="V1559" t="s">
        <v>246</v>
      </c>
      <c r="W1559">
        <v>529</v>
      </c>
      <c r="X1559" t="s">
        <v>344</v>
      </c>
      <c r="Y1559" t="s">
        <v>345</v>
      </c>
      <c r="Z1559" t="s">
        <v>346</v>
      </c>
      <c r="AA1559">
        <v>0.1065</v>
      </c>
      <c r="AB1559" t="s">
        <v>347</v>
      </c>
      <c r="AC1559" t="s">
        <v>348</v>
      </c>
      <c r="AD1559" t="s">
        <v>17</v>
      </c>
      <c r="AE1559" t="s">
        <v>9</v>
      </c>
      <c r="AF1559" t="s">
        <v>10</v>
      </c>
      <c r="AG1559" t="s">
        <v>11</v>
      </c>
      <c r="AH1559" t="s">
        <v>11</v>
      </c>
      <c r="AI1559" t="s">
        <v>12</v>
      </c>
      <c r="AJ1559" t="s">
        <v>17</v>
      </c>
      <c r="AK1559">
        <v>160051</v>
      </c>
      <c r="AL1559" t="s">
        <v>18</v>
      </c>
      <c r="AM1559" t="s">
        <v>30</v>
      </c>
      <c r="AN1559">
        <v>13791</v>
      </c>
      <c r="AO1559">
        <v>8226</v>
      </c>
      <c r="AP1559">
        <v>12098</v>
      </c>
      <c r="AQ1559">
        <v>25.96</v>
      </c>
      <c r="AR1559">
        <v>4027.66</v>
      </c>
      <c r="AS1559" t="s">
        <v>2396</v>
      </c>
      <c r="AT1559" t="s">
        <v>2396</v>
      </c>
      <c r="AU1559">
        <v>1</v>
      </c>
      <c r="AV1559" t="s">
        <v>2398</v>
      </c>
      <c r="AW1559" t="str" cm="1">
        <f t="array" ref="AW1559">IF(Bank_Final_Fact[[#This Row],[Disbursement Date]]=MIN(_xlfn._xlws.FILTER(Bank_Final_Fact[Disbursement Date],Bank_Final_Fact[Client id]=Bank_Final_Fact[[#This Row],[Client id]])),"New","Old")</f>
        <v>New</v>
      </c>
      <c r="AX1559">
        <f t="shared" si="24"/>
        <v>1</v>
      </c>
    </row>
    <row r="1560" spans="1:50">
      <c r="A1560" t="s">
        <v>1945</v>
      </c>
      <c r="B1560">
        <v>738</v>
      </c>
      <c r="C1560" t="s">
        <v>92</v>
      </c>
      <c r="D1560" t="s">
        <v>343</v>
      </c>
      <c r="E1560">
        <v>4651</v>
      </c>
      <c r="F1560">
        <v>39464</v>
      </c>
      <c r="G1560">
        <v>20244</v>
      </c>
      <c r="H1560" s="1">
        <v>44728</v>
      </c>
      <c r="I1560" t="s">
        <v>385</v>
      </c>
      <c r="J1560" t="s">
        <v>389</v>
      </c>
      <c r="K1560">
        <v>700013</v>
      </c>
      <c r="L1560" t="s">
        <v>93</v>
      </c>
      <c r="M1560" t="s">
        <v>286</v>
      </c>
      <c r="N1560" t="s">
        <v>225</v>
      </c>
      <c r="O1560" t="s">
        <v>238</v>
      </c>
      <c r="P1560">
        <v>46</v>
      </c>
      <c r="Q1560" s="1">
        <v>26665</v>
      </c>
      <c r="R1560" t="s">
        <v>266</v>
      </c>
      <c r="S1560" t="s">
        <v>243</v>
      </c>
      <c r="T1560" t="s">
        <v>229</v>
      </c>
      <c r="U1560" t="s">
        <v>236</v>
      </c>
      <c r="V1560" t="s">
        <v>240</v>
      </c>
      <c r="W1560">
        <v>467</v>
      </c>
      <c r="X1560" t="s">
        <v>344</v>
      </c>
      <c r="Y1560" t="s">
        <v>345</v>
      </c>
      <c r="Z1560" t="s">
        <v>346</v>
      </c>
      <c r="AA1560">
        <v>0.1065</v>
      </c>
      <c r="AB1560" t="s">
        <v>347</v>
      </c>
      <c r="AC1560" t="s">
        <v>348</v>
      </c>
      <c r="AD1560" t="s">
        <v>92</v>
      </c>
      <c r="AE1560" t="s">
        <v>82</v>
      </c>
      <c r="AF1560" t="s">
        <v>83</v>
      </c>
      <c r="AG1560" t="s">
        <v>84</v>
      </c>
      <c r="AH1560" t="s">
        <v>84</v>
      </c>
      <c r="AI1560" t="s">
        <v>85</v>
      </c>
      <c r="AJ1560" t="s">
        <v>86</v>
      </c>
      <c r="AK1560">
        <v>700013</v>
      </c>
      <c r="AL1560" t="s">
        <v>21</v>
      </c>
      <c r="AM1560" t="s">
        <v>30</v>
      </c>
      <c r="AN1560">
        <v>4256</v>
      </c>
      <c r="AO1560">
        <v>40524</v>
      </c>
      <c r="AP1560">
        <v>4419</v>
      </c>
      <c r="AQ1560">
        <v>12.66</v>
      </c>
      <c r="AR1560">
        <v>3022.33</v>
      </c>
      <c r="AS1560" t="s">
        <v>2397</v>
      </c>
      <c r="AT1560" t="s">
        <v>2396</v>
      </c>
      <c r="AU1560">
        <v>2</v>
      </c>
      <c r="AV1560" t="s">
        <v>2399</v>
      </c>
      <c r="AW1560" t="str" cm="1">
        <f t="array" ref="AW1560">IF(Bank_Final_Fact[[#This Row],[Disbursement Date]]=MIN(_xlfn._xlws.FILTER(Bank_Final_Fact[Disbursement Date],Bank_Final_Fact[Client id]=Bank_Final_Fact[[#This Row],[Client id]])),"New","Old")</f>
        <v>Old</v>
      </c>
      <c r="AX1560">
        <f t="shared" si="24"/>
        <v>2</v>
      </c>
    </row>
    <row r="1561" spans="1:50">
      <c r="A1561" t="s">
        <v>1946</v>
      </c>
      <c r="B1561">
        <v>316</v>
      </c>
      <c r="C1561" t="s">
        <v>39</v>
      </c>
      <c r="D1561" t="s">
        <v>356</v>
      </c>
      <c r="E1561">
        <v>40239</v>
      </c>
      <c r="F1561">
        <v>40073</v>
      </c>
      <c r="G1561">
        <v>12320</v>
      </c>
      <c r="H1561" s="1">
        <v>44803</v>
      </c>
      <c r="I1561" t="s">
        <v>387</v>
      </c>
      <c r="J1561" t="s">
        <v>383</v>
      </c>
      <c r="K1561">
        <v>30179</v>
      </c>
      <c r="L1561" t="s">
        <v>46</v>
      </c>
      <c r="M1561" t="s">
        <v>285</v>
      </c>
      <c r="N1561" t="s">
        <v>225</v>
      </c>
      <c r="O1561" t="s">
        <v>242</v>
      </c>
      <c r="P1561">
        <v>22</v>
      </c>
      <c r="Q1561" s="1">
        <v>35431</v>
      </c>
      <c r="R1561" t="s">
        <v>227</v>
      </c>
      <c r="S1561" t="s">
        <v>243</v>
      </c>
      <c r="T1561" t="s">
        <v>229</v>
      </c>
      <c r="U1561" t="s">
        <v>230</v>
      </c>
      <c r="V1561" t="s">
        <v>246</v>
      </c>
      <c r="W1561">
        <v>679</v>
      </c>
      <c r="X1561" t="s">
        <v>344</v>
      </c>
      <c r="Y1561" t="s">
        <v>357</v>
      </c>
      <c r="Z1561" t="s">
        <v>346</v>
      </c>
      <c r="AA1561">
        <v>6.6199999999999995E-2</v>
      </c>
      <c r="AB1561" t="s">
        <v>351</v>
      </c>
      <c r="AC1561" t="s">
        <v>358</v>
      </c>
      <c r="AD1561" t="s">
        <v>39</v>
      </c>
      <c r="AE1561" t="s">
        <v>40</v>
      </c>
      <c r="AF1561" t="s">
        <v>41</v>
      </c>
      <c r="AG1561" t="s">
        <v>42</v>
      </c>
      <c r="AH1561" t="s">
        <v>42</v>
      </c>
      <c r="AI1561" t="s">
        <v>43</v>
      </c>
      <c r="AJ1561" t="s">
        <v>44</v>
      </c>
      <c r="AK1561">
        <v>30179</v>
      </c>
      <c r="AL1561" t="s">
        <v>45</v>
      </c>
      <c r="AM1561" t="s">
        <v>30</v>
      </c>
      <c r="AN1561">
        <v>40054</v>
      </c>
      <c r="AO1561">
        <v>39664</v>
      </c>
      <c r="AP1561">
        <v>39903</v>
      </c>
      <c r="AQ1561">
        <v>47.74</v>
      </c>
      <c r="AR1561">
        <v>3758.56</v>
      </c>
      <c r="AS1561" t="s">
        <v>2396</v>
      </c>
      <c r="AT1561" t="s">
        <v>2396</v>
      </c>
      <c r="AU1561">
        <v>0</v>
      </c>
      <c r="AV1561" t="s">
        <v>2398</v>
      </c>
      <c r="AW1561" t="str" cm="1">
        <f t="array" ref="AW1561">IF(Bank_Final_Fact[[#This Row],[Disbursement Date]]=MIN(_xlfn._xlws.FILTER(Bank_Final_Fact[Disbursement Date],Bank_Final_Fact[Client id]=Bank_Final_Fact[[#This Row],[Client id]])),"New","Old")</f>
        <v>Old</v>
      </c>
      <c r="AX1561">
        <f t="shared" si="24"/>
        <v>5</v>
      </c>
    </row>
    <row r="1562" spans="1:50">
      <c r="A1562" t="s">
        <v>1947</v>
      </c>
      <c r="B1562">
        <v>334</v>
      </c>
      <c r="C1562" t="s">
        <v>124</v>
      </c>
      <c r="D1562" t="s">
        <v>343</v>
      </c>
      <c r="E1562">
        <v>8991</v>
      </c>
      <c r="F1562">
        <v>49585</v>
      </c>
      <c r="G1562">
        <v>42806</v>
      </c>
      <c r="H1562" s="1">
        <v>45015</v>
      </c>
      <c r="I1562" t="s">
        <v>382</v>
      </c>
      <c r="J1562" t="s">
        <v>389</v>
      </c>
      <c r="K1562">
        <v>1030063</v>
      </c>
      <c r="L1562" t="s">
        <v>126</v>
      </c>
      <c r="M1562" t="s">
        <v>284</v>
      </c>
      <c r="N1562" t="s">
        <v>225</v>
      </c>
      <c r="O1562" t="s">
        <v>226</v>
      </c>
      <c r="P1562">
        <v>38</v>
      </c>
      <c r="Q1562" s="1">
        <v>29891</v>
      </c>
      <c r="R1562" t="s">
        <v>235</v>
      </c>
      <c r="S1562" t="s">
        <v>282</v>
      </c>
      <c r="T1562" t="s">
        <v>229</v>
      </c>
      <c r="U1562" t="s">
        <v>245</v>
      </c>
      <c r="V1562" t="s">
        <v>231</v>
      </c>
      <c r="W1562">
        <v>774</v>
      </c>
      <c r="X1562" t="s">
        <v>344</v>
      </c>
      <c r="Y1562" t="s">
        <v>345</v>
      </c>
      <c r="Z1562" t="s">
        <v>346</v>
      </c>
      <c r="AA1562">
        <v>0.1065</v>
      </c>
      <c r="AB1562" t="s">
        <v>347</v>
      </c>
      <c r="AC1562" t="s">
        <v>348</v>
      </c>
      <c r="AD1562" t="s">
        <v>124</v>
      </c>
      <c r="AE1562" t="s">
        <v>9</v>
      </c>
      <c r="AF1562" t="s">
        <v>10</v>
      </c>
      <c r="AG1562" t="s">
        <v>11</v>
      </c>
      <c r="AH1562" t="s">
        <v>11</v>
      </c>
      <c r="AI1562" t="s">
        <v>12</v>
      </c>
      <c r="AJ1562" t="s">
        <v>20</v>
      </c>
      <c r="AK1562">
        <v>1030063</v>
      </c>
      <c r="AL1562" t="s">
        <v>125</v>
      </c>
      <c r="AM1562" t="s">
        <v>30</v>
      </c>
      <c r="AN1562">
        <v>9998</v>
      </c>
      <c r="AO1562">
        <v>49475</v>
      </c>
      <c r="AP1562">
        <v>8978</v>
      </c>
      <c r="AQ1562">
        <v>32.36</v>
      </c>
      <c r="AR1562">
        <v>2346.8200000000002</v>
      </c>
      <c r="AS1562" t="s">
        <v>2396</v>
      </c>
      <c r="AT1562" t="s">
        <v>2396</v>
      </c>
      <c r="AU1562">
        <v>1</v>
      </c>
      <c r="AV1562" t="s">
        <v>2398</v>
      </c>
      <c r="AW1562" t="str" cm="1">
        <f t="array" ref="AW1562">IF(Bank_Final_Fact[[#This Row],[Disbursement Date]]=MIN(_xlfn._xlws.FILTER(Bank_Final_Fact[Disbursement Date],Bank_Final_Fact[Client id]=Bank_Final_Fact[[#This Row],[Client id]])),"New","Old")</f>
        <v>New</v>
      </c>
      <c r="AX1562">
        <f t="shared" si="24"/>
        <v>1</v>
      </c>
    </row>
    <row r="1563" spans="1:50">
      <c r="A1563" t="s">
        <v>1948</v>
      </c>
      <c r="B1563">
        <v>616</v>
      </c>
      <c r="C1563" t="s">
        <v>158</v>
      </c>
      <c r="D1563" t="s">
        <v>343</v>
      </c>
      <c r="E1563">
        <v>7387</v>
      </c>
      <c r="F1563">
        <v>2754</v>
      </c>
      <c r="G1563">
        <v>22572</v>
      </c>
      <c r="H1563" s="1">
        <v>43712</v>
      </c>
      <c r="I1563" t="s">
        <v>394</v>
      </c>
      <c r="J1563" t="s">
        <v>389</v>
      </c>
      <c r="K1563">
        <v>1230018</v>
      </c>
      <c r="L1563" t="s">
        <v>164</v>
      </c>
      <c r="M1563" t="s">
        <v>272</v>
      </c>
      <c r="N1563" t="s">
        <v>225</v>
      </c>
      <c r="O1563" t="s">
        <v>251</v>
      </c>
      <c r="P1563">
        <v>33</v>
      </c>
      <c r="Q1563" s="1">
        <v>30682</v>
      </c>
      <c r="R1563" t="s">
        <v>266</v>
      </c>
      <c r="S1563" t="s">
        <v>243</v>
      </c>
      <c r="T1563" t="s">
        <v>259</v>
      </c>
      <c r="U1563" t="s">
        <v>236</v>
      </c>
      <c r="V1563" t="s">
        <v>231</v>
      </c>
      <c r="W1563">
        <v>731</v>
      </c>
      <c r="X1563" t="s">
        <v>344</v>
      </c>
      <c r="Y1563" t="s">
        <v>345</v>
      </c>
      <c r="Z1563" t="s">
        <v>346</v>
      </c>
      <c r="AA1563">
        <v>0.1065</v>
      </c>
      <c r="AB1563" t="s">
        <v>347</v>
      </c>
      <c r="AC1563" t="s">
        <v>348</v>
      </c>
      <c r="AD1563" t="s">
        <v>158</v>
      </c>
      <c r="AE1563" t="s">
        <v>159</v>
      </c>
      <c r="AF1563" t="s">
        <v>144</v>
      </c>
      <c r="AG1563" t="s">
        <v>160</v>
      </c>
      <c r="AH1563" t="s">
        <v>160</v>
      </c>
      <c r="AI1563" t="s">
        <v>161</v>
      </c>
      <c r="AJ1563" t="s">
        <v>162</v>
      </c>
      <c r="AK1563">
        <v>1230018</v>
      </c>
      <c r="AL1563" t="s">
        <v>163</v>
      </c>
      <c r="AM1563" t="s">
        <v>16</v>
      </c>
      <c r="AN1563">
        <v>7831</v>
      </c>
      <c r="AO1563">
        <v>4115</v>
      </c>
      <c r="AP1563">
        <v>7008</v>
      </c>
      <c r="AQ1563">
        <v>48.71</v>
      </c>
      <c r="AR1563">
        <v>3222.58</v>
      </c>
      <c r="AS1563" t="s">
        <v>2396</v>
      </c>
      <c r="AT1563" t="s">
        <v>2396</v>
      </c>
      <c r="AU1563">
        <v>1</v>
      </c>
      <c r="AV1563" t="s">
        <v>2398</v>
      </c>
      <c r="AW1563" t="str" cm="1">
        <f t="array" ref="AW1563">IF(Bank_Final_Fact[[#This Row],[Disbursement Date]]=MIN(_xlfn._xlws.FILTER(Bank_Final_Fact[Disbursement Date],Bank_Final_Fact[Client id]=Bank_Final_Fact[[#This Row],[Client id]])),"New","Old")</f>
        <v>Old</v>
      </c>
      <c r="AX1563">
        <f t="shared" si="24"/>
        <v>3</v>
      </c>
    </row>
    <row r="1564" spans="1:50">
      <c r="A1564" t="s">
        <v>1949</v>
      </c>
      <c r="B1564">
        <v>187</v>
      </c>
      <c r="C1564" t="s">
        <v>124</v>
      </c>
      <c r="D1564" t="s">
        <v>343</v>
      </c>
      <c r="E1564">
        <v>12894</v>
      </c>
      <c r="F1564">
        <v>29983</v>
      </c>
      <c r="G1564">
        <v>7018</v>
      </c>
      <c r="H1564" s="1">
        <v>43124</v>
      </c>
      <c r="I1564" t="s">
        <v>385</v>
      </c>
      <c r="J1564" t="s">
        <v>383</v>
      </c>
      <c r="K1564">
        <v>1030063</v>
      </c>
      <c r="L1564" t="s">
        <v>126</v>
      </c>
      <c r="M1564" t="s">
        <v>314</v>
      </c>
      <c r="N1564" t="s">
        <v>225</v>
      </c>
      <c r="O1564" t="s">
        <v>328</v>
      </c>
      <c r="P1564">
        <v>56</v>
      </c>
      <c r="Q1564" s="1">
        <v>22647</v>
      </c>
      <c r="R1564" t="s">
        <v>281</v>
      </c>
      <c r="S1564" t="s">
        <v>282</v>
      </c>
      <c r="T1564" t="s">
        <v>259</v>
      </c>
      <c r="U1564" t="s">
        <v>230</v>
      </c>
      <c r="V1564" t="s">
        <v>240</v>
      </c>
      <c r="W1564">
        <v>532</v>
      </c>
      <c r="X1564" t="s">
        <v>344</v>
      </c>
      <c r="Y1564" t="s">
        <v>345</v>
      </c>
      <c r="Z1564" t="s">
        <v>346</v>
      </c>
      <c r="AA1564">
        <v>0.1065</v>
      </c>
      <c r="AB1564" t="s">
        <v>347</v>
      </c>
      <c r="AC1564" t="s">
        <v>348</v>
      </c>
      <c r="AD1564" t="s">
        <v>124</v>
      </c>
      <c r="AE1564" t="s">
        <v>9</v>
      </c>
      <c r="AF1564" t="s">
        <v>10</v>
      </c>
      <c r="AG1564" t="s">
        <v>11</v>
      </c>
      <c r="AH1564" t="s">
        <v>11</v>
      </c>
      <c r="AI1564" t="s">
        <v>12</v>
      </c>
      <c r="AJ1564" t="s">
        <v>20</v>
      </c>
      <c r="AK1564">
        <v>1030063</v>
      </c>
      <c r="AL1564" t="s">
        <v>125</v>
      </c>
      <c r="AM1564" t="s">
        <v>30</v>
      </c>
      <c r="AN1564">
        <v>13133</v>
      </c>
      <c r="AO1564">
        <v>31372</v>
      </c>
      <c r="AP1564">
        <v>12642</v>
      </c>
      <c r="AQ1564">
        <v>3.26</v>
      </c>
      <c r="AR1564">
        <v>1622.79</v>
      </c>
      <c r="AS1564" t="s">
        <v>2396</v>
      </c>
      <c r="AT1564" t="s">
        <v>2396</v>
      </c>
      <c r="AU1564">
        <v>1</v>
      </c>
      <c r="AV1564" t="s">
        <v>2398</v>
      </c>
      <c r="AW1564" t="str" cm="1">
        <f t="array" ref="AW1564">IF(Bank_Final_Fact[[#This Row],[Disbursement Date]]=MIN(_xlfn._xlws.FILTER(Bank_Final_Fact[Disbursement Date],Bank_Final_Fact[Client id]=Bank_Final_Fact[[#This Row],[Client id]])),"New","Old")</f>
        <v>New</v>
      </c>
      <c r="AX1564">
        <f t="shared" si="24"/>
        <v>3</v>
      </c>
    </row>
    <row r="1565" spans="1:50">
      <c r="A1565" t="s">
        <v>1950</v>
      </c>
      <c r="B1565">
        <v>920</v>
      </c>
      <c r="C1565" t="s">
        <v>39</v>
      </c>
      <c r="D1565" t="s">
        <v>359</v>
      </c>
      <c r="E1565">
        <v>33215</v>
      </c>
      <c r="F1565">
        <v>18503</v>
      </c>
      <c r="G1565">
        <v>8556</v>
      </c>
      <c r="H1565" s="1">
        <v>42415</v>
      </c>
      <c r="I1565" t="s">
        <v>394</v>
      </c>
      <c r="J1565" t="s">
        <v>383</v>
      </c>
      <c r="K1565">
        <v>30179</v>
      </c>
      <c r="L1565" t="s">
        <v>46</v>
      </c>
      <c r="M1565" t="s">
        <v>273</v>
      </c>
      <c r="N1565" t="s">
        <v>225</v>
      </c>
      <c r="O1565" t="s">
        <v>242</v>
      </c>
      <c r="P1565">
        <v>23</v>
      </c>
      <c r="Q1565" s="1">
        <v>34335</v>
      </c>
      <c r="R1565" t="s">
        <v>266</v>
      </c>
      <c r="S1565" t="s">
        <v>243</v>
      </c>
      <c r="T1565" t="s">
        <v>229</v>
      </c>
      <c r="U1565" t="s">
        <v>230</v>
      </c>
      <c r="V1565" t="s">
        <v>240</v>
      </c>
      <c r="W1565">
        <v>588</v>
      </c>
      <c r="X1565" t="s">
        <v>344</v>
      </c>
      <c r="Y1565" t="s">
        <v>360</v>
      </c>
      <c r="Z1565" t="s">
        <v>346</v>
      </c>
      <c r="AA1565">
        <v>9.9099999999999994E-2</v>
      </c>
      <c r="AB1565" t="s">
        <v>347</v>
      </c>
      <c r="AC1565" t="s">
        <v>361</v>
      </c>
      <c r="AD1565" t="s">
        <v>39</v>
      </c>
      <c r="AE1565" t="s">
        <v>40</v>
      </c>
      <c r="AF1565" t="s">
        <v>41</v>
      </c>
      <c r="AG1565" t="s">
        <v>42</v>
      </c>
      <c r="AH1565" t="s">
        <v>42</v>
      </c>
      <c r="AI1565" t="s">
        <v>43</v>
      </c>
      <c r="AJ1565" t="s">
        <v>44</v>
      </c>
      <c r="AK1565">
        <v>30179</v>
      </c>
      <c r="AL1565" t="s">
        <v>45</v>
      </c>
      <c r="AM1565" t="s">
        <v>30</v>
      </c>
      <c r="AN1565">
        <v>34756</v>
      </c>
      <c r="AO1565">
        <v>18328</v>
      </c>
      <c r="AP1565">
        <v>33165</v>
      </c>
      <c r="AQ1565">
        <v>18.68</v>
      </c>
      <c r="AR1565">
        <v>3535.36</v>
      </c>
      <c r="AS1565" t="s">
        <v>2396</v>
      </c>
      <c r="AT1565" t="s">
        <v>2396</v>
      </c>
      <c r="AU1565">
        <v>2</v>
      </c>
      <c r="AV1565" t="s">
        <v>2398</v>
      </c>
      <c r="AW1565" t="str" cm="1">
        <f t="array" ref="AW1565">IF(Bank_Final_Fact[[#This Row],[Disbursement Date]]=MIN(_xlfn._xlws.FILTER(Bank_Final_Fact[Disbursement Date],Bank_Final_Fact[Client id]=Bank_Final_Fact[[#This Row],[Client id]])),"New","Old")</f>
        <v>New</v>
      </c>
      <c r="AX1565">
        <f t="shared" si="24"/>
        <v>2</v>
      </c>
    </row>
    <row r="1566" spans="1:50">
      <c r="A1566" t="s">
        <v>1951</v>
      </c>
      <c r="B1566">
        <v>441</v>
      </c>
      <c r="C1566" t="s">
        <v>17</v>
      </c>
      <c r="D1566" t="s">
        <v>343</v>
      </c>
      <c r="E1566">
        <v>48265</v>
      </c>
      <c r="F1566">
        <v>8542</v>
      </c>
      <c r="G1566">
        <v>11426</v>
      </c>
      <c r="H1566" s="1">
        <v>42698</v>
      </c>
      <c r="I1566" t="s">
        <v>382</v>
      </c>
      <c r="J1566" t="s">
        <v>389</v>
      </c>
      <c r="K1566">
        <v>160051</v>
      </c>
      <c r="L1566" t="s">
        <v>19</v>
      </c>
      <c r="M1566" t="s">
        <v>315</v>
      </c>
      <c r="N1566" t="s">
        <v>225</v>
      </c>
      <c r="O1566" t="s">
        <v>251</v>
      </c>
      <c r="P1566">
        <v>34</v>
      </c>
      <c r="Q1566" s="1">
        <v>30682</v>
      </c>
      <c r="R1566" t="s">
        <v>239</v>
      </c>
      <c r="S1566" t="s">
        <v>303</v>
      </c>
      <c r="T1566" t="s">
        <v>259</v>
      </c>
      <c r="U1566" t="s">
        <v>233</v>
      </c>
      <c r="V1566" t="s">
        <v>231</v>
      </c>
      <c r="W1566">
        <v>341</v>
      </c>
      <c r="X1566" t="s">
        <v>344</v>
      </c>
      <c r="Y1566" t="s">
        <v>345</v>
      </c>
      <c r="Z1566" t="s">
        <v>346</v>
      </c>
      <c r="AA1566">
        <v>0.1065</v>
      </c>
      <c r="AB1566" t="s">
        <v>347</v>
      </c>
      <c r="AC1566" t="s">
        <v>348</v>
      </c>
      <c r="AD1566" t="s">
        <v>17</v>
      </c>
      <c r="AE1566" t="s">
        <v>9</v>
      </c>
      <c r="AF1566" t="s">
        <v>10</v>
      </c>
      <c r="AG1566" t="s">
        <v>11</v>
      </c>
      <c r="AH1566" t="s">
        <v>11</v>
      </c>
      <c r="AI1566" t="s">
        <v>12</v>
      </c>
      <c r="AJ1566" t="s">
        <v>17</v>
      </c>
      <c r="AK1566">
        <v>160051</v>
      </c>
      <c r="AL1566" t="s">
        <v>18</v>
      </c>
      <c r="AM1566" t="s">
        <v>30</v>
      </c>
      <c r="AN1566">
        <v>49575</v>
      </c>
      <c r="AO1566">
        <v>10152</v>
      </c>
      <c r="AP1566">
        <v>47998</v>
      </c>
      <c r="AQ1566">
        <v>9.9700000000000006</v>
      </c>
      <c r="AR1566">
        <v>2623.43</v>
      </c>
      <c r="AS1566" t="s">
        <v>2396</v>
      </c>
      <c r="AT1566" t="s">
        <v>2396</v>
      </c>
      <c r="AU1566">
        <v>2</v>
      </c>
      <c r="AV1566" t="s">
        <v>2398</v>
      </c>
      <c r="AW1566" t="str" cm="1">
        <f t="array" ref="AW1566">IF(Bank_Final_Fact[[#This Row],[Disbursement Date]]=MIN(_xlfn._xlws.FILTER(Bank_Final_Fact[Disbursement Date],Bank_Final_Fact[Client id]=Bank_Final_Fact[[#This Row],[Client id]])),"New","Old")</f>
        <v>New</v>
      </c>
      <c r="AX1566">
        <f t="shared" si="24"/>
        <v>3</v>
      </c>
    </row>
    <row r="1567" spans="1:50">
      <c r="A1567" t="s">
        <v>1952</v>
      </c>
      <c r="B1567">
        <v>618</v>
      </c>
      <c r="C1567" t="s">
        <v>20</v>
      </c>
      <c r="D1567" t="s">
        <v>343</v>
      </c>
      <c r="E1567">
        <v>49688</v>
      </c>
      <c r="F1567">
        <v>6738</v>
      </c>
      <c r="G1567">
        <v>21960</v>
      </c>
      <c r="H1567" s="1">
        <v>43718</v>
      </c>
      <c r="I1567" t="s">
        <v>394</v>
      </c>
      <c r="J1567" t="s">
        <v>389</v>
      </c>
      <c r="K1567">
        <v>110159</v>
      </c>
      <c r="L1567" t="s">
        <v>22</v>
      </c>
      <c r="M1567" t="s">
        <v>314</v>
      </c>
      <c r="N1567" t="s">
        <v>225</v>
      </c>
      <c r="O1567" t="s">
        <v>251</v>
      </c>
      <c r="P1567">
        <v>31</v>
      </c>
      <c r="Q1567" s="1">
        <v>32143</v>
      </c>
      <c r="R1567" t="s">
        <v>235</v>
      </c>
      <c r="S1567" t="s">
        <v>243</v>
      </c>
      <c r="T1567" t="s">
        <v>229</v>
      </c>
      <c r="U1567" t="s">
        <v>233</v>
      </c>
      <c r="V1567" t="s">
        <v>231</v>
      </c>
      <c r="W1567">
        <v>672</v>
      </c>
      <c r="X1567" t="s">
        <v>344</v>
      </c>
      <c r="Y1567" t="s">
        <v>345</v>
      </c>
      <c r="Z1567" t="s">
        <v>346</v>
      </c>
      <c r="AA1567">
        <v>0.1065</v>
      </c>
      <c r="AB1567" t="s">
        <v>347</v>
      </c>
      <c r="AC1567" t="s">
        <v>348</v>
      </c>
      <c r="AD1567" t="s">
        <v>20</v>
      </c>
      <c r="AE1567" t="s">
        <v>9</v>
      </c>
      <c r="AF1567" t="s">
        <v>10</v>
      </c>
      <c r="AG1567" t="s">
        <v>11</v>
      </c>
      <c r="AH1567" t="s">
        <v>11</v>
      </c>
      <c r="AI1567" t="s">
        <v>12</v>
      </c>
      <c r="AJ1567" t="s">
        <v>20</v>
      </c>
      <c r="AK1567">
        <v>110159</v>
      </c>
      <c r="AL1567" t="s">
        <v>21</v>
      </c>
      <c r="AM1567" t="s">
        <v>30</v>
      </c>
      <c r="AN1567">
        <v>49907</v>
      </c>
      <c r="AO1567">
        <v>8172</v>
      </c>
      <c r="AP1567">
        <v>49612</v>
      </c>
      <c r="AQ1567">
        <v>8.7799999999999994</v>
      </c>
      <c r="AR1567">
        <v>789.82</v>
      </c>
      <c r="AS1567" t="s">
        <v>2396</v>
      </c>
      <c r="AT1567" t="s">
        <v>2396</v>
      </c>
      <c r="AU1567">
        <v>0</v>
      </c>
      <c r="AV1567" t="s">
        <v>2398</v>
      </c>
      <c r="AW1567" t="str" cm="1">
        <f t="array" ref="AW1567">IF(Bank_Final_Fact[[#This Row],[Disbursement Date]]=MIN(_xlfn._xlws.FILTER(Bank_Final_Fact[Disbursement Date],Bank_Final_Fact[Client id]=Bank_Final_Fact[[#This Row],[Client id]])),"New","Old")</f>
        <v>Old</v>
      </c>
      <c r="AX1567">
        <f t="shared" si="24"/>
        <v>2</v>
      </c>
    </row>
    <row r="1568" spans="1:50">
      <c r="A1568" t="s">
        <v>1953</v>
      </c>
      <c r="B1568">
        <v>112</v>
      </c>
      <c r="C1568" t="s">
        <v>124</v>
      </c>
      <c r="D1568" t="s">
        <v>362</v>
      </c>
      <c r="E1568">
        <v>9625</v>
      </c>
      <c r="F1568">
        <v>19836</v>
      </c>
      <c r="G1568">
        <v>23635</v>
      </c>
      <c r="H1568" s="1">
        <v>42770</v>
      </c>
      <c r="I1568" t="s">
        <v>385</v>
      </c>
      <c r="J1568" t="s">
        <v>389</v>
      </c>
      <c r="K1568">
        <v>1030063</v>
      </c>
      <c r="L1568" t="s">
        <v>126</v>
      </c>
      <c r="M1568" t="s">
        <v>293</v>
      </c>
      <c r="N1568" t="s">
        <v>225</v>
      </c>
      <c r="O1568" t="s">
        <v>226</v>
      </c>
      <c r="P1568">
        <v>41</v>
      </c>
      <c r="Q1568" s="1">
        <v>28126</v>
      </c>
      <c r="R1568" t="s">
        <v>239</v>
      </c>
      <c r="S1568" t="s">
        <v>303</v>
      </c>
      <c r="T1568" t="s">
        <v>259</v>
      </c>
      <c r="U1568" t="s">
        <v>261</v>
      </c>
      <c r="V1568" t="s">
        <v>246</v>
      </c>
      <c r="W1568">
        <v>338</v>
      </c>
      <c r="X1568" t="s">
        <v>344</v>
      </c>
      <c r="Y1568" t="s">
        <v>357</v>
      </c>
      <c r="Z1568" t="s">
        <v>363</v>
      </c>
      <c r="AA1568">
        <v>0.1991</v>
      </c>
      <c r="AB1568" t="s">
        <v>364</v>
      </c>
      <c r="AC1568" t="s">
        <v>365</v>
      </c>
      <c r="AD1568" t="s">
        <v>124</v>
      </c>
      <c r="AE1568" t="s">
        <v>9</v>
      </c>
      <c r="AF1568" t="s">
        <v>10</v>
      </c>
      <c r="AG1568" t="s">
        <v>11</v>
      </c>
      <c r="AH1568" t="s">
        <v>11</v>
      </c>
      <c r="AI1568" t="s">
        <v>12</v>
      </c>
      <c r="AJ1568" t="s">
        <v>20</v>
      </c>
      <c r="AK1568">
        <v>1030063</v>
      </c>
      <c r="AL1568" t="s">
        <v>125</v>
      </c>
      <c r="AM1568" t="s">
        <v>30</v>
      </c>
      <c r="AN1568">
        <v>10705</v>
      </c>
      <c r="AO1568">
        <v>20495</v>
      </c>
      <c r="AP1568">
        <v>9184</v>
      </c>
      <c r="AQ1568">
        <v>21.4</v>
      </c>
      <c r="AR1568">
        <v>1118.58</v>
      </c>
      <c r="AS1568" t="s">
        <v>2396</v>
      </c>
      <c r="AT1568" t="s">
        <v>2396</v>
      </c>
      <c r="AU1568">
        <v>1</v>
      </c>
      <c r="AV1568" t="s">
        <v>2398</v>
      </c>
      <c r="AW1568" t="str" cm="1">
        <f t="array" ref="AW1568">IF(Bank_Final_Fact[[#This Row],[Disbursement Date]]=MIN(_xlfn._xlws.FILTER(Bank_Final_Fact[Disbursement Date],Bank_Final_Fact[Client id]=Bank_Final_Fact[[#This Row],[Client id]])),"New","Old")</f>
        <v>New</v>
      </c>
      <c r="AX1568">
        <f t="shared" si="24"/>
        <v>1</v>
      </c>
    </row>
    <row r="1569" spans="1:50">
      <c r="A1569" t="s">
        <v>1954</v>
      </c>
      <c r="B1569">
        <v>404</v>
      </c>
      <c r="C1569" t="s">
        <v>75</v>
      </c>
      <c r="D1569" t="s">
        <v>359</v>
      </c>
      <c r="E1569">
        <v>13607</v>
      </c>
      <c r="F1569">
        <v>8163</v>
      </c>
      <c r="G1569">
        <v>11611</v>
      </c>
      <c r="H1569" s="1">
        <v>44460</v>
      </c>
      <c r="I1569" t="s">
        <v>382</v>
      </c>
      <c r="J1569" t="s">
        <v>389</v>
      </c>
      <c r="K1569">
        <v>710002</v>
      </c>
      <c r="L1569" t="s">
        <v>80</v>
      </c>
      <c r="M1569" t="s">
        <v>302</v>
      </c>
      <c r="N1569" t="s">
        <v>225</v>
      </c>
      <c r="O1569" t="s">
        <v>251</v>
      </c>
      <c r="P1569">
        <v>29</v>
      </c>
      <c r="Q1569" s="1">
        <v>32874</v>
      </c>
      <c r="R1569" t="s">
        <v>281</v>
      </c>
      <c r="S1569" t="s">
        <v>243</v>
      </c>
      <c r="T1569" t="s">
        <v>259</v>
      </c>
      <c r="U1569" t="s">
        <v>230</v>
      </c>
      <c r="V1569" t="s">
        <v>240</v>
      </c>
      <c r="W1569">
        <v>395</v>
      </c>
      <c r="X1569" t="s">
        <v>344</v>
      </c>
      <c r="Y1569" t="s">
        <v>360</v>
      </c>
      <c r="Z1569" t="s">
        <v>346</v>
      </c>
      <c r="AA1569">
        <v>9.9099999999999994E-2</v>
      </c>
      <c r="AB1569" t="s">
        <v>347</v>
      </c>
      <c r="AC1569" t="s">
        <v>361</v>
      </c>
      <c r="AD1569" t="s">
        <v>75</v>
      </c>
      <c r="AE1569" t="s">
        <v>76</v>
      </c>
      <c r="AF1569" t="s">
        <v>77</v>
      </c>
      <c r="AG1569" t="s">
        <v>78</v>
      </c>
      <c r="AH1569" t="s">
        <v>78</v>
      </c>
      <c r="AI1569" t="s">
        <v>79</v>
      </c>
      <c r="AJ1569" t="s">
        <v>75</v>
      </c>
      <c r="AK1569">
        <v>710002</v>
      </c>
      <c r="AL1569" t="s">
        <v>45</v>
      </c>
      <c r="AM1569" t="s">
        <v>14</v>
      </c>
      <c r="AN1569">
        <v>14443</v>
      </c>
      <c r="AO1569">
        <v>8658</v>
      </c>
      <c r="AP1569">
        <v>13314</v>
      </c>
      <c r="AQ1569">
        <v>17.690000000000001</v>
      </c>
      <c r="AR1569">
        <v>2866.27</v>
      </c>
      <c r="AS1569" t="s">
        <v>2396</v>
      </c>
      <c r="AT1569" t="s">
        <v>2396</v>
      </c>
      <c r="AU1569">
        <v>2</v>
      </c>
      <c r="AV1569" t="s">
        <v>2398</v>
      </c>
      <c r="AW1569" t="str" cm="1">
        <f t="array" ref="AW1569">IF(Bank_Final_Fact[[#This Row],[Disbursement Date]]=MIN(_xlfn._xlws.FILTER(Bank_Final_Fact[Disbursement Date],Bank_Final_Fact[Client id]=Bank_Final_Fact[[#This Row],[Client id]])),"New","Old")</f>
        <v>Old</v>
      </c>
      <c r="AX1569">
        <f t="shared" si="24"/>
        <v>5</v>
      </c>
    </row>
    <row r="1570" spans="1:50">
      <c r="A1570" t="s">
        <v>1955</v>
      </c>
      <c r="B1570">
        <v>508</v>
      </c>
      <c r="C1570" t="s">
        <v>171</v>
      </c>
      <c r="D1570" t="s">
        <v>353</v>
      </c>
      <c r="E1570">
        <v>19968</v>
      </c>
      <c r="F1570">
        <v>31704</v>
      </c>
      <c r="G1570">
        <v>16533</v>
      </c>
      <c r="H1570" s="1">
        <v>43530</v>
      </c>
      <c r="I1570" t="s">
        <v>382</v>
      </c>
      <c r="J1570" t="s">
        <v>383</v>
      </c>
      <c r="K1570">
        <v>380112</v>
      </c>
      <c r="L1570" t="s">
        <v>173</v>
      </c>
      <c r="M1570" t="s">
        <v>308</v>
      </c>
      <c r="N1570" t="s">
        <v>225</v>
      </c>
      <c r="O1570" t="s">
        <v>238</v>
      </c>
      <c r="P1570">
        <v>49</v>
      </c>
      <c r="Q1570" s="1">
        <v>25752</v>
      </c>
      <c r="R1570" t="s">
        <v>239</v>
      </c>
      <c r="S1570" t="s">
        <v>303</v>
      </c>
      <c r="T1570" t="s">
        <v>229</v>
      </c>
      <c r="U1570" t="s">
        <v>236</v>
      </c>
      <c r="V1570" t="s">
        <v>231</v>
      </c>
      <c r="W1570">
        <v>695</v>
      </c>
      <c r="X1570" t="s">
        <v>344</v>
      </c>
      <c r="Y1570" t="s">
        <v>357</v>
      </c>
      <c r="Z1570" t="s">
        <v>346</v>
      </c>
      <c r="AA1570">
        <v>0.1825</v>
      </c>
      <c r="AB1570" t="s">
        <v>354</v>
      </c>
      <c r="AC1570" t="s">
        <v>355</v>
      </c>
      <c r="AD1570" t="s">
        <v>171</v>
      </c>
      <c r="AE1570" t="s">
        <v>76</v>
      </c>
      <c r="AF1570" t="s">
        <v>77</v>
      </c>
      <c r="AG1570" t="s">
        <v>78</v>
      </c>
      <c r="AH1570" t="s">
        <v>78</v>
      </c>
      <c r="AI1570" t="s">
        <v>79</v>
      </c>
      <c r="AJ1570" t="s">
        <v>171</v>
      </c>
      <c r="AK1570">
        <v>380112</v>
      </c>
      <c r="AL1570" t="s">
        <v>172</v>
      </c>
      <c r="AM1570" t="s">
        <v>16</v>
      </c>
      <c r="AN1570">
        <v>19520</v>
      </c>
      <c r="AO1570">
        <v>33598</v>
      </c>
      <c r="AP1570">
        <v>19564</v>
      </c>
      <c r="AQ1570">
        <v>0.66</v>
      </c>
      <c r="AR1570">
        <v>1481.58</v>
      </c>
      <c r="AS1570" t="s">
        <v>2396</v>
      </c>
      <c r="AT1570" t="s">
        <v>2396</v>
      </c>
      <c r="AU1570">
        <v>2</v>
      </c>
      <c r="AV1570" t="s">
        <v>2398</v>
      </c>
      <c r="AW1570" t="str" cm="1">
        <f t="array" ref="AW1570">IF(Bank_Final_Fact[[#This Row],[Disbursement Date]]=MIN(_xlfn._xlws.FILTER(Bank_Final_Fact[Disbursement Date],Bank_Final_Fact[Client id]=Bank_Final_Fact[[#This Row],[Client id]])),"New","Old")</f>
        <v>Old</v>
      </c>
      <c r="AX1570">
        <f t="shared" si="24"/>
        <v>5</v>
      </c>
    </row>
    <row r="1571" spans="1:50">
      <c r="A1571" t="s">
        <v>1956</v>
      </c>
      <c r="B1571">
        <v>640</v>
      </c>
      <c r="C1571" t="s">
        <v>8</v>
      </c>
      <c r="D1571" t="s">
        <v>343</v>
      </c>
      <c r="E1571">
        <v>28233</v>
      </c>
      <c r="F1571">
        <v>12939</v>
      </c>
      <c r="G1571">
        <v>7227</v>
      </c>
      <c r="H1571" s="1">
        <v>44506</v>
      </c>
      <c r="I1571" t="s">
        <v>394</v>
      </c>
      <c r="J1571" t="s">
        <v>389</v>
      </c>
      <c r="K1571">
        <v>100186</v>
      </c>
      <c r="L1571" t="s">
        <v>15</v>
      </c>
      <c r="M1571" t="s">
        <v>277</v>
      </c>
      <c r="N1571" t="s">
        <v>225</v>
      </c>
      <c r="O1571" t="s">
        <v>251</v>
      </c>
      <c r="P1571">
        <v>26</v>
      </c>
      <c r="Q1571" s="1">
        <v>33239</v>
      </c>
      <c r="R1571" t="s">
        <v>266</v>
      </c>
      <c r="S1571" t="s">
        <v>243</v>
      </c>
      <c r="T1571" t="s">
        <v>229</v>
      </c>
      <c r="U1571" t="s">
        <v>245</v>
      </c>
      <c r="V1571" t="s">
        <v>246</v>
      </c>
      <c r="W1571">
        <v>522</v>
      </c>
      <c r="X1571" t="s">
        <v>344</v>
      </c>
      <c r="Y1571" t="s">
        <v>345</v>
      </c>
      <c r="Z1571" t="s">
        <v>346</v>
      </c>
      <c r="AA1571">
        <v>0.1065</v>
      </c>
      <c r="AB1571" t="s">
        <v>347</v>
      </c>
      <c r="AC1571" t="s">
        <v>348</v>
      </c>
      <c r="AD1571" t="s">
        <v>8</v>
      </c>
      <c r="AE1571" t="s">
        <v>9</v>
      </c>
      <c r="AF1571" t="s">
        <v>10</v>
      </c>
      <c r="AG1571" t="s">
        <v>11</v>
      </c>
      <c r="AH1571" t="s">
        <v>11</v>
      </c>
      <c r="AI1571" t="s">
        <v>12</v>
      </c>
      <c r="AJ1571" t="s">
        <v>8</v>
      </c>
      <c r="AK1571">
        <v>100186</v>
      </c>
      <c r="AL1571" t="s">
        <v>13</v>
      </c>
      <c r="AM1571" t="s">
        <v>14</v>
      </c>
      <c r="AN1571">
        <v>27849</v>
      </c>
      <c r="AO1571">
        <v>13092</v>
      </c>
      <c r="AP1571">
        <v>28152</v>
      </c>
      <c r="AQ1571">
        <v>49.56</v>
      </c>
      <c r="AR1571">
        <v>813.43</v>
      </c>
      <c r="AS1571" t="s">
        <v>2396</v>
      </c>
      <c r="AT1571" t="s">
        <v>2396</v>
      </c>
      <c r="AU1571">
        <v>1</v>
      </c>
      <c r="AV1571" t="s">
        <v>2398</v>
      </c>
      <c r="AW1571" t="str" cm="1">
        <f t="array" ref="AW1571">IF(Bank_Final_Fact[[#This Row],[Disbursement Date]]=MIN(_xlfn._xlws.FILTER(Bank_Final_Fact[Disbursement Date],Bank_Final_Fact[Client id]=Bank_Final_Fact[[#This Row],[Client id]])),"New","Old")</f>
        <v>Old</v>
      </c>
      <c r="AX1571">
        <f t="shared" si="24"/>
        <v>2</v>
      </c>
    </row>
    <row r="1572" spans="1:50">
      <c r="A1572" t="s">
        <v>1957</v>
      </c>
      <c r="B1572">
        <v>899</v>
      </c>
      <c r="C1572" t="s">
        <v>102</v>
      </c>
      <c r="D1572" t="s">
        <v>343</v>
      </c>
      <c r="E1572">
        <v>32281</v>
      </c>
      <c r="F1572">
        <v>23455</v>
      </c>
      <c r="G1572">
        <v>26733</v>
      </c>
      <c r="H1572" s="1">
        <v>42282</v>
      </c>
      <c r="I1572" t="s">
        <v>382</v>
      </c>
      <c r="J1572" t="s">
        <v>389</v>
      </c>
      <c r="K1572">
        <v>1510002</v>
      </c>
      <c r="L1572" t="s">
        <v>108</v>
      </c>
      <c r="M1572" t="s">
        <v>314</v>
      </c>
      <c r="N1572" t="s">
        <v>225</v>
      </c>
      <c r="O1572" t="s">
        <v>226</v>
      </c>
      <c r="P1572">
        <v>37</v>
      </c>
      <c r="Q1572" s="1">
        <v>29952</v>
      </c>
      <c r="R1572" t="s">
        <v>281</v>
      </c>
      <c r="S1572" t="s">
        <v>282</v>
      </c>
      <c r="T1572" t="s">
        <v>229</v>
      </c>
      <c r="U1572" t="s">
        <v>261</v>
      </c>
      <c r="V1572" t="s">
        <v>231</v>
      </c>
      <c r="W1572">
        <v>740</v>
      </c>
      <c r="X1572" t="s">
        <v>344</v>
      </c>
      <c r="Y1572" t="s">
        <v>345</v>
      </c>
      <c r="Z1572" t="s">
        <v>346</v>
      </c>
      <c r="AA1572">
        <v>0.1065</v>
      </c>
      <c r="AB1572" t="s">
        <v>347</v>
      </c>
      <c r="AC1572" t="s">
        <v>348</v>
      </c>
      <c r="AD1572" t="s">
        <v>102</v>
      </c>
      <c r="AE1572" t="s">
        <v>103</v>
      </c>
      <c r="AF1572" t="s">
        <v>104</v>
      </c>
      <c r="AG1572" t="s">
        <v>105</v>
      </c>
      <c r="AH1572" t="s">
        <v>105</v>
      </c>
      <c r="AI1572" t="s">
        <v>106</v>
      </c>
      <c r="AJ1572" t="s">
        <v>102</v>
      </c>
      <c r="AK1572">
        <v>1510002</v>
      </c>
      <c r="AL1572" t="s">
        <v>107</v>
      </c>
      <c r="AM1572" t="s">
        <v>16</v>
      </c>
      <c r="AN1572">
        <v>32761</v>
      </c>
      <c r="AO1572">
        <v>24794</v>
      </c>
      <c r="AP1572">
        <v>32269</v>
      </c>
      <c r="AQ1572">
        <v>45.36</v>
      </c>
      <c r="AR1572">
        <v>1634.21</v>
      </c>
      <c r="AS1572" t="s">
        <v>2397</v>
      </c>
      <c r="AT1572" t="s">
        <v>2396</v>
      </c>
      <c r="AU1572">
        <v>1</v>
      </c>
      <c r="AV1572" t="s">
        <v>2398</v>
      </c>
      <c r="AW1572" t="str" cm="1">
        <f t="array" ref="AW1572">IF(Bank_Final_Fact[[#This Row],[Disbursement Date]]=MIN(_xlfn._xlws.FILTER(Bank_Final_Fact[Disbursement Date],Bank_Final_Fact[Client id]=Bank_Final_Fact[[#This Row],[Client id]])),"New","Old")</f>
        <v>New</v>
      </c>
      <c r="AX1572">
        <f t="shared" si="24"/>
        <v>3</v>
      </c>
    </row>
    <row r="1573" spans="1:50">
      <c r="A1573" t="s">
        <v>1958</v>
      </c>
      <c r="B1573">
        <v>19</v>
      </c>
      <c r="C1573" t="s">
        <v>39</v>
      </c>
      <c r="D1573" t="s">
        <v>343</v>
      </c>
      <c r="E1573">
        <v>4084</v>
      </c>
      <c r="F1573">
        <v>30292</v>
      </c>
      <c r="G1573">
        <v>23648</v>
      </c>
      <c r="H1573" s="1">
        <v>43821</v>
      </c>
      <c r="I1573" t="s">
        <v>382</v>
      </c>
      <c r="J1573" t="s">
        <v>389</v>
      </c>
      <c r="K1573">
        <v>30179</v>
      </c>
      <c r="L1573" t="s">
        <v>46</v>
      </c>
      <c r="M1573" t="s">
        <v>250</v>
      </c>
      <c r="N1573" t="s">
        <v>225</v>
      </c>
      <c r="O1573" t="s">
        <v>238</v>
      </c>
      <c r="P1573">
        <v>51</v>
      </c>
      <c r="Q1573" s="1">
        <v>24108</v>
      </c>
      <c r="R1573" t="s">
        <v>235</v>
      </c>
      <c r="S1573" t="s">
        <v>243</v>
      </c>
      <c r="T1573" t="s">
        <v>259</v>
      </c>
      <c r="U1573" t="s">
        <v>233</v>
      </c>
      <c r="V1573" t="s">
        <v>240</v>
      </c>
      <c r="W1573">
        <v>375</v>
      </c>
      <c r="X1573" t="s">
        <v>344</v>
      </c>
      <c r="Y1573" t="s">
        <v>345</v>
      </c>
      <c r="Z1573" t="s">
        <v>346</v>
      </c>
      <c r="AA1573">
        <v>0.1065</v>
      </c>
      <c r="AB1573" t="s">
        <v>347</v>
      </c>
      <c r="AC1573" t="s">
        <v>348</v>
      </c>
      <c r="AD1573" t="s">
        <v>39</v>
      </c>
      <c r="AE1573" t="s">
        <v>40</v>
      </c>
      <c r="AF1573" t="s">
        <v>41</v>
      </c>
      <c r="AG1573" t="s">
        <v>42</v>
      </c>
      <c r="AH1573" t="s">
        <v>42</v>
      </c>
      <c r="AI1573" t="s">
        <v>43</v>
      </c>
      <c r="AJ1573" t="s">
        <v>44</v>
      </c>
      <c r="AK1573">
        <v>30179</v>
      </c>
      <c r="AL1573" t="s">
        <v>45</v>
      </c>
      <c r="AM1573" t="s">
        <v>30</v>
      </c>
      <c r="AN1573">
        <v>5830</v>
      </c>
      <c r="AO1573">
        <v>32200</v>
      </c>
      <c r="AP1573">
        <v>3918</v>
      </c>
      <c r="AQ1573">
        <v>4.99</v>
      </c>
      <c r="AR1573">
        <v>4027.15</v>
      </c>
      <c r="AS1573" t="s">
        <v>2396</v>
      </c>
      <c r="AT1573" t="s">
        <v>2396</v>
      </c>
      <c r="AU1573">
        <v>0</v>
      </c>
      <c r="AV1573" t="s">
        <v>2400</v>
      </c>
      <c r="AW1573" t="str" cm="1">
        <f t="array" ref="AW1573">IF(Bank_Final_Fact[[#This Row],[Disbursement Date]]=MIN(_xlfn._xlws.FILTER(Bank_Final_Fact[Disbursement Date],Bank_Final_Fact[Client id]=Bank_Final_Fact[[#This Row],[Client id]])),"New","Old")</f>
        <v>New</v>
      </c>
      <c r="AX1573">
        <f t="shared" si="24"/>
        <v>1</v>
      </c>
    </row>
    <row r="1574" spans="1:50">
      <c r="A1574" t="s">
        <v>1959</v>
      </c>
      <c r="B1574">
        <v>741</v>
      </c>
      <c r="C1574" t="s">
        <v>39</v>
      </c>
      <c r="D1574" t="s">
        <v>343</v>
      </c>
      <c r="E1574">
        <v>12776</v>
      </c>
      <c r="F1574">
        <v>5015</v>
      </c>
      <c r="G1574">
        <v>23359</v>
      </c>
      <c r="H1574" s="1">
        <v>42560</v>
      </c>
      <c r="I1574" t="s">
        <v>394</v>
      </c>
      <c r="J1574" t="s">
        <v>389</v>
      </c>
      <c r="K1574">
        <v>30179</v>
      </c>
      <c r="L1574" t="s">
        <v>46</v>
      </c>
      <c r="M1574" t="s">
        <v>247</v>
      </c>
      <c r="N1574" t="s">
        <v>225</v>
      </c>
      <c r="O1574" t="s">
        <v>226</v>
      </c>
      <c r="P1574">
        <v>45</v>
      </c>
      <c r="Q1574" s="1">
        <v>26299</v>
      </c>
      <c r="R1574" t="s">
        <v>266</v>
      </c>
      <c r="S1574" t="s">
        <v>243</v>
      </c>
      <c r="T1574" t="s">
        <v>229</v>
      </c>
      <c r="U1574" t="s">
        <v>230</v>
      </c>
      <c r="V1574" t="s">
        <v>231</v>
      </c>
      <c r="W1574">
        <v>773</v>
      </c>
      <c r="X1574" t="s">
        <v>344</v>
      </c>
      <c r="Y1574" t="s">
        <v>345</v>
      </c>
      <c r="Z1574" t="s">
        <v>346</v>
      </c>
      <c r="AA1574">
        <v>0.1065</v>
      </c>
      <c r="AB1574" t="s">
        <v>347</v>
      </c>
      <c r="AC1574" t="s">
        <v>348</v>
      </c>
      <c r="AD1574" t="s">
        <v>39</v>
      </c>
      <c r="AE1574" t="s">
        <v>40</v>
      </c>
      <c r="AF1574" t="s">
        <v>41</v>
      </c>
      <c r="AG1574" t="s">
        <v>42</v>
      </c>
      <c r="AH1574" t="s">
        <v>42</v>
      </c>
      <c r="AI1574" t="s">
        <v>43</v>
      </c>
      <c r="AJ1574" t="s">
        <v>44</v>
      </c>
      <c r="AK1574">
        <v>30179</v>
      </c>
      <c r="AL1574" t="s">
        <v>45</v>
      </c>
      <c r="AM1574" t="s">
        <v>30</v>
      </c>
      <c r="AN1574">
        <v>12883</v>
      </c>
      <c r="AO1574">
        <v>5457</v>
      </c>
      <c r="AP1574">
        <v>12332</v>
      </c>
      <c r="AQ1574">
        <v>42.32</v>
      </c>
      <c r="AR1574">
        <v>4834.32</v>
      </c>
      <c r="AS1574" t="s">
        <v>2396</v>
      </c>
      <c r="AT1574" t="s">
        <v>2396</v>
      </c>
      <c r="AU1574">
        <v>2</v>
      </c>
      <c r="AV1574" t="s">
        <v>2398</v>
      </c>
      <c r="AW1574" t="str" cm="1">
        <f t="array" ref="AW1574">IF(Bank_Final_Fact[[#This Row],[Disbursement Date]]=MIN(_xlfn._xlws.FILTER(Bank_Final_Fact[Disbursement Date],Bank_Final_Fact[Client id]=Bank_Final_Fact[[#This Row],[Client id]])),"New","Old")</f>
        <v>New</v>
      </c>
      <c r="AX1574">
        <f t="shared" si="24"/>
        <v>1</v>
      </c>
    </row>
    <row r="1575" spans="1:50">
      <c r="A1575" t="s">
        <v>1960</v>
      </c>
      <c r="B1575">
        <v>401</v>
      </c>
      <c r="C1575" t="s">
        <v>92</v>
      </c>
      <c r="D1575" t="s">
        <v>343</v>
      </c>
      <c r="E1575">
        <v>33782</v>
      </c>
      <c r="F1575">
        <v>20168</v>
      </c>
      <c r="G1575">
        <v>32776</v>
      </c>
      <c r="H1575" s="1">
        <v>43506</v>
      </c>
      <c r="I1575" t="s">
        <v>382</v>
      </c>
      <c r="J1575" t="s">
        <v>383</v>
      </c>
      <c r="K1575">
        <v>700013</v>
      </c>
      <c r="L1575" t="s">
        <v>93</v>
      </c>
      <c r="M1575" t="s">
        <v>286</v>
      </c>
      <c r="N1575" t="s">
        <v>225</v>
      </c>
      <c r="O1575" t="s">
        <v>238</v>
      </c>
      <c r="P1575">
        <v>46</v>
      </c>
      <c r="Q1575" s="1">
        <v>26665</v>
      </c>
      <c r="R1575" t="s">
        <v>266</v>
      </c>
      <c r="S1575" t="s">
        <v>243</v>
      </c>
      <c r="T1575" t="s">
        <v>229</v>
      </c>
      <c r="U1575" t="s">
        <v>236</v>
      </c>
      <c r="V1575" t="s">
        <v>240</v>
      </c>
      <c r="W1575">
        <v>467</v>
      </c>
      <c r="X1575" t="s">
        <v>344</v>
      </c>
      <c r="Y1575" t="s">
        <v>345</v>
      </c>
      <c r="Z1575" t="s">
        <v>346</v>
      </c>
      <c r="AA1575">
        <v>0.1065</v>
      </c>
      <c r="AB1575" t="s">
        <v>347</v>
      </c>
      <c r="AC1575" t="s">
        <v>348</v>
      </c>
      <c r="AD1575" t="s">
        <v>92</v>
      </c>
      <c r="AE1575" t="s">
        <v>82</v>
      </c>
      <c r="AF1575" t="s">
        <v>83</v>
      </c>
      <c r="AG1575" t="s">
        <v>84</v>
      </c>
      <c r="AH1575" t="s">
        <v>84</v>
      </c>
      <c r="AI1575" t="s">
        <v>85</v>
      </c>
      <c r="AJ1575" t="s">
        <v>86</v>
      </c>
      <c r="AK1575">
        <v>700013</v>
      </c>
      <c r="AL1575" t="s">
        <v>21</v>
      </c>
      <c r="AM1575" t="s">
        <v>30</v>
      </c>
      <c r="AN1575">
        <v>35740</v>
      </c>
      <c r="AO1575">
        <v>20746</v>
      </c>
      <c r="AP1575">
        <v>33685</v>
      </c>
      <c r="AQ1575">
        <v>29.51</v>
      </c>
      <c r="AR1575">
        <v>380.28</v>
      </c>
      <c r="AS1575" t="s">
        <v>2396</v>
      </c>
      <c r="AT1575" t="s">
        <v>2396</v>
      </c>
      <c r="AU1575">
        <v>1</v>
      </c>
      <c r="AV1575" t="s">
        <v>2398</v>
      </c>
      <c r="AW1575" t="str" cm="1">
        <f t="array" ref="AW1575">IF(Bank_Final_Fact[[#This Row],[Disbursement Date]]=MIN(_xlfn._xlws.FILTER(Bank_Final_Fact[Disbursement Date],Bank_Final_Fact[Client id]=Bank_Final_Fact[[#This Row],[Client id]])),"New","Old")</f>
        <v>Old</v>
      </c>
      <c r="AX1575">
        <f t="shared" si="24"/>
        <v>2</v>
      </c>
    </row>
    <row r="1576" spans="1:50">
      <c r="A1576" t="s">
        <v>1961</v>
      </c>
      <c r="B1576">
        <v>633</v>
      </c>
      <c r="C1576" t="s">
        <v>20</v>
      </c>
      <c r="D1576" t="s">
        <v>356</v>
      </c>
      <c r="E1576">
        <v>3664</v>
      </c>
      <c r="F1576">
        <v>39489</v>
      </c>
      <c r="G1576">
        <v>39553</v>
      </c>
      <c r="H1576" s="1">
        <v>44708</v>
      </c>
      <c r="I1576" t="s">
        <v>382</v>
      </c>
      <c r="J1576" t="s">
        <v>383</v>
      </c>
      <c r="K1576">
        <v>110159</v>
      </c>
      <c r="L1576" t="s">
        <v>22</v>
      </c>
      <c r="M1576" t="s">
        <v>276</v>
      </c>
      <c r="N1576" t="s">
        <v>225</v>
      </c>
      <c r="O1576" t="s">
        <v>226</v>
      </c>
      <c r="P1576">
        <v>37</v>
      </c>
      <c r="Q1576" s="1">
        <v>29221</v>
      </c>
      <c r="R1576" t="s">
        <v>266</v>
      </c>
      <c r="S1576" t="s">
        <v>243</v>
      </c>
      <c r="T1576" t="s">
        <v>229</v>
      </c>
      <c r="U1576" t="s">
        <v>261</v>
      </c>
      <c r="V1576" t="s">
        <v>231</v>
      </c>
      <c r="W1576">
        <v>479</v>
      </c>
      <c r="X1576" t="s">
        <v>344</v>
      </c>
      <c r="Y1576" t="s">
        <v>357</v>
      </c>
      <c r="Z1576" t="s">
        <v>346</v>
      </c>
      <c r="AA1576">
        <v>6.6199999999999995E-2</v>
      </c>
      <c r="AB1576" t="s">
        <v>351</v>
      </c>
      <c r="AC1576" t="s">
        <v>358</v>
      </c>
      <c r="AD1576" t="s">
        <v>20</v>
      </c>
      <c r="AE1576" t="s">
        <v>9</v>
      </c>
      <c r="AF1576" t="s">
        <v>10</v>
      </c>
      <c r="AG1576" t="s">
        <v>11</v>
      </c>
      <c r="AH1576" t="s">
        <v>11</v>
      </c>
      <c r="AI1576" t="s">
        <v>12</v>
      </c>
      <c r="AJ1576" t="s">
        <v>20</v>
      </c>
      <c r="AK1576">
        <v>110159</v>
      </c>
      <c r="AL1576" t="s">
        <v>21</v>
      </c>
      <c r="AM1576" t="s">
        <v>30</v>
      </c>
      <c r="AN1576">
        <v>5331</v>
      </c>
      <c r="AO1576">
        <v>41326</v>
      </c>
      <c r="AP1576">
        <v>3205</v>
      </c>
      <c r="AQ1576">
        <v>24.16</v>
      </c>
      <c r="AR1576">
        <v>2992.55</v>
      </c>
      <c r="AS1576" t="s">
        <v>2396</v>
      </c>
      <c r="AT1576" t="s">
        <v>2396</v>
      </c>
      <c r="AU1576">
        <v>0</v>
      </c>
      <c r="AV1576" t="s">
        <v>2400</v>
      </c>
      <c r="AW1576" t="str" cm="1">
        <f t="array" ref="AW1576">IF(Bank_Final_Fact[[#This Row],[Disbursement Date]]=MIN(_xlfn._xlws.FILTER(Bank_Final_Fact[Disbursement Date],Bank_Final_Fact[Client id]=Bank_Final_Fact[[#This Row],[Client id]])),"New","Old")</f>
        <v>New</v>
      </c>
      <c r="AX1576">
        <f t="shared" si="24"/>
        <v>3</v>
      </c>
    </row>
    <row r="1577" spans="1:50">
      <c r="A1577" t="s">
        <v>1962</v>
      </c>
      <c r="B1577">
        <v>16</v>
      </c>
      <c r="C1577" t="s">
        <v>94</v>
      </c>
      <c r="D1577" t="s">
        <v>343</v>
      </c>
      <c r="E1577">
        <v>29858</v>
      </c>
      <c r="F1577">
        <v>46199</v>
      </c>
      <c r="G1577">
        <v>19223</v>
      </c>
      <c r="H1577" s="1">
        <v>44198</v>
      </c>
      <c r="I1577" t="s">
        <v>394</v>
      </c>
      <c r="J1577" t="s">
        <v>383</v>
      </c>
      <c r="K1577">
        <v>70364</v>
      </c>
      <c r="L1577" t="s">
        <v>96</v>
      </c>
      <c r="M1577" t="s">
        <v>256</v>
      </c>
      <c r="N1577" t="s">
        <v>225</v>
      </c>
      <c r="O1577" t="s">
        <v>238</v>
      </c>
      <c r="P1577">
        <v>53</v>
      </c>
      <c r="Q1577" s="1">
        <v>23377</v>
      </c>
      <c r="R1577" t="s">
        <v>235</v>
      </c>
      <c r="S1577" t="s">
        <v>243</v>
      </c>
      <c r="T1577" t="s">
        <v>229</v>
      </c>
      <c r="U1577" t="s">
        <v>230</v>
      </c>
      <c r="V1577" t="s">
        <v>240</v>
      </c>
      <c r="W1577">
        <v>488</v>
      </c>
      <c r="X1577" t="s">
        <v>344</v>
      </c>
      <c r="Y1577" t="s">
        <v>345</v>
      </c>
      <c r="Z1577" t="s">
        <v>346</v>
      </c>
      <c r="AA1577">
        <v>0.1065</v>
      </c>
      <c r="AB1577" t="s">
        <v>347</v>
      </c>
      <c r="AC1577" t="s">
        <v>348</v>
      </c>
      <c r="AD1577" t="s">
        <v>94</v>
      </c>
      <c r="AE1577" t="s">
        <v>51</v>
      </c>
      <c r="AF1577" t="s">
        <v>52</v>
      </c>
      <c r="AG1577" t="s">
        <v>53</v>
      </c>
      <c r="AH1577" t="s">
        <v>53</v>
      </c>
      <c r="AI1577" t="s">
        <v>54</v>
      </c>
      <c r="AJ1577" t="s">
        <v>94</v>
      </c>
      <c r="AK1577">
        <v>70364</v>
      </c>
      <c r="AL1577" t="s">
        <v>95</v>
      </c>
      <c r="AM1577" t="s">
        <v>14</v>
      </c>
      <c r="AN1577">
        <v>30805</v>
      </c>
      <c r="AO1577">
        <v>46012</v>
      </c>
      <c r="AP1577">
        <v>29750</v>
      </c>
      <c r="AQ1577">
        <v>9.0500000000000007</v>
      </c>
      <c r="AR1577">
        <v>1121.23</v>
      </c>
      <c r="AS1577" t="s">
        <v>2396</v>
      </c>
      <c r="AT1577" t="s">
        <v>2396</v>
      </c>
      <c r="AU1577">
        <v>2</v>
      </c>
      <c r="AV1577" t="s">
        <v>2398</v>
      </c>
      <c r="AW1577" t="str" cm="1">
        <f t="array" ref="AW1577">IF(Bank_Final_Fact[[#This Row],[Disbursement Date]]=MIN(_xlfn._xlws.FILTER(Bank_Final_Fact[Disbursement Date],Bank_Final_Fact[Client id]=Bank_Final_Fact[[#This Row],[Client id]])),"New","Old")</f>
        <v>Old</v>
      </c>
      <c r="AX1577">
        <f t="shared" si="24"/>
        <v>7</v>
      </c>
    </row>
    <row r="1578" spans="1:50">
      <c r="A1578" t="s">
        <v>1963</v>
      </c>
      <c r="B1578">
        <v>123</v>
      </c>
      <c r="C1578" t="s">
        <v>50</v>
      </c>
      <c r="D1578" t="s">
        <v>359</v>
      </c>
      <c r="E1578">
        <v>8314</v>
      </c>
      <c r="F1578">
        <v>48224</v>
      </c>
      <c r="G1578">
        <v>40079</v>
      </c>
      <c r="H1578" s="1">
        <v>42178</v>
      </c>
      <c r="I1578" t="s">
        <v>394</v>
      </c>
      <c r="J1578" t="s">
        <v>389</v>
      </c>
      <c r="K1578">
        <v>20242</v>
      </c>
      <c r="L1578" t="s">
        <v>56</v>
      </c>
      <c r="M1578" t="s">
        <v>224</v>
      </c>
      <c r="N1578" t="s">
        <v>225</v>
      </c>
      <c r="O1578" t="s">
        <v>226</v>
      </c>
      <c r="P1578">
        <v>37</v>
      </c>
      <c r="Q1578" s="1">
        <v>30317</v>
      </c>
      <c r="R1578" t="s">
        <v>239</v>
      </c>
      <c r="S1578" t="s">
        <v>303</v>
      </c>
      <c r="T1578" t="s">
        <v>229</v>
      </c>
      <c r="U1578" t="s">
        <v>230</v>
      </c>
      <c r="V1578" t="s">
        <v>246</v>
      </c>
      <c r="W1578">
        <v>373</v>
      </c>
      <c r="X1578" t="s">
        <v>344</v>
      </c>
      <c r="Y1578" t="s">
        <v>360</v>
      </c>
      <c r="Z1578" t="s">
        <v>346</v>
      </c>
      <c r="AA1578">
        <v>9.9099999999999994E-2</v>
      </c>
      <c r="AB1578" t="s">
        <v>347</v>
      </c>
      <c r="AC1578" t="s">
        <v>361</v>
      </c>
      <c r="AD1578" t="s">
        <v>50</v>
      </c>
      <c r="AE1578" t="s">
        <v>51</v>
      </c>
      <c r="AF1578" t="s">
        <v>52</v>
      </c>
      <c r="AG1578" t="s">
        <v>53</v>
      </c>
      <c r="AH1578" t="s">
        <v>53</v>
      </c>
      <c r="AI1578" t="s">
        <v>54</v>
      </c>
      <c r="AJ1578" t="s">
        <v>50</v>
      </c>
      <c r="AK1578">
        <v>20242</v>
      </c>
      <c r="AL1578" t="s">
        <v>55</v>
      </c>
      <c r="AM1578" t="s">
        <v>14</v>
      </c>
      <c r="AN1578">
        <v>8449</v>
      </c>
      <c r="AO1578">
        <v>49843</v>
      </c>
      <c r="AP1578">
        <v>7908</v>
      </c>
      <c r="AQ1578">
        <v>41.31</v>
      </c>
      <c r="AR1578">
        <v>520.75</v>
      </c>
      <c r="AS1578" t="s">
        <v>2396</v>
      </c>
      <c r="AT1578" t="s">
        <v>2397</v>
      </c>
      <c r="AU1578">
        <v>1</v>
      </c>
      <c r="AV1578" t="s">
        <v>2400</v>
      </c>
      <c r="AW1578" t="str" cm="1">
        <f t="array" ref="AW1578">IF(Bank_Final_Fact[[#This Row],[Disbursement Date]]=MIN(_xlfn._xlws.FILTER(Bank_Final_Fact[Disbursement Date],Bank_Final_Fact[Client id]=Bank_Final_Fact[[#This Row],[Client id]])),"New","Old")</f>
        <v>New</v>
      </c>
      <c r="AX1578">
        <f t="shared" si="24"/>
        <v>2</v>
      </c>
    </row>
    <row r="1579" spans="1:50">
      <c r="A1579" t="s">
        <v>1964</v>
      </c>
      <c r="B1579">
        <v>945</v>
      </c>
      <c r="C1579" t="s">
        <v>113</v>
      </c>
      <c r="D1579" t="s">
        <v>343</v>
      </c>
      <c r="E1579">
        <v>21752</v>
      </c>
      <c r="F1579">
        <v>2869</v>
      </c>
      <c r="G1579">
        <v>28920</v>
      </c>
      <c r="H1579" s="1">
        <v>42279</v>
      </c>
      <c r="I1579" t="s">
        <v>382</v>
      </c>
      <c r="J1579" t="s">
        <v>383</v>
      </c>
      <c r="K1579">
        <v>730084</v>
      </c>
      <c r="L1579" t="s">
        <v>115</v>
      </c>
      <c r="M1579" t="s">
        <v>263</v>
      </c>
      <c r="N1579" t="s">
        <v>225</v>
      </c>
      <c r="O1579" t="s">
        <v>251</v>
      </c>
      <c r="P1579">
        <v>28</v>
      </c>
      <c r="Q1579" s="1">
        <v>32846</v>
      </c>
      <c r="R1579" t="s">
        <v>235</v>
      </c>
      <c r="S1579" t="s">
        <v>243</v>
      </c>
      <c r="T1579" t="s">
        <v>229</v>
      </c>
      <c r="U1579" t="s">
        <v>245</v>
      </c>
      <c r="V1579" t="s">
        <v>240</v>
      </c>
      <c r="W1579">
        <v>385</v>
      </c>
      <c r="X1579" t="s">
        <v>344</v>
      </c>
      <c r="Y1579" t="s">
        <v>345</v>
      </c>
      <c r="Z1579" t="s">
        <v>346</v>
      </c>
      <c r="AA1579">
        <v>0.1065</v>
      </c>
      <c r="AB1579" t="s">
        <v>347</v>
      </c>
      <c r="AC1579" t="s">
        <v>348</v>
      </c>
      <c r="AD1579" t="s">
        <v>113</v>
      </c>
      <c r="AE1579" t="s">
        <v>51</v>
      </c>
      <c r="AF1579" t="s">
        <v>52</v>
      </c>
      <c r="AG1579" t="s">
        <v>53</v>
      </c>
      <c r="AH1579" t="s">
        <v>53</v>
      </c>
      <c r="AI1579" t="s">
        <v>54</v>
      </c>
      <c r="AJ1579" t="s">
        <v>113</v>
      </c>
      <c r="AK1579">
        <v>730084</v>
      </c>
      <c r="AL1579" t="s">
        <v>114</v>
      </c>
      <c r="AM1579" t="s">
        <v>14</v>
      </c>
      <c r="AN1579">
        <v>23725</v>
      </c>
      <c r="AO1579">
        <v>4309</v>
      </c>
      <c r="AP1579">
        <v>21408</v>
      </c>
      <c r="AQ1579">
        <v>42.01</v>
      </c>
      <c r="AR1579">
        <v>2391.17</v>
      </c>
      <c r="AS1579" t="s">
        <v>2396</v>
      </c>
      <c r="AT1579" t="s">
        <v>2396</v>
      </c>
      <c r="AU1579">
        <v>2</v>
      </c>
      <c r="AV1579" t="s">
        <v>2398</v>
      </c>
      <c r="AW1579" t="str" cm="1">
        <f t="array" ref="AW1579">IF(Bank_Final_Fact[[#This Row],[Disbursement Date]]=MIN(_xlfn._xlws.FILTER(Bank_Final_Fact[Disbursement Date],Bank_Final_Fact[Client id]=Bank_Final_Fact[[#This Row],[Client id]])),"New","Old")</f>
        <v>New</v>
      </c>
      <c r="AX1579">
        <f t="shared" si="24"/>
        <v>2</v>
      </c>
    </row>
    <row r="1580" spans="1:50">
      <c r="A1580" t="s">
        <v>1965</v>
      </c>
      <c r="B1580">
        <v>499</v>
      </c>
      <c r="C1580" t="s">
        <v>202</v>
      </c>
      <c r="D1580" t="s">
        <v>359</v>
      </c>
      <c r="E1580">
        <v>21013</v>
      </c>
      <c r="F1580">
        <v>41234</v>
      </c>
      <c r="G1580">
        <v>40268</v>
      </c>
      <c r="H1580" s="1">
        <v>44214</v>
      </c>
      <c r="I1580" t="s">
        <v>394</v>
      </c>
      <c r="J1580" t="s">
        <v>383</v>
      </c>
      <c r="K1580">
        <v>680026</v>
      </c>
      <c r="L1580" t="s">
        <v>205</v>
      </c>
      <c r="M1580" t="s">
        <v>224</v>
      </c>
      <c r="N1580" t="s">
        <v>225</v>
      </c>
      <c r="O1580" t="s">
        <v>238</v>
      </c>
      <c r="P1580">
        <v>53</v>
      </c>
      <c r="Q1580" s="1">
        <v>24293</v>
      </c>
      <c r="R1580" t="s">
        <v>239</v>
      </c>
      <c r="S1580" t="s">
        <v>303</v>
      </c>
      <c r="T1580" t="s">
        <v>229</v>
      </c>
      <c r="U1580" t="s">
        <v>230</v>
      </c>
      <c r="V1580" t="s">
        <v>240</v>
      </c>
      <c r="W1580">
        <v>551</v>
      </c>
      <c r="X1580" t="s">
        <v>344</v>
      </c>
      <c r="Y1580" t="s">
        <v>360</v>
      </c>
      <c r="Z1580" t="s">
        <v>346</v>
      </c>
      <c r="AA1580">
        <v>9.9099999999999994E-2</v>
      </c>
      <c r="AB1580" t="s">
        <v>347</v>
      </c>
      <c r="AC1580" t="s">
        <v>361</v>
      </c>
      <c r="AD1580" t="s">
        <v>202</v>
      </c>
      <c r="AE1580" t="s">
        <v>143</v>
      </c>
      <c r="AF1580" t="s">
        <v>144</v>
      </c>
      <c r="AG1580" t="s">
        <v>145</v>
      </c>
      <c r="AH1580" t="s">
        <v>145</v>
      </c>
      <c r="AI1580" t="s">
        <v>146</v>
      </c>
      <c r="AJ1580" t="s">
        <v>203</v>
      </c>
      <c r="AK1580">
        <v>680026</v>
      </c>
      <c r="AL1580" t="s">
        <v>204</v>
      </c>
      <c r="AM1580" t="s">
        <v>14</v>
      </c>
      <c r="AN1580">
        <v>20883</v>
      </c>
      <c r="AO1580">
        <v>42474</v>
      </c>
      <c r="AP1580">
        <v>20697</v>
      </c>
      <c r="AQ1580">
        <v>45.35</v>
      </c>
      <c r="AR1580">
        <v>2042.7</v>
      </c>
      <c r="AS1580" t="s">
        <v>2396</v>
      </c>
      <c r="AT1580" t="s">
        <v>2396</v>
      </c>
      <c r="AU1580">
        <v>0</v>
      </c>
      <c r="AV1580" t="s">
        <v>2398</v>
      </c>
      <c r="AW1580" t="str" cm="1">
        <f t="array" ref="AW1580">IF(Bank_Final_Fact[[#This Row],[Disbursement Date]]=MIN(_xlfn._xlws.FILTER(Bank_Final_Fact[Disbursement Date],Bank_Final_Fact[Client id]=Bank_Final_Fact[[#This Row],[Client id]])),"New","Old")</f>
        <v>Old</v>
      </c>
      <c r="AX1580">
        <f t="shared" si="24"/>
        <v>2</v>
      </c>
    </row>
    <row r="1581" spans="1:50">
      <c r="A1581" t="s">
        <v>1966</v>
      </c>
      <c r="B1581">
        <v>676</v>
      </c>
      <c r="C1581" t="s">
        <v>142</v>
      </c>
      <c r="D1581" t="s">
        <v>359</v>
      </c>
      <c r="E1581">
        <v>27598</v>
      </c>
      <c r="F1581">
        <v>14053</v>
      </c>
      <c r="G1581">
        <v>4392</v>
      </c>
      <c r="H1581" s="1">
        <v>44544</v>
      </c>
      <c r="I1581" t="s">
        <v>394</v>
      </c>
      <c r="J1581" t="s">
        <v>389</v>
      </c>
      <c r="K1581">
        <v>570241</v>
      </c>
      <c r="L1581" t="s">
        <v>148</v>
      </c>
      <c r="M1581" t="s">
        <v>237</v>
      </c>
      <c r="N1581" t="s">
        <v>225</v>
      </c>
      <c r="O1581" t="s">
        <v>238</v>
      </c>
      <c r="P1581">
        <v>47</v>
      </c>
      <c r="Q1581" s="1">
        <v>26451</v>
      </c>
      <c r="R1581" t="s">
        <v>281</v>
      </c>
      <c r="S1581" t="s">
        <v>282</v>
      </c>
      <c r="T1581" t="s">
        <v>259</v>
      </c>
      <c r="U1581" t="s">
        <v>245</v>
      </c>
      <c r="V1581" t="s">
        <v>231</v>
      </c>
      <c r="W1581">
        <v>346</v>
      </c>
      <c r="X1581" t="s">
        <v>344</v>
      </c>
      <c r="Y1581" t="s">
        <v>360</v>
      </c>
      <c r="Z1581" t="s">
        <v>346</v>
      </c>
      <c r="AA1581">
        <v>9.9099999999999994E-2</v>
      </c>
      <c r="AB1581" t="s">
        <v>347</v>
      </c>
      <c r="AC1581" t="s">
        <v>361</v>
      </c>
      <c r="AD1581" t="s">
        <v>142</v>
      </c>
      <c r="AE1581" t="s">
        <v>143</v>
      </c>
      <c r="AF1581" t="s">
        <v>144</v>
      </c>
      <c r="AG1581" t="s">
        <v>145</v>
      </c>
      <c r="AH1581" t="s">
        <v>145</v>
      </c>
      <c r="AI1581" t="s">
        <v>146</v>
      </c>
      <c r="AJ1581" t="s">
        <v>142</v>
      </c>
      <c r="AK1581">
        <v>570241</v>
      </c>
      <c r="AL1581" t="s">
        <v>147</v>
      </c>
      <c r="AM1581" t="s">
        <v>30</v>
      </c>
      <c r="AN1581">
        <v>27632</v>
      </c>
      <c r="AO1581">
        <v>15623</v>
      </c>
      <c r="AP1581">
        <v>27519</v>
      </c>
      <c r="AQ1581">
        <v>34.61</v>
      </c>
      <c r="AR1581">
        <v>4827.3</v>
      </c>
      <c r="AS1581" t="s">
        <v>2396</v>
      </c>
      <c r="AT1581" t="s">
        <v>2396</v>
      </c>
      <c r="AU1581">
        <v>2</v>
      </c>
      <c r="AV1581" t="s">
        <v>2398</v>
      </c>
      <c r="AW1581" t="str" cm="1">
        <f t="array" ref="AW1581">IF(Bank_Final_Fact[[#This Row],[Disbursement Date]]=MIN(_xlfn._xlws.FILTER(Bank_Final_Fact[Disbursement Date],Bank_Final_Fact[Client id]=Bank_Final_Fact[[#This Row],[Client id]])),"New","Old")</f>
        <v>Old</v>
      </c>
      <c r="AX1581">
        <f t="shared" si="24"/>
        <v>4</v>
      </c>
    </row>
    <row r="1582" spans="1:50">
      <c r="A1582" t="s">
        <v>1967</v>
      </c>
      <c r="B1582">
        <v>595</v>
      </c>
      <c r="C1582" t="s">
        <v>20</v>
      </c>
      <c r="D1582" t="s">
        <v>343</v>
      </c>
      <c r="E1582">
        <v>33328</v>
      </c>
      <c r="F1582">
        <v>37473</v>
      </c>
      <c r="G1582">
        <v>40033</v>
      </c>
      <c r="H1582" s="1">
        <v>44286</v>
      </c>
      <c r="I1582" t="s">
        <v>387</v>
      </c>
      <c r="J1582" t="s">
        <v>389</v>
      </c>
      <c r="K1582">
        <v>110159</v>
      </c>
      <c r="L1582" t="s">
        <v>22</v>
      </c>
      <c r="M1582" t="s">
        <v>288</v>
      </c>
      <c r="N1582" t="s">
        <v>225</v>
      </c>
      <c r="O1582" t="s">
        <v>226</v>
      </c>
      <c r="P1582">
        <v>41</v>
      </c>
      <c r="Q1582" s="1">
        <v>28491</v>
      </c>
      <c r="R1582" t="s">
        <v>227</v>
      </c>
      <c r="S1582" t="s">
        <v>243</v>
      </c>
      <c r="T1582" t="s">
        <v>229</v>
      </c>
      <c r="U1582" t="s">
        <v>245</v>
      </c>
      <c r="V1582" t="s">
        <v>246</v>
      </c>
      <c r="W1582">
        <v>495</v>
      </c>
      <c r="X1582" t="s">
        <v>344</v>
      </c>
      <c r="Y1582" t="s">
        <v>345</v>
      </c>
      <c r="Z1582" t="s">
        <v>346</v>
      </c>
      <c r="AA1582">
        <v>0.1065</v>
      </c>
      <c r="AB1582" t="s">
        <v>347</v>
      </c>
      <c r="AC1582" t="s">
        <v>348</v>
      </c>
      <c r="AD1582" t="s">
        <v>20</v>
      </c>
      <c r="AE1582" t="s">
        <v>9</v>
      </c>
      <c r="AF1582" t="s">
        <v>10</v>
      </c>
      <c r="AG1582" t="s">
        <v>11</v>
      </c>
      <c r="AH1582" t="s">
        <v>11</v>
      </c>
      <c r="AI1582" t="s">
        <v>12</v>
      </c>
      <c r="AJ1582" t="s">
        <v>20</v>
      </c>
      <c r="AK1582">
        <v>110159</v>
      </c>
      <c r="AL1582" t="s">
        <v>21</v>
      </c>
      <c r="AM1582" t="s">
        <v>30</v>
      </c>
      <c r="AN1582">
        <v>34304</v>
      </c>
      <c r="AO1582">
        <v>37023</v>
      </c>
      <c r="AP1582">
        <v>32924</v>
      </c>
      <c r="AQ1582">
        <v>39.299999999999997</v>
      </c>
      <c r="AR1582">
        <v>2353.2800000000002</v>
      </c>
      <c r="AS1582" t="s">
        <v>2396</v>
      </c>
      <c r="AT1582" t="s">
        <v>2396</v>
      </c>
      <c r="AU1582">
        <v>1</v>
      </c>
      <c r="AV1582" t="s">
        <v>2398</v>
      </c>
      <c r="AW1582" t="str" cm="1">
        <f t="array" ref="AW1582">IF(Bank_Final_Fact[[#This Row],[Disbursement Date]]=MIN(_xlfn._xlws.FILTER(Bank_Final_Fact[Disbursement Date],Bank_Final_Fact[Client id]=Bank_Final_Fact[[#This Row],[Client id]])),"New","Old")</f>
        <v>Old</v>
      </c>
      <c r="AX1582">
        <f t="shared" si="24"/>
        <v>3</v>
      </c>
    </row>
    <row r="1583" spans="1:50">
      <c r="A1583" t="s">
        <v>1968</v>
      </c>
      <c r="B1583">
        <v>227</v>
      </c>
      <c r="C1583" t="s">
        <v>75</v>
      </c>
      <c r="D1583" t="s">
        <v>359</v>
      </c>
      <c r="E1583">
        <v>14363</v>
      </c>
      <c r="F1583">
        <v>12260</v>
      </c>
      <c r="G1583">
        <v>24429</v>
      </c>
      <c r="H1583" s="1">
        <v>44948</v>
      </c>
      <c r="I1583" t="s">
        <v>385</v>
      </c>
      <c r="J1583" t="s">
        <v>383</v>
      </c>
      <c r="K1583">
        <v>710002</v>
      </c>
      <c r="L1583" t="s">
        <v>80</v>
      </c>
      <c r="M1583" t="s">
        <v>265</v>
      </c>
      <c r="N1583" t="s">
        <v>225</v>
      </c>
      <c r="O1583" t="s">
        <v>238</v>
      </c>
      <c r="P1583">
        <v>49</v>
      </c>
      <c r="Q1583" s="1">
        <v>25204</v>
      </c>
      <c r="R1583" t="s">
        <v>266</v>
      </c>
      <c r="S1583" t="s">
        <v>282</v>
      </c>
      <c r="T1583" t="s">
        <v>229</v>
      </c>
      <c r="U1583" t="s">
        <v>261</v>
      </c>
      <c r="V1583" t="s">
        <v>246</v>
      </c>
      <c r="W1583">
        <v>357</v>
      </c>
      <c r="X1583" t="s">
        <v>344</v>
      </c>
      <c r="Y1583" t="s">
        <v>360</v>
      </c>
      <c r="Z1583" t="s">
        <v>346</v>
      </c>
      <c r="AA1583">
        <v>9.9099999999999994E-2</v>
      </c>
      <c r="AB1583" t="s">
        <v>347</v>
      </c>
      <c r="AC1583" t="s">
        <v>361</v>
      </c>
      <c r="AD1583" t="s">
        <v>75</v>
      </c>
      <c r="AE1583" t="s">
        <v>76</v>
      </c>
      <c r="AF1583" t="s">
        <v>77</v>
      </c>
      <c r="AG1583" t="s">
        <v>78</v>
      </c>
      <c r="AH1583" t="s">
        <v>78</v>
      </c>
      <c r="AI1583" t="s">
        <v>79</v>
      </c>
      <c r="AJ1583" t="s">
        <v>75</v>
      </c>
      <c r="AK1583">
        <v>710002</v>
      </c>
      <c r="AL1583" t="s">
        <v>45</v>
      </c>
      <c r="AM1583" t="s">
        <v>14</v>
      </c>
      <c r="AN1583">
        <v>14466</v>
      </c>
      <c r="AO1583">
        <v>13159</v>
      </c>
      <c r="AP1583">
        <v>13906</v>
      </c>
      <c r="AQ1583">
        <v>25.94</v>
      </c>
      <c r="AR1583">
        <v>409.01</v>
      </c>
      <c r="AS1583" t="s">
        <v>2396</v>
      </c>
      <c r="AT1583" t="s">
        <v>2396</v>
      </c>
      <c r="AU1583">
        <v>1</v>
      </c>
      <c r="AV1583" t="s">
        <v>2399</v>
      </c>
      <c r="AW1583" t="str" cm="1">
        <f t="array" ref="AW1583">IF(Bank_Final_Fact[[#This Row],[Disbursement Date]]=MIN(_xlfn._xlws.FILTER(Bank_Final_Fact[Disbursement Date],Bank_Final_Fact[Client id]=Bank_Final_Fact[[#This Row],[Client id]])),"New","Old")</f>
        <v>New</v>
      </c>
      <c r="AX1583">
        <f t="shared" si="24"/>
        <v>1</v>
      </c>
    </row>
    <row r="1584" spans="1:50">
      <c r="A1584" t="s">
        <v>1969</v>
      </c>
      <c r="B1584">
        <v>281</v>
      </c>
      <c r="C1584" t="s">
        <v>39</v>
      </c>
      <c r="D1584" t="s">
        <v>343</v>
      </c>
      <c r="E1584">
        <v>10224</v>
      </c>
      <c r="F1584">
        <v>19277</v>
      </c>
      <c r="G1584">
        <v>13249</v>
      </c>
      <c r="H1584" s="1">
        <v>43692</v>
      </c>
      <c r="I1584" t="s">
        <v>382</v>
      </c>
      <c r="J1584" t="s">
        <v>383</v>
      </c>
      <c r="K1584">
        <v>30179</v>
      </c>
      <c r="L1584" t="s">
        <v>46</v>
      </c>
      <c r="M1584" t="s">
        <v>290</v>
      </c>
      <c r="N1584" t="s">
        <v>225</v>
      </c>
      <c r="O1584" t="s">
        <v>238</v>
      </c>
      <c r="P1584">
        <v>46</v>
      </c>
      <c r="Q1584" s="1">
        <v>27030</v>
      </c>
      <c r="R1584" t="s">
        <v>281</v>
      </c>
      <c r="S1584" t="s">
        <v>282</v>
      </c>
      <c r="T1584" t="s">
        <v>229</v>
      </c>
      <c r="U1584" t="s">
        <v>261</v>
      </c>
      <c r="V1584" t="s">
        <v>240</v>
      </c>
      <c r="W1584">
        <v>708</v>
      </c>
      <c r="X1584" t="s">
        <v>344</v>
      </c>
      <c r="Y1584" t="s">
        <v>345</v>
      </c>
      <c r="Z1584" t="s">
        <v>346</v>
      </c>
      <c r="AA1584">
        <v>0.1065</v>
      </c>
      <c r="AB1584" t="s">
        <v>347</v>
      </c>
      <c r="AC1584" t="s">
        <v>348</v>
      </c>
      <c r="AD1584" t="s">
        <v>39</v>
      </c>
      <c r="AE1584" t="s">
        <v>40</v>
      </c>
      <c r="AF1584" t="s">
        <v>41</v>
      </c>
      <c r="AG1584" t="s">
        <v>42</v>
      </c>
      <c r="AH1584" t="s">
        <v>42</v>
      </c>
      <c r="AI1584" t="s">
        <v>43</v>
      </c>
      <c r="AJ1584" t="s">
        <v>44</v>
      </c>
      <c r="AK1584">
        <v>30179</v>
      </c>
      <c r="AL1584" t="s">
        <v>45</v>
      </c>
      <c r="AM1584" t="s">
        <v>30</v>
      </c>
      <c r="AN1584">
        <v>10025</v>
      </c>
      <c r="AO1584">
        <v>19994</v>
      </c>
      <c r="AP1584">
        <v>10104</v>
      </c>
      <c r="AQ1584">
        <v>11.24</v>
      </c>
      <c r="AR1584">
        <v>2452.71</v>
      </c>
      <c r="AS1584" t="s">
        <v>2396</v>
      </c>
      <c r="AT1584" t="s">
        <v>2396</v>
      </c>
      <c r="AU1584">
        <v>1</v>
      </c>
      <c r="AV1584" t="s">
        <v>2399</v>
      </c>
      <c r="AW1584" t="str" cm="1">
        <f t="array" ref="AW1584">IF(Bank_Final_Fact[[#This Row],[Disbursement Date]]=MIN(_xlfn._xlws.FILTER(Bank_Final_Fact[Disbursement Date],Bank_Final_Fact[Client id]=Bank_Final_Fact[[#This Row],[Client id]])),"New","Old")</f>
        <v>New</v>
      </c>
      <c r="AX1584">
        <f t="shared" si="24"/>
        <v>1</v>
      </c>
    </row>
    <row r="1585" spans="1:50">
      <c r="A1585" t="s">
        <v>1970</v>
      </c>
      <c r="B1585">
        <v>399</v>
      </c>
      <c r="C1585" t="s">
        <v>60</v>
      </c>
      <c r="D1585" t="s">
        <v>362</v>
      </c>
      <c r="E1585">
        <v>46667</v>
      </c>
      <c r="F1585">
        <v>12719</v>
      </c>
      <c r="G1585">
        <v>23614</v>
      </c>
      <c r="H1585" s="1">
        <v>43459</v>
      </c>
      <c r="I1585" t="s">
        <v>382</v>
      </c>
      <c r="J1585" t="s">
        <v>383</v>
      </c>
      <c r="K1585">
        <v>90149</v>
      </c>
      <c r="L1585" t="s">
        <v>62</v>
      </c>
      <c r="M1585" t="s">
        <v>307</v>
      </c>
      <c r="N1585" t="s">
        <v>225</v>
      </c>
      <c r="O1585" t="s">
        <v>226</v>
      </c>
      <c r="P1585">
        <v>44</v>
      </c>
      <c r="Q1585" s="1">
        <v>27603</v>
      </c>
      <c r="R1585" t="s">
        <v>266</v>
      </c>
      <c r="S1585" t="s">
        <v>282</v>
      </c>
      <c r="T1585" t="s">
        <v>229</v>
      </c>
      <c r="U1585" t="s">
        <v>236</v>
      </c>
      <c r="V1585" t="s">
        <v>246</v>
      </c>
      <c r="W1585">
        <v>425</v>
      </c>
      <c r="X1585" t="s">
        <v>344</v>
      </c>
      <c r="Y1585" t="s">
        <v>357</v>
      </c>
      <c r="Z1585" t="s">
        <v>363</v>
      </c>
      <c r="AA1585">
        <v>0.1991</v>
      </c>
      <c r="AB1585" t="s">
        <v>364</v>
      </c>
      <c r="AC1585" t="s">
        <v>365</v>
      </c>
      <c r="AD1585" t="s">
        <v>60</v>
      </c>
      <c r="AE1585" t="s">
        <v>40</v>
      </c>
      <c r="AF1585" t="s">
        <v>41</v>
      </c>
      <c r="AG1585" t="s">
        <v>42</v>
      </c>
      <c r="AH1585" t="s">
        <v>42</v>
      </c>
      <c r="AI1585" t="s">
        <v>43</v>
      </c>
      <c r="AJ1585" t="s">
        <v>61</v>
      </c>
      <c r="AK1585">
        <v>90149</v>
      </c>
      <c r="AL1585" t="s">
        <v>48</v>
      </c>
      <c r="AM1585" t="s">
        <v>30</v>
      </c>
      <c r="AN1585">
        <v>47870</v>
      </c>
      <c r="AO1585">
        <v>14005</v>
      </c>
      <c r="AP1585">
        <v>46659</v>
      </c>
      <c r="AQ1585">
        <v>7.39</v>
      </c>
      <c r="AR1585">
        <v>239.41</v>
      </c>
      <c r="AS1585" t="s">
        <v>2396</v>
      </c>
      <c r="AT1585" t="s">
        <v>2396</v>
      </c>
      <c r="AU1585">
        <v>0</v>
      </c>
      <c r="AV1585" t="s">
        <v>2399</v>
      </c>
      <c r="AW1585" t="str" cm="1">
        <f t="array" ref="AW1585">IF(Bank_Final_Fact[[#This Row],[Disbursement Date]]=MIN(_xlfn._xlws.FILTER(Bank_Final_Fact[Disbursement Date],Bank_Final_Fact[Client id]=Bank_Final_Fact[[#This Row],[Client id]])),"New","Old")</f>
        <v>Old</v>
      </c>
      <c r="AX1585">
        <f t="shared" si="24"/>
        <v>2</v>
      </c>
    </row>
    <row r="1586" spans="1:50">
      <c r="A1586" t="s">
        <v>1971</v>
      </c>
      <c r="B1586">
        <v>695</v>
      </c>
      <c r="C1586" t="s">
        <v>142</v>
      </c>
      <c r="D1586" t="s">
        <v>343</v>
      </c>
      <c r="E1586">
        <v>7709</v>
      </c>
      <c r="F1586">
        <v>32163</v>
      </c>
      <c r="G1586">
        <v>25553</v>
      </c>
      <c r="H1586" s="1">
        <v>44349</v>
      </c>
      <c r="I1586" t="s">
        <v>385</v>
      </c>
      <c r="J1586" t="s">
        <v>383</v>
      </c>
      <c r="K1586">
        <v>570241</v>
      </c>
      <c r="L1586" t="s">
        <v>148</v>
      </c>
      <c r="M1586" t="s">
        <v>294</v>
      </c>
      <c r="N1586" t="s">
        <v>225</v>
      </c>
      <c r="O1586" t="s">
        <v>226</v>
      </c>
      <c r="P1586">
        <v>45</v>
      </c>
      <c r="Q1586" s="1">
        <v>27030</v>
      </c>
      <c r="R1586" t="s">
        <v>281</v>
      </c>
      <c r="S1586" t="s">
        <v>282</v>
      </c>
      <c r="T1586" t="s">
        <v>229</v>
      </c>
      <c r="U1586" t="s">
        <v>230</v>
      </c>
      <c r="V1586" t="s">
        <v>240</v>
      </c>
      <c r="W1586">
        <v>357</v>
      </c>
      <c r="X1586" t="s">
        <v>344</v>
      </c>
      <c r="Y1586" t="s">
        <v>345</v>
      </c>
      <c r="Z1586" t="s">
        <v>346</v>
      </c>
      <c r="AA1586">
        <v>0.1065</v>
      </c>
      <c r="AB1586" t="s">
        <v>347</v>
      </c>
      <c r="AC1586" t="s">
        <v>348</v>
      </c>
      <c r="AD1586" t="s">
        <v>142</v>
      </c>
      <c r="AE1586" t="s">
        <v>143</v>
      </c>
      <c r="AF1586" t="s">
        <v>144</v>
      </c>
      <c r="AG1586" t="s">
        <v>145</v>
      </c>
      <c r="AH1586" t="s">
        <v>145</v>
      </c>
      <c r="AI1586" t="s">
        <v>146</v>
      </c>
      <c r="AJ1586" t="s">
        <v>142</v>
      </c>
      <c r="AK1586">
        <v>570241</v>
      </c>
      <c r="AL1586" t="s">
        <v>147</v>
      </c>
      <c r="AM1586" t="s">
        <v>30</v>
      </c>
      <c r="AN1586">
        <v>9147</v>
      </c>
      <c r="AO1586">
        <v>33943</v>
      </c>
      <c r="AP1586">
        <v>7645</v>
      </c>
      <c r="AQ1586">
        <v>44.82</v>
      </c>
      <c r="AR1586">
        <v>3438.55</v>
      </c>
      <c r="AS1586" t="s">
        <v>2396</v>
      </c>
      <c r="AT1586" t="s">
        <v>2396</v>
      </c>
      <c r="AU1586">
        <v>2</v>
      </c>
      <c r="AV1586" t="s">
        <v>2398</v>
      </c>
      <c r="AW1586" t="str" cm="1">
        <f t="array" ref="AW1586">IF(Bank_Final_Fact[[#This Row],[Disbursement Date]]=MIN(_xlfn._xlws.FILTER(Bank_Final_Fact[Disbursement Date],Bank_Final_Fact[Client id]=Bank_Final_Fact[[#This Row],[Client id]])),"New","Old")</f>
        <v>Old</v>
      </c>
      <c r="AX1586">
        <f t="shared" si="24"/>
        <v>3</v>
      </c>
    </row>
    <row r="1587" spans="1:50">
      <c r="A1587" t="s">
        <v>1972</v>
      </c>
      <c r="B1587">
        <v>964</v>
      </c>
      <c r="C1587" t="s">
        <v>124</v>
      </c>
      <c r="D1587" t="s">
        <v>359</v>
      </c>
      <c r="E1587">
        <v>20859</v>
      </c>
      <c r="F1587">
        <v>23622</v>
      </c>
      <c r="G1587">
        <v>31635</v>
      </c>
      <c r="H1587" s="1">
        <v>44302</v>
      </c>
      <c r="I1587" t="s">
        <v>382</v>
      </c>
      <c r="J1587" t="s">
        <v>383</v>
      </c>
      <c r="K1587">
        <v>1030063</v>
      </c>
      <c r="L1587" t="s">
        <v>126</v>
      </c>
      <c r="M1587" t="s">
        <v>270</v>
      </c>
      <c r="N1587" t="s">
        <v>225</v>
      </c>
      <c r="O1587" t="s">
        <v>328</v>
      </c>
      <c r="P1587">
        <v>59</v>
      </c>
      <c r="Q1587" s="1">
        <v>21916</v>
      </c>
      <c r="R1587" t="s">
        <v>266</v>
      </c>
      <c r="S1587" t="s">
        <v>282</v>
      </c>
      <c r="T1587" t="s">
        <v>229</v>
      </c>
      <c r="U1587" t="s">
        <v>236</v>
      </c>
      <c r="V1587" t="s">
        <v>246</v>
      </c>
      <c r="W1587">
        <v>775</v>
      </c>
      <c r="X1587" t="s">
        <v>344</v>
      </c>
      <c r="Y1587" t="s">
        <v>360</v>
      </c>
      <c r="Z1587" t="s">
        <v>346</v>
      </c>
      <c r="AA1587">
        <v>9.9099999999999994E-2</v>
      </c>
      <c r="AB1587" t="s">
        <v>347</v>
      </c>
      <c r="AC1587" t="s">
        <v>361</v>
      </c>
      <c r="AD1587" t="s">
        <v>124</v>
      </c>
      <c r="AE1587" t="s">
        <v>9</v>
      </c>
      <c r="AF1587" t="s">
        <v>10</v>
      </c>
      <c r="AG1587" t="s">
        <v>11</v>
      </c>
      <c r="AH1587" t="s">
        <v>11</v>
      </c>
      <c r="AI1587" t="s">
        <v>12</v>
      </c>
      <c r="AJ1587" t="s">
        <v>20</v>
      </c>
      <c r="AK1587">
        <v>1030063</v>
      </c>
      <c r="AL1587" t="s">
        <v>125</v>
      </c>
      <c r="AM1587" t="s">
        <v>30</v>
      </c>
      <c r="AN1587">
        <v>22032</v>
      </c>
      <c r="AO1587">
        <v>24092</v>
      </c>
      <c r="AP1587">
        <v>20768</v>
      </c>
      <c r="AQ1587">
        <v>4.79</v>
      </c>
      <c r="AR1587">
        <v>1076.8800000000001</v>
      </c>
      <c r="AS1587" t="s">
        <v>2396</v>
      </c>
      <c r="AT1587" t="s">
        <v>2396</v>
      </c>
      <c r="AU1587">
        <v>1</v>
      </c>
      <c r="AV1587" t="s">
        <v>2399</v>
      </c>
      <c r="AW1587" t="str" cm="1">
        <f t="array" ref="AW1587">IF(Bank_Final_Fact[[#This Row],[Disbursement Date]]=MIN(_xlfn._xlws.FILTER(Bank_Final_Fact[Disbursement Date],Bank_Final_Fact[Client id]=Bank_Final_Fact[[#This Row],[Client id]])),"New","Old")</f>
        <v>New</v>
      </c>
      <c r="AX1587">
        <f t="shared" si="24"/>
        <v>2</v>
      </c>
    </row>
    <row r="1588" spans="1:50">
      <c r="A1588" t="s">
        <v>1973</v>
      </c>
      <c r="B1588">
        <v>612</v>
      </c>
      <c r="C1588" t="s">
        <v>129</v>
      </c>
      <c r="D1588" t="s">
        <v>359</v>
      </c>
      <c r="E1588">
        <v>11986</v>
      </c>
      <c r="F1588">
        <v>42686</v>
      </c>
      <c r="G1588">
        <v>37162</v>
      </c>
      <c r="H1588" s="1">
        <v>42262</v>
      </c>
      <c r="I1588" t="s">
        <v>385</v>
      </c>
      <c r="J1588" t="s">
        <v>383</v>
      </c>
      <c r="K1588">
        <v>130067</v>
      </c>
      <c r="L1588" t="s">
        <v>131</v>
      </c>
      <c r="M1588" t="s">
        <v>258</v>
      </c>
      <c r="N1588" t="s">
        <v>225</v>
      </c>
      <c r="O1588" t="s">
        <v>251</v>
      </c>
      <c r="P1588">
        <v>34</v>
      </c>
      <c r="Q1588" s="1">
        <v>30682</v>
      </c>
      <c r="R1588" t="s">
        <v>239</v>
      </c>
      <c r="S1588" t="s">
        <v>303</v>
      </c>
      <c r="T1588" t="s">
        <v>229</v>
      </c>
      <c r="U1588" t="s">
        <v>233</v>
      </c>
      <c r="V1588" t="s">
        <v>231</v>
      </c>
      <c r="W1588">
        <v>464</v>
      </c>
      <c r="X1588" t="s">
        <v>344</v>
      </c>
      <c r="Y1588" t="s">
        <v>360</v>
      </c>
      <c r="Z1588" t="s">
        <v>346</v>
      </c>
      <c r="AA1588">
        <v>9.9099999999999994E-2</v>
      </c>
      <c r="AB1588" t="s">
        <v>347</v>
      </c>
      <c r="AC1588" t="s">
        <v>361</v>
      </c>
      <c r="AD1588" t="s">
        <v>129</v>
      </c>
      <c r="AE1588" t="s">
        <v>9</v>
      </c>
      <c r="AF1588" t="s">
        <v>10</v>
      </c>
      <c r="AG1588" t="s">
        <v>11</v>
      </c>
      <c r="AH1588" t="s">
        <v>11</v>
      </c>
      <c r="AI1588" t="s">
        <v>12</v>
      </c>
      <c r="AJ1588" t="s">
        <v>129</v>
      </c>
      <c r="AK1588">
        <v>130067</v>
      </c>
      <c r="AL1588" t="s">
        <v>130</v>
      </c>
      <c r="AM1588" t="s">
        <v>30</v>
      </c>
      <c r="AN1588">
        <v>12073</v>
      </c>
      <c r="AO1588">
        <v>44439</v>
      </c>
      <c r="AP1588">
        <v>11833</v>
      </c>
      <c r="AQ1588">
        <v>28.67</v>
      </c>
      <c r="AR1588">
        <v>1692.96</v>
      </c>
      <c r="AS1588" t="s">
        <v>2396</v>
      </c>
      <c r="AT1588" t="s">
        <v>2396</v>
      </c>
      <c r="AU1588">
        <v>0</v>
      </c>
      <c r="AV1588" t="s">
        <v>2398</v>
      </c>
      <c r="AW1588" t="str" cm="1">
        <f t="array" ref="AW1588">IF(Bank_Final_Fact[[#This Row],[Disbursement Date]]=MIN(_xlfn._xlws.FILTER(Bank_Final_Fact[Disbursement Date],Bank_Final_Fact[Client id]=Bank_Final_Fact[[#This Row],[Client id]])),"New","Old")</f>
        <v>New</v>
      </c>
      <c r="AX1588">
        <f t="shared" si="24"/>
        <v>2</v>
      </c>
    </row>
    <row r="1589" spans="1:50">
      <c r="A1589" t="s">
        <v>1974</v>
      </c>
      <c r="B1589">
        <v>620</v>
      </c>
      <c r="C1589" t="s">
        <v>23</v>
      </c>
      <c r="D1589" t="s">
        <v>359</v>
      </c>
      <c r="E1589">
        <v>28375</v>
      </c>
      <c r="F1589">
        <v>44141</v>
      </c>
      <c r="G1589">
        <v>31140</v>
      </c>
      <c r="H1589" s="1">
        <v>42316</v>
      </c>
      <c r="I1589" t="s">
        <v>385</v>
      </c>
      <c r="J1589" t="s">
        <v>389</v>
      </c>
      <c r="K1589">
        <v>910182</v>
      </c>
      <c r="L1589" t="s">
        <v>31</v>
      </c>
      <c r="M1589" t="s">
        <v>248</v>
      </c>
      <c r="N1589" t="s">
        <v>225</v>
      </c>
      <c r="O1589" t="s">
        <v>251</v>
      </c>
      <c r="P1589">
        <v>35</v>
      </c>
      <c r="Q1589" s="1">
        <v>30682</v>
      </c>
      <c r="R1589" t="s">
        <v>266</v>
      </c>
      <c r="S1589" t="s">
        <v>243</v>
      </c>
      <c r="T1589" t="s">
        <v>229</v>
      </c>
      <c r="U1589" t="s">
        <v>261</v>
      </c>
      <c r="V1589" t="s">
        <v>240</v>
      </c>
      <c r="W1589">
        <v>624</v>
      </c>
      <c r="X1589" t="s">
        <v>344</v>
      </c>
      <c r="Y1589" t="s">
        <v>360</v>
      </c>
      <c r="Z1589" t="s">
        <v>346</v>
      </c>
      <c r="AA1589">
        <v>9.9099999999999994E-2</v>
      </c>
      <c r="AB1589" t="s">
        <v>347</v>
      </c>
      <c r="AC1589" t="s">
        <v>361</v>
      </c>
      <c r="AD1589" t="s">
        <v>23</v>
      </c>
      <c r="AE1589" t="s">
        <v>24</v>
      </c>
      <c r="AF1589" t="s">
        <v>25</v>
      </c>
      <c r="AG1589" t="s">
        <v>26</v>
      </c>
      <c r="AH1589" t="s">
        <v>26</v>
      </c>
      <c r="AI1589" t="s">
        <v>27</v>
      </c>
      <c r="AJ1589" t="s">
        <v>28</v>
      </c>
      <c r="AK1589">
        <v>910182</v>
      </c>
      <c r="AL1589" t="s">
        <v>29</v>
      </c>
      <c r="AM1589" t="s">
        <v>16</v>
      </c>
      <c r="AN1589">
        <v>30096</v>
      </c>
      <c r="AO1589">
        <v>44617</v>
      </c>
      <c r="AP1589">
        <v>28164</v>
      </c>
      <c r="AQ1589">
        <v>35.090000000000003</v>
      </c>
      <c r="AR1589">
        <v>4896.3599999999997</v>
      </c>
      <c r="AS1589" t="s">
        <v>2396</v>
      </c>
      <c r="AT1589" t="s">
        <v>2396</v>
      </c>
      <c r="AU1589">
        <v>0</v>
      </c>
      <c r="AV1589" t="s">
        <v>2398</v>
      </c>
      <c r="AW1589" t="str" cm="1">
        <f t="array" ref="AW1589">IF(Bank_Final_Fact[[#This Row],[Disbursement Date]]=MIN(_xlfn._xlws.FILTER(Bank_Final_Fact[Disbursement Date],Bank_Final_Fact[Client id]=Bank_Final_Fact[[#This Row],[Client id]])),"New","Old")</f>
        <v>New</v>
      </c>
      <c r="AX1589">
        <f t="shared" si="24"/>
        <v>3</v>
      </c>
    </row>
    <row r="1590" spans="1:50">
      <c r="A1590" t="s">
        <v>1975</v>
      </c>
      <c r="B1590">
        <v>998</v>
      </c>
      <c r="C1590" t="s">
        <v>186</v>
      </c>
      <c r="D1590" t="s">
        <v>343</v>
      </c>
      <c r="E1590">
        <v>38427</v>
      </c>
      <c r="F1590">
        <v>45358</v>
      </c>
      <c r="G1590">
        <v>32887</v>
      </c>
      <c r="H1590" s="1">
        <v>43215</v>
      </c>
      <c r="I1590" t="s">
        <v>382</v>
      </c>
      <c r="J1590" t="s">
        <v>389</v>
      </c>
      <c r="K1590">
        <v>800018</v>
      </c>
      <c r="L1590" t="s">
        <v>189</v>
      </c>
      <c r="M1590" t="s">
        <v>334</v>
      </c>
      <c r="N1590" t="s">
        <v>225</v>
      </c>
      <c r="O1590" t="s">
        <v>226</v>
      </c>
      <c r="P1590">
        <v>43</v>
      </c>
      <c r="Q1590" s="1">
        <v>27454</v>
      </c>
      <c r="R1590" t="s">
        <v>281</v>
      </c>
      <c r="S1590" t="s">
        <v>282</v>
      </c>
      <c r="T1590" t="s">
        <v>229</v>
      </c>
      <c r="U1590" t="s">
        <v>230</v>
      </c>
      <c r="V1590" t="s">
        <v>246</v>
      </c>
      <c r="W1590">
        <v>558</v>
      </c>
      <c r="X1590" t="s">
        <v>344</v>
      </c>
      <c r="Y1590" t="s">
        <v>345</v>
      </c>
      <c r="Z1590" t="s">
        <v>346</v>
      </c>
      <c r="AA1590">
        <v>0.1065</v>
      </c>
      <c r="AB1590" t="s">
        <v>347</v>
      </c>
      <c r="AC1590" t="s">
        <v>348</v>
      </c>
      <c r="AD1590" t="s">
        <v>186</v>
      </c>
      <c r="AE1590" t="s">
        <v>24</v>
      </c>
      <c r="AF1590" t="s">
        <v>25</v>
      </c>
      <c r="AG1590" t="s">
        <v>26</v>
      </c>
      <c r="AH1590" t="s">
        <v>26</v>
      </c>
      <c r="AI1590" t="s">
        <v>27</v>
      </c>
      <c r="AJ1590" t="s">
        <v>187</v>
      </c>
      <c r="AK1590">
        <v>800018</v>
      </c>
      <c r="AL1590" t="s">
        <v>188</v>
      </c>
      <c r="AM1590" t="s">
        <v>14</v>
      </c>
      <c r="AN1590">
        <v>38439</v>
      </c>
      <c r="AO1590">
        <v>45276</v>
      </c>
      <c r="AP1590">
        <v>38006</v>
      </c>
      <c r="AQ1590">
        <v>34.83</v>
      </c>
      <c r="AR1590">
        <v>311.67</v>
      </c>
      <c r="AS1590" t="s">
        <v>2396</v>
      </c>
      <c r="AT1590" t="s">
        <v>2396</v>
      </c>
      <c r="AU1590">
        <v>1</v>
      </c>
      <c r="AV1590" t="s">
        <v>2399</v>
      </c>
      <c r="AW1590" t="str" cm="1">
        <f t="array" ref="AW1590">IF(Bank_Final_Fact[[#This Row],[Disbursement Date]]=MIN(_xlfn._xlws.FILTER(Bank_Final_Fact[Disbursement Date],Bank_Final_Fact[Client id]=Bank_Final_Fact[[#This Row],[Client id]])),"New","Old")</f>
        <v>New</v>
      </c>
      <c r="AX1590">
        <f t="shared" si="24"/>
        <v>2</v>
      </c>
    </row>
    <row r="1591" spans="1:50">
      <c r="A1591" t="s">
        <v>1976</v>
      </c>
      <c r="B1591">
        <v>470</v>
      </c>
      <c r="C1591" t="s">
        <v>209</v>
      </c>
      <c r="D1591" t="s">
        <v>343</v>
      </c>
      <c r="E1591">
        <v>12040</v>
      </c>
      <c r="F1591">
        <v>41968</v>
      </c>
      <c r="G1591">
        <v>29841</v>
      </c>
      <c r="H1591" s="1">
        <v>44493</v>
      </c>
      <c r="I1591" t="s">
        <v>385</v>
      </c>
      <c r="J1591" t="s">
        <v>383</v>
      </c>
      <c r="K1591">
        <v>1440051</v>
      </c>
      <c r="L1591" t="s">
        <v>211</v>
      </c>
      <c r="M1591" t="s">
        <v>323</v>
      </c>
      <c r="N1591" t="s">
        <v>225</v>
      </c>
      <c r="O1591" t="s">
        <v>251</v>
      </c>
      <c r="P1591">
        <v>28</v>
      </c>
      <c r="Q1591" s="1">
        <v>33550</v>
      </c>
      <c r="R1591" t="s">
        <v>239</v>
      </c>
      <c r="S1591" t="s">
        <v>303</v>
      </c>
      <c r="T1591" t="s">
        <v>259</v>
      </c>
      <c r="U1591" t="s">
        <v>245</v>
      </c>
      <c r="V1591" t="s">
        <v>231</v>
      </c>
      <c r="W1591">
        <v>641</v>
      </c>
      <c r="X1591" t="s">
        <v>344</v>
      </c>
      <c r="Y1591" t="s">
        <v>345</v>
      </c>
      <c r="Z1591" t="s">
        <v>346</v>
      </c>
      <c r="AA1591">
        <v>0.1065</v>
      </c>
      <c r="AB1591" t="s">
        <v>347</v>
      </c>
      <c r="AC1591" t="s">
        <v>348</v>
      </c>
      <c r="AD1591" t="s">
        <v>209</v>
      </c>
      <c r="AE1591" t="s">
        <v>103</v>
      </c>
      <c r="AF1591" t="s">
        <v>104</v>
      </c>
      <c r="AG1591" t="s">
        <v>105</v>
      </c>
      <c r="AH1591" t="s">
        <v>105</v>
      </c>
      <c r="AI1591" t="s">
        <v>106</v>
      </c>
      <c r="AJ1591" t="s">
        <v>209</v>
      </c>
      <c r="AK1591">
        <v>1440051</v>
      </c>
      <c r="AL1591" t="s">
        <v>210</v>
      </c>
      <c r="AM1591" t="s">
        <v>16</v>
      </c>
      <c r="AN1591">
        <v>13407</v>
      </c>
      <c r="AO1591">
        <v>43910</v>
      </c>
      <c r="AP1591">
        <v>11789</v>
      </c>
      <c r="AQ1591">
        <v>8.8699999999999992</v>
      </c>
      <c r="AR1591">
        <v>2093.62</v>
      </c>
      <c r="AS1591" t="s">
        <v>2396</v>
      </c>
      <c r="AT1591" t="s">
        <v>2396</v>
      </c>
      <c r="AU1591">
        <v>0</v>
      </c>
      <c r="AV1591" t="s">
        <v>2398</v>
      </c>
      <c r="AW1591" t="str" cm="1">
        <f t="array" ref="AW1591">IF(Bank_Final_Fact[[#This Row],[Disbursement Date]]=MIN(_xlfn._xlws.FILTER(Bank_Final_Fact[Disbursement Date],Bank_Final_Fact[Client id]=Bank_Final_Fact[[#This Row],[Client id]])),"New","Old")</f>
        <v>Old</v>
      </c>
      <c r="AX1591">
        <f t="shared" si="24"/>
        <v>3</v>
      </c>
    </row>
    <row r="1592" spans="1:50">
      <c r="A1592" t="s">
        <v>1977</v>
      </c>
      <c r="B1592">
        <v>398</v>
      </c>
      <c r="C1592" t="s">
        <v>92</v>
      </c>
      <c r="D1592" t="s">
        <v>343</v>
      </c>
      <c r="E1592">
        <v>18117</v>
      </c>
      <c r="F1592">
        <v>9012</v>
      </c>
      <c r="G1592">
        <v>18861</v>
      </c>
      <c r="H1592" s="1">
        <v>43282</v>
      </c>
      <c r="I1592" t="s">
        <v>394</v>
      </c>
      <c r="J1592" t="s">
        <v>383</v>
      </c>
      <c r="K1592">
        <v>700013</v>
      </c>
      <c r="L1592" t="s">
        <v>93</v>
      </c>
      <c r="M1592" t="s">
        <v>314</v>
      </c>
      <c r="N1592" t="s">
        <v>225</v>
      </c>
      <c r="O1592" t="s">
        <v>251</v>
      </c>
      <c r="P1592">
        <v>29</v>
      </c>
      <c r="Q1592" s="1">
        <v>32509</v>
      </c>
      <c r="R1592" t="s">
        <v>239</v>
      </c>
      <c r="S1592" t="s">
        <v>303</v>
      </c>
      <c r="T1592" t="s">
        <v>259</v>
      </c>
      <c r="U1592" t="s">
        <v>261</v>
      </c>
      <c r="V1592" t="s">
        <v>231</v>
      </c>
      <c r="W1592">
        <v>695</v>
      </c>
      <c r="X1592" t="s">
        <v>344</v>
      </c>
      <c r="Y1592" t="s">
        <v>345</v>
      </c>
      <c r="Z1592" t="s">
        <v>346</v>
      </c>
      <c r="AA1592">
        <v>0.1065</v>
      </c>
      <c r="AB1592" t="s">
        <v>347</v>
      </c>
      <c r="AC1592" t="s">
        <v>348</v>
      </c>
      <c r="AD1592" t="s">
        <v>92</v>
      </c>
      <c r="AE1592" t="s">
        <v>82</v>
      </c>
      <c r="AF1592" t="s">
        <v>83</v>
      </c>
      <c r="AG1592" t="s">
        <v>84</v>
      </c>
      <c r="AH1592" t="s">
        <v>84</v>
      </c>
      <c r="AI1592" t="s">
        <v>85</v>
      </c>
      <c r="AJ1592" t="s">
        <v>86</v>
      </c>
      <c r="AK1592">
        <v>700013</v>
      </c>
      <c r="AL1592" t="s">
        <v>21</v>
      </c>
      <c r="AM1592" t="s">
        <v>30</v>
      </c>
      <c r="AN1592">
        <v>19296</v>
      </c>
      <c r="AO1592">
        <v>10072</v>
      </c>
      <c r="AP1592">
        <v>17968</v>
      </c>
      <c r="AQ1592">
        <v>33.74</v>
      </c>
      <c r="AR1592">
        <v>3951.07</v>
      </c>
      <c r="AS1592" t="s">
        <v>2396</v>
      </c>
      <c r="AT1592" t="s">
        <v>2396</v>
      </c>
      <c r="AU1592">
        <v>1</v>
      </c>
      <c r="AV1592" t="s">
        <v>2398</v>
      </c>
      <c r="AW1592" t="str" cm="1">
        <f t="array" ref="AW1592">IF(Bank_Final_Fact[[#This Row],[Disbursement Date]]=MIN(_xlfn._xlws.FILTER(Bank_Final_Fact[Disbursement Date],Bank_Final_Fact[Client id]=Bank_Final_Fact[[#This Row],[Client id]])),"New","Old")</f>
        <v>New</v>
      </c>
      <c r="AX1592">
        <f t="shared" si="24"/>
        <v>3</v>
      </c>
    </row>
    <row r="1593" spans="1:50">
      <c r="A1593" t="s">
        <v>1978</v>
      </c>
      <c r="B1593">
        <v>287</v>
      </c>
      <c r="C1593" t="s">
        <v>206</v>
      </c>
      <c r="D1593" t="s">
        <v>356</v>
      </c>
      <c r="E1593">
        <v>41657</v>
      </c>
      <c r="F1593">
        <v>42920</v>
      </c>
      <c r="G1593">
        <v>12781</v>
      </c>
      <c r="H1593" s="1">
        <v>43428</v>
      </c>
      <c r="I1593" t="s">
        <v>394</v>
      </c>
      <c r="J1593" t="s">
        <v>383</v>
      </c>
      <c r="K1593">
        <v>670106</v>
      </c>
      <c r="L1593" t="s">
        <v>208</v>
      </c>
      <c r="M1593" t="s">
        <v>270</v>
      </c>
      <c r="N1593" t="s">
        <v>225</v>
      </c>
      <c r="O1593" t="s">
        <v>328</v>
      </c>
      <c r="P1593">
        <v>59</v>
      </c>
      <c r="Q1593" s="1">
        <v>21916</v>
      </c>
      <c r="R1593" t="s">
        <v>266</v>
      </c>
      <c r="S1593" t="s">
        <v>282</v>
      </c>
      <c r="T1593" t="s">
        <v>229</v>
      </c>
      <c r="U1593" t="s">
        <v>236</v>
      </c>
      <c r="V1593" t="s">
        <v>246</v>
      </c>
      <c r="W1593">
        <v>775</v>
      </c>
      <c r="X1593" t="s">
        <v>344</v>
      </c>
      <c r="Y1593" t="s">
        <v>357</v>
      </c>
      <c r="Z1593" t="s">
        <v>346</v>
      </c>
      <c r="AA1593">
        <v>6.6199999999999995E-2</v>
      </c>
      <c r="AB1593" t="s">
        <v>351</v>
      </c>
      <c r="AC1593" t="s">
        <v>358</v>
      </c>
      <c r="AD1593" t="s">
        <v>206</v>
      </c>
      <c r="AE1593" t="s">
        <v>51</v>
      </c>
      <c r="AF1593" t="s">
        <v>52</v>
      </c>
      <c r="AG1593" t="s">
        <v>53</v>
      </c>
      <c r="AH1593" t="s">
        <v>53</v>
      </c>
      <c r="AI1593" t="s">
        <v>54</v>
      </c>
      <c r="AJ1593" t="s">
        <v>206</v>
      </c>
      <c r="AK1593">
        <v>670106</v>
      </c>
      <c r="AL1593" t="s">
        <v>207</v>
      </c>
      <c r="AM1593" t="s">
        <v>14</v>
      </c>
      <c r="AN1593">
        <v>43585</v>
      </c>
      <c r="AO1593">
        <v>44099</v>
      </c>
      <c r="AP1593">
        <v>41555</v>
      </c>
      <c r="AQ1593">
        <v>41.49</v>
      </c>
      <c r="AR1593">
        <v>2247.88</v>
      </c>
      <c r="AS1593" t="s">
        <v>2396</v>
      </c>
      <c r="AT1593" t="s">
        <v>2396</v>
      </c>
      <c r="AU1593">
        <v>0</v>
      </c>
      <c r="AV1593" t="s">
        <v>2398</v>
      </c>
      <c r="AW1593" t="str" cm="1">
        <f t="array" ref="AW1593">IF(Bank_Final_Fact[[#This Row],[Disbursement Date]]=MIN(_xlfn._xlws.FILTER(Bank_Final_Fact[Disbursement Date],Bank_Final_Fact[Client id]=Bank_Final_Fact[[#This Row],[Client id]])),"New","Old")</f>
        <v>Old</v>
      </c>
      <c r="AX1593">
        <f t="shared" si="24"/>
        <v>4</v>
      </c>
    </row>
    <row r="1594" spans="1:50">
      <c r="A1594" t="s">
        <v>1979</v>
      </c>
      <c r="B1594">
        <v>731</v>
      </c>
      <c r="C1594" t="s">
        <v>149</v>
      </c>
      <c r="D1594" t="s">
        <v>372</v>
      </c>
      <c r="E1594">
        <v>44641</v>
      </c>
      <c r="F1594">
        <v>27277</v>
      </c>
      <c r="G1594">
        <v>39837</v>
      </c>
      <c r="H1594" s="1">
        <v>42876</v>
      </c>
      <c r="I1594" t="s">
        <v>394</v>
      </c>
      <c r="J1594" t="s">
        <v>383</v>
      </c>
      <c r="K1594">
        <v>1050013</v>
      </c>
      <c r="L1594" t="s">
        <v>150</v>
      </c>
      <c r="M1594" t="s">
        <v>306</v>
      </c>
      <c r="N1594" t="s">
        <v>225</v>
      </c>
      <c r="O1594" t="s">
        <v>242</v>
      </c>
      <c r="P1594">
        <v>22</v>
      </c>
      <c r="Q1594" s="1">
        <v>35730</v>
      </c>
      <c r="R1594" t="s">
        <v>266</v>
      </c>
      <c r="S1594" t="s">
        <v>243</v>
      </c>
      <c r="T1594" t="s">
        <v>229</v>
      </c>
      <c r="U1594" t="s">
        <v>261</v>
      </c>
      <c r="V1594" t="s">
        <v>246</v>
      </c>
      <c r="W1594">
        <v>516</v>
      </c>
      <c r="X1594" t="s">
        <v>344</v>
      </c>
      <c r="Y1594" t="s">
        <v>345</v>
      </c>
      <c r="Z1594" t="s">
        <v>346</v>
      </c>
      <c r="AA1594">
        <v>0.17269999999999999</v>
      </c>
      <c r="AB1594" t="s">
        <v>354</v>
      </c>
      <c r="AC1594" t="s">
        <v>367</v>
      </c>
      <c r="AD1594" t="s">
        <v>149</v>
      </c>
      <c r="AE1594" t="s">
        <v>143</v>
      </c>
      <c r="AF1594" t="s">
        <v>144</v>
      </c>
      <c r="AG1594" t="s">
        <v>145</v>
      </c>
      <c r="AH1594" t="s">
        <v>145</v>
      </c>
      <c r="AI1594" t="s">
        <v>146</v>
      </c>
      <c r="AJ1594" t="s">
        <v>149</v>
      </c>
      <c r="AK1594">
        <v>1050013</v>
      </c>
      <c r="AL1594" t="s">
        <v>147</v>
      </c>
      <c r="AM1594" t="s">
        <v>30</v>
      </c>
      <c r="AN1594">
        <v>46445</v>
      </c>
      <c r="AO1594">
        <v>29104</v>
      </c>
      <c r="AP1594">
        <v>44535</v>
      </c>
      <c r="AQ1594">
        <v>17</v>
      </c>
      <c r="AR1594">
        <v>913.54</v>
      </c>
      <c r="AS1594" t="s">
        <v>2396</v>
      </c>
      <c r="AT1594" t="s">
        <v>2396</v>
      </c>
      <c r="AU1594">
        <v>1</v>
      </c>
      <c r="AV1594" t="s">
        <v>2398</v>
      </c>
      <c r="AW1594" t="str" cm="1">
        <f t="array" ref="AW1594">IF(Bank_Final_Fact[[#This Row],[Disbursement Date]]=MIN(_xlfn._xlws.FILTER(Bank_Final_Fact[Disbursement Date],Bank_Final_Fact[Client id]=Bank_Final_Fact[[#This Row],[Client id]])),"New","Old")</f>
        <v>Old</v>
      </c>
      <c r="AX1594">
        <f t="shared" si="24"/>
        <v>5</v>
      </c>
    </row>
    <row r="1595" spans="1:50">
      <c r="A1595" t="s">
        <v>1980</v>
      </c>
      <c r="B1595">
        <v>854</v>
      </c>
      <c r="C1595" t="s">
        <v>183</v>
      </c>
      <c r="D1595" t="s">
        <v>343</v>
      </c>
      <c r="E1595">
        <v>38924</v>
      </c>
      <c r="F1595">
        <v>41508</v>
      </c>
      <c r="G1595">
        <v>1789</v>
      </c>
      <c r="H1595" s="1">
        <v>43330</v>
      </c>
      <c r="I1595" t="s">
        <v>385</v>
      </c>
      <c r="J1595" t="s">
        <v>389</v>
      </c>
      <c r="K1595">
        <v>1550006</v>
      </c>
      <c r="L1595" t="s">
        <v>185</v>
      </c>
      <c r="M1595" t="s">
        <v>237</v>
      </c>
      <c r="N1595" t="s">
        <v>225</v>
      </c>
      <c r="O1595" t="s">
        <v>251</v>
      </c>
      <c r="P1595">
        <v>29</v>
      </c>
      <c r="Q1595" s="1">
        <v>32509</v>
      </c>
      <c r="R1595" t="s">
        <v>239</v>
      </c>
      <c r="S1595" t="s">
        <v>303</v>
      </c>
      <c r="T1595" t="s">
        <v>229</v>
      </c>
      <c r="U1595" t="s">
        <v>230</v>
      </c>
      <c r="V1595" t="s">
        <v>231</v>
      </c>
      <c r="W1595">
        <v>369</v>
      </c>
      <c r="X1595" t="s">
        <v>344</v>
      </c>
      <c r="Y1595" t="s">
        <v>345</v>
      </c>
      <c r="Z1595" t="s">
        <v>346</v>
      </c>
      <c r="AA1595">
        <v>0.1065</v>
      </c>
      <c r="AB1595" t="s">
        <v>347</v>
      </c>
      <c r="AC1595" t="s">
        <v>348</v>
      </c>
      <c r="AD1595" t="s">
        <v>183</v>
      </c>
      <c r="AE1595" t="s">
        <v>103</v>
      </c>
      <c r="AF1595" t="s">
        <v>104</v>
      </c>
      <c r="AG1595" t="s">
        <v>105</v>
      </c>
      <c r="AH1595" t="s">
        <v>105</v>
      </c>
      <c r="AI1595" t="s">
        <v>106</v>
      </c>
      <c r="AJ1595" t="s">
        <v>183</v>
      </c>
      <c r="AK1595">
        <v>1550006</v>
      </c>
      <c r="AL1595" t="s">
        <v>184</v>
      </c>
      <c r="AM1595" t="s">
        <v>14</v>
      </c>
      <c r="AN1595">
        <v>40108</v>
      </c>
      <c r="AO1595">
        <v>41621</v>
      </c>
      <c r="AP1595">
        <v>38429</v>
      </c>
      <c r="AQ1595">
        <v>23.02</v>
      </c>
      <c r="AR1595">
        <v>2273.65</v>
      </c>
      <c r="AS1595" t="s">
        <v>2396</v>
      </c>
      <c r="AT1595" t="s">
        <v>2396</v>
      </c>
      <c r="AU1595">
        <v>2</v>
      </c>
      <c r="AV1595" t="s">
        <v>2398</v>
      </c>
      <c r="AW1595" t="str" cm="1">
        <f t="array" ref="AW1595">IF(Bank_Final_Fact[[#This Row],[Disbursement Date]]=MIN(_xlfn._xlws.FILTER(Bank_Final_Fact[Disbursement Date],Bank_Final_Fact[Client id]=Bank_Final_Fact[[#This Row],[Client id]])),"New","Old")</f>
        <v>Old</v>
      </c>
      <c r="AX1595">
        <f t="shared" si="24"/>
        <v>4</v>
      </c>
    </row>
    <row r="1596" spans="1:50">
      <c r="A1596" t="s">
        <v>1981</v>
      </c>
      <c r="B1596">
        <v>799</v>
      </c>
      <c r="C1596" t="s">
        <v>23</v>
      </c>
      <c r="D1596" t="s">
        <v>343</v>
      </c>
      <c r="E1596">
        <v>20666</v>
      </c>
      <c r="F1596">
        <v>23306</v>
      </c>
      <c r="G1596">
        <v>11544</v>
      </c>
      <c r="H1596" s="1">
        <v>43842</v>
      </c>
      <c r="I1596" t="s">
        <v>382</v>
      </c>
      <c r="J1596" t="s">
        <v>389</v>
      </c>
      <c r="K1596">
        <v>910182</v>
      </c>
      <c r="L1596" t="s">
        <v>31</v>
      </c>
      <c r="M1596" t="s">
        <v>333</v>
      </c>
      <c r="N1596" t="s">
        <v>225</v>
      </c>
      <c r="O1596" t="s">
        <v>238</v>
      </c>
      <c r="P1596">
        <v>46</v>
      </c>
      <c r="Q1596" s="1">
        <v>26877</v>
      </c>
      <c r="R1596" t="s">
        <v>281</v>
      </c>
      <c r="S1596" t="s">
        <v>282</v>
      </c>
      <c r="T1596" t="s">
        <v>259</v>
      </c>
      <c r="U1596" t="s">
        <v>233</v>
      </c>
      <c r="V1596" t="s">
        <v>246</v>
      </c>
      <c r="W1596">
        <v>604</v>
      </c>
      <c r="X1596" t="s">
        <v>344</v>
      </c>
      <c r="Y1596" t="s">
        <v>345</v>
      </c>
      <c r="Z1596" t="s">
        <v>346</v>
      </c>
      <c r="AA1596">
        <v>0.1065</v>
      </c>
      <c r="AB1596" t="s">
        <v>347</v>
      </c>
      <c r="AC1596" t="s">
        <v>348</v>
      </c>
      <c r="AD1596" t="s">
        <v>23</v>
      </c>
      <c r="AE1596" t="s">
        <v>24</v>
      </c>
      <c r="AF1596" t="s">
        <v>25</v>
      </c>
      <c r="AG1596" t="s">
        <v>26</v>
      </c>
      <c r="AH1596" t="s">
        <v>26</v>
      </c>
      <c r="AI1596" t="s">
        <v>27</v>
      </c>
      <c r="AJ1596" t="s">
        <v>28</v>
      </c>
      <c r="AK1596">
        <v>910182</v>
      </c>
      <c r="AL1596" t="s">
        <v>29</v>
      </c>
      <c r="AM1596" t="s">
        <v>16</v>
      </c>
      <c r="AN1596">
        <v>22383</v>
      </c>
      <c r="AO1596">
        <v>22872</v>
      </c>
      <c r="AP1596">
        <v>20608</v>
      </c>
      <c r="AQ1596">
        <v>10.89</v>
      </c>
      <c r="AR1596">
        <v>1778.26</v>
      </c>
      <c r="AS1596" t="s">
        <v>2396</v>
      </c>
      <c r="AT1596" t="s">
        <v>2396</v>
      </c>
      <c r="AU1596">
        <v>1</v>
      </c>
      <c r="AV1596" t="s">
        <v>2399</v>
      </c>
      <c r="AW1596" t="str" cm="1">
        <f t="array" ref="AW1596">IF(Bank_Final_Fact[[#This Row],[Disbursement Date]]=MIN(_xlfn._xlws.FILTER(Bank_Final_Fact[Disbursement Date],Bank_Final_Fact[Client id]=Bank_Final_Fact[[#This Row],[Client id]])),"New","Old")</f>
        <v>New</v>
      </c>
      <c r="AX1596">
        <f t="shared" si="24"/>
        <v>1</v>
      </c>
    </row>
    <row r="1597" spans="1:50">
      <c r="A1597" t="s">
        <v>1982</v>
      </c>
      <c r="B1597">
        <v>788</v>
      </c>
      <c r="C1597" t="s">
        <v>23</v>
      </c>
      <c r="D1597" t="s">
        <v>343</v>
      </c>
      <c r="E1597">
        <v>18827</v>
      </c>
      <c r="F1597">
        <v>16201</v>
      </c>
      <c r="G1597">
        <v>35664</v>
      </c>
      <c r="H1597" s="1">
        <v>42172</v>
      </c>
      <c r="I1597" t="s">
        <v>382</v>
      </c>
      <c r="J1597" t="s">
        <v>389</v>
      </c>
      <c r="K1597">
        <v>910182</v>
      </c>
      <c r="L1597" t="s">
        <v>31</v>
      </c>
      <c r="M1597" t="s">
        <v>300</v>
      </c>
      <c r="N1597" t="s">
        <v>225</v>
      </c>
      <c r="O1597" t="s">
        <v>226</v>
      </c>
      <c r="P1597">
        <v>43</v>
      </c>
      <c r="Q1597" s="1">
        <v>27852</v>
      </c>
      <c r="R1597" t="s">
        <v>266</v>
      </c>
      <c r="S1597" t="s">
        <v>243</v>
      </c>
      <c r="T1597" t="s">
        <v>229</v>
      </c>
      <c r="U1597" t="s">
        <v>233</v>
      </c>
      <c r="V1597" t="s">
        <v>246</v>
      </c>
      <c r="W1597">
        <v>675</v>
      </c>
      <c r="X1597" t="s">
        <v>344</v>
      </c>
      <c r="Y1597" t="s">
        <v>345</v>
      </c>
      <c r="Z1597" t="s">
        <v>346</v>
      </c>
      <c r="AA1597">
        <v>0.1065</v>
      </c>
      <c r="AB1597" t="s">
        <v>347</v>
      </c>
      <c r="AC1597" t="s">
        <v>348</v>
      </c>
      <c r="AD1597" t="s">
        <v>23</v>
      </c>
      <c r="AE1597" t="s">
        <v>24</v>
      </c>
      <c r="AF1597" t="s">
        <v>25</v>
      </c>
      <c r="AG1597" t="s">
        <v>26</v>
      </c>
      <c r="AH1597" t="s">
        <v>26</v>
      </c>
      <c r="AI1597" t="s">
        <v>27</v>
      </c>
      <c r="AJ1597" t="s">
        <v>28</v>
      </c>
      <c r="AK1597">
        <v>910182</v>
      </c>
      <c r="AL1597" t="s">
        <v>29</v>
      </c>
      <c r="AM1597" t="s">
        <v>16</v>
      </c>
      <c r="AN1597">
        <v>20267</v>
      </c>
      <c r="AO1597">
        <v>15835</v>
      </c>
      <c r="AP1597">
        <v>18527</v>
      </c>
      <c r="AQ1597">
        <v>14.13</v>
      </c>
      <c r="AR1597">
        <v>1983.54</v>
      </c>
      <c r="AS1597" t="s">
        <v>2396</v>
      </c>
      <c r="AT1597" t="s">
        <v>2396</v>
      </c>
      <c r="AU1597">
        <v>2</v>
      </c>
      <c r="AV1597" t="s">
        <v>2399</v>
      </c>
      <c r="AW1597" t="str" cm="1">
        <f t="array" ref="AW1597">IF(Bank_Final_Fact[[#This Row],[Disbursement Date]]=MIN(_xlfn._xlws.FILTER(Bank_Final_Fact[Disbursement Date],Bank_Final_Fact[Client id]=Bank_Final_Fact[[#This Row],[Client id]])),"New","Old")</f>
        <v>New</v>
      </c>
      <c r="AX1597">
        <f t="shared" si="24"/>
        <v>3</v>
      </c>
    </row>
    <row r="1598" spans="1:50">
      <c r="A1598" t="s">
        <v>1983</v>
      </c>
      <c r="B1598">
        <v>58</v>
      </c>
      <c r="C1598" t="s">
        <v>75</v>
      </c>
      <c r="D1598" t="s">
        <v>343</v>
      </c>
      <c r="E1598">
        <v>25720</v>
      </c>
      <c r="F1598">
        <v>47590</v>
      </c>
      <c r="G1598">
        <v>43116</v>
      </c>
      <c r="H1598" s="1">
        <v>43258</v>
      </c>
      <c r="I1598" t="s">
        <v>385</v>
      </c>
      <c r="J1598" t="s">
        <v>389</v>
      </c>
      <c r="K1598">
        <v>710002</v>
      </c>
      <c r="L1598" t="s">
        <v>80</v>
      </c>
      <c r="M1598" t="s">
        <v>289</v>
      </c>
      <c r="N1598" t="s">
        <v>225</v>
      </c>
      <c r="O1598" t="s">
        <v>238</v>
      </c>
      <c r="P1598">
        <v>52</v>
      </c>
      <c r="Q1598" s="1">
        <v>24838</v>
      </c>
      <c r="R1598" t="s">
        <v>235</v>
      </c>
      <c r="S1598" t="s">
        <v>243</v>
      </c>
      <c r="T1598" t="s">
        <v>229</v>
      </c>
      <c r="U1598" t="s">
        <v>230</v>
      </c>
      <c r="V1598" t="s">
        <v>246</v>
      </c>
      <c r="W1598">
        <v>584</v>
      </c>
      <c r="X1598" t="s">
        <v>344</v>
      </c>
      <c r="Y1598" t="s">
        <v>345</v>
      </c>
      <c r="Z1598" t="s">
        <v>346</v>
      </c>
      <c r="AA1598">
        <v>0.1065</v>
      </c>
      <c r="AB1598" t="s">
        <v>347</v>
      </c>
      <c r="AC1598" t="s">
        <v>348</v>
      </c>
      <c r="AD1598" t="s">
        <v>75</v>
      </c>
      <c r="AE1598" t="s">
        <v>76</v>
      </c>
      <c r="AF1598" t="s">
        <v>77</v>
      </c>
      <c r="AG1598" t="s">
        <v>78</v>
      </c>
      <c r="AH1598" t="s">
        <v>78</v>
      </c>
      <c r="AI1598" t="s">
        <v>79</v>
      </c>
      <c r="AJ1598" t="s">
        <v>75</v>
      </c>
      <c r="AK1598">
        <v>710002</v>
      </c>
      <c r="AL1598" t="s">
        <v>45</v>
      </c>
      <c r="AM1598" t="s">
        <v>14</v>
      </c>
      <c r="AN1598">
        <v>26193</v>
      </c>
      <c r="AO1598">
        <v>48946</v>
      </c>
      <c r="AP1598">
        <v>25626</v>
      </c>
      <c r="AQ1598">
        <v>25.04</v>
      </c>
      <c r="AR1598">
        <v>2179.31</v>
      </c>
      <c r="AS1598" t="s">
        <v>2396</v>
      </c>
      <c r="AT1598" t="s">
        <v>2396</v>
      </c>
      <c r="AU1598">
        <v>1</v>
      </c>
      <c r="AV1598" t="s">
        <v>2398</v>
      </c>
      <c r="AW1598" t="str" cm="1">
        <f t="array" ref="AW1598">IF(Bank_Final_Fact[[#This Row],[Disbursement Date]]=MIN(_xlfn._xlws.FILTER(Bank_Final_Fact[Disbursement Date],Bank_Final_Fact[Client id]=Bank_Final_Fact[[#This Row],[Client id]])),"New","Old")</f>
        <v>Old</v>
      </c>
      <c r="AX1598">
        <f t="shared" si="24"/>
        <v>3</v>
      </c>
    </row>
    <row r="1599" spans="1:50">
      <c r="A1599" t="s">
        <v>1984</v>
      </c>
      <c r="B1599">
        <v>639</v>
      </c>
      <c r="C1599" t="s">
        <v>102</v>
      </c>
      <c r="D1599" t="s">
        <v>353</v>
      </c>
      <c r="E1599">
        <v>40324</v>
      </c>
      <c r="F1599">
        <v>42154</v>
      </c>
      <c r="G1599">
        <v>27373</v>
      </c>
      <c r="H1599" s="1">
        <v>43747</v>
      </c>
      <c r="I1599" t="s">
        <v>385</v>
      </c>
      <c r="J1599" t="s">
        <v>389</v>
      </c>
      <c r="K1599">
        <v>1510002</v>
      </c>
      <c r="L1599" t="s">
        <v>108</v>
      </c>
      <c r="M1599" t="s">
        <v>283</v>
      </c>
      <c r="N1599" t="s">
        <v>225</v>
      </c>
      <c r="O1599" t="s">
        <v>226</v>
      </c>
      <c r="P1599">
        <v>36</v>
      </c>
      <c r="Q1599" s="1">
        <v>30317</v>
      </c>
      <c r="R1599" t="s">
        <v>235</v>
      </c>
      <c r="S1599" t="s">
        <v>243</v>
      </c>
      <c r="T1599" t="s">
        <v>259</v>
      </c>
      <c r="U1599" t="s">
        <v>245</v>
      </c>
      <c r="V1599" t="s">
        <v>240</v>
      </c>
      <c r="W1599">
        <v>796</v>
      </c>
      <c r="X1599" t="s">
        <v>344</v>
      </c>
      <c r="Y1599" t="s">
        <v>357</v>
      </c>
      <c r="Z1599" t="s">
        <v>346</v>
      </c>
      <c r="AA1599">
        <v>0.1825</v>
      </c>
      <c r="AB1599" t="s">
        <v>354</v>
      </c>
      <c r="AC1599" t="s">
        <v>355</v>
      </c>
      <c r="AD1599" t="s">
        <v>102</v>
      </c>
      <c r="AE1599" t="s">
        <v>103</v>
      </c>
      <c r="AF1599" t="s">
        <v>104</v>
      </c>
      <c r="AG1599" t="s">
        <v>105</v>
      </c>
      <c r="AH1599" t="s">
        <v>105</v>
      </c>
      <c r="AI1599" t="s">
        <v>106</v>
      </c>
      <c r="AJ1599" t="s">
        <v>102</v>
      </c>
      <c r="AK1599">
        <v>1510002</v>
      </c>
      <c r="AL1599" t="s">
        <v>107</v>
      </c>
      <c r="AM1599" t="s">
        <v>16</v>
      </c>
      <c r="AN1599">
        <v>41220</v>
      </c>
      <c r="AO1599">
        <v>43677</v>
      </c>
      <c r="AP1599">
        <v>39915</v>
      </c>
      <c r="AQ1599">
        <v>40.700000000000003</v>
      </c>
      <c r="AR1599">
        <v>2716.71</v>
      </c>
      <c r="AS1599" t="s">
        <v>2396</v>
      </c>
      <c r="AT1599" t="s">
        <v>2396</v>
      </c>
      <c r="AU1599">
        <v>0</v>
      </c>
      <c r="AV1599" t="s">
        <v>2400</v>
      </c>
      <c r="AW1599" t="str" cm="1">
        <f t="array" ref="AW1599">IF(Bank_Final_Fact[[#This Row],[Disbursement Date]]=MIN(_xlfn._xlws.FILTER(Bank_Final_Fact[Disbursement Date],Bank_Final_Fact[Client id]=Bank_Final_Fact[[#This Row],[Client id]])),"New","Old")</f>
        <v>New</v>
      </c>
      <c r="AX1599">
        <f t="shared" si="24"/>
        <v>1</v>
      </c>
    </row>
    <row r="1600" spans="1:50">
      <c r="A1600" t="s">
        <v>1985</v>
      </c>
      <c r="B1600">
        <v>732</v>
      </c>
      <c r="C1600" t="s">
        <v>57</v>
      </c>
      <c r="D1600" t="s">
        <v>359</v>
      </c>
      <c r="E1600">
        <v>48158</v>
      </c>
      <c r="F1600">
        <v>21358</v>
      </c>
      <c r="G1600">
        <v>18760</v>
      </c>
      <c r="H1600" s="1">
        <v>42104</v>
      </c>
      <c r="I1600" t="s">
        <v>394</v>
      </c>
      <c r="J1600" t="s">
        <v>383</v>
      </c>
      <c r="K1600">
        <v>240005</v>
      </c>
      <c r="L1600" t="s">
        <v>59</v>
      </c>
      <c r="M1600" t="s">
        <v>275</v>
      </c>
      <c r="N1600" t="s">
        <v>225</v>
      </c>
      <c r="O1600" t="s">
        <v>251</v>
      </c>
      <c r="P1600">
        <v>32</v>
      </c>
      <c r="Q1600" s="1">
        <v>31048</v>
      </c>
      <c r="R1600" t="s">
        <v>266</v>
      </c>
      <c r="S1600" t="s">
        <v>243</v>
      </c>
      <c r="T1600" t="s">
        <v>229</v>
      </c>
      <c r="U1600" t="s">
        <v>236</v>
      </c>
      <c r="V1600" t="s">
        <v>231</v>
      </c>
      <c r="W1600">
        <v>821</v>
      </c>
      <c r="X1600" t="s">
        <v>344</v>
      </c>
      <c r="Y1600" t="s">
        <v>360</v>
      </c>
      <c r="Z1600" t="s">
        <v>346</v>
      </c>
      <c r="AA1600">
        <v>9.9099999999999994E-2</v>
      </c>
      <c r="AB1600" t="s">
        <v>347</v>
      </c>
      <c r="AC1600" t="s">
        <v>361</v>
      </c>
      <c r="AD1600" t="s">
        <v>57</v>
      </c>
      <c r="AE1600" t="s">
        <v>33</v>
      </c>
      <c r="AF1600" t="s">
        <v>34</v>
      </c>
      <c r="AG1600" t="s">
        <v>35</v>
      </c>
      <c r="AH1600" t="s">
        <v>35</v>
      </c>
      <c r="AI1600" t="s">
        <v>36</v>
      </c>
      <c r="AJ1600" t="s">
        <v>57</v>
      </c>
      <c r="AK1600">
        <v>240005</v>
      </c>
      <c r="AL1600" t="s">
        <v>58</v>
      </c>
      <c r="AM1600" t="s">
        <v>30</v>
      </c>
      <c r="AN1600">
        <v>47823</v>
      </c>
      <c r="AO1600">
        <v>21949</v>
      </c>
      <c r="AP1600">
        <v>47764</v>
      </c>
      <c r="AQ1600">
        <v>25.26</v>
      </c>
      <c r="AR1600">
        <v>4645.42</v>
      </c>
      <c r="AS1600" t="s">
        <v>2396</v>
      </c>
      <c r="AT1600" t="s">
        <v>2396</v>
      </c>
      <c r="AU1600">
        <v>2</v>
      </c>
      <c r="AV1600" t="s">
        <v>2398</v>
      </c>
      <c r="AW1600" t="str" cm="1">
        <f t="array" ref="AW1600">IF(Bank_Final_Fact[[#This Row],[Disbursement Date]]=MIN(_xlfn._xlws.FILTER(Bank_Final_Fact[Disbursement Date],Bank_Final_Fact[Client id]=Bank_Final_Fact[[#This Row],[Client id]])),"New","Old")</f>
        <v>New</v>
      </c>
      <c r="AX1600">
        <f t="shared" si="24"/>
        <v>2</v>
      </c>
    </row>
    <row r="1601" spans="1:50">
      <c r="A1601" t="s">
        <v>1986</v>
      </c>
      <c r="B1601">
        <v>459</v>
      </c>
      <c r="C1601" t="s">
        <v>20</v>
      </c>
      <c r="D1601" t="s">
        <v>343</v>
      </c>
      <c r="E1601">
        <v>16704</v>
      </c>
      <c r="F1601">
        <v>28331</v>
      </c>
      <c r="G1601">
        <v>19840</v>
      </c>
      <c r="H1601" s="1">
        <v>44136</v>
      </c>
      <c r="I1601" t="s">
        <v>382</v>
      </c>
      <c r="J1601" t="s">
        <v>389</v>
      </c>
      <c r="K1601">
        <v>110159</v>
      </c>
      <c r="L1601" t="s">
        <v>22</v>
      </c>
      <c r="M1601" t="s">
        <v>298</v>
      </c>
      <c r="N1601" t="s">
        <v>225</v>
      </c>
      <c r="O1601" t="s">
        <v>251</v>
      </c>
      <c r="P1601">
        <v>35</v>
      </c>
      <c r="Q1601" s="1">
        <v>30682</v>
      </c>
      <c r="R1601" t="s">
        <v>235</v>
      </c>
      <c r="S1601" t="s">
        <v>243</v>
      </c>
      <c r="T1601" t="s">
        <v>229</v>
      </c>
      <c r="U1601" t="s">
        <v>230</v>
      </c>
      <c r="V1601" t="s">
        <v>246</v>
      </c>
      <c r="W1601">
        <v>792</v>
      </c>
      <c r="X1601" t="s">
        <v>344</v>
      </c>
      <c r="Y1601" t="s">
        <v>345</v>
      </c>
      <c r="Z1601" t="s">
        <v>346</v>
      </c>
      <c r="AA1601">
        <v>0.1065</v>
      </c>
      <c r="AB1601" t="s">
        <v>347</v>
      </c>
      <c r="AC1601" t="s">
        <v>348</v>
      </c>
      <c r="AD1601" t="s">
        <v>20</v>
      </c>
      <c r="AE1601" t="s">
        <v>9</v>
      </c>
      <c r="AF1601" t="s">
        <v>10</v>
      </c>
      <c r="AG1601" t="s">
        <v>11</v>
      </c>
      <c r="AH1601" t="s">
        <v>11</v>
      </c>
      <c r="AI1601" t="s">
        <v>12</v>
      </c>
      <c r="AJ1601" t="s">
        <v>20</v>
      </c>
      <c r="AK1601">
        <v>110159</v>
      </c>
      <c r="AL1601" t="s">
        <v>21</v>
      </c>
      <c r="AM1601" t="s">
        <v>30</v>
      </c>
      <c r="AN1601">
        <v>18056</v>
      </c>
      <c r="AO1601">
        <v>28180</v>
      </c>
      <c r="AP1601">
        <v>16379</v>
      </c>
      <c r="AQ1601">
        <v>9.52</v>
      </c>
      <c r="AR1601">
        <v>730.87</v>
      </c>
      <c r="AS1601" t="s">
        <v>2396</v>
      </c>
      <c r="AT1601" t="s">
        <v>2396</v>
      </c>
      <c r="AU1601">
        <v>1</v>
      </c>
      <c r="AV1601" t="s">
        <v>2398</v>
      </c>
      <c r="AW1601" t="str" cm="1">
        <f t="array" ref="AW1601">IF(Bank_Final_Fact[[#This Row],[Disbursement Date]]=MIN(_xlfn._xlws.FILTER(Bank_Final_Fact[Disbursement Date],Bank_Final_Fact[Client id]=Bank_Final_Fact[[#This Row],[Client id]])),"New","Old")</f>
        <v>Old</v>
      </c>
      <c r="AX1601">
        <f t="shared" si="24"/>
        <v>3</v>
      </c>
    </row>
    <row r="1602" spans="1:50">
      <c r="A1602" t="s">
        <v>1987</v>
      </c>
      <c r="B1602">
        <v>140</v>
      </c>
      <c r="C1602" t="s">
        <v>20</v>
      </c>
      <c r="D1602" t="s">
        <v>359</v>
      </c>
      <c r="E1602">
        <v>47388</v>
      </c>
      <c r="F1602">
        <v>29988</v>
      </c>
      <c r="G1602">
        <v>35797</v>
      </c>
      <c r="H1602" s="1">
        <v>42742</v>
      </c>
      <c r="I1602" t="s">
        <v>382</v>
      </c>
      <c r="J1602" t="s">
        <v>383</v>
      </c>
      <c r="K1602">
        <v>110159</v>
      </c>
      <c r="L1602" t="s">
        <v>22</v>
      </c>
      <c r="M1602" t="s">
        <v>323</v>
      </c>
      <c r="N1602" t="s">
        <v>225</v>
      </c>
      <c r="O1602" t="s">
        <v>251</v>
      </c>
      <c r="P1602">
        <v>28</v>
      </c>
      <c r="Q1602" s="1">
        <v>33550</v>
      </c>
      <c r="R1602" t="s">
        <v>239</v>
      </c>
      <c r="S1602" t="s">
        <v>303</v>
      </c>
      <c r="T1602" t="s">
        <v>259</v>
      </c>
      <c r="U1602" t="s">
        <v>245</v>
      </c>
      <c r="V1602" t="s">
        <v>231</v>
      </c>
      <c r="W1602">
        <v>641</v>
      </c>
      <c r="X1602" t="s">
        <v>344</v>
      </c>
      <c r="Y1602" t="s">
        <v>360</v>
      </c>
      <c r="Z1602" t="s">
        <v>346</v>
      </c>
      <c r="AA1602">
        <v>9.9099999999999994E-2</v>
      </c>
      <c r="AB1602" t="s">
        <v>347</v>
      </c>
      <c r="AC1602" t="s">
        <v>361</v>
      </c>
      <c r="AD1602" t="s">
        <v>20</v>
      </c>
      <c r="AE1602" t="s">
        <v>9</v>
      </c>
      <c r="AF1602" t="s">
        <v>10</v>
      </c>
      <c r="AG1602" t="s">
        <v>11</v>
      </c>
      <c r="AH1602" t="s">
        <v>11</v>
      </c>
      <c r="AI1602" t="s">
        <v>12</v>
      </c>
      <c r="AJ1602" t="s">
        <v>20</v>
      </c>
      <c r="AK1602">
        <v>110159</v>
      </c>
      <c r="AL1602" t="s">
        <v>21</v>
      </c>
      <c r="AM1602" t="s">
        <v>30</v>
      </c>
      <c r="AN1602">
        <v>46936</v>
      </c>
      <c r="AO1602">
        <v>31064</v>
      </c>
      <c r="AP1602">
        <v>47075</v>
      </c>
      <c r="AQ1602">
        <v>45.17</v>
      </c>
      <c r="AR1602">
        <v>1750.66</v>
      </c>
      <c r="AS1602" t="s">
        <v>2396</v>
      </c>
      <c r="AT1602" t="s">
        <v>2396</v>
      </c>
      <c r="AU1602">
        <v>2</v>
      </c>
      <c r="AV1602" t="s">
        <v>2398</v>
      </c>
      <c r="AW1602" t="str" cm="1">
        <f t="array" ref="AW1602">IF(Bank_Final_Fact[[#This Row],[Disbursement Date]]=MIN(_xlfn._xlws.FILTER(Bank_Final_Fact[Disbursement Date],Bank_Final_Fact[Client id]=Bank_Final_Fact[[#This Row],[Client id]])),"New","Old")</f>
        <v>Old</v>
      </c>
      <c r="AX1602">
        <f t="shared" ref="AX1602:AX1665" si="25">COUNTIF($B:$B,B1602)</f>
        <v>4</v>
      </c>
    </row>
    <row r="1603" spans="1:50">
      <c r="A1603" t="s">
        <v>1988</v>
      </c>
      <c r="B1603">
        <v>252</v>
      </c>
      <c r="C1603" t="s">
        <v>20</v>
      </c>
      <c r="D1603" t="s">
        <v>356</v>
      </c>
      <c r="E1603">
        <v>14292</v>
      </c>
      <c r="F1603">
        <v>8108</v>
      </c>
      <c r="G1603">
        <v>37470</v>
      </c>
      <c r="H1603" s="1">
        <v>43873</v>
      </c>
      <c r="I1603" t="s">
        <v>394</v>
      </c>
      <c r="J1603" t="s">
        <v>383</v>
      </c>
      <c r="K1603">
        <v>110159</v>
      </c>
      <c r="L1603" t="s">
        <v>22</v>
      </c>
      <c r="M1603" t="s">
        <v>331</v>
      </c>
      <c r="N1603" t="s">
        <v>225</v>
      </c>
      <c r="O1603" t="s">
        <v>226</v>
      </c>
      <c r="P1603">
        <v>39</v>
      </c>
      <c r="Q1603" s="1">
        <v>29221</v>
      </c>
      <c r="R1603" t="s">
        <v>281</v>
      </c>
      <c r="S1603" t="s">
        <v>282</v>
      </c>
      <c r="T1603" t="s">
        <v>229</v>
      </c>
      <c r="U1603" t="s">
        <v>230</v>
      </c>
      <c r="V1603" t="s">
        <v>231</v>
      </c>
      <c r="W1603">
        <v>472</v>
      </c>
      <c r="X1603" t="s">
        <v>344</v>
      </c>
      <c r="Y1603" t="s">
        <v>357</v>
      </c>
      <c r="Z1603" t="s">
        <v>346</v>
      </c>
      <c r="AA1603">
        <v>6.6199999999999995E-2</v>
      </c>
      <c r="AB1603" t="s">
        <v>351</v>
      </c>
      <c r="AC1603" t="s">
        <v>358</v>
      </c>
      <c r="AD1603" t="s">
        <v>20</v>
      </c>
      <c r="AE1603" t="s">
        <v>9</v>
      </c>
      <c r="AF1603" t="s">
        <v>10</v>
      </c>
      <c r="AG1603" t="s">
        <v>11</v>
      </c>
      <c r="AH1603" t="s">
        <v>11</v>
      </c>
      <c r="AI1603" t="s">
        <v>12</v>
      </c>
      <c r="AJ1603" t="s">
        <v>20</v>
      </c>
      <c r="AK1603">
        <v>110159</v>
      </c>
      <c r="AL1603" t="s">
        <v>21</v>
      </c>
      <c r="AM1603" t="s">
        <v>30</v>
      </c>
      <c r="AN1603">
        <v>16125</v>
      </c>
      <c r="AO1603">
        <v>8411</v>
      </c>
      <c r="AP1603">
        <v>14037</v>
      </c>
      <c r="AQ1603">
        <v>8.0299999999999994</v>
      </c>
      <c r="AR1603">
        <v>1788.82</v>
      </c>
      <c r="AS1603" t="s">
        <v>2396</v>
      </c>
      <c r="AT1603" t="s">
        <v>2396</v>
      </c>
      <c r="AU1603">
        <v>2</v>
      </c>
      <c r="AV1603" t="s">
        <v>2398</v>
      </c>
      <c r="AW1603" t="str" cm="1">
        <f t="array" ref="AW1603">IF(Bank_Final_Fact[[#This Row],[Disbursement Date]]=MIN(_xlfn._xlws.FILTER(Bank_Final_Fact[Disbursement Date],Bank_Final_Fact[Client id]=Bank_Final_Fact[[#This Row],[Client id]])),"New","Old")</f>
        <v>Old</v>
      </c>
      <c r="AX1603">
        <f t="shared" si="25"/>
        <v>3</v>
      </c>
    </row>
    <row r="1604" spans="1:50">
      <c r="A1604" t="s">
        <v>1989</v>
      </c>
      <c r="B1604">
        <v>107</v>
      </c>
      <c r="C1604" t="s">
        <v>124</v>
      </c>
      <c r="D1604" t="s">
        <v>343</v>
      </c>
      <c r="E1604">
        <v>37071</v>
      </c>
      <c r="F1604">
        <v>13621</v>
      </c>
      <c r="G1604">
        <v>38792</v>
      </c>
      <c r="H1604" s="1">
        <v>45199</v>
      </c>
      <c r="I1604" t="s">
        <v>382</v>
      </c>
      <c r="J1604" t="s">
        <v>383</v>
      </c>
      <c r="K1604">
        <v>1030063</v>
      </c>
      <c r="L1604" t="s">
        <v>126</v>
      </c>
      <c r="M1604" t="s">
        <v>255</v>
      </c>
      <c r="N1604" t="s">
        <v>225</v>
      </c>
      <c r="O1604" t="s">
        <v>251</v>
      </c>
      <c r="P1604">
        <v>29</v>
      </c>
      <c r="Q1604" s="1">
        <v>32509</v>
      </c>
      <c r="R1604" t="s">
        <v>239</v>
      </c>
      <c r="S1604" t="s">
        <v>303</v>
      </c>
      <c r="T1604" t="s">
        <v>229</v>
      </c>
      <c r="U1604" t="s">
        <v>233</v>
      </c>
      <c r="V1604" t="s">
        <v>246</v>
      </c>
      <c r="W1604">
        <v>324</v>
      </c>
      <c r="X1604" t="s">
        <v>344</v>
      </c>
      <c r="Y1604" t="s">
        <v>345</v>
      </c>
      <c r="Z1604" t="s">
        <v>346</v>
      </c>
      <c r="AA1604">
        <v>0.1065</v>
      </c>
      <c r="AB1604" t="s">
        <v>347</v>
      </c>
      <c r="AC1604" t="s">
        <v>348</v>
      </c>
      <c r="AD1604" t="s">
        <v>124</v>
      </c>
      <c r="AE1604" t="s">
        <v>9</v>
      </c>
      <c r="AF1604" t="s">
        <v>10</v>
      </c>
      <c r="AG1604" t="s">
        <v>11</v>
      </c>
      <c r="AH1604" t="s">
        <v>11</v>
      </c>
      <c r="AI1604" t="s">
        <v>12</v>
      </c>
      <c r="AJ1604" t="s">
        <v>20</v>
      </c>
      <c r="AK1604">
        <v>1030063</v>
      </c>
      <c r="AL1604" t="s">
        <v>125</v>
      </c>
      <c r="AM1604" t="s">
        <v>30</v>
      </c>
      <c r="AN1604">
        <v>38880</v>
      </c>
      <c r="AO1604">
        <v>15263</v>
      </c>
      <c r="AP1604">
        <v>36858</v>
      </c>
      <c r="AQ1604">
        <v>22.92</v>
      </c>
      <c r="AR1604">
        <v>3711.89</v>
      </c>
      <c r="AS1604" t="s">
        <v>2397</v>
      </c>
      <c r="AT1604" t="s">
        <v>2396</v>
      </c>
      <c r="AU1604">
        <v>1</v>
      </c>
      <c r="AV1604" t="s">
        <v>2399</v>
      </c>
      <c r="AW1604" t="str" cm="1">
        <f t="array" ref="AW1604">IF(Bank_Final_Fact[[#This Row],[Disbursement Date]]=MIN(_xlfn._xlws.FILTER(Bank_Final_Fact[Disbursement Date],Bank_Final_Fact[Client id]=Bank_Final_Fact[[#This Row],[Client id]])),"New","Old")</f>
        <v>New</v>
      </c>
      <c r="AX1604">
        <f t="shared" si="25"/>
        <v>1</v>
      </c>
    </row>
    <row r="1605" spans="1:50">
      <c r="A1605" t="s">
        <v>1990</v>
      </c>
      <c r="B1605">
        <v>817</v>
      </c>
      <c r="C1605" t="s">
        <v>23</v>
      </c>
      <c r="D1605" t="s">
        <v>343</v>
      </c>
      <c r="E1605">
        <v>30833</v>
      </c>
      <c r="F1605">
        <v>32118</v>
      </c>
      <c r="G1605">
        <v>40316</v>
      </c>
      <c r="H1605" s="1">
        <v>43785</v>
      </c>
      <c r="I1605" t="s">
        <v>382</v>
      </c>
      <c r="J1605" t="s">
        <v>383</v>
      </c>
      <c r="K1605">
        <v>910182</v>
      </c>
      <c r="L1605" t="s">
        <v>31</v>
      </c>
      <c r="M1605" t="s">
        <v>330</v>
      </c>
      <c r="N1605" t="s">
        <v>225</v>
      </c>
      <c r="O1605" t="s">
        <v>238</v>
      </c>
      <c r="P1605">
        <v>50</v>
      </c>
      <c r="Q1605" s="1">
        <v>25569</v>
      </c>
      <c r="R1605" t="s">
        <v>281</v>
      </c>
      <c r="S1605" t="s">
        <v>282</v>
      </c>
      <c r="T1605" t="s">
        <v>229</v>
      </c>
      <c r="U1605" t="s">
        <v>261</v>
      </c>
      <c r="V1605" t="s">
        <v>246</v>
      </c>
      <c r="W1605">
        <v>416</v>
      </c>
      <c r="X1605" t="s">
        <v>344</v>
      </c>
      <c r="Y1605" t="s">
        <v>345</v>
      </c>
      <c r="Z1605" t="s">
        <v>346</v>
      </c>
      <c r="AA1605">
        <v>0.1065</v>
      </c>
      <c r="AB1605" t="s">
        <v>347</v>
      </c>
      <c r="AC1605" t="s">
        <v>348</v>
      </c>
      <c r="AD1605" t="s">
        <v>23</v>
      </c>
      <c r="AE1605" t="s">
        <v>24</v>
      </c>
      <c r="AF1605" t="s">
        <v>25</v>
      </c>
      <c r="AG1605" t="s">
        <v>26</v>
      </c>
      <c r="AH1605" t="s">
        <v>26</v>
      </c>
      <c r="AI1605" t="s">
        <v>27</v>
      </c>
      <c r="AJ1605" t="s">
        <v>28</v>
      </c>
      <c r="AK1605">
        <v>910182</v>
      </c>
      <c r="AL1605" t="s">
        <v>29</v>
      </c>
      <c r="AM1605" t="s">
        <v>16</v>
      </c>
      <c r="AN1605">
        <v>30882</v>
      </c>
      <c r="AO1605">
        <v>32024</v>
      </c>
      <c r="AP1605">
        <v>30378</v>
      </c>
      <c r="AQ1605">
        <v>21.98</v>
      </c>
      <c r="AR1605">
        <v>2340.86</v>
      </c>
      <c r="AS1605" t="s">
        <v>2396</v>
      </c>
      <c r="AT1605" t="s">
        <v>2396</v>
      </c>
      <c r="AU1605">
        <v>2</v>
      </c>
      <c r="AV1605" t="s">
        <v>2399</v>
      </c>
      <c r="AW1605" t="str" cm="1">
        <f t="array" ref="AW1605">IF(Bank_Final_Fact[[#This Row],[Disbursement Date]]=MIN(_xlfn._xlws.FILTER(Bank_Final_Fact[Disbursement Date],Bank_Final_Fact[Client id]=Bank_Final_Fact[[#This Row],[Client id]])),"New","Old")</f>
        <v>New</v>
      </c>
      <c r="AX1605">
        <f t="shared" si="25"/>
        <v>3</v>
      </c>
    </row>
    <row r="1606" spans="1:50">
      <c r="A1606" t="s">
        <v>1991</v>
      </c>
      <c r="B1606">
        <v>981</v>
      </c>
      <c r="C1606" t="s">
        <v>124</v>
      </c>
      <c r="D1606" t="s">
        <v>359</v>
      </c>
      <c r="E1606">
        <v>43157</v>
      </c>
      <c r="F1606">
        <v>9700</v>
      </c>
      <c r="G1606">
        <v>40416</v>
      </c>
      <c r="H1606" s="1">
        <v>44536</v>
      </c>
      <c r="I1606" t="s">
        <v>394</v>
      </c>
      <c r="J1606" t="s">
        <v>389</v>
      </c>
      <c r="K1606">
        <v>1030063</v>
      </c>
      <c r="L1606" t="s">
        <v>126</v>
      </c>
      <c r="M1606" t="s">
        <v>248</v>
      </c>
      <c r="N1606" t="s">
        <v>225</v>
      </c>
      <c r="O1606" t="s">
        <v>238</v>
      </c>
      <c r="P1606">
        <v>54</v>
      </c>
      <c r="Q1606" s="1">
        <v>23012</v>
      </c>
      <c r="R1606" t="s">
        <v>227</v>
      </c>
      <c r="S1606" t="s">
        <v>243</v>
      </c>
      <c r="T1606" t="s">
        <v>229</v>
      </c>
      <c r="U1606" t="s">
        <v>236</v>
      </c>
      <c r="V1606" t="s">
        <v>240</v>
      </c>
      <c r="W1606">
        <v>357</v>
      </c>
      <c r="X1606" t="s">
        <v>344</v>
      </c>
      <c r="Y1606" t="s">
        <v>360</v>
      </c>
      <c r="Z1606" t="s">
        <v>346</v>
      </c>
      <c r="AA1606">
        <v>9.9099999999999994E-2</v>
      </c>
      <c r="AB1606" t="s">
        <v>347</v>
      </c>
      <c r="AC1606" t="s">
        <v>361</v>
      </c>
      <c r="AD1606" t="s">
        <v>124</v>
      </c>
      <c r="AE1606" t="s">
        <v>9</v>
      </c>
      <c r="AF1606" t="s">
        <v>10</v>
      </c>
      <c r="AG1606" t="s">
        <v>11</v>
      </c>
      <c r="AH1606" t="s">
        <v>11</v>
      </c>
      <c r="AI1606" t="s">
        <v>12</v>
      </c>
      <c r="AJ1606" t="s">
        <v>20</v>
      </c>
      <c r="AK1606">
        <v>1030063</v>
      </c>
      <c r="AL1606" t="s">
        <v>125</v>
      </c>
      <c r="AM1606" t="s">
        <v>30</v>
      </c>
      <c r="AN1606">
        <v>44629</v>
      </c>
      <c r="AO1606">
        <v>11390</v>
      </c>
      <c r="AP1606">
        <v>43022</v>
      </c>
      <c r="AQ1606">
        <v>5.4</v>
      </c>
      <c r="AR1606">
        <v>3436.33</v>
      </c>
      <c r="AS1606" t="s">
        <v>2396</v>
      </c>
      <c r="AT1606" t="s">
        <v>2396</v>
      </c>
      <c r="AU1606">
        <v>0</v>
      </c>
      <c r="AV1606" t="s">
        <v>2398</v>
      </c>
      <c r="AW1606" t="str" cm="1">
        <f t="array" ref="AW1606">IF(Bank_Final_Fact[[#This Row],[Disbursement Date]]=MIN(_xlfn._xlws.FILTER(Bank_Final_Fact[Disbursement Date],Bank_Final_Fact[Client id]=Bank_Final_Fact[[#This Row],[Client id]])),"New","Old")</f>
        <v>Old</v>
      </c>
      <c r="AX1606">
        <f t="shared" si="25"/>
        <v>3</v>
      </c>
    </row>
    <row r="1607" spans="1:50">
      <c r="A1607" t="s">
        <v>1992</v>
      </c>
      <c r="B1607">
        <v>659</v>
      </c>
      <c r="C1607" t="s">
        <v>39</v>
      </c>
      <c r="D1607" t="s">
        <v>343</v>
      </c>
      <c r="E1607">
        <v>14115</v>
      </c>
      <c r="F1607">
        <v>10320</v>
      </c>
      <c r="G1607">
        <v>23995</v>
      </c>
      <c r="H1607" s="1">
        <v>42990</v>
      </c>
      <c r="I1607" t="s">
        <v>382</v>
      </c>
      <c r="J1607" t="s">
        <v>383</v>
      </c>
      <c r="K1607">
        <v>30179</v>
      </c>
      <c r="L1607" t="s">
        <v>46</v>
      </c>
      <c r="M1607" t="s">
        <v>247</v>
      </c>
      <c r="N1607" t="s">
        <v>225</v>
      </c>
      <c r="O1607" t="s">
        <v>226</v>
      </c>
      <c r="P1607">
        <v>39</v>
      </c>
      <c r="Q1607" s="1">
        <v>28491</v>
      </c>
      <c r="R1607" t="s">
        <v>227</v>
      </c>
      <c r="S1607" t="s">
        <v>243</v>
      </c>
      <c r="T1607" t="s">
        <v>229</v>
      </c>
      <c r="U1607" t="s">
        <v>236</v>
      </c>
      <c r="V1607" t="s">
        <v>246</v>
      </c>
      <c r="W1607">
        <v>692</v>
      </c>
      <c r="X1607" t="s">
        <v>344</v>
      </c>
      <c r="Y1607" t="s">
        <v>345</v>
      </c>
      <c r="Z1607" t="s">
        <v>346</v>
      </c>
      <c r="AA1607">
        <v>0.1065</v>
      </c>
      <c r="AB1607" t="s">
        <v>347</v>
      </c>
      <c r="AC1607" t="s">
        <v>348</v>
      </c>
      <c r="AD1607" t="s">
        <v>39</v>
      </c>
      <c r="AE1607" t="s">
        <v>40</v>
      </c>
      <c r="AF1607" t="s">
        <v>41</v>
      </c>
      <c r="AG1607" t="s">
        <v>42</v>
      </c>
      <c r="AH1607" t="s">
        <v>42</v>
      </c>
      <c r="AI1607" t="s">
        <v>43</v>
      </c>
      <c r="AJ1607" t="s">
        <v>44</v>
      </c>
      <c r="AK1607">
        <v>30179</v>
      </c>
      <c r="AL1607" t="s">
        <v>45</v>
      </c>
      <c r="AM1607" t="s">
        <v>30</v>
      </c>
      <c r="AN1607">
        <v>14867</v>
      </c>
      <c r="AO1607">
        <v>9883</v>
      </c>
      <c r="AP1607">
        <v>13932</v>
      </c>
      <c r="AQ1607">
        <v>14.23</v>
      </c>
      <c r="AR1607">
        <v>3353.62</v>
      </c>
      <c r="AS1607" t="s">
        <v>2396</v>
      </c>
      <c r="AT1607" t="s">
        <v>2396</v>
      </c>
      <c r="AU1607">
        <v>0</v>
      </c>
      <c r="AV1607" t="s">
        <v>2400</v>
      </c>
      <c r="AW1607" t="str" cm="1">
        <f t="array" ref="AW1607">IF(Bank_Final_Fact[[#This Row],[Disbursement Date]]=MIN(_xlfn._xlws.FILTER(Bank_Final_Fact[Disbursement Date],Bank_Final_Fact[Client id]=Bank_Final_Fact[[#This Row],[Client id]])),"New","Old")</f>
        <v>Old</v>
      </c>
      <c r="AX1607">
        <f t="shared" si="25"/>
        <v>4</v>
      </c>
    </row>
    <row r="1608" spans="1:50">
      <c r="A1608" t="s">
        <v>1993</v>
      </c>
      <c r="B1608">
        <v>240</v>
      </c>
      <c r="C1608" t="s">
        <v>109</v>
      </c>
      <c r="D1608" t="s">
        <v>343</v>
      </c>
      <c r="E1608">
        <v>43815</v>
      </c>
      <c r="F1608">
        <v>11703</v>
      </c>
      <c r="G1608">
        <v>16296</v>
      </c>
      <c r="H1608" s="1">
        <v>42648</v>
      </c>
      <c r="I1608" t="s">
        <v>382</v>
      </c>
      <c r="J1608" t="s">
        <v>389</v>
      </c>
      <c r="K1608">
        <v>1110166</v>
      </c>
      <c r="L1608" t="s">
        <v>112</v>
      </c>
      <c r="M1608" t="s">
        <v>294</v>
      </c>
      <c r="N1608" t="s">
        <v>225</v>
      </c>
      <c r="O1608" t="s">
        <v>238</v>
      </c>
      <c r="P1608">
        <v>49</v>
      </c>
      <c r="Q1608" s="1">
        <v>25846</v>
      </c>
      <c r="R1608" t="s">
        <v>281</v>
      </c>
      <c r="S1608" t="s">
        <v>282</v>
      </c>
      <c r="T1608" t="s">
        <v>259</v>
      </c>
      <c r="U1608" t="s">
        <v>261</v>
      </c>
      <c r="V1608" t="s">
        <v>246</v>
      </c>
      <c r="W1608">
        <v>825</v>
      </c>
      <c r="X1608" t="s">
        <v>344</v>
      </c>
      <c r="Y1608" t="s">
        <v>345</v>
      </c>
      <c r="Z1608" t="s">
        <v>346</v>
      </c>
      <c r="AA1608">
        <v>0.1065</v>
      </c>
      <c r="AB1608" t="s">
        <v>347</v>
      </c>
      <c r="AC1608" t="s">
        <v>348</v>
      </c>
      <c r="AD1608" t="s">
        <v>109</v>
      </c>
      <c r="AE1608" t="s">
        <v>9</v>
      </c>
      <c r="AF1608" t="s">
        <v>10</v>
      </c>
      <c r="AG1608" t="s">
        <v>11</v>
      </c>
      <c r="AH1608" t="s">
        <v>11</v>
      </c>
      <c r="AI1608" t="s">
        <v>12</v>
      </c>
      <c r="AJ1608" t="s">
        <v>110</v>
      </c>
      <c r="AK1608">
        <v>1110166</v>
      </c>
      <c r="AL1608" t="s">
        <v>111</v>
      </c>
      <c r="AM1608" t="s">
        <v>14</v>
      </c>
      <c r="AN1608">
        <v>45628</v>
      </c>
      <c r="AO1608">
        <v>11359</v>
      </c>
      <c r="AP1608">
        <v>43406</v>
      </c>
      <c r="AQ1608">
        <v>40.06</v>
      </c>
      <c r="AR1608">
        <v>903.7</v>
      </c>
      <c r="AS1608" t="s">
        <v>2396</v>
      </c>
      <c r="AT1608" t="s">
        <v>2396</v>
      </c>
      <c r="AU1608">
        <v>0</v>
      </c>
      <c r="AV1608" t="s">
        <v>2398</v>
      </c>
      <c r="AW1608" t="str" cm="1">
        <f t="array" ref="AW1608">IF(Bank_Final_Fact[[#This Row],[Disbursement Date]]=MIN(_xlfn._xlws.FILTER(Bank_Final_Fact[Disbursement Date],Bank_Final_Fact[Client id]=Bank_Final_Fact[[#This Row],[Client id]])),"New","Old")</f>
        <v>New</v>
      </c>
      <c r="AX1608">
        <f t="shared" si="25"/>
        <v>3</v>
      </c>
    </row>
    <row r="1609" spans="1:50">
      <c r="A1609" t="s">
        <v>1994</v>
      </c>
      <c r="B1609">
        <v>221</v>
      </c>
      <c r="C1609" t="s">
        <v>20</v>
      </c>
      <c r="D1609" t="s">
        <v>366</v>
      </c>
      <c r="E1609">
        <v>49565</v>
      </c>
      <c r="F1609">
        <v>6129</v>
      </c>
      <c r="G1609">
        <v>28520</v>
      </c>
      <c r="H1609" s="1">
        <v>42619</v>
      </c>
      <c r="I1609" t="s">
        <v>385</v>
      </c>
      <c r="J1609" t="s">
        <v>383</v>
      </c>
      <c r="K1609">
        <v>110159</v>
      </c>
      <c r="L1609" t="s">
        <v>22</v>
      </c>
      <c r="M1609" t="s">
        <v>311</v>
      </c>
      <c r="N1609" t="s">
        <v>225</v>
      </c>
      <c r="O1609" t="s">
        <v>251</v>
      </c>
      <c r="P1609">
        <v>33</v>
      </c>
      <c r="Q1609" s="1">
        <v>31200</v>
      </c>
      <c r="R1609" t="s">
        <v>239</v>
      </c>
      <c r="S1609" t="s">
        <v>303</v>
      </c>
      <c r="T1609" t="s">
        <v>259</v>
      </c>
      <c r="U1609" t="s">
        <v>245</v>
      </c>
      <c r="V1609" t="s">
        <v>246</v>
      </c>
      <c r="W1609">
        <v>754</v>
      </c>
      <c r="X1609" t="s">
        <v>344</v>
      </c>
      <c r="Y1609" t="s">
        <v>360</v>
      </c>
      <c r="Z1609" t="s">
        <v>363</v>
      </c>
      <c r="AA1609">
        <v>0.17269999999999999</v>
      </c>
      <c r="AB1609" t="s">
        <v>354</v>
      </c>
      <c r="AC1609" t="s">
        <v>367</v>
      </c>
      <c r="AD1609" t="s">
        <v>20</v>
      </c>
      <c r="AE1609" t="s">
        <v>9</v>
      </c>
      <c r="AF1609" t="s">
        <v>10</v>
      </c>
      <c r="AG1609" t="s">
        <v>11</v>
      </c>
      <c r="AH1609" t="s">
        <v>11</v>
      </c>
      <c r="AI1609" t="s">
        <v>12</v>
      </c>
      <c r="AJ1609" t="s">
        <v>20</v>
      </c>
      <c r="AK1609">
        <v>110159</v>
      </c>
      <c r="AL1609" t="s">
        <v>21</v>
      </c>
      <c r="AM1609" t="s">
        <v>30</v>
      </c>
      <c r="AN1609">
        <v>50058</v>
      </c>
      <c r="AO1609">
        <v>6645</v>
      </c>
      <c r="AP1609">
        <v>49357</v>
      </c>
      <c r="AQ1609">
        <v>28.65</v>
      </c>
      <c r="AR1609">
        <v>3890.3</v>
      </c>
      <c r="AS1609" t="s">
        <v>2397</v>
      </c>
      <c r="AT1609" t="s">
        <v>2396</v>
      </c>
      <c r="AU1609">
        <v>0</v>
      </c>
      <c r="AV1609" t="s">
        <v>2398</v>
      </c>
      <c r="AW1609" t="str" cm="1">
        <f t="array" ref="AW1609">IF(Bank_Final_Fact[[#This Row],[Disbursement Date]]=MIN(_xlfn._xlws.FILTER(Bank_Final_Fact[Disbursement Date],Bank_Final_Fact[Client id]=Bank_Final_Fact[[#This Row],[Client id]])),"New","Old")</f>
        <v>Old</v>
      </c>
      <c r="AX1609">
        <f t="shared" si="25"/>
        <v>3</v>
      </c>
    </row>
    <row r="1610" spans="1:50">
      <c r="A1610" t="s">
        <v>1995</v>
      </c>
      <c r="B1610">
        <v>10</v>
      </c>
      <c r="C1610" t="s">
        <v>171</v>
      </c>
      <c r="D1610" t="s">
        <v>359</v>
      </c>
      <c r="E1610">
        <v>33263</v>
      </c>
      <c r="F1610">
        <v>31369</v>
      </c>
      <c r="G1610">
        <v>13230</v>
      </c>
      <c r="H1610" s="1">
        <v>43106</v>
      </c>
      <c r="I1610" t="s">
        <v>394</v>
      </c>
      <c r="J1610" t="s">
        <v>389</v>
      </c>
      <c r="K1610">
        <v>380112</v>
      </c>
      <c r="L1610" t="s">
        <v>173</v>
      </c>
      <c r="M1610" t="s">
        <v>241</v>
      </c>
      <c r="N1610" t="s">
        <v>225</v>
      </c>
      <c r="O1610" t="s">
        <v>226</v>
      </c>
      <c r="P1610">
        <v>39</v>
      </c>
      <c r="Q1610" s="1">
        <v>28491</v>
      </c>
      <c r="R1610" t="s">
        <v>227</v>
      </c>
      <c r="S1610" t="s">
        <v>243</v>
      </c>
      <c r="T1610" t="s">
        <v>249</v>
      </c>
      <c r="U1610" t="s">
        <v>236</v>
      </c>
      <c r="V1610" t="s">
        <v>231</v>
      </c>
      <c r="W1610">
        <v>812</v>
      </c>
      <c r="X1610" t="s">
        <v>344</v>
      </c>
      <c r="Y1610" t="s">
        <v>360</v>
      </c>
      <c r="Z1610" t="s">
        <v>346</v>
      </c>
      <c r="AA1610">
        <v>9.9099999999999994E-2</v>
      </c>
      <c r="AB1610" t="s">
        <v>347</v>
      </c>
      <c r="AC1610" t="s">
        <v>361</v>
      </c>
      <c r="AD1610" t="s">
        <v>171</v>
      </c>
      <c r="AE1610" t="s">
        <v>76</v>
      </c>
      <c r="AF1610" t="s">
        <v>77</v>
      </c>
      <c r="AG1610" t="s">
        <v>78</v>
      </c>
      <c r="AH1610" t="s">
        <v>78</v>
      </c>
      <c r="AI1610" t="s">
        <v>79</v>
      </c>
      <c r="AJ1610" t="s">
        <v>171</v>
      </c>
      <c r="AK1610">
        <v>380112</v>
      </c>
      <c r="AL1610" t="s">
        <v>172</v>
      </c>
      <c r="AM1610" t="s">
        <v>16</v>
      </c>
      <c r="AN1610">
        <v>34322</v>
      </c>
      <c r="AO1610">
        <v>30976</v>
      </c>
      <c r="AP1610">
        <v>33199</v>
      </c>
      <c r="AQ1610">
        <v>36.19</v>
      </c>
      <c r="AR1610">
        <v>1984.32</v>
      </c>
      <c r="AS1610" t="s">
        <v>2397</v>
      </c>
      <c r="AT1610" t="s">
        <v>2396</v>
      </c>
      <c r="AU1610">
        <v>0</v>
      </c>
      <c r="AV1610" t="s">
        <v>2398</v>
      </c>
      <c r="AW1610" t="str" cm="1">
        <f t="array" ref="AW1610">IF(Bank_Final_Fact[[#This Row],[Disbursement Date]]=MIN(_xlfn._xlws.FILTER(Bank_Final_Fact[Disbursement Date],Bank_Final_Fact[Client id]=Bank_Final_Fact[[#This Row],[Client id]])),"New","Old")</f>
        <v>New</v>
      </c>
      <c r="AX1610">
        <f t="shared" si="25"/>
        <v>3</v>
      </c>
    </row>
    <row r="1611" spans="1:50">
      <c r="A1611" t="s">
        <v>1996</v>
      </c>
      <c r="B1611">
        <v>761</v>
      </c>
      <c r="C1611" t="s">
        <v>186</v>
      </c>
      <c r="D1611" t="s">
        <v>343</v>
      </c>
      <c r="E1611">
        <v>20048</v>
      </c>
      <c r="F1611">
        <v>32851</v>
      </c>
      <c r="G1611">
        <v>42165</v>
      </c>
      <c r="H1611" s="1">
        <v>43601</v>
      </c>
      <c r="I1611" t="s">
        <v>394</v>
      </c>
      <c r="J1611" t="s">
        <v>383</v>
      </c>
      <c r="K1611">
        <v>800018</v>
      </c>
      <c r="L1611" t="s">
        <v>189</v>
      </c>
      <c r="M1611" t="s">
        <v>273</v>
      </c>
      <c r="N1611" t="s">
        <v>225</v>
      </c>
      <c r="O1611" t="s">
        <v>226</v>
      </c>
      <c r="P1611">
        <v>43</v>
      </c>
      <c r="Q1611" s="1">
        <v>27463</v>
      </c>
      <c r="R1611" t="s">
        <v>266</v>
      </c>
      <c r="S1611" t="s">
        <v>282</v>
      </c>
      <c r="T1611" t="s">
        <v>249</v>
      </c>
      <c r="U1611" t="s">
        <v>233</v>
      </c>
      <c r="V1611" t="s">
        <v>240</v>
      </c>
      <c r="W1611">
        <v>300</v>
      </c>
      <c r="X1611" t="s">
        <v>344</v>
      </c>
      <c r="Y1611" t="s">
        <v>345</v>
      </c>
      <c r="Z1611" t="s">
        <v>346</v>
      </c>
      <c r="AA1611">
        <v>0.1065</v>
      </c>
      <c r="AB1611" t="s">
        <v>347</v>
      </c>
      <c r="AC1611" t="s">
        <v>348</v>
      </c>
      <c r="AD1611" t="s">
        <v>186</v>
      </c>
      <c r="AE1611" t="s">
        <v>24</v>
      </c>
      <c r="AF1611" t="s">
        <v>25</v>
      </c>
      <c r="AG1611" t="s">
        <v>26</v>
      </c>
      <c r="AH1611" t="s">
        <v>26</v>
      </c>
      <c r="AI1611" t="s">
        <v>27</v>
      </c>
      <c r="AJ1611" t="s">
        <v>187</v>
      </c>
      <c r="AK1611">
        <v>800018</v>
      </c>
      <c r="AL1611" t="s">
        <v>188</v>
      </c>
      <c r="AM1611" t="s">
        <v>14</v>
      </c>
      <c r="AN1611">
        <v>21117</v>
      </c>
      <c r="AO1611">
        <v>34595</v>
      </c>
      <c r="AP1611">
        <v>19702</v>
      </c>
      <c r="AQ1611">
        <v>38.71</v>
      </c>
      <c r="AR1611">
        <v>2050.73</v>
      </c>
      <c r="AS1611" t="s">
        <v>2396</v>
      </c>
      <c r="AT1611" t="s">
        <v>2396</v>
      </c>
      <c r="AU1611">
        <v>0</v>
      </c>
      <c r="AV1611" t="s">
        <v>2398</v>
      </c>
      <c r="AW1611" t="str" cm="1">
        <f t="array" ref="AW1611">IF(Bank_Final_Fact[[#This Row],[Disbursement Date]]=MIN(_xlfn._xlws.FILTER(Bank_Final_Fact[Disbursement Date],Bank_Final_Fact[Client id]=Bank_Final_Fact[[#This Row],[Client id]])),"New","Old")</f>
        <v>Old</v>
      </c>
      <c r="AX1611">
        <f t="shared" si="25"/>
        <v>4</v>
      </c>
    </row>
    <row r="1612" spans="1:50">
      <c r="A1612" t="s">
        <v>1997</v>
      </c>
      <c r="B1612">
        <v>516</v>
      </c>
      <c r="C1612" t="s">
        <v>17</v>
      </c>
      <c r="D1612" t="s">
        <v>343</v>
      </c>
      <c r="E1612">
        <v>33593</v>
      </c>
      <c r="F1612">
        <v>41066</v>
      </c>
      <c r="G1612">
        <v>28809</v>
      </c>
      <c r="H1612" s="1">
        <v>43770</v>
      </c>
      <c r="I1612" t="s">
        <v>385</v>
      </c>
      <c r="J1612" t="s">
        <v>383</v>
      </c>
      <c r="K1612">
        <v>160051</v>
      </c>
      <c r="L1612" t="s">
        <v>19</v>
      </c>
      <c r="M1612" t="s">
        <v>268</v>
      </c>
      <c r="N1612" t="s">
        <v>225</v>
      </c>
      <c r="O1612" t="s">
        <v>251</v>
      </c>
      <c r="P1612">
        <v>26</v>
      </c>
      <c r="Q1612" s="1">
        <v>33970</v>
      </c>
      <c r="R1612" t="s">
        <v>235</v>
      </c>
      <c r="S1612" t="s">
        <v>243</v>
      </c>
      <c r="T1612" t="s">
        <v>229</v>
      </c>
      <c r="U1612" t="s">
        <v>230</v>
      </c>
      <c r="V1612" t="s">
        <v>240</v>
      </c>
      <c r="W1612">
        <v>398</v>
      </c>
      <c r="X1612" t="s">
        <v>344</v>
      </c>
      <c r="Y1612" t="s">
        <v>345</v>
      </c>
      <c r="Z1612" t="s">
        <v>346</v>
      </c>
      <c r="AA1612">
        <v>0.1065</v>
      </c>
      <c r="AB1612" t="s">
        <v>347</v>
      </c>
      <c r="AC1612" t="s">
        <v>348</v>
      </c>
      <c r="AD1612" t="s">
        <v>17</v>
      </c>
      <c r="AE1612" t="s">
        <v>9</v>
      </c>
      <c r="AF1612" t="s">
        <v>10</v>
      </c>
      <c r="AG1612" t="s">
        <v>11</v>
      </c>
      <c r="AH1612" t="s">
        <v>11</v>
      </c>
      <c r="AI1612" t="s">
        <v>12</v>
      </c>
      <c r="AJ1612" t="s">
        <v>17</v>
      </c>
      <c r="AK1612">
        <v>160051</v>
      </c>
      <c r="AL1612" t="s">
        <v>18</v>
      </c>
      <c r="AM1612" t="s">
        <v>30</v>
      </c>
      <c r="AN1612">
        <v>34984</v>
      </c>
      <c r="AO1612">
        <v>42729</v>
      </c>
      <c r="AP1612">
        <v>33389</v>
      </c>
      <c r="AQ1612">
        <v>42.05</v>
      </c>
      <c r="AR1612">
        <v>3006.31</v>
      </c>
      <c r="AS1612" t="s">
        <v>2396</v>
      </c>
      <c r="AT1612" t="s">
        <v>2396</v>
      </c>
      <c r="AU1612">
        <v>2</v>
      </c>
      <c r="AV1612" t="s">
        <v>2398</v>
      </c>
      <c r="AW1612" t="str" cm="1">
        <f t="array" ref="AW1612">IF(Bank_Final_Fact[[#This Row],[Disbursement Date]]=MIN(_xlfn._xlws.FILTER(Bank_Final_Fact[Disbursement Date],Bank_Final_Fact[Client id]=Bank_Final_Fact[[#This Row],[Client id]])),"New","Old")</f>
        <v>Old</v>
      </c>
      <c r="AX1612">
        <f t="shared" si="25"/>
        <v>5</v>
      </c>
    </row>
    <row r="1613" spans="1:50">
      <c r="A1613" t="s">
        <v>1998</v>
      </c>
      <c r="B1613">
        <v>73</v>
      </c>
      <c r="C1613" t="s">
        <v>190</v>
      </c>
      <c r="D1613" t="s">
        <v>359</v>
      </c>
      <c r="E1613">
        <v>14759</v>
      </c>
      <c r="F1613">
        <v>7704</v>
      </c>
      <c r="G1613">
        <v>14490</v>
      </c>
      <c r="H1613" s="1">
        <v>43012</v>
      </c>
      <c r="I1613" t="s">
        <v>385</v>
      </c>
      <c r="J1613" t="s">
        <v>389</v>
      </c>
      <c r="K1613">
        <v>210563</v>
      </c>
      <c r="L1613" t="s">
        <v>192</v>
      </c>
      <c r="M1613" t="s">
        <v>300</v>
      </c>
      <c r="N1613" t="s">
        <v>225</v>
      </c>
      <c r="O1613" t="s">
        <v>226</v>
      </c>
      <c r="P1613">
        <v>43</v>
      </c>
      <c r="Q1613" s="1">
        <v>27852</v>
      </c>
      <c r="R1613" t="s">
        <v>266</v>
      </c>
      <c r="S1613" t="s">
        <v>243</v>
      </c>
      <c r="T1613" t="s">
        <v>229</v>
      </c>
      <c r="U1613" t="s">
        <v>233</v>
      </c>
      <c r="V1613" t="s">
        <v>246</v>
      </c>
      <c r="W1613">
        <v>675</v>
      </c>
      <c r="X1613" t="s">
        <v>344</v>
      </c>
      <c r="Y1613" t="s">
        <v>360</v>
      </c>
      <c r="Z1613" t="s">
        <v>346</v>
      </c>
      <c r="AA1613">
        <v>9.9099999999999994E-2</v>
      </c>
      <c r="AB1613" t="s">
        <v>347</v>
      </c>
      <c r="AC1613" t="s">
        <v>361</v>
      </c>
      <c r="AD1613" t="s">
        <v>190</v>
      </c>
      <c r="AE1613" t="s">
        <v>24</v>
      </c>
      <c r="AF1613" t="s">
        <v>25</v>
      </c>
      <c r="AG1613" t="s">
        <v>26</v>
      </c>
      <c r="AH1613" t="s">
        <v>26</v>
      </c>
      <c r="AI1613" t="s">
        <v>27</v>
      </c>
      <c r="AJ1613" t="s">
        <v>190</v>
      </c>
      <c r="AK1613">
        <v>210563</v>
      </c>
      <c r="AL1613" t="s">
        <v>191</v>
      </c>
      <c r="AM1613" t="s">
        <v>30</v>
      </c>
      <c r="AN1613">
        <v>15339</v>
      </c>
      <c r="AO1613">
        <v>8533</v>
      </c>
      <c r="AP1613">
        <v>14373</v>
      </c>
      <c r="AQ1613">
        <v>35.03</v>
      </c>
      <c r="AR1613">
        <v>1619.01</v>
      </c>
      <c r="AS1613" t="s">
        <v>2396</v>
      </c>
      <c r="AT1613" t="s">
        <v>2396</v>
      </c>
      <c r="AU1613">
        <v>1</v>
      </c>
      <c r="AV1613" t="s">
        <v>2399</v>
      </c>
      <c r="AW1613" t="str" cm="1">
        <f t="array" ref="AW1613">IF(Bank_Final_Fact[[#This Row],[Disbursement Date]]=MIN(_xlfn._xlws.FILTER(Bank_Final_Fact[Disbursement Date],Bank_Final_Fact[Client id]=Bank_Final_Fact[[#This Row],[Client id]])),"New","Old")</f>
        <v>New</v>
      </c>
      <c r="AX1613">
        <f t="shared" si="25"/>
        <v>1</v>
      </c>
    </row>
    <row r="1614" spans="1:50">
      <c r="A1614" t="s">
        <v>1999</v>
      </c>
      <c r="B1614">
        <v>193</v>
      </c>
      <c r="C1614" t="s">
        <v>124</v>
      </c>
      <c r="D1614" t="s">
        <v>359</v>
      </c>
      <c r="E1614">
        <v>45304</v>
      </c>
      <c r="F1614">
        <v>49180</v>
      </c>
      <c r="G1614">
        <v>19198</v>
      </c>
      <c r="H1614" s="1">
        <v>42766</v>
      </c>
      <c r="I1614" t="s">
        <v>385</v>
      </c>
      <c r="J1614" t="s">
        <v>383</v>
      </c>
      <c r="K1614">
        <v>1030063</v>
      </c>
      <c r="L1614" t="s">
        <v>126</v>
      </c>
      <c r="M1614" t="s">
        <v>252</v>
      </c>
      <c r="N1614" t="s">
        <v>225</v>
      </c>
      <c r="O1614" t="s">
        <v>226</v>
      </c>
      <c r="P1614">
        <v>43</v>
      </c>
      <c r="Q1614" s="1">
        <v>27760</v>
      </c>
      <c r="R1614" t="s">
        <v>281</v>
      </c>
      <c r="S1614" t="s">
        <v>282</v>
      </c>
      <c r="T1614" t="s">
        <v>229</v>
      </c>
      <c r="U1614" t="s">
        <v>233</v>
      </c>
      <c r="V1614" t="s">
        <v>231</v>
      </c>
      <c r="W1614">
        <v>672</v>
      </c>
      <c r="X1614" t="s">
        <v>344</v>
      </c>
      <c r="Y1614" t="s">
        <v>360</v>
      </c>
      <c r="Z1614" t="s">
        <v>346</v>
      </c>
      <c r="AA1614">
        <v>9.9099999999999994E-2</v>
      </c>
      <c r="AB1614" t="s">
        <v>347</v>
      </c>
      <c r="AC1614" t="s">
        <v>361</v>
      </c>
      <c r="AD1614" t="s">
        <v>124</v>
      </c>
      <c r="AE1614" t="s">
        <v>9</v>
      </c>
      <c r="AF1614" t="s">
        <v>10</v>
      </c>
      <c r="AG1614" t="s">
        <v>11</v>
      </c>
      <c r="AH1614" t="s">
        <v>11</v>
      </c>
      <c r="AI1614" t="s">
        <v>12</v>
      </c>
      <c r="AJ1614" t="s">
        <v>20</v>
      </c>
      <c r="AK1614">
        <v>1030063</v>
      </c>
      <c r="AL1614" t="s">
        <v>125</v>
      </c>
      <c r="AM1614" t="s">
        <v>30</v>
      </c>
      <c r="AN1614">
        <v>46253</v>
      </c>
      <c r="AO1614">
        <v>50247</v>
      </c>
      <c r="AP1614">
        <v>45300</v>
      </c>
      <c r="AQ1614">
        <v>40.549999999999997</v>
      </c>
      <c r="AR1614">
        <v>1092.1099999999999</v>
      </c>
      <c r="AS1614" t="s">
        <v>2397</v>
      </c>
      <c r="AT1614" t="s">
        <v>2396</v>
      </c>
      <c r="AU1614">
        <v>2</v>
      </c>
      <c r="AV1614" t="s">
        <v>2398</v>
      </c>
      <c r="AW1614" t="str" cm="1">
        <f t="array" ref="AW1614">IF(Bank_Final_Fact[[#This Row],[Disbursement Date]]=MIN(_xlfn._xlws.FILTER(Bank_Final_Fact[Disbursement Date],Bank_Final_Fact[Client id]=Bank_Final_Fact[[#This Row],[Client id]])),"New","Old")</f>
        <v>Old</v>
      </c>
      <c r="AX1614">
        <f t="shared" si="25"/>
        <v>4</v>
      </c>
    </row>
    <row r="1615" spans="1:50">
      <c r="A1615" t="s">
        <v>2000</v>
      </c>
      <c r="B1615">
        <v>848</v>
      </c>
      <c r="C1615" t="s">
        <v>113</v>
      </c>
      <c r="D1615" t="s">
        <v>371</v>
      </c>
      <c r="E1615">
        <v>23888</v>
      </c>
      <c r="F1615">
        <v>38831</v>
      </c>
      <c r="G1615">
        <v>4982</v>
      </c>
      <c r="H1615" s="1">
        <v>42608</v>
      </c>
      <c r="I1615" t="s">
        <v>387</v>
      </c>
      <c r="J1615" t="s">
        <v>383</v>
      </c>
      <c r="K1615">
        <v>730084</v>
      </c>
      <c r="L1615" t="s">
        <v>115</v>
      </c>
      <c r="M1615" t="s">
        <v>279</v>
      </c>
      <c r="N1615" t="s">
        <v>225</v>
      </c>
      <c r="O1615" t="s">
        <v>226</v>
      </c>
      <c r="P1615">
        <v>38</v>
      </c>
      <c r="Q1615" s="1">
        <v>29530</v>
      </c>
      <c r="R1615" t="s">
        <v>266</v>
      </c>
      <c r="S1615" t="s">
        <v>282</v>
      </c>
      <c r="T1615" t="s">
        <v>229</v>
      </c>
      <c r="U1615" t="s">
        <v>236</v>
      </c>
      <c r="V1615" t="s">
        <v>231</v>
      </c>
      <c r="W1615">
        <v>755</v>
      </c>
      <c r="X1615" t="s">
        <v>344</v>
      </c>
      <c r="Y1615" t="s">
        <v>345</v>
      </c>
      <c r="Z1615" t="s">
        <v>346</v>
      </c>
      <c r="AA1615">
        <v>0.14649999999999999</v>
      </c>
      <c r="AB1615" t="s">
        <v>369</v>
      </c>
      <c r="AC1615" t="s">
        <v>370</v>
      </c>
      <c r="AD1615" t="s">
        <v>113</v>
      </c>
      <c r="AE1615" t="s">
        <v>51</v>
      </c>
      <c r="AF1615" t="s">
        <v>52</v>
      </c>
      <c r="AG1615" t="s">
        <v>53</v>
      </c>
      <c r="AH1615" t="s">
        <v>53</v>
      </c>
      <c r="AI1615" t="s">
        <v>54</v>
      </c>
      <c r="AJ1615" t="s">
        <v>113</v>
      </c>
      <c r="AK1615">
        <v>730084</v>
      </c>
      <c r="AL1615" t="s">
        <v>114</v>
      </c>
      <c r="AM1615" t="s">
        <v>14</v>
      </c>
      <c r="AN1615">
        <v>24357</v>
      </c>
      <c r="AO1615">
        <v>38398</v>
      </c>
      <c r="AP1615">
        <v>23786</v>
      </c>
      <c r="AQ1615">
        <v>7.97</v>
      </c>
      <c r="AR1615">
        <v>991.88</v>
      </c>
      <c r="AS1615" t="s">
        <v>2397</v>
      </c>
      <c r="AT1615" t="s">
        <v>2396</v>
      </c>
      <c r="AU1615">
        <v>1</v>
      </c>
      <c r="AV1615" t="s">
        <v>2398</v>
      </c>
      <c r="AW1615" t="str" cm="1">
        <f t="array" ref="AW1615">IF(Bank_Final_Fact[[#This Row],[Disbursement Date]]=MIN(_xlfn._xlws.FILTER(Bank_Final_Fact[Disbursement Date],Bank_Final_Fact[Client id]=Bank_Final_Fact[[#This Row],[Client id]])),"New","Old")</f>
        <v>Old</v>
      </c>
      <c r="AX1615">
        <f t="shared" si="25"/>
        <v>3</v>
      </c>
    </row>
    <row r="1616" spans="1:50">
      <c r="A1616" t="s">
        <v>2001</v>
      </c>
      <c r="B1616">
        <v>1001</v>
      </c>
      <c r="C1616" t="s">
        <v>132</v>
      </c>
      <c r="D1616" t="s">
        <v>343</v>
      </c>
      <c r="E1616">
        <v>10549</v>
      </c>
      <c r="F1616">
        <v>32567</v>
      </c>
      <c r="G1616">
        <v>19498</v>
      </c>
      <c r="H1616" s="1">
        <v>45169</v>
      </c>
      <c r="I1616" t="s">
        <v>387</v>
      </c>
      <c r="J1616" t="s">
        <v>389</v>
      </c>
      <c r="K1616">
        <v>440052</v>
      </c>
      <c r="L1616" t="s">
        <v>138</v>
      </c>
      <c r="M1616" t="s">
        <v>296</v>
      </c>
      <c r="N1616" t="s">
        <v>225</v>
      </c>
      <c r="O1616" t="s">
        <v>226</v>
      </c>
      <c r="P1616">
        <v>42</v>
      </c>
      <c r="Q1616" s="1">
        <v>28126</v>
      </c>
      <c r="R1616" t="s">
        <v>235</v>
      </c>
      <c r="S1616" t="s">
        <v>243</v>
      </c>
      <c r="T1616" t="s">
        <v>229</v>
      </c>
      <c r="U1616" t="s">
        <v>245</v>
      </c>
      <c r="V1616" t="s">
        <v>231</v>
      </c>
      <c r="W1616">
        <v>717</v>
      </c>
      <c r="X1616" t="s">
        <v>344</v>
      </c>
      <c r="Y1616" t="s">
        <v>345</v>
      </c>
      <c r="Z1616" t="s">
        <v>346</v>
      </c>
      <c r="AA1616">
        <v>0.1065</v>
      </c>
      <c r="AB1616" t="s">
        <v>347</v>
      </c>
      <c r="AC1616" t="s">
        <v>348</v>
      </c>
      <c r="AD1616" t="s">
        <v>132</v>
      </c>
      <c r="AE1616" t="s">
        <v>133</v>
      </c>
      <c r="AF1616" t="s">
        <v>134</v>
      </c>
      <c r="AG1616" t="s">
        <v>135</v>
      </c>
      <c r="AH1616" t="s">
        <v>135</v>
      </c>
      <c r="AI1616" t="s">
        <v>136</v>
      </c>
      <c r="AJ1616" t="s">
        <v>132</v>
      </c>
      <c r="AK1616">
        <v>440052</v>
      </c>
      <c r="AL1616" t="s">
        <v>137</v>
      </c>
      <c r="AM1616" t="s">
        <v>16</v>
      </c>
      <c r="AN1616">
        <v>12187</v>
      </c>
      <c r="AO1616">
        <v>33819</v>
      </c>
      <c r="AP1616">
        <v>10544</v>
      </c>
      <c r="AQ1616">
        <v>30.33</v>
      </c>
      <c r="AR1616">
        <v>1504.86</v>
      </c>
      <c r="AS1616" t="s">
        <v>2396</v>
      </c>
      <c r="AT1616" t="s">
        <v>2396</v>
      </c>
      <c r="AU1616">
        <v>1</v>
      </c>
      <c r="AV1616" t="s">
        <v>2398</v>
      </c>
      <c r="AW1616" t="str" cm="1">
        <f t="array" ref="AW1616">IF(Bank_Final_Fact[[#This Row],[Disbursement Date]]=MIN(_xlfn._xlws.FILTER(Bank_Final_Fact[Disbursement Date],Bank_Final_Fact[Client id]=Bank_Final_Fact[[#This Row],[Client id]])),"New","Old")</f>
        <v>Old</v>
      </c>
      <c r="AX1616">
        <f t="shared" si="25"/>
        <v>3</v>
      </c>
    </row>
    <row r="1617" spans="1:50">
      <c r="A1617" t="s">
        <v>2002</v>
      </c>
      <c r="B1617">
        <v>704</v>
      </c>
      <c r="C1617" t="s">
        <v>186</v>
      </c>
      <c r="D1617" t="s">
        <v>343</v>
      </c>
      <c r="E1617">
        <v>44933</v>
      </c>
      <c r="F1617">
        <v>4467</v>
      </c>
      <c r="G1617">
        <v>17013</v>
      </c>
      <c r="H1617" s="1">
        <v>42096</v>
      </c>
      <c r="I1617" t="s">
        <v>387</v>
      </c>
      <c r="J1617" t="s">
        <v>383</v>
      </c>
      <c r="K1617">
        <v>800018</v>
      </c>
      <c r="L1617" t="s">
        <v>189</v>
      </c>
      <c r="M1617" t="s">
        <v>333</v>
      </c>
      <c r="N1617" t="s">
        <v>225</v>
      </c>
      <c r="O1617" t="s">
        <v>238</v>
      </c>
      <c r="P1617">
        <v>53</v>
      </c>
      <c r="Q1617" s="1">
        <v>24108</v>
      </c>
      <c r="R1617" t="s">
        <v>281</v>
      </c>
      <c r="S1617" t="s">
        <v>282</v>
      </c>
      <c r="T1617" t="s">
        <v>229</v>
      </c>
      <c r="U1617" t="s">
        <v>245</v>
      </c>
      <c r="V1617" t="s">
        <v>240</v>
      </c>
      <c r="W1617">
        <v>812</v>
      </c>
      <c r="X1617" t="s">
        <v>344</v>
      </c>
      <c r="Y1617" t="s">
        <v>345</v>
      </c>
      <c r="Z1617" t="s">
        <v>346</v>
      </c>
      <c r="AA1617">
        <v>0.1065</v>
      </c>
      <c r="AB1617" t="s">
        <v>347</v>
      </c>
      <c r="AC1617" t="s">
        <v>348</v>
      </c>
      <c r="AD1617" t="s">
        <v>186</v>
      </c>
      <c r="AE1617" t="s">
        <v>24</v>
      </c>
      <c r="AF1617" t="s">
        <v>25</v>
      </c>
      <c r="AG1617" t="s">
        <v>26</v>
      </c>
      <c r="AH1617" t="s">
        <v>26</v>
      </c>
      <c r="AI1617" t="s">
        <v>27</v>
      </c>
      <c r="AJ1617" t="s">
        <v>187</v>
      </c>
      <c r="AK1617">
        <v>800018</v>
      </c>
      <c r="AL1617" t="s">
        <v>188</v>
      </c>
      <c r="AM1617" t="s">
        <v>14</v>
      </c>
      <c r="AN1617">
        <v>44640</v>
      </c>
      <c r="AO1617">
        <v>5753</v>
      </c>
      <c r="AP1617">
        <v>44589</v>
      </c>
      <c r="AQ1617">
        <v>49.68</v>
      </c>
      <c r="AR1617">
        <v>3019.27</v>
      </c>
      <c r="AS1617" t="s">
        <v>2396</v>
      </c>
      <c r="AT1617" t="s">
        <v>2396</v>
      </c>
      <c r="AU1617">
        <v>0</v>
      </c>
      <c r="AV1617" t="s">
        <v>2398</v>
      </c>
      <c r="AW1617" t="str" cm="1">
        <f t="array" ref="AW1617">IF(Bank_Final_Fact[[#This Row],[Disbursement Date]]=MIN(_xlfn._xlws.FILTER(Bank_Final_Fact[Disbursement Date],Bank_Final_Fact[Client id]=Bank_Final_Fact[[#This Row],[Client id]])),"New","Old")</f>
        <v>New</v>
      </c>
      <c r="AX1617">
        <f t="shared" si="25"/>
        <v>3</v>
      </c>
    </row>
    <row r="1618" spans="1:50">
      <c r="A1618" t="s">
        <v>2003</v>
      </c>
      <c r="B1618">
        <v>958</v>
      </c>
      <c r="C1618" t="s">
        <v>20</v>
      </c>
      <c r="D1618" t="s">
        <v>371</v>
      </c>
      <c r="E1618">
        <v>5220</v>
      </c>
      <c r="F1618">
        <v>7264</v>
      </c>
      <c r="G1618">
        <v>7435</v>
      </c>
      <c r="H1618" s="1">
        <v>43659</v>
      </c>
      <c r="I1618" t="s">
        <v>394</v>
      </c>
      <c r="J1618" t="s">
        <v>389</v>
      </c>
      <c r="K1618">
        <v>110159</v>
      </c>
      <c r="L1618" t="s">
        <v>22</v>
      </c>
      <c r="M1618" t="s">
        <v>241</v>
      </c>
      <c r="N1618" t="s">
        <v>225</v>
      </c>
      <c r="O1618" t="s">
        <v>226</v>
      </c>
      <c r="P1618">
        <v>39</v>
      </c>
      <c r="Q1618" s="1">
        <v>28491</v>
      </c>
      <c r="R1618" t="s">
        <v>227</v>
      </c>
      <c r="S1618" t="s">
        <v>243</v>
      </c>
      <c r="T1618" t="s">
        <v>249</v>
      </c>
      <c r="U1618" t="s">
        <v>236</v>
      </c>
      <c r="V1618" t="s">
        <v>231</v>
      </c>
      <c r="W1618">
        <v>812</v>
      </c>
      <c r="X1618" t="s">
        <v>344</v>
      </c>
      <c r="Y1618" t="s">
        <v>345</v>
      </c>
      <c r="Z1618" t="s">
        <v>346</v>
      </c>
      <c r="AA1618">
        <v>0.14649999999999999</v>
      </c>
      <c r="AB1618" t="s">
        <v>369</v>
      </c>
      <c r="AC1618" t="s">
        <v>370</v>
      </c>
      <c r="AD1618" t="s">
        <v>20</v>
      </c>
      <c r="AE1618" t="s">
        <v>9</v>
      </c>
      <c r="AF1618" t="s">
        <v>10</v>
      </c>
      <c r="AG1618" t="s">
        <v>11</v>
      </c>
      <c r="AH1618" t="s">
        <v>11</v>
      </c>
      <c r="AI1618" t="s">
        <v>12</v>
      </c>
      <c r="AJ1618" t="s">
        <v>20</v>
      </c>
      <c r="AK1618">
        <v>110159</v>
      </c>
      <c r="AL1618" t="s">
        <v>21</v>
      </c>
      <c r="AM1618" t="s">
        <v>30</v>
      </c>
      <c r="AN1618">
        <v>6876</v>
      </c>
      <c r="AO1618">
        <v>8555</v>
      </c>
      <c r="AP1618">
        <v>5155</v>
      </c>
      <c r="AQ1618">
        <v>10.42</v>
      </c>
      <c r="AR1618">
        <v>3814.91</v>
      </c>
      <c r="AS1618" t="s">
        <v>2396</v>
      </c>
      <c r="AT1618" t="s">
        <v>2396</v>
      </c>
      <c r="AU1618">
        <v>2</v>
      </c>
      <c r="AV1618" t="s">
        <v>2398</v>
      </c>
      <c r="AW1618" t="str" cm="1">
        <f t="array" ref="AW1618">IF(Bank_Final_Fact[[#This Row],[Disbursement Date]]=MIN(_xlfn._xlws.FILTER(Bank_Final_Fact[Disbursement Date],Bank_Final_Fact[Client id]=Bank_Final_Fact[[#This Row],[Client id]])),"New","Old")</f>
        <v>Old</v>
      </c>
      <c r="AX1618">
        <f t="shared" si="25"/>
        <v>3</v>
      </c>
    </row>
    <row r="1619" spans="1:50">
      <c r="A1619" t="s">
        <v>2004</v>
      </c>
      <c r="B1619">
        <v>340</v>
      </c>
      <c r="C1619" t="s">
        <v>75</v>
      </c>
      <c r="D1619" t="s">
        <v>343</v>
      </c>
      <c r="E1619">
        <v>29093</v>
      </c>
      <c r="F1619">
        <v>45929</v>
      </c>
      <c r="G1619">
        <v>5123</v>
      </c>
      <c r="H1619" s="1">
        <v>45052</v>
      </c>
      <c r="I1619" t="s">
        <v>394</v>
      </c>
      <c r="J1619" t="s">
        <v>383</v>
      </c>
      <c r="K1619">
        <v>710002</v>
      </c>
      <c r="L1619" t="s">
        <v>80</v>
      </c>
      <c r="M1619" t="s">
        <v>247</v>
      </c>
      <c r="N1619" t="s">
        <v>225</v>
      </c>
      <c r="O1619" t="s">
        <v>226</v>
      </c>
      <c r="P1619">
        <v>43</v>
      </c>
      <c r="Q1619" s="1">
        <v>27760</v>
      </c>
      <c r="R1619" t="s">
        <v>281</v>
      </c>
      <c r="S1619" t="s">
        <v>282</v>
      </c>
      <c r="T1619" t="s">
        <v>229</v>
      </c>
      <c r="U1619" t="s">
        <v>261</v>
      </c>
      <c r="V1619" t="s">
        <v>231</v>
      </c>
      <c r="W1619">
        <v>528</v>
      </c>
      <c r="X1619" t="s">
        <v>344</v>
      </c>
      <c r="Y1619" t="s">
        <v>345</v>
      </c>
      <c r="Z1619" t="s">
        <v>346</v>
      </c>
      <c r="AA1619">
        <v>0.1065</v>
      </c>
      <c r="AB1619" t="s">
        <v>347</v>
      </c>
      <c r="AC1619" t="s">
        <v>348</v>
      </c>
      <c r="AD1619" t="s">
        <v>75</v>
      </c>
      <c r="AE1619" t="s">
        <v>76</v>
      </c>
      <c r="AF1619" t="s">
        <v>77</v>
      </c>
      <c r="AG1619" t="s">
        <v>78</v>
      </c>
      <c r="AH1619" t="s">
        <v>78</v>
      </c>
      <c r="AI1619" t="s">
        <v>79</v>
      </c>
      <c r="AJ1619" t="s">
        <v>75</v>
      </c>
      <c r="AK1619">
        <v>710002</v>
      </c>
      <c r="AL1619" t="s">
        <v>45</v>
      </c>
      <c r="AM1619" t="s">
        <v>14</v>
      </c>
      <c r="AN1619">
        <v>30078</v>
      </c>
      <c r="AO1619">
        <v>47147</v>
      </c>
      <c r="AP1619">
        <v>28836</v>
      </c>
      <c r="AQ1619">
        <v>41.6</v>
      </c>
      <c r="AR1619">
        <v>1025.83</v>
      </c>
      <c r="AS1619" t="s">
        <v>2396</v>
      </c>
      <c r="AT1619" t="s">
        <v>2396</v>
      </c>
      <c r="AU1619">
        <v>1</v>
      </c>
      <c r="AV1619" t="s">
        <v>2398</v>
      </c>
      <c r="AW1619" t="str" cm="1">
        <f t="array" ref="AW1619">IF(Bank_Final_Fact[[#This Row],[Disbursement Date]]=MIN(_xlfn._xlws.FILTER(Bank_Final_Fact[Disbursement Date],Bank_Final_Fact[Client id]=Bank_Final_Fact[[#This Row],[Client id]])),"New","Old")</f>
        <v>Old</v>
      </c>
      <c r="AX1619">
        <f t="shared" si="25"/>
        <v>2</v>
      </c>
    </row>
    <row r="1620" spans="1:50">
      <c r="A1620" t="s">
        <v>2005</v>
      </c>
      <c r="B1620">
        <v>3</v>
      </c>
      <c r="C1620" t="s">
        <v>124</v>
      </c>
      <c r="D1620" t="s">
        <v>343</v>
      </c>
      <c r="E1620">
        <v>5643</v>
      </c>
      <c r="F1620">
        <v>49457</v>
      </c>
      <c r="G1620">
        <v>7434</v>
      </c>
      <c r="H1620" s="1">
        <v>43400</v>
      </c>
      <c r="I1620" t="s">
        <v>394</v>
      </c>
      <c r="J1620" t="s">
        <v>389</v>
      </c>
      <c r="K1620">
        <v>1030063</v>
      </c>
      <c r="L1620" t="s">
        <v>126</v>
      </c>
      <c r="M1620" t="s">
        <v>232</v>
      </c>
      <c r="N1620" t="s">
        <v>225</v>
      </c>
      <c r="O1620" t="s">
        <v>226</v>
      </c>
      <c r="P1620">
        <v>36</v>
      </c>
      <c r="Q1620" s="1">
        <v>29587</v>
      </c>
      <c r="R1620" t="s">
        <v>227</v>
      </c>
      <c r="S1620" t="s">
        <v>228</v>
      </c>
      <c r="T1620" t="s">
        <v>229</v>
      </c>
      <c r="U1620" t="s">
        <v>233</v>
      </c>
      <c r="V1620" t="s">
        <v>231</v>
      </c>
      <c r="W1620">
        <v>357</v>
      </c>
      <c r="X1620" t="s">
        <v>344</v>
      </c>
      <c r="Y1620" t="s">
        <v>345</v>
      </c>
      <c r="Z1620" t="s">
        <v>346</v>
      </c>
      <c r="AA1620">
        <v>0.1065</v>
      </c>
      <c r="AB1620" t="s">
        <v>347</v>
      </c>
      <c r="AC1620" t="s">
        <v>348</v>
      </c>
      <c r="AD1620" t="s">
        <v>124</v>
      </c>
      <c r="AE1620" t="s">
        <v>9</v>
      </c>
      <c r="AF1620" t="s">
        <v>10</v>
      </c>
      <c r="AG1620" t="s">
        <v>11</v>
      </c>
      <c r="AH1620" t="s">
        <v>11</v>
      </c>
      <c r="AI1620" t="s">
        <v>12</v>
      </c>
      <c r="AJ1620" t="s">
        <v>20</v>
      </c>
      <c r="AK1620">
        <v>1030063</v>
      </c>
      <c r="AL1620" t="s">
        <v>125</v>
      </c>
      <c r="AM1620" t="s">
        <v>30</v>
      </c>
      <c r="AN1620">
        <v>6628</v>
      </c>
      <c r="AO1620">
        <v>50400</v>
      </c>
      <c r="AP1620">
        <v>5460</v>
      </c>
      <c r="AQ1620">
        <v>6.17</v>
      </c>
      <c r="AR1620">
        <v>1065.72</v>
      </c>
      <c r="AS1620" t="s">
        <v>2396</v>
      </c>
      <c r="AT1620" t="s">
        <v>2396</v>
      </c>
      <c r="AU1620">
        <v>1</v>
      </c>
      <c r="AV1620" t="s">
        <v>2400</v>
      </c>
      <c r="AW1620" t="str" cm="1">
        <f t="array" ref="AW1620">IF(Bank_Final_Fact[[#This Row],[Disbursement Date]]=MIN(_xlfn._xlws.FILTER(Bank_Final_Fact[Disbursement Date],Bank_Final_Fact[Client id]=Bank_Final_Fact[[#This Row],[Client id]])),"New","Old")</f>
        <v>New</v>
      </c>
      <c r="AX1620">
        <f t="shared" si="25"/>
        <v>2</v>
      </c>
    </row>
    <row r="1621" spans="1:50">
      <c r="A1621" t="s">
        <v>2006</v>
      </c>
      <c r="B1621">
        <v>755</v>
      </c>
      <c r="C1621" t="s">
        <v>92</v>
      </c>
      <c r="D1621" t="s">
        <v>343</v>
      </c>
      <c r="E1621">
        <v>48628</v>
      </c>
      <c r="F1621">
        <v>3791</v>
      </c>
      <c r="G1621">
        <v>16238</v>
      </c>
      <c r="H1621" s="1">
        <v>42848</v>
      </c>
      <c r="I1621" t="s">
        <v>382</v>
      </c>
      <c r="J1621" t="s">
        <v>389</v>
      </c>
      <c r="K1621">
        <v>700013</v>
      </c>
      <c r="L1621" t="s">
        <v>93</v>
      </c>
      <c r="M1621" t="s">
        <v>255</v>
      </c>
      <c r="N1621" t="s">
        <v>225</v>
      </c>
      <c r="O1621" t="s">
        <v>251</v>
      </c>
      <c r="P1621">
        <v>29</v>
      </c>
      <c r="Q1621" s="1">
        <v>32509</v>
      </c>
      <c r="R1621" t="s">
        <v>239</v>
      </c>
      <c r="S1621" t="s">
        <v>303</v>
      </c>
      <c r="T1621" t="s">
        <v>229</v>
      </c>
      <c r="U1621" t="s">
        <v>233</v>
      </c>
      <c r="V1621" t="s">
        <v>246</v>
      </c>
      <c r="W1621">
        <v>324</v>
      </c>
      <c r="X1621" t="s">
        <v>344</v>
      </c>
      <c r="Y1621" t="s">
        <v>345</v>
      </c>
      <c r="Z1621" t="s">
        <v>346</v>
      </c>
      <c r="AA1621">
        <v>0.1065</v>
      </c>
      <c r="AB1621" t="s">
        <v>347</v>
      </c>
      <c r="AC1621" t="s">
        <v>348</v>
      </c>
      <c r="AD1621" t="s">
        <v>92</v>
      </c>
      <c r="AE1621" t="s">
        <v>82</v>
      </c>
      <c r="AF1621" t="s">
        <v>83</v>
      </c>
      <c r="AG1621" t="s">
        <v>84</v>
      </c>
      <c r="AH1621" t="s">
        <v>84</v>
      </c>
      <c r="AI1621" t="s">
        <v>85</v>
      </c>
      <c r="AJ1621" t="s">
        <v>86</v>
      </c>
      <c r="AK1621">
        <v>700013</v>
      </c>
      <c r="AL1621" t="s">
        <v>21</v>
      </c>
      <c r="AM1621" t="s">
        <v>30</v>
      </c>
      <c r="AN1621">
        <v>49981</v>
      </c>
      <c r="AO1621">
        <v>4730</v>
      </c>
      <c r="AP1621">
        <v>48193</v>
      </c>
      <c r="AQ1621">
        <v>3.42</v>
      </c>
      <c r="AR1621">
        <v>4524.6099999999997</v>
      </c>
      <c r="AS1621" t="s">
        <v>2396</v>
      </c>
      <c r="AT1621" t="s">
        <v>2396</v>
      </c>
      <c r="AU1621">
        <v>1</v>
      </c>
      <c r="AV1621" t="s">
        <v>2399</v>
      </c>
      <c r="AW1621" t="str" cm="1">
        <f t="array" ref="AW1621">IF(Bank_Final_Fact[[#This Row],[Disbursement Date]]=MIN(_xlfn._xlws.FILTER(Bank_Final_Fact[Disbursement Date],Bank_Final_Fact[Client id]=Bank_Final_Fact[[#This Row],[Client id]])),"New","Old")</f>
        <v>New</v>
      </c>
      <c r="AX1621">
        <f t="shared" si="25"/>
        <v>4</v>
      </c>
    </row>
    <row r="1622" spans="1:50">
      <c r="A1622" t="s">
        <v>2007</v>
      </c>
      <c r="B1622">
        <v>29</v>
      </c>
      <c r="C1622" t="s">
        <v>17</v>
      </c>
      <c r="D1622" t="s">
        <v>359</v>
      </c>
      <c r="E1622">
        <v>21988</v>
      </c>
      <c r="F1622">
        <v>40745</v>
      </c>
      <c r="G1622">
        <v>19571</v>
      </c>
      <c r="H1622" s="1">
        <v>44594</v>
      </c>
      <c r="I1622" t="s">
        <v>385</v>
      </c>
      <c r="J1622" t="s">
        <v>389</v>
      </c>
      <c r="K1622">
        <v>160051</v>
      </c>
      <c r="L1622" t="s">
        <v>19</v>
      </c>
      <c r="M1622" t="s">
        <v>270</v>
      </c>
      <c r="N1622" t="s">
        <v>225</v>
      </c>
      <c r="O1622" t="s">
        <v>242</v>
      </c>
      <c r="P1622">
        <v>23</v>
      </c>
      <c r="Q1622" s="1">
        <v>34367</v>
      </c>
      <c r="R1622" t="s">
        <v>266</v>
      </c>
      <c r="S1622" t="s">
        <v>243</v>
      </c>
      <c r="T1622" t="s">
        <v>229</v>
      </c>
      <c r="U1622" t="s">
        <v>245</v>
      </c>
      <c r="V1622" t="s">
        <v>240</v>
      </c>
      <c r="W1622">
        <v>503</v>
      </c>
      <c r="X1622" t="s">
        <v>344</v>
      </c>
      <c r="Y1622" t="s">
        <v>360</v>
      </c>
      <c r="Z1622" t="s">
        <v>346</v>
      </c>
      <c r="AA1622">
        <v>9.9099999999999994E-2</v>
      </c>
      <c r="AB1622" t="s">
        <v>347</v>
      </c>
      <c r="AC1622" t="s">
        <v>361</v>
      </c>
      <c r="AD1622" t="s">
        <v>17</v>
      </c>
      <c r="AE1622" t="s">
        <v>9</v>
      </c>
      <c r="AF1622" t="s">
        <v>10</v>
      </c>
      <c r="AG1622" t="s">
        <v>11</v>
      </c>
      <c r="AH1622" t="s">
        <v>11</v>
      </c>
      <c r="AI1622" t="s">
        <v>12</v>
      </c>
      <c r="AJ1622" t="s">
        <v>17</v>
      </c>
      <c r="AK1622">
        <v>160051</v>
      </c>
      <c r="AL1622" t="s">
        <v>18</v>
      </c>
      <c r="AM1622" t="s">
        <v>30</v>
      </c>
      <c r="AN1622">
        <v>22046</v>
      </c>
      <c r="AO1622">
        <v>42497</v>
      </c>
      <c r="AP1622">
        <v>21910</v>
      </c>
      <c r="AQ1622">
        <v>27.67</v>
      </c>
      <c r="AR1622">
        <v>1697.25</v>
      </c>
      <c r="AS1622" t="s">
        <v>2396</v>
      </c>
      <c r="AT1622" t="s">
        <v>2396</v>
      </c>
      <c r="AU1622">
        <v>0</v>
      </c>
      <c r="AV1622" t="s">
        <v>2399</v>
      </c>
      <c r="AW1622" t="str" cm="1">
        <f t="array" ref="AW1622">IF(Bank_Final_Fact[[#This Row],[Disbursement Date]]=MIN(_xlfn._xlws.FILTER(Bank_Final_Fact[Disbursement Date],Bank_Final_Fact[Client id]=Bank_Final_Fact[[#This Row],[Client id]])),"New","Old")</f>
        <v>Old</v>
      </c>
      <c r="AX1622">
        <f t="shared" si="25"/>
        <v>4</v>
      </c>
    </row>
    <row r="1623" spans="1:50">
      <c r="A1623" t="s">
        <v>2008</v>
      </c>
      <c r="B1623">
        <v>125</v>
      </c>
      <c r="C1623" t="s">
        <v>124</v>
      </c>
      <c r="D1623" t="s">
        <v>366</v>
      </c>
      <c r="E1623">
        <v>40730</v>
      </c>
      <c r="F1623">
        <v>8743</v>
      </c>
      <c r="G1623">
        <v>23373</v>
      </c>
      <c r="H1623" s="1">
        <v>42738</v>
      </c>
      <c r="I1623" t="s">
        <v>394</v>
      </c>
      <c r="J1623" t="s">
        <v>383</v>
      </c>
      <c r="K1623">
        <v>1030063</v>
      </c>
      <c r="L1623" t="s">
        <v>126</v>
      </c>
      <c r="M1623" t="s">
        <v>279</v>
      </c>
      <c r="N1623" t="s">
        <v>225</v>
      </c>
      <c r="O1623" t="s">
        <v>226</v>
      </c>
      <c r="P1623">
        <v>38</v>
      </c>
      <c r="Q1623" s="1">
        <v>29587</v>
      </c>
      <c r="R1623" t="s">
        <v>239</v>
      </c>
      <c r="S1623" t="s">
        <v>303</v>
      </c>
      <c r="T1623" t="s">
        <v>229</v>
      </c>
      <c r="U1623" t="s">
        <v>236</v>
      </c>
      <c r="V1623" t="s">
        <v>231</v>
      </c>
      <c r="W1623">
        <v>552</v>
      </c>
      <c r="X1623" t="s">
        <v>344</v>
      </c>
      <c r="Y1623" t="s">
        <v>360</v>
      </c>
      <c r="Z1623" t="s">
        <v>363</v>
      </c>
      <c r="AA1623">
        <v>0.17269999999999999</v>
      </c>
      <c r="AB1623" t="s">
        <v>354</v>
      </c>
      <c r="AC1623" t="s">
        <v>367</v>
      </c>
      <c r="AD1623" t="s">
        <v>124</v>
      </c>
      <c r="AE1623" t="s">
        <v>9</v>
      </c>
      <c r="AF1623" t="s">
        <v>10</v>
      </c>
      <c r="AG1623" t="s">
        <v>11</v>
      </c>
      <c r="AH1623" t="s">
        <v>11</v>
      </c>
      <c r="AI1623" t="s">
        <v>12</v>
      </c>
      <c r="AJ1623" t="s">
        <v>20</v>
      </c>
      <c r="AK1623">
        <v>1030063</v>
      </c>
      <c r="AL1623" t="s">
        <v>125</v>
      </c>
      <c r="AM1623" t="s">
        <v>30</v>
      </c>
      <c r="AN1623">
        <v>41628</v>
      </c>
      <c r="AO1623">
        <v>10031</v>
      </c>
      <c r="AP1623">
        <v>40338</v>
      </c>
      <c r="AQ1623">
        <v>40.17</v>
      </c>
      <c r="AR1623">
        <v>4869.01</v>
      </c>
      <c r="AS1623" t="s">
        <v>2396</v>
      </c>
      <c r="AT1623" t="s">
        <v>2396</v>
      </c>
      <c r="AU1623">
        <v>0</v>
      </c>
      <c r="AV1623" t="s">
        <v>2398</v>
      </c>
      <c r="AW1623" t="str" cm="1">
        <f t="array" ref="AW1623">IF(Bank_Final_Fact[[#This Row],[Disbursement Date]]=MIN(_xlfn._xlws.FILTER(Bank_Final_Fact[Disbursement Date],Bank_Final_Fact[Client id]=Bank_Final_Fact[[#This Row],[Client id]])),"New","Old")</f>
        <v>New</v>
      </c>
      <c r="AX1623">
        <f t="shared" si="25"/>
        <v>3</v>
      </c>
    </row>
    <row r="1624" spans="1:50">
      <c r="A1624" t="s">
        <v>2009</v>
      </c>
      <c r="B1624">
        <v>983</v>
      </c>
      <c r="C1624" t="s">
        <v>109</v>
      </c>
      <c r="D1624" t="s">
        <v>343</v>
      </c>
      <c r="E1624">
        <v>42213</v>
      </c>
      <c r="F1624">
        <v>25689</v>
      </c>
      <c r="G1624">
        <v>38097</v>
      </c>
      <c r="H1624" s="1">
        <v>43188</v>
      </c>
      <c r="I1624" t="s">
        <v>385</v>
      </c>
      <c r="J1624" t="s">
        <v>389</v>
      </c>
      <c r="K1624">
        <v>1110166</v>
      </c>
      <c r="L1624" t="s">
        <v>112</v>
      </c>
      <c r="M1624" t="s">
        <v>298</v>
      </c>
      <c r="N1624" t="s">
        <v>225</v>
      </c>
      <c r="O1624" t="s">
        <v>242</v>
      </c>
      <c r="P1624">
        <v>22</v>
      </c>
      <c r="Q1624" s="1">
        <v>35348</v>
      </c>
      <c r="R1624" t="s">
        <v>239</v>
      </c>
      <c r="S1624" t="s">
        <v>303</v>
      </c>
      <c r="T1624" t="s">
        <v>259</v>
      </c>
      <c r="U1624" t="s">
        <v>233</v>
      </c>
      <c r="V1624" t="s">
        <v>246</v>
      </c>
      <c r="W1624">
        <v>564</v>
      </c>
      <c r="X1624" t="s">
        <v>344</v>
      </c>
      <c r="Y1624" t="s">
        <v>345</v>
      </c>
      <c r="Z1624" t="s">
        <v>346</v>
      </c>
      <c r="AA1624">
        <v>0.1065</v>
      </c>
      <c r="AB1624" t="s">
        <v>347</v>
      </c>
      <c r="AC1624" t="s">
        <v>348</v>
      </c>
      <c r="AD1624" t="s">
        <v>109</v>
      </c>
      <c r="AE1624" t="s">
        <v>9</v>
      </c>
      <c r="AF1624" t="s">
        <v>10</v>
      </c>
      <c r="AG1624" t="s">
        <v>11</v>
      </c>
      <c r="AH1624" t="s">
        <v>11</v>
      </c>
      <c r="AI1624" t="s">
        <v>12</v>
      </c>
      <c r="AJ1624" t="s">
        <v>110</v>
      </c>
      <c r="AK1624">
        <v>1110166</v>
      </c>
      <c r="AL1624" t="s">
        <v>111</v>
      </c>
      <c r="AM1624" t="s">
        <v>14</v>
      </c>
      <c r="AN1624">
        <v>43770</v>
      </c>
      <c r="AO1624">
        <v>25208</v>
      </c>
      <c r="AP1624">
        <v>41918</v>
      </c>
      <c r="AQ1624">
        <v>22.94</v>
      </c>
      <c r="AR1624">
        <v>3657.49</v>
      </c>
      <c r="AS1624" t="s">
        <v>2396</v>
      </c>
      <c r="AT1624" t="s">
        <v>2396</v>
      </c>
      <c r="AU1624">
        <v>0</v>
      </c>
      <c r="AV1624" t="s">
        <v>2399</v>
      </c>
      <c r="AW1624" t="str" cm="1">
        <f t="array" ref="AW1624">IF(Bank_Final_Fact[[#This Row],[Disbursement Date]]=MIN(_xlfn._xlws.FILTER(Bank_Final_Fact[Disbursement Date],Bank_Final_Fact[Client id]=Bank_Final_Fact[[#This Row],[Client id]])),"New","Old")</f>
        <v>Old</v>
      </c>
      <c r="AX1624">
        <f t="shared" si="25"/>
        <v>6</v>
      </c>
    </row>
    <row r="1625" spans="1:50">
      <c r="A1625" t="s">
        <v>2010</v>
      </c>
      <c r="B1625">
        <v>883</v>
      </c>
      <c r="C1625" t="s">
        <v>202</v>
      </c>
      <c r="D1625" t="s">
        <v>343</v>
      </c>
      <c r="E1625">
        <v>40627</v>
      </c>
      <c r="F1625">
        <v>10647</v>
      </c>
      <c r="G1625">
        <v>18874</v>
      </c>
      <c r="H1625" s="1">
        <v>42337</v>
      </c>
      <c r="I1625" t="s">
        <v>387</v>
      </c>
      <c r="J1625" t="s">
        <v>389</v>
      </c>
      <c r="K1625">
        <v>680026</v>
      </c>
      <c r="L1625" t="s">
        <v>205</v>
      </c>
      <c r="M1625" t="s">
        <v>314</v>
      </c>
      <c r="N1625" t="s">
        <v>225</v>
      </c>
      <c r="O1625" t="s">
        <v>251</v>
      </c>
      <c r="P1625">
        <v>31</v>
      </c>
      <c r="Q1625" s="1">
        <v>32143</v>
      </c>
      <c r="R1625" t="s">
        <v>235</v>
      </c>
      <c r="S1625" t="s">
        <v>243</v>
      </c>
      <c r="T1625" t="s">
        <v>229</v>
      </c>
      <c r="U1625" t="s">
        <v>233</v>
      </c>
      <c r="V1625" t="s">
        <v>231</v>
      </c>
      <c r="W1625">
        <v>672</v>
      </c>
      <c r="X1625" t="s">
        <v>344</v>
      </c>
      <c r="Y1625" t="s">
        <v>345</v>
      </c>
      <c r="Z1625" t="s">
        <v>346</v>
      </c>
      <c r="AA1625">
        <v>0.1065</v>
      </c>
      <c r="AB1625" t="s">
        <v>347</v>
      </c>
      <c r="AC1625" t="s">
        <v>348</v>
      </c>
      <c r="AD1625" t="s">
        <v>202</v>
      </c>
      <c r="AE1625" t="s">
        <v>143</v>
      </c>
      <c r="AF1625" t="s">
        <v>144</v>
      </c>
      <c r="AG1625" t="s">
        <v>145</v>
      </c>
      <c r="AH1625" t="s">
        <v>145</v>
      </c>
      <c r="AI1625" t="s">
        <v>146</v>
      </c>
      <c r="AJ1625" t="s">
        <v>203</v>
      </c>
      <c r="AK1625">
        <v>680026</v>
      </c>
      <c r="AL1625" t="s">
        <v>204</v>
      </c>
      <c r="AM1625" t="s">
        <v>14</v>
      </c>
      <c r="AN1625">
        <v>40427</v>
      </c>
      <c r="AO1625">
        <v>11244</v>
      </c>
      <c r="AP1625">
        <v>40482</v>
      </c>
      <c r="AQ1625">
        <v>10.1</v>
      </c>
      <c r="AR1625">
        <v>1883.13</v>
      </c>
      <c r="AS1625" t="s">
        <v>2396</v>
      </c>
      <c r="AT1625" t="s">
        <v>2396</v>
      </c>
      <c r="AU1625">
        <v>1</v>
      </c>
      <c r="AV1625" t="s">
        <v>2398</v>
      </c>
      <c r="AW1625" t="str" cm="1">
        <f t="array" ref="AW1625">IF(Bank_Final_Fact[[#This Row],[Disbursement Date]]=MIN(_xlfn._xlws.FILTER(Bank_Final_Fact[Disbursement Date],Bank_Final_Fact[Client id]=Bank_Final_Fact[[#This Row],[Client id]])),"New","Old")</f>
        <v>Old</v>
      </c>
      <c r="AX1625">
        <f t="shared" si="25"/>
        <v>3</v>
      </c>
    </row>
    <row r="1626" spans="1:50">
      <c r="A1626" t="s">
        <v>2011</v>
      </c>
      <c r="B1626">
        <v>767</v>
      </c>
      <c r="C1626" t="s">
        <v>25</v>
      </c>
      <c r="D1626" t="s">
        <v>343</v>
      </c>
      <c r="E1626">
        <v>22217</v>
      </c>
      <c r="F1626">
        <v>19366</v>
      </c>
      <c r="G1626">
        <v>3224</v>
      </c>
      <c r="H1626" s="1">
        <v>44332</v>
      </c>
      <c r="I1626" t="s">
        <v>385</v>
      </c>
      <c r="J1626" t="s">
        <v>383</v>
      </c>
      <c r="K1626">
        <v>10068</v>
      </c>
      <c r="L1626" t="s">
        <v>74</v>
      </c>
      <c r="M1626" t="s">
        <v>258</v>
      </c>
      <c r="N1626" t="s">
        <v>225</v>
      </c>
      <c r="O1626" t="s">
        <v>251</v>
      </c>
      <c r="P1626">
        <v>34</v>
      </c>
      <c r="Q1626" s="1">
        <v>30682</v>
      </c>
      <c r="R1626" t="s">
        <v>239</v>
      </c>
      <c r="S1626" t="s">
        <v>303</v>
      </c>
      <c r="T1626" t="s">
        <v>229</v>
      </c>
      <c r="U1626" t="s">
        <v>233</v>
      </c>
      <c r="V1626" t="s">
        <v>231</v>
      </c>
      <c r="W1626">
        <v>464</v>
      </c>
      <c r="X1626" t="s">
        <v>344</v>
      </c>
      <c r="Y1626" t="s">
        <v>345</v>
      </c>
      <c r="Z1626" t="s">
        <v>346</v>
      </c>
      <c r="AA1626">
        <v>0.1065</v>
      </c>
      <c r="AB1626" t="s">
        <v>347</v>
      </c>
      <c r="AC1626" t="s">
        <v>348</v>
      </c>
      <c r="AD1626" t="s">
        <v>25</v>
      </c>
      <c r="AE1626" t="s">
        <v>24</v>
      </c>
      <c r="AF1626" t="s">
        <v>25</v>
      </c>
      <c r="AG1626" t="s">
        <v>26</v>
      </c>
      <c r="AH1626" t="s">
        <v>26</v>
      </c>
      <c r="AI1626" t="s">
        <v>27</v>
      </c>
      <c r="AJ1626" t="s">
        <v>72</v>
      </c>
      <c r="AK1626">
        <v>10068</v>
      </c>
      <c r="AL1626" t="s">
        <v>73</v>
      </c>
      <c r="AM1626" t="s">
        <v>16</v>
      </c>
      <c r="AN1626">
        <v>22785</v>
      </c>
      <c r="AO1626">
        <v>19974</v>
      </c>
      <c r="AP1626">
        <v>21738</v>
      </c>
      <c r="AQ1626">
        <v>38.76</v>
      </c>
      <c r="AR1626">
        <v>4888.97</v>
      </c>
      <c r="AS1626" t="s">
        <v>2396</v>
      </c>
      <c r="AT1626" t="s">
        <v>2396</v>
      </c>
      <c r="AU1626">
        <v>0</v>
      </c>
      <c r="AV1626" t="s">
        <v>2399</v>
      </c>
      <c r="AW1626" t="str" cm="1">
        <f t="array" ref="AW1626">IF(Bank_Final_Fact[[#This Row],[Disbursement Date]]=MIN(_xlfn._xlws.FILTER(Bank_Final_Fact[Disbursement Date],Bank_Final_Fact[Client id]=Bank_Final_Fact[[#This Row],[Client id]])),"New","Old")</f>
        <v>New</v>
      </c>
      <c r="AX1626">
        <f t="shared" si="25"/>
        <v>1</v>
      </c>
    </row>
    <row r="1627" spans="1:50">
      <c r="A1627" t="s">
        <v>2012</v>
      </c>
      <c r="B1627">
        <v>519</v>
      </c>
      <c r="C1627" t="s">
        <v>109</v>
      </c>
      <c r="D1627" t="s">
        <v>343</v>
      </c>
      <c r="E1627">
        <v>38342</v>
      </c>
      <c r="F1627">
        <v>49332</v>
      </c>
      <c r="G1627">
        <v>36150</v>
      </c>
      <c r="H1627" s="1">
        <v>43822</v>
      </c>
      <c r="I1627" t="s">
        <v>382</v>
      </c>
      <c r="J1627" t="s">
        <v>389</v>
      </c>
      <c r="K1627">
        <v>1110166</v>
      </c>
      <c r="L1627" t="s">
        <v>112</v>
      </c>
      <c r="M1627" t="s">
        <v>334</v>
      </c>
      <c r="N1627" t="s">
        <v>225</v>
      </c>
      <c r="O1627" t="s">
        <v>226</v>
      </c>
      <c r="P1627">
        <v>43</v>
      </c>
      <c r="Q1627" s="1">
        <v>27454</v>
      </c>
      <c r="R1627" t="s">
        <v>281</v>
      </c>
      <c r="S1627" t="s">
        <v>282</v>
      </c>
      <c r="T1627" t="s">
        <v>229</v>
      </c>
      <c r="U1627" t="s">
        <v>230</v>
      </c>
      <c r="V1627" t="s">
        <v>246</v>
      </c>
      <c r="W1627">
        <v>558</v>
      </c>
      <c r="X1627" t="s">
        <v>344</v>
      </c>
      <c r="Y1627" t="s">
        <v>345</v>
      </c>
      <c r="Z1627" t="s">
        <v>346</v>
      </c>
      <c r="AA1627">
        <v>0.1065</v>
      </c>
      <c r="AB1627" t="s">
        <v>347</v>
      </c>
      <c r="AC1627" t="s">
        <v>348</v>
      </c>
      <c r="AD1627" t="s">
        <v>109</v>
      </c>
      <c r="AE1627" t="s">
        <v>9</v>
      </c>
      <c r="AF1627" t="s">
        <v>10</v>
      </c>
      <c r="AG1627" t="s">
        <v>11</v>
      </c>
      <c r="AH1627" t="s">
        <v>11</v>
      </c>
      <c r="AI1627" t="s">
        <v>12</v>
      </c>
      <c r="AJ1627" t="s">
        <v>110</v>
      </c>
      <c r="AK1627">
        <v>1110166</v>
      </c>
      <c r="AL1627" t="s">
        <v>111</v>
      </c>
      <c r="AM1627" t="s">
        <v>14</v>
      </c>
      <c r="AN1627">
        <v>38493</v>
      </c>
      <c r="AO1627">
        <v>50035</v>
      </c>
      <c r="AP1627">
        <v>37863</v>
      </c>
      <c r="AQ1627">
        <v>30.8</v>
      </c>
      <c r="AR1627">
        <v>3693.63</v>
      </c>
      <c r="AS1627" t="s">
        <v>2396</v>
      </c>
      <c r="AT1627" t="s">
        <v>2396</v>
      </c>
      <c r="AU1627">
        <v>0</v>
      </c>
      <c r="AV1627" t="s">
        <v>2398</v>
      </c>
      <c r="AW1627" t="str" cm="1">
        <f t="array" ref="AW1627">IF(Bank_Final_Fact[[#This Row],[Disbursement Date]]=MIN(_xlfn._xlws.FILTER(Bank_Final_Fact[Disbursement Date],Bank_Final_Fact[Client id]=Bank_Final_Fact[[#This Row],[Client id]])),"New","Old")</f>
        <v>Old</v>
      </c>
      <c r="AX1627">
        <f t="shared" si="25"/>
        <v>3</v>
      </c>
    </row>
    <row r="1628" spans="1:50">
      <c r="A1628" t="s">
        <v>2013</v>
      </c>
      <c r="B1628">
        <v>118</v>
      </c>
      <c r="C1628" t="s">
        <v>186</v>
      </c>
      <c r="D1628" t="s">
        <v>343</v>
      </c>
      <c r="E1628">
        <v>5528</v>
      </c>
      <c r="F1628">
        <v>38971</v>
      </c>
      <c r="G1628">
        <v>38671</v>
      </c>
      <c r="H1628" s="1">
        <v>45240</v>
      </c>
      <c r="I1628" t="s">
        <v>394</v>
      </c>
      <c r="J1628" t="s">
        <v>389</v>
      </c>
      <c r="K1628">
        <v>800018</v>
      </c>
      <c r="L1628" t="s">
        <v>189</v>
      </c>
      <c r="M1628" t="s">
        <v>263</v>
      </c>
      <c r="N1628" t="s">
        <v>225</v>
      </c>
      <c r="O1628" t="s">
        <v>251</v>
      </c>
      <c r="P1628">
        <v>28</v>
      </c>
      <c r="Q1628" s="1">
        <v>33326</v>
      </c>
      <c r="R1628" t="s">
        <v>239</v>
      </c>
      <c r="S1628" t="s">
        <v>303</v>
      </c>
      <c r="T1628" t="s">
        <v>229</v>
      </c>
      <c r="U1628" t="s">
        <v>245</v>
      </c>
      <c r="V1628" t="s">
        <v>246</v>
      </c>
      <c r="W1628">
        <v>432</v>
      </c>
      <c r="X1628" t="s">
        <v>344</v>
      </c>
      <c r="Y1628" t="s">
        <v>345</v>
      </c>
      <c r="Z1628" t="s">
        <v>346</v>
      </c>
      <c r="AA1628">
        <v>0.1065</v>
      </c>
      <c r="AB1628" t="s">
        <v>347</v>
      </c>
      <c r="AC1628" t="s">
        <v>348</v>
      </c>
      <c r="AD1628" t="s">
        <v>186</v>
      </c>
      <c r="AE1628" t="s">
        <v>24</v>
      </c>
      <c r="AF1628" t="s">
        <v>25</v>
      </c>
      <c r="AG1628" t="s">
        <v>26</v>
      </c>
      <c r="AH1628" t="s">
        <v>26</v>
      </c>
      <c r="AI1628" t="s">
        <v>27</v>
      </c>
      <c r="AJ1628" t="s">
        <v>187</v>
      </c>
      <c r="AK1628">
        <v>800018</v>
      </c>
      <c r="AL1628" t="s">
        <v>188</v>
      </c>
      <c r="AM1628" t="s">
        <v>14</v>
      </c>
      <c r="AN1628">
        <v>5821</v>
      </c>
      <c r="AO1628">
        <v>39401</v>
      </c>
      <c r="AP1628">
        <v>5170</v>
      </c>
      <c r="AQ1628">
        <v>14.88</v>
      </c>
      <c r="AR1628">
        <v>4033.03</v>
      </c>
      <c r="AS1628" t="s">
        <v>2396</v>
      </c>
      <c r="AT1628" t="s">
        <v>2396</v>
      </c>
      <c r="AU1628">
        <v>1</v>
      </c>
      <c r="AV1628" t="s">
        <v>2398</v>
      </c>
      <c r="AW1628" t="str" cm="1">
        <f t="array" ref="AW1628">IF(Bank_Final_Fact[[#This Row],[Disbursement Date]]=MIN(_xlfn._xlws.FILTER(Bank_Final_Fact[Disbursement Date],Bank_Final_Fact[Client id]=Bank_Final_Fact[[#This Row],[Client id]])),"New","Old")</f>
        <v>Old</v>
      </c>
      <c r="AX1628">
        <f t="shared" si="25"/>
        <v>3</v>
      </c>
    </row>
    <row r="1629" spans="1:50">
      <c r="A1629" t="s">
        <v>2014</v>
      </c>
      <c r="B1629">
        <v>597</v>
      </c>
      <c r="C1629" t="s">
        <v>109</v>
      </c>
      <c r="D1629" t="s">
        <v>343</v>
      </c>
      <c r="E1629">
        <v>12537</v>
      </c>
      <c r="F1629">
        <v>5080</v>
      </c>
      <c r="G1629">
        <v>39470</v>
      </c>
      <c r="H1629" s="1">
        <v>43120</v>
      </c>
      <c r="I1629" t="s">
        <v>387</v>
      </c>
      <c r="J1629" t="s">
        <v>389</v>
      </c>
      <c r="K1629">
        <v>1110166</v>
      </c>
      <c r="L1629" t="s">
        <v>112</v>
      </c>
      <c r="M1629" t="s">
        <v>294</v>
      </c>
      <c r="N1629" t="s">
        <v>225</v>
      </c>
      <c r="O1629" t="s">
        <v>238</v>
      </c>
      <c r="P1629">
        <v>49</v>
      </c>
      <c r="Q1629" s="1">
        <v>25846</v>
      </c>
      <c r="R1629" t="s">
        <v>281</v>
      </c>
      <c r="S1629" t="s">
        <v>282</v>
      </c>
      <c r="T1629" t="s">
        <v>259</v>
      </c>
      <c r="U1629" t="s">
        <v>261</v>
      </c>
      <c r="V1629" t="s">
        <v>246</v>
      </c>
      <c r="W1629">
        <v>825</v>
      </c>
      <c r="X1629" t="s">
        <v>344</v>
      </c>
      <c r="Y1629" t="s">
        <v>345</v>
      </c>
      <c r="Z1629" t="s">
        <v>346</v>
      </c>
      <c r="AA1629">
        <v>0.1065</v>
      </c>
      <c r="AB1629" t="s">
        <v>347</v>
      </c>
      <c r="AC1629" t="s">
        <v>348</v>
      </c>
      <c r="AD1629" t="s">
        <v>109</v>
      </c>
      <c r="AE1629" t="s">
        <v>9</v>
      </c>
      <c r="AF1629" t="s">
        <v>10</v>
      </c>
      <c r="AG1629" t="s">
        <v>11</v>
      </c>
      <c r="AH1629" t="s">
        <v>11</v>
      </c>
      <c r="AI1629" t="s">
        <v>12</v>
      </c>
      <c r="AJ1629" t="s">
        <v>110</v>
      </c>
      <c r="AK1629">
        <v>1110166</v>
      </c>
      <c r="AL1629" t="s">
        <v>111</v>
      </c>
      <c r="AM1629" t="s">
        <v>14</v>
      </c>
      <c r="AN1629">
        <v>12458</v>
      </c>
      <c r="AO1629">
        <v>5352</v>
      </c>
      <c r="AP1629">
        <v>12266</v>
      </c>
      <c r="AQ1629">
        <v>35.33</v>
      </c>
      <c r="AR1629">
        <v>1482.22</v>
      </c>
      <c r="AS1629" t="s">
        <v>2396</v>
      </c>
      <c r="AT1629" t="s">
        <v>2396</v>
      </c>
      <c r="AU1629">
        <v>0</v>
      </c>
      <c r="AV1629" t="s">
        <v>2398</v>
      </c>
      <c r="AW1629" t="str" cm="1">
        <f t="array" ref="AW1629">IF(Bank_Final_Fact[[#This Row],[Disbursement Date]]=MIN(_xlfn._xlws.FILTER(Bank_Final_Fact[Disbursement Date],Bank_Final_Fact[Client id]=Bank_Final_Fact[[#This Row],[Client id]])),"New","Old")</f>
        <v>Old</v>
      </c>
      <c r="AX1629">
        <f t="shared" si="25"/>
        <v>2</v>
      </c>
    </row>
    <row r="1630" spans="1:50">
      <c r="A1630" t="s">
        <v>2015</v>
      </c>
      <c r="B1630">
        <v>987</v>
      </c>
      <c r="C1630" t="s">
        <v>23</v>
      </c>
      <c r="D1630" t="s">
        <v>343</v>
      </c>
      <c r="E1630">
        <v>13226</v>
      </c>
      <c r="F1630">
        <v>12887</v>
      </c>
      <c r="G1630">
        <v>15991</v>
      </c>
      <c r="H1630" s="1">
        <v>43554</v>
      </c>
      <c r="I1630" t="s">
        <v>385</v>
      </c>
      <c r="J1630" t="s">
        <v>389</v>
      </c>
      <c r="K1630">
        <v>910182</v>
      </c>
      <c r="L1630" t="s">
        <v>31</v>
      </c>
      <c r="M1630" t="s">
        <v>309</v>
      </c>
      <c r="N1630" t="s">
        <v>225</v>
      </c>
      <c r="O1630" t="s">
        <v>238</v>
      </c>
      <c r="P1630">
        <v>53</v>
      </c>
      <c r="Q1630" s="1">
        <v>24108</v>
      </c>
      <c r="R1630" t="s">
        <v>239</v>
      </c>
      <c r="S1630" t="s">
        <v>303</v>
      </c>
      <c r="T1630" t="s">
        <v>229</v>
      </c>
      <c r="U1630" t="s">
        <v>261</v>
      </c>
      <c r="V1630" t="s">
        <v>246</v>
      </c>
      <c r="W1630">
        <v>529</v>
      </c>
      <c r="X1630" t="s">
        <v>344</v>
      </c>
      <c r="Y1630" t="s">
        <v>345</v>
      </c>
      <c r="Z1630" t="s">
        <v>346</v>
      </c>
      <c r="AA1630">
        <v>0.1065</v>
      </c>
      <c r="AB1630" t="s">
        <v>347</v>
      </c>
      <c r="AC1630" t="s">
        <v>348</v>
      </c>
      <c r="AD1630" t="s">
        <v>23</v>
      </c>
      <c r="AE1630" t="s">
        <v>24</v>
      </c>
      <c r="AF1630" t="s">
        <v>25</v>
      </c>
      <c r="AG1630" t="s">
        <v>26</v>
      </c>
      <c r="AH1630" t="s">
        <v>26</v>
      </c>
      <c r="AI1630" t="s">
        <v>27</v>
      </c>
      <c r="AJ1630" t="s">
        <v>28</v>
      </c>
      <c r="AK1630">
        <v>910182</v>
      </c>
      <c r="AL1630" t="s">
        <v>29</v>
      </c>
      <c r="AM1630" t="s">
        <v>16</v>
      </c>
      <c r="AN1630">
        <v>12845</v>
      </c>
      <c r="AO1630">
        <v>14810</v>
      </c>
      <c r="AP1630">
        <v>12747</v>
      </c>
      <c r="AQ1630">
        <v>35.729999999999997</v>
      </c>
      <c r="AR1630">
        <v>4632.67</v>
      </c>
      <c r="AS1630" t="s">
        <v>2397</v>
      </c>
      <c r="AT1630" t="s">
        <v>2396</v>
      </c>
      <c r="AU1630">
        <v>0</v>
      </c>
      <c r="AV1630" t="s">
        <v>2398</v>
      </c>
      <c r="AW1630" t="str" cm="1">
        <f t="array" ref="AW1630">IF(Bank_Final_Fact[[#This Row],[Disbursement Date]]=MIN(_xlfn._xlws.FILTER(Bank_Final_Fact[Disbursement Date],Bank_Final_Fact[Client id]=Bank_Final_Fact[[#This Row],[Client id]])),"New","Old")</f>
        <v>Old</v>
      </c>
      <c r="AX1630">
        <f t="shared" si="25"/>
        <v>2</v>
      </c>
    </row>
    <row r="1631" spans="1:50">
      <c r="A1631" t="s">
        <v>2016</v>
      </c>
      <c r="B1631">
        <v>493</v>
      </c>
      <c r="C1631" t="s">
        <v>109</v>
      </c>
      <c r="D1631" t="s">
        <v>343</v>
      </c>
      <c r="E1631">
        <v>4851</v>
      </c>
      <c r="F1631">
        <v>38529</v>
      </c>
      <c r="G1631">
        <v>16691</v>
      </c>
      <c r="H1631" s="1">
        <v>42298</v>
      </c>
      <c r="I1631" t="s">
        <v>385</v>
      </c>
      <c r="J1631" t="s">
        <v>383</v>
      </c>
      <c r="K1631">
        <v>1110166</v>
      </c>
      <c r="L1631" t="s">
        <v>112</v>
      </c>
      <c r="M1631" t="s">
        <v>310</v>
      </c>
      <c r="N1631" t="s">
        <v>225</v>
      </c>
      <c r="O1631" t="s">
        <v>251</v>
      </c>
      <c r="P1631">
        <v>28</v>
      </c>
      <c r="Q1631" s="1">
        <v>32874</v>
      </c>
      <c r="R1631" t="s">
        <v>239</v>
      </c>
      <c r="S1631" t="s">
        <v>303</v>
      </c>
      <c r="T1631" t="s">
        <v>229</v>
      </c>
      <c r="U1631" t="s">
        <v>236</v>
      </c>
      <c r="V1631" t="s">
        <v>246</v>
      </c>
      <c r="W1631">
        <v>375</v>
      </c>
      <c r="X1631" t="s">
        <v>344</v>
      </c>
      <c r="Y1631" t="s">
        <v>345</v>
      </c>
      <c r="Z1631" t="s">
        <v>346</v>
      </c>
      <c r="AA1631">
        <v>0.1065</v>
      </c>
      <c r="AB1631" t="s">
        <v>347</v>
      </c>
      <c r="AC1631" t="s">
        <v>348</v>
      </c>
      <c r="AD1631" t="s">
        <v>109</v>
      </c>
      <c r="AE1631" t="s">
        <v>9</v>
      </c>
      <c r="AF1631" t="s">
        <v>10</v>
      </c>
      <c r="AG1631" t="s">
        <v>11</v>
      </c>
      <c r="AH1631" t="s">
        <v>11</v>
      </c>
      <c r="AI1631" t="s">
        <v>12</v>
      </c>
      <c r="AJ1631" t="s">
        <v>110</v>
      </c>
      <c r="AK1631">
        <v>1110166</v>
      </c>
      <c r="AL1631" t="s">
        <v>111</v>
      </c>
      <c r="AM1631" t="s">
        <v>14</v>
      </c>
      <c r="AN1631">
        <v>6300</v>
      </c>
      <c r="AO1631">
        <v>39587</v>
      </c>
      <c r="AP1631">
        <v>4628</v>
      </c>
      <c r="AQ1631">
        <v>17.72</v>
      </c>
      <c r="AR1631">
        <v>564.98</v>
      </c>
      <c r="AS1631" t="s">
        <v>2396</v>
      </c>
      <c r="AT1631" t="s">
        <v>2396</v>
      </c>
      <c r="AU1631">
        <v>2</v>
      </c>
      <c r="AV1631" t="s">
        <v>2398</v>
      </c>
      <c r="AW1631" t="str" cm="1">
        <f t="array" ref="AW1631">IF(Bank_Final_Fact[[#This Row],[Disbursement Date]]=MIN(_xlfn._xlws.FILTER(Bank_Final_Fact[Disbursement Date],Bank_Final_Fact[Client id]=Bank_Final_Fact[[#This Row],[Client id]])),"New","Old")</f>
        <v>New</v>
      </c>
      <c r="AX1631">
        <f t="shared" si="25"/>
        <v>3</v>
      </c>
    </row>
    <row r="1632" spans="1:50">
      <c r="A1632" t="s">
        <v>2017</v>
      </c>
      <c r="B1632">
        <v>39</v>
      </c>
      <c r="C1632" t="s">
        <v>81</v>
      </c>
      <c r="D1632" t="s">
        <v>362</v>
      </c>
      <c r="E1632">
        <v>5657</v>
      </c>
      <c r="F1632">
        <v>33635</v>
      </c>
      <c r="G1632">
        <v>23845</v>
      </c>
      <c r="H1632" s="1">
        <v>43046</v>
      </c>
      <c r="I1632" t="s">
        <v>385</v>
      </c>
      <c r="J1632" t="s">
        <v>389</v>
      </c>
      <c r="K1632">
        <v>690076</v>
      </c>
      <c r="L1632" t="s">
        <v>88</v>
      </c>
      <c r="M1632" t="s">
        <v>262</v>
      </c>
      <c r="N1632" t="s">
        <v>225</v>
      </c>
      <c r="O1632" t="s">
        <v>226</v>
      </c>
      <c r="P1632">
        <v>41</v>
      </c>
      <c r="Q1632" s="1">
        <v>27760</v>
      </c>
      <c r="R1632" t="s">
        <v>266</v>
      </c>
      <c r="S1632" t="s">
        <v>243</v>
      </c>
      <c r="T1632" t="s">
        <v>229</v>
      </c>
      <c r="U1632" t="s">
        <v>233</v>
      </c>
      <c r="V1632" t="s">
        <v>246</v>
      </c>
      <c r="W1632">
        <v>399</v>
      </c>
      <c r="X1632" t="s">
        <v>344</v>
      </c>
      <c r="Y1632" t="s">
        <v>357</v>
      </c>
      <c r="Z1632" t="s">
        <v>363</v>
      </c>
      <c r="AA1632">
        <v>0.1991</v>
      </c>
      <c r="AB1632" t="s">
        <v>364</v>
      </c>
      <c r="AC1632" t="s">
        <v>365</v>
      </c>
      <c r="AD1632" t="s">
        <v>81</v>
      </c>
      <c r="AE1632" t="s">
        <v>82</v>
      </c>
      <c r="AF1632" t="s">
        <v>83</v>
      </c>
      <c r="AG1632" t="s">
        <v>84</v>
      </c>
      <c r="AH1632" t="s">
        <v>84</v>
      </c>
      <c r="AI1632" t="s">
        <v>85</v>
      </c>
      <c r="AJ1632" t="s">
        <v>86</v>
      </c>
      <c r="AK1632">
        <v>690076</v>
      </c>
      <c r="AL1632" t="s">
        <v>87</v>
      </c>
      <c r="AM1632" t="s">
        <v>14</v>
      </c>
      <c r="AN1632">
        <v>6745</v>
      </c>
      <c r="AO1632">
        <v>33567</v>
      </c>
      <c r="AP1632">
        <v>5419</v>
      </c>
      <c r="AQ1632">
        <v>23.02</v>
      </c>
      <c r="AR1632">
        <v>3053.14</v>
      </c>
      <c r="AS1632" t="s">
        <v>2396</v>
      </c>
      <c r="AT1632" t="s">
        <v>2396</v>
      </c>
      <c r="AU1632">
        <v>1</v>
      </c>
      <c r="AV1632" t="s">
        <v>2398</v>
      </c>
      <c r="AW1632" t="str" cm="1">
        <f t="array" ref="AW1632">IF(Bank_Final_Fact[[#This Row],[Disbursement Date]]=MIN(_xlfn._xlws.FILTER(Bank_Final_Fact[Disbursement Date],Bank_Final_Fact[Client id]=Bank_Final_Fact[[#This Row],[Client id]])),"New","Old")</f>
        <v>New</v>
      </c>
      <c r="AX1632">
        <f t="shared" si="25"/>
        <v>4</v>
      </c>
    </row>
    <row r="1633" spans="1:50">
      <c r="A1633" t="s">
        <v>2018</v>
      </c>
      <c r="B1633">
        <v>551</v>
      </c>
      <c r="C1633" t="s">
        <v>39</v>
      </c>
      <c r="D1633" t="s">
        <v>343</v>
      </c>
      <c r="E1633">
        <v>11280</v>
      </c>
      <c r="F1633">
        <v>2995</v>
      </c>
      <c r="G1633">
        <v>26544</v>
      </c>
      <c r="H1633" s="1">
        <v>44113</v>
      </c>
      <c r="I1633" t="s">
        <v>382</v>
      </c>
      <c r="J1633" t="s">
        <v>383</v>
      </c>
      <c r="K1633">
        <v>30179</v>
      </c>
      <c r="L1633" t="s">
        <v>46</v>
      </c>
      <c r="M1633" t="s">
        <v>274</v>
      </c>
      <c r="N1633" t="s">
        <v>225</v>
      </c>
      <c r="O1633" t="s">
        <v>238</v>
      </c>
      <c r="P1633">
        <v>49</v>
      </c>
      <c r="Q1633" s="1">
        <v>25882</v>
      </c>
      <c r="R1633" t="s">
        <v>235</v>
      </c>
      <c r="S1633" t="s">
        <v>243</v>
      </c>
      <c r="T1633" t="s">
        <v>229</v>
      </c>
      <c r="U1633" t="s">
        <v>230</v>
      </c>
      <c r="V1633" t="s">
        <v>240</v>
      </c>
      <c r="W1633">
        <v>641</v>
      </c>
      <c r="X1633" t="s">
        <v>344</v>
      </c>
      <c r="Y1633" t="s">
        <v>345</v>
      </c>
      <c r="Z1633" t="s">
        <v>346</v>
      </c>
      <c r="AA1633">
        <v>0.1065</v>
      </c>
      <c r="AB1633" t="s">
        <v>347</v>
      </c>
      <c r="AC1633" t="s">
        <v>348</v>
      </c>
      <c r="AD1633" t="s">
        <v>39</v>
      </c>
      <c r="AE1633" t="s">
        <v>40</v>
      </c>
      <c r="AF1633" t="s">
        <v>41</v>
      </c>
      <c r="AG1633" t="s">
        <v>42</v>
      </c>
      <c r="AH1633" t="s">
        <v>42</v>
      </c>
      <c r="AI1633" t="s">
        <v>43</v>
      </c>
      <c r="AJ1633" t="s">
        <v>44</v>
      </c>
      <c r="AK1633">
        <v>30179</v>
      </c>
      <c r="AL1633" t="s">
        <v>45</v>
      </c>
      <c r="AM1633" t="s">
        <v>30</v>
      </c>
      <c r="AN1633">
        <v>12809</v>
      </c>
      <c r="AO1633">
        <v>4773</v>
      </c>
      <c r="AP1633">
        <v>11039</v>
      </c>
      <c r="AQ1633">
        <v>9.77</v>
      </c>
      <c r="AR1633">
        <v>4284.51</v>
      </c>
      <c r="AS1633" t="s">
        <v>2396</v>
      </c>
      <c r="AT1633" t="s">
        <v>2396</v>
      </c>
      <c r="AU1633">
        <v>2</v>
      </c>
      <c r="AV1633" t="s">
        <v>2398</v>
      </c>
      <c r="AW1633" t="str" cm="1">
        <f t="array" ref="AW1633">IF(Bank_Final_Fact[[#This Row],[Disbursement Date]]=MIN(_xlfn._xlws.FILTER(Bank_Final_Fact[Disbursement Date],Bank_Final_Fact[Client id]=Bank_Final_Fact[[#This Row],[Client id]])),"New","Old")</f>
        <v>Old</v>
      </c>
      <c r="AX1633">
        <f t="shared" si="25"/>
        <v>4</v>
      </c>
    </row>
    <row r="1634" spans="1:50">
      <c r="A1634" t="s">
        <v>2019</v>
      </c>
      <c r="B1634">
        <v>456</v>
      </c>
      <c r="C1634" t="s">
        <v>109</v>
      </c>
      <c r="D1634" t="s">
        <v>353</v>
      </c>
      <c r="E1634">
        <v>32080</v>
      </c>
      <c r="F1634">
        <v>31980</v>
      </c>
      <c r="G1634">
        <v>25368</v>
      </c>
      <c r="H1634" s="1">
        <v>44992</v>
      </c>
      <c r="I1634" t="s">
        <v>387</v>
      </c>
      <c r="J1634" t="s">
        <v>383</v>
      </c>
      <c r="K1634">
        <v>1110166</v>
      </c>
      <c r="L1634" t="s">
        <v>112</v>
      </c>
      <c r="M1634" t="s">
        <v>288</v>
      </c>
      <c r="N1634" t="s">
        <v>225</v>
      </c>
      <c r="O1634" t="s">
        <v>226</v>
      </c>
      <c r="P1634">
        <v>41</v>
      </c>
      <c r="Q1634" s="1">
        <v>28491</v>
      </c>
      <c r="R1634" t="s">
        <v>227</v>
      </c>
      <c r="S1634" t="s">
        <v>243</v>
      </c>
      <c r="T1634" t="s">
        <v>229</v>
      </c>
      <c r="U1634" t="s">
        <v>245</v>
      </c>
      <c r="V1634" t="s">
        <v>246</v>
      </c>
      <c r="W1634">
        <v>495</v>
      </c>
      <c r="X1634" t="s">
        <v>344</v>
      </c>
      <c r="Y1634" t="s">
        <v>357</v>
      </c>
      <c r="Z1634" t="s">
        <v>346</v>
      </c>
      <c r="AA1634">
        <v>0.1825</v>
      </c>
      <c r="AB1634" t="s">
        <v>354</v>
      </c>
      <c r="AC1634" t="s">
        <v>355</v>
      </c>
      <c r="AD1634" t="s">
        <v>109</v>
      </c>
      <c r="AE1634" t="s">
        <v>9</v>
      </c>
      <c r="AF1634" t="s">
        <v>10</v>
      </c>
      <c r="AG1634" t="s">
        <v>11</v>
      </c>
      <c r="AH1634" t="s">
        <v>11</v>
      </c>
      <c r="AI1634" t="s">
        <v>12</v>
      </c>
      <c r="AJ1634" t="s">
        <v>110</v>
      </c>
      <c r="AK1634">
        <v>1110166</v>
      </c>
      <c r="AL1634" t="s">
        <v>111</v>
      </c>
      <c r="AM1634" t="s">
        <v>14</v>
      </c>
      <c r="AN1634">
        <v>31979</v>
      </c>
      <c r="AO1634">
        <v>32545</v>
      </c>
      <c r="AP1634">
        <v>31978</v>
      </c>
      <c r="AQ1634">
        <v>49.49</v>
      </c>
      <c r="AR1634">
        <v>1716.74</v>
      </c>
      <c r="AS1634" t="s">
        <v>2397</v>
      </c>
      <c r="AT1634" t="s">
        <v>2396</v>
      </c>
      <c r="AU1634">
        <v>0</v>
      </c>
      <c r="AV1634" t="s">
        <v>2400</v>
      </c>
      <c r="AW1634" t="str" cm="1">
        <f t="array" ref="AW1634">IF(Bank_Final_Fact[[#This Row],[Disbursement Date]]=MIN(_xlfn._xlws.FILTER(Bank_Final_Fact[Disbursement Date],Bank_Final_Fact[Client id]=Bank_Final_Fact[[#This Row],[Client id]])),"New","Old")</f>
        <v>Old</v>
      </c>
      <c r="AX1634">
        <f t="shared" si="25"/>
        <v>3</v>
      </c>
    </row>
    <row r="1635" spans="1:50">
      <c r="A1635" t="s">
        <v>2020</v>
      </c>
      <c r="B1635">
        <v>85</v>
      </c>
      <c r="C1635" t="s">
        <v>92</v>
      </c>
      <c r="D1635" t="s">
        <v>359</v>
      </c>
      <c r="E1635">
        <v>39711</v>
      </c>
      <c r="F1635">
        <v>19326</v>
      </c>
      <c r="G1635">
        <v>21654</v>
      </c>
      <c r="H1635" s="1">
        <v>43590</v>
      </c>
      <c r="I1635" t="s">
        <v>385</v>
      </c>
      <c r="J1635" t="s">
        <v>389</v>
      </c>
      <c r="K1635">
        <v>700013</v>
      </c>
      <c r="L1635" t="s">
        <v>93</v>
      </c>
      <c r="M1635" t="s">
        <v>298</v>
      </c>
      <c r="N1635" t="s">
        <v>225</v>
      </c>
      <c r="O1635" t="s">
        <v>251</v>
      </c>
      <c r="P1635">
        <v>26</v>
      </c>
      <c r="Q1635" s="1">
        <v>33970</v>
      </c>
      <c r="R1635" t="s">
        <v>227</v>
      </c>
      <c r="S1635" t="s">
        <v>243</v>
      </c>
      <c r="T1635" t="s">
        <v>229</v>
      </c>
      <c r="U1635" t="s">
        <v>233</v>
      </c>
      <c r="V1635" t="s">
        <v>231</v>
      </c>
      <c r="W1635">
        <v>824</v>
      </c>
      <c r="X1635" t="s">
        <v>344</v>
      </c>
      <c r="Y1635" t="s">
        <v>360</v>
      </c>
      <c r="Z1635" t="s">
        <v>346</v>
      </c>
      <c r="AA1635">
        <v>9.9099999999999994E-2</v>
      </c>
      <c r="AB1635" t="s">
        <v>347</v>
      </c>
      <c r="AC1635" t="s">
        <v>361</v>
      </c>
      <c r="AD1635" t="s">
        <v>92</v>
      </c>
      <c r="AE1635" t="s">
        <v>82</v>
      </c>
      <c r="AF1635" t="s">
        <v>83</v>
      </c>
      <c r="AG1635" t="s">
        <v>84</v>
      </c>
      <c r="AH1635" t="s">
        <v>84</v>
      </c>
      <c r="AI1635" t="s">
        <v>85</v>
      </c>
      <c r="AJ1635" t="s">
        <v>86</v>
      </c>
      <c r="AK1635">
        <v>700013</v>
      </c>
      <c r="AL1635" t="s">
        <v>21</v>
      </c>
      <c r="AM1635" t="s">
        <v>30</v>
      </c>
      <c r="AN1635">
        <v>39937</v>
      </c>
      <c r="AO1635">
        <v>21133</v>
      </c>
      <c r="AP1635">
        <v>39604</v>
      </c>
      <c r="AQ1635">
        <v>19.11</v>
      </c>
      <c r="AR1635">
        <v>2165.5700000000002</v>
      </c>
      <c r="AS1635" t="s">
        <v>2396</v>
      </c>
      <c r="AT1635" t="s">
        <v>2396</v>
      </c>
      <c r="AU1635">
        <v>2</v>
      </c>
      <c r="AV1635" t="s">
        <v>2398</v>
      </c>
      <c r="AW1635" t="str" cm="1">
        <f t="array" ref="AW1635">IF(Bank_Final_Fact[[#This Row],[Disbursement Date]]=MIN(_xlfn._xlws.FILTER(Bank_Final_Fact[Disbursement Date],Bank_Final_Fact[Client id]=Bank_Final_Fact[[#This Row],[Client id]])),"New","Old")</f>
        <v>New</v>
      </c>
      <c r="AX1635">
        <f t="shared" si="25"/>
        <v>1</v>
      </c>
    </row>
    <row r="1636" spans="1:50">
      <c r="A1636" t="s">
        <v>2021</v>
      </c>
      <c r="B1636">
        <v>130</v>
      </c>
      <c r="C1636" t="s">
        <v>69</v>
      </c>
      <c r="D1636" t="s">
        <v>343</v>
      </c>
      <c r="E1636">
        <v>48026</v>
      </c>
      <c r="F1636">
        <v>32758</v>
      </c>
      <c r="G1636">
        <v>24134</v>
      </c>
      <c r="H1636" s="1">
        <v>44540</v>
      </c>
      <c r="I1636" t="s">
        <v>385</v>
      </c>
      <c r="J1636" t="s">
        <v>389</v>
      </c>
      <c r="K1636">
        <v>140056</v>
      </c>
      <c r="L1636" t="s">
        <v>71</v>
      </c>
      <c r="M1636" t="s">
        <v>319</v>
      </c>
      <c r="N1636" t="s">
        <v>225</v>
      </c>
      <c r="O1636" t="s">
        <v>251</v>
      </c>
      <c r="P1636">
        <v>34</v>
      </c>
      <c r="Q1636" s="1">
        <v>31319</v>
      </c>
      <c r="R1636" t="s">
        <v>239</v>
      </c>
      <c r="S1636" t="s">
        <v>303</v>
      </c>
      <c r="T1636" t="s">
        <v>259</v>
      </c>
      <c r="U1636" t="s">
        <v>233</v>
      </c>
      <c r="V1636" t="s">
        <v>231</v>
      </c>
      <c r="W1636">
        <v>469</v>
      </c>
      <c r="X1636" t="s">
        <v>344</v>
      </c>
      <c r="Y1636" t="s">
        <v>345</v>
      </c>
      <c r="Z1636" t="s">
        <v>346</v>
      </c>
      <c r="AA1636">
        <v>0.1065</v>
      </c>
      <c r="AB1636" t="s">
        <v>347</v>
      </c>
      <c r="AC1636" t="s">
        <v>348</v>
      </c>
      <c r="AD1636" t="s">
        <v>69</v>
      </c>
      <c r="AE1636" t="s">
        <v>24</v>
      </c>
      <c r="AF1636" t="s">
        <v>25</v>
      </c>
      <c r="AG1636" t="s">
        <v>26</v>
      </c>
      <c r="AH1636" t="s">
        <v>26</v>
      </c>
      <c r="AI1636" t="s">
        <v>27</v>
      </c>
      <c r="AJ1636" t="s">
        <v>69</v>
      </c>
      <c r="AK1636">
        <v>140056</v>
      </c>
      <c r="AL1636" t="s">
        <v>70</v>
      </c>
      <c r="AM1636" t="s">
        <v>14</v>
      </c>
      <c r="AN1636">
        <v>49343</v>
      </c>
      <c r="AO1636">
        <v>32917</v>
      </c>
      <c r="AP1636">
        <v>47852</v>
      </c>
      <c r="AQ1636">
        <v>18.98</v>
      </c>
      <c r="AR1636">
        <v>544.9</v>
      </c>
      <c r="AS1636" t="s">
        <v>2396</v>
      </c>
      <c r="AT1636" t="s">
        <v>2396</v>
      </c>
      <c r="AU1636">
        <v>2</v>
      </c>
      <c r="AV1636" t="s">
        <v>2398</v>
      </c>
      <c r="AW1636" t="str" cm="1">
        <f t="array" ref="AW1636">IF(Bank_Final_Fact[[#This Row],[Disbursement Date]]=MIN(_xlfn._xlws.FILTER(Bank_Final_Fact[Disbursement Date],Bank_Final_Fact[Client id]=Bank_Final_Fact[[#This Row],[Client id]])),"New","Old")</f>
        <v>Old</v>
      </c>
      <c r="AX1636">
        <f t="shared" si="25"/>
        <v>4</v>
      </c>
    </row>
    <row r="1637" spans="1:50">
      <c r="A1637" t="s">
        <v>2022</v>
      </c>
      <c r="B1637">
        <v>962</v>
      </c>
      <c r="C1637" t="s">
        <v>39</v>
      </c>
      <c r="D1637" t="s">
        <v>343</v>
      </c>
      <c r="E1637">
        <v>15816</v>
      </c>
      <c r="F1637">
        <v>9378</v>
      </c>
      <c r="G1637">
        <v>32469</v>
      </c>
      <c r="H1637" s="1">
        <v>45219</v>
      </c>
      <c r="I1637" t="s">
        <v>385</v>
      </c>
      <c r="J1637" t="s">
        <v>389</v>
      </c>
      <c r="K1637">
        <v>30179</v>
      </c>
      <c r="L1637" t="s">
        <v>46</v>
      </c>
      <c r="M1637" t="s">
        <v>276</v>
      </c>
      <c r="N1637" t="s">
        <v>225</v>
      </c>
      <c r="O1637" t="s">
        <v>226</v>
      </c>
      <c r="P1637">
        <v>39</v>
      </c>
      <c r="Q1637" s="1">
        <v>29221</v>
      </c>
      <c r="R1637" t="s">
        <v>239</v>
      </c>
      <c r="S1637" t="s">
        <v>303</v>
      </c>
      <c r="T1637" t="s">
        <v>229</v>
      </c>
      <c r="U1637" t="s">
        <v>233</v>
      </c>
      <c r="V1637" t="s">
        <v>240</v>
      </c>
      <c r="W1637">
        <v>791</v>
      </c>
      <c r="X1637" t="s">
        <v>344</v>
      </c>
      <c r="Y1637" t="s">
        <v>345</v>
      </c>
      <c r="Z1637" t="s">
        <v>346</v>
      </c>
      <c r="AA1637">
        <v>0.1065</v>
      </c>
      <c r="AB1637" t="s">
        <v>347</v>
      </c>
      <c r="AC1637" t="s">
        <v>348</v>
      </c>
      <c r="AD1637" t="s">
        <v>39</v>
      </c>
      <c r="AE1637" t="s">
        <v>40</v>
      </c>
      <c r="AF1637" t="s">
        <v>41</v>
      </c>
      <c r="AG1637" t="s">
        <v>42</v>
      </c>
      <c r="AH1637" t="s">
        <v>42</v>
      </c>
      <c r="AI1637" t="s">
        <v>43</v>
      </c>
      <c r="AJ1637" t="s">
        <v>44</v>
      </c>
      <c r="AK1637">
        <v>30179</v>
      </c>
      <c r="AL1637" t="s">
        <v>45</v>
      </c>
      <c r="AM1637" t="s">
        <v>30</v>
      </c>
      <c r="AN1637">
        <v>16839</v>
      </c>
      <c r="AO1637">
        <v>11288</v>
      </c>
      <c r="AP1637">
        <v>15787</v>
      </c>
      <c r="AQ1637">
        <v>5.8</v>
      </c>
      <c r="AR1637">
        <v>436.91</v>
      </c>
      <c r="AS1637" t="s">
        <v>2397</v>
      </c>
      <c r="AT1637" t="s">
        <v>2396</v>
      </c>
      <c r="AU1637">
        <v>2</v>
      </c>
      <c r="AV1637" t="s">
        <v>2398</v>
      </c>
      <c r="AW1637" t="str" cm="1">
        <f t="array" ref="AW1637">IF(Bank_Final_Fact[[#This Row],[Disbursement Date]]=MIN(_xlfn._xlws.FILTER(Bank_Final_Fact[Disbursement Date],Bank_Final_Fact[Client id]=Bank_Final_Fact[[#This Row],[Client id]])),"New","Old")</f>
        <v>Old</v>
      </c>
      <c r="AX1637">
        <f t="shared" si="25"/>
        <v>2</v>
      </c>
    </row>
    <row r="1638" spans="1:50">
      <c r="A1638" t="s">
        <v>2023</v>
      </c>
      <c r="B1638">
        <v>252</v>
      </c>
      <c r="C1638" t="s">
        <v>109</v>
      </c>
      <c r="D1638" t="s">
        <v>359</v>
      </c>
      <c r="E1638">
        <v>48862</v>
      </c>
      <c r="F1638">
        <v>24716</v>
      </c>
      <c r="G1638">
        <v>19876</v>
      </c>
      <c r="H1638" s="1">
        <v>42725</v>
      </c>
      <c r="I1638" t="s">
        <v>382</v>
      </c>
      <c r="J1638" t="s">
        <v>389</v>
      </c>
      <c r="K1638">
        <v>1110166</v>
      </c>
      <c r="L1638" t="s">
        <v>112</v>
      </c>
      <c r="M1638" t="s">
        <v>331</v>
      </c>
      <c r="N1638" t="s">
        <v>225</v>
      </c>
      <c r="O1638" t="s">
        <v>226</v>
      </c>
      <c r="P1638">
        <v>39</v>
      </c>
      <c r="Q1638" s="1">
        <v>29221</v>
      </c>
      <c r="R1638" t="s">
        <v>281</v>
      </c>
      <c r="S1638" t="s">
        <v>282</v>
      </c>
      <c r="T1638" t="s">
        <v>229</v>
      </c>
      <c r="U1638" t="s">
        <v>230</v>
      </c>
      <c r="V1638" t="s">
        <v>231</v>
      </c>
      <c r="W1638">
        <v>472</v>
      </c>
      <c r="X1638" t="s">
        <v>344</v>
      </c>
      <c r="Y1638" t="s">
        <v>360</v>
      </c>
      <c r="Z1638" t="s">
        <v>346</v>
      </c>
      <c r="AA1638">
        <v>9.9099999999999994E-2</v>
      </c>
      <c r="AB1638" t="s">
        <v>347</v>
      </c>
      <c r="AC1638" t="s">
        <v>361</v>
      </c>
      <c r="AD1638" t="s">
        <v>109</v>
      </c>
      <c r="AE1638" t="s">
        <v>9</v>
      </c>
      <c r="AF1638" t="s">
        <v>10</v>
      </c>
      <c r="AG1638" t="s">
        <v>11</v>
      </c>
      <c r="AH1638" t="s">
        <v>11</v>
      </c>
      <c r="AI1638" t="s">
        <v>12</v>
      </c>
      <c r="AJ1638" t="s">
        <v>110</v>
      </c>
      <c r="AK1638">
        <v>1110166</v>
      </c>
      <c r="AL1638" t="s">
        <v>111</v>
      </c>
      <c r="AM1638" t="s">
        <v>14</v>
      </c>
      <c r="AN1638">
        <v>50784</v>
      </c>
      <c r="AO1638">
        <v>26515</v>
      </c>
      <c r="AP1638">
        <v>48713</v>
      </c>
      <c r="AQ1638">
        <v>17.149999999999999</v>
      </c>
      <c r="AR1638">
        <v>3790.3</v>
      </c>
      <c r="AS1638" t="s">
        <v>2396</v>
      </c>
      <c r="AT1638" t="s">
        <v>2397</v>
      </c>
      <c r="AU1638">
        <v>2</v>
      </c>
      <c r="AV1638" t="s">
        <v>2398</v>
      </c>
      <c r="AW1638" t="str" cm="1">
        <f t="array" ref="AW1638">IF(Bank_Final_Fact[[#This Row],[Disbursement Date]]=MIN(_xlfn._xlws.FILTER(Bank_Final_Fact[Disbursement Date],Bank_Final_Fact[Client id]=Bank_Final_Fact[[#This Row],[Client id]])),"New","Old")</f>
        <v>New</v>
      </c>
      <c r="AX1638">
        <f t="shared" si="25"/>
        <v>3</v>
      </c>
    </row>
    <row r="1639" spans="1:50">
      <c r="A1639" t="s">
        <v>2024</v>
      </c>
      <c r="B1639">
        <v>2</v>
      </c>
      <c r="C1639" t="s">
        <v>109</v>
      </c>
      <c r="D1639" t="s">
        <v>343</v>
      </c>
      <c r="E1639">
        <v>37576</v>
      </c>
      <c r="F1639">
        <v>4754</v>
      </c>
      <c r="G1639">
        <v>19863</v>
      </c>
      <c r="H1639" s="1">
        <v>44984</v>
      </c>
      <c r="I1639" t="s">
        <v>385</v>
      </c>
      <c r="J1639" t="s">
        <v>383</v>
      </c>
      <c r="K1639">
        <v>1110166</v>
      </c>
      <c r="L1639" t="s">
        <v>112</v>
      </c>
      <c r="M1639" t="s">
        <v>224</v>
      </c>
      <c r="N1639" t="s">
        <v>225</v>
      </c>
      <c r="O1639" t="s">
        <v>226</v>
      </c>
      <c r="P1639">
        <v>36</v>
      </c>
      <c r="Q1639" s="1">
        <v>29587</v>
      </c>
      <c r="R1639" t="s">
        <v>227</v>
      </c>
      <c r="S1639" t="s">
        <v>228</v>
      </c>
      <c r="T1639" t="s">
        <v>229</v>
      </c>
      <c r="U1639" t="s">
        <v>230</v>
      </c>
      <c r="V1639" t="s">
        <v>231</v>
      </c>
      <c r="W1639">
        <v>419</v>
      </c>
      <c r="X1639" t="s">
        <v>344</v>
      </c>
      <c r="Y1639" t="s">
        <v>345</v>
      </c>
      <c r="Z1639" t="s">
        <v>346</v>
      </c>
      <c r="AA1639">
        <v>0.1065</v>
      </c>
      <c r="AB1639" t="s">
        <v>347</v>
      </c>
      <c r="AC1639" t="s">
        <v>348</v>
      </c>
      <c r="AD1639" t="s">
        <v>109</v>
      </c>
      <c r="AE1639" t="s">
        <v>9</v>
      </c>
      <c r="AF1639" t="s">
        <v>10</v>
      </c>
      <c r="AG1639" t="s">
        <v>11</v>
      </c>
      <c r="AH1639" t="s">
        <v>11</v>
      </c>
      <c r="AI1639" t="s">
        <v>12</v>
      </c>
      <c r="AJ1639" t="s">
        <v>110</v>
      </c>
      <c r="AK1639">
        <v>1110166</v>
      </c>
      <c r="AL1639" t="s">
        <v>111</v>
      </c>
      <c r="AM1639" t="s">
        <v>14</v>
      </c>
      <c r="AN1639">
        <v>38149</v>
      </c>
      <c r="AO1639">
        <v>4482</v>
      </c>
      <c r="AP1639">
        <v>37107</v>
      </c>
      <c r="AQ1639">
        <v>18.12</v>
      </c>
      <c r="AR1639">
        <v>4637.45</v>
      </c>
      <c r="AS1639" t="s">
        <v>2396</v>
      </c>
      <c r="AT1639" t="s">
        <v>2397</v>
      </c>
      <c r="AU1639">
        <v>0</v>
      </c>
      <c r="AV1639" t="s">
        <v>2399</v>
      </c>
      <c r="AW1639" t="str" cm="1">
        <f t="array" ref="AW1639">IF(Bank_Final_Fact[[#This Row],[Disbursement Date]]=MIN(_xlfn._xlws.FILTER(Bank_Final_Fact[Disbursement Date],Bank_Final_Fact[Client id]=Bank_Final_Fact[[#This Row],[Client id]])),"New","Old")</f>
        <v>Old</v>
      </c>
      <c r="AX1639">
        <f t="shared" si="25"/>
        <v>3</v>
      </c>
    </row>
    <row r="1640" spans="1:50">
      <c r="A1640" t="s">
        <v>2025</v>
      </c>
      <c r="B1640">
        <v>847</v>
      </c>
      <c r="C1640" t="s">
        <v>75</v>
      </c>
      <c r="D1640" t="s">
        <v>343</v>
      </c>
      <c r="E1640">
        <v>21855</v>
      </c>
      <c r="F1640">
        <v>37129</v>
      </c>
      <c r="G1640">
        <v>10668</v>
      </c>
      <c r="H1640" s="1">
        <v>42064</v>
      </c>
      <c r="I1640" t="s">
        <v>385</v>
      </c>
      <c r="J1640" t="s">
        <v>389</v>
      </c>
      <c r="K1640">
        <v>710002</v>
      </c>
      <c r="L1640" t="s">
        <v>80</v>
      </c>
      <c r="M1640" t="s">
        <v>247</v>
      </c>
      <c r="N1640" t="s">
        <v>225</v>
      </c>
      <c r="O1640" t="s">
        <v>226</v>
      </c>
      <c r="P1640">
        <v>39</v>
      </c>
      <c r="Q1640" s="1">
        <v>28491</v>
      </c>
      <c r="R1640" t="s">
        <v>227</v>
      </c>
      <c r="S1640" t="s">
        <v>243</v>
      </c>
      <c r="T1640" t="s">
        <v>229</v>
      </c>
      <c r="U1640" t="s">
        <v>236</v>
      </c>
      <c r="V1640" t="s">
        <v>246</v>
      </c>
      <c r="W1640">
        <v>692</v>
      </c>
      <c r="X1640" t="s">
        <v>344</v>
      </c>
      <c r="Y1640" t="s">
        <v>345</v>
      </c>
      <c r="Z1640" t="s">
        <v>346</v>
      </c>
      <c r="AA1640">
        <v>0.1065</v>
      </c>
      <c r="AB1640" t="s">
        <v>347</v>
      </c>
      <c r="AC1640" t="s">
        <v>348</v>
      </c>
      <c r="AD1640" t="s">
        <v>75</v>
      </c>
      <c r="AE1640" t="s">
        <v>76</v>
      </c>
      <c r="AF1640" t="s">
        <v>77</v>
      </c>
      <c r="AG1640" t="s">
        <v>78</v>
      </c>
      <c r="AH1640" t="s">
        <v>78</v>
      </c>
      <c r="AI1640" t="s">
        <v>79</v>
      </c>
      <c r="AJ1640" t="s">
        <v>75</v>
      </c>
      <c r="AK1640">
        <v>710002</v>
      </c>
      <c r="AL1640" t="s">
        <v>45</v>
      </c>
      <c r="AM1640" t="s">
        <v>14</v>
      </c>
      <c r="AN1640">
        <v>23495</v>
      </c>
      <c r="AO1640">
        <v>38920</v>
      </c>
      <c r="AP1640">
        <v>21807</v>
      </c>
      <c r="AQ1640">
        <v>17.940000000000001</v>
      </c>
      <c r="AR1640">
        <v>4636.1899999999996</v>
      </c>
      <c r="AS1640" t="s">
        <v>2396</v>
      </c>
      <c r="AT1640" t="s">
        <v>2397</v>
      </c>
      <c r="AU1640">
        <v>0</v>
      </c>
      <c r="AV1640" t="s">
        <v>2398</v>
      </c>
      <c r="AW1640" t="str" cm="1">
        <f t="array" ref="AW1640">IF(Bank_Final_Fact[[#This Row],[Disbursement Date]]=MIN(_xlfn._xlws.FILTER(Bank_Final_Fact[Disbursement Date],Bank_Final_Fact[Client id]=Bank_Final_Fact[[#This Row],[Client id]])),"New","Old")</f>
        <v>New</v>
      </c>
      <c r="AX1640">
        <f t="shared" si="25"/>
        <v>1</v>
      </c>
    </row>
    <row r="1641" spans="1:50">
      <c r="A1641" t="s">
        <v>2026</v>
      </c>
      <c r="B1641">
        <v>680</v>
      </c>
      <c r="C1641" t="s">
        <v>92</v>
      </c>
      <c r="D1641" t="s">
        <v>343</v>
      </c>
      <c r="E1641">
        <v>39348</v>
      </c>
      <c r="F1641">
        <v>3590</v>
      </c>
      <c r="G1641">
        <v>10480</v>
      </c>
      <c r="H1641" s="1">
        <v>44336</v>
      </c>
      <c r="I1641" t="s">
        <v>385</v>
      </c>
      <c r="J1641" t="s">
        <v>383</v>
      </c>
      <c r="K1641">
        <v>700013</v>
      </c>
      <c r="L1641" t="s">
        <v>93</v>
      </c>
      <c r="M1641" t="s">
        <v>234</v>
      </c>
      <c r="N1641" t="s">
        <v>225</v>
      </c>
      <c r="O1641" t="s">
        <v>251</v>
      </c>
      <c r="P1641">
        <v>34</v>
      </c>
      <c r="Q1641" s="1">
        <v>30682</v>
      </c>
      <c r="R1641" t="s">
        <v>227</v>
      </c>
      <c r="S1641" t="s">
        <v>243</v>
      </c>
      <c r="T1641" t="s">
        <v>229</v>
      </c>
      <c r="U1641" t="s">
        <v>245</v>
      </c>
      <c r="V1641" t="s">
        <v>246</v>
      </c>
      <c r="W1641">
        <v>756</v>
      </c>
      <c r="X1641" t="s">
        <v>344</v>
      </c>
      <c r="Y1641" t="s">
        <v>345</v>
      </c>
      <c r="Z1641" t="s">
        <v>346</v>
      </c>
      <c r="AA1641">
        <v>0.1065</v>
      </c>
      <c r="AB1641" t="s">
        <v>347</v>
      </c>
      <c r="AC1641" t="s">
        <v>348</v>
      </c>
      <c r="AD1641" t="s">
        <v>92</v>
      </c>
      <c r="AE1641" t="s">
        <v>82</v>
      </c>
      <c r="AF1641" t="s">
        <v>83</v>
      </c>
      <c r="AG1641" t="s">
        <v>84</v>
      </c>
      <c r="AH1641" t="s">
        <v>84</v>
      </c>
      <c r="AI1641" t="s">
        <v>85</v>
      </c>
      <c r="AJ1641" t="s">
        <v>86</v>
      </c>
      <c r="AK1641">
        <v>700013</v>
      </c>
      <c r="AL1641" t="s">
        <v>21</v>
      </c>
      <c r="AM1641" t="s">
        <v>30</v>
      </c>
      <c r="AN1641">
        <v>39232</v>
      </c>
      <c r="AO1641">
        <v>4385</v>
      </c>
      <c r="AP1641">
        <v>38989</v>
      </c>
      <c r="AQ1641">
        <v>4.51</v>
      </c>
      <c r="AR1641">
        <v>3525.09</v>
      </c>
      <c r="AS1641" t="s">
        <v>2396</v>
      </c>
      <c r="AT1641" t="s">
        <v>2396</v>
      </c>
      <c r="AU1641">
        <v>0</v>
      </c>
      <c r="AV1641" t="s">
        <v>2399</v>
      </c>
      <c r="AW1641" t="str" cm="1">
        <f t="array" ref="AW1641">IF(Bank_Final_Fact[[#This Row],[Disbursement Date]]=MIN(_xlfn._xlws.FILTER(Bank_Final_Fact[Disbursement Date],Bank_Final_Fact[Client id]=Bank_Final_Fact[[#This Row],[Client id]])),"New","Old")</f>
        <v>New</v>
      </c>
      <c r="AX1641">
        <f t="shared" si="25"/>
        <v>2</v>
      </c>
    </row>
    <row r="1642" spans="1:50">
      <c r="A1642" t="s">
        <v>2027</v>
      </c>
      <c r="B1642">
        <v>298</v>
      </c>
      <c r="C1642" t="s">
        <v>109</v>
      </c>
      <c r="D1642" t="s">
        <v>359</v>
      </c>
      <c r="E1642">
        <v>40547</v>
      </c>
      <c r="F1642">
        <v>16150</v>
      </c>
      <c r="G1642">
        <v>24677</v>
      </c>
      <c r="H1642" s="1">
        <v>44404</v>
      </c>
      <c r="I1642" t="s">
        <v>385</v>
      </c>
      <c r="J1642" t="s">
        <v>389</v>
      </c>
      <c r="K1642">
        <v>1110166</v>
      </c>
      <c r="L1642" t="s">
        <v>112</v>
      </c>
      <c r="M1642" t="s">
        <v>322</v>
      </c>
      <c r="N1642" t="s">
        <v>225</v>
      </c>
      <c r="O1642" t="s">
        <v>226</v>
      </c>
      <c r="P1642">
        <v>44</v>
      </c>
      <c r="Q1642" s="1">
        <v>27395</v>
      </c>
      <c r="R1642" t="s">
        <v>239</v>
      </c>
      <c r="S1642" t="s">
        <v>303</v>
      </c>
      <c r="T1642" t="s">
        <v>229</v>
      </c>
      <c r="U1642" t="s">
        <v>236</v>
      </c>
      <c r="V1642" t="s">
        <v>231</v>
      </c>
      <c r="W1642">
        <v>638</v>
      </c>
      <c r="X1642" t="s">
        <v>344</v>
      </c>
      <c r="Y1642" t="s">
        <v>360</v>
      </c>
      <c r="Z1642" t="s">
        <v>346</v>
      </c>
      <c r="AA1642">
        <v>9.9099999999999994E-2</v>
      </c>
      <c r="AB1642" t="s">
        <v>347</v>
      </c>
      <c r="AC1642" t="s">
        <v>361</v>
      </c>
      <c r="AD1642" t="s">
        <v>109</v>
      </c>
      <c r="AE1642" t="s">
        <v>9</v>
      </c>
      <c r="AF1642" t="s">
        <v>10</v>
      </c>
      <c r="AG1642" t="s">
        <v>11</v>
      </c>
      <c r="AH1642" t="s">
        <v>11</v>
      </c>
      <c r="AI1642" t="s">
        <v>12</v>
      </c>
      <c r="AJ1642" t="s">
        <v>110</v>
      </c>
      <c r="AK1642">
        <v>1110166</v>
      </c>
      <c r="AL1642" t="s">
        <v>111</v>
      </c>
      <c r="AM1642" t="s">
        <v>14</v>
      </c>
      <c r="AN1642">
        <v>41218</v>
      </c>
      <c r="AO1642">
        <v>16666</v>
      </c>
      <c r="AP1642">
        <v>40337</v>
      </c>
      <c r="AQ1642">
        <v>3.14</v>
      </c>
      <c r="AR1642">
        <v>2701.24</v>
      </c>
      <c r="AS1642" t="s">
        <v>2397</v>
      </c>
      <c r="AT1642" t="s">
        <v>2396</v>
      </c>
      <c r="AU1642">
        <v>0</v>
      </c>
      <c r="AV1642" t="s">
        <v>2398</v>
      </c>
      <c r="AW1642" t="str" cm="1">
        <f t="array" ref="AW1642">IF(Bank_Final_Fact[[#This Row],[Disbursement Date]]=MIN(_xlfn._xlws.FILTER(Bank_Final_Fact[Disbursement Date],Bank_Final_Fact[Client id]=Bank_Final_Fact[[#This Row],[Client id]])),"New","Old")</f>
        <v>New</v>
      </c>
      <c r="AX1642">
        <f t="shared" si="25"/>
        <v>1</v>
      </c>
    </row>
    <row r="1643" spans="1:50">
      <c r="A1643" t="s">
        <v>2028</v>
      </c>
      <c r="B1643">
        <v>242</v>
      </c>
      <c r="C1643" t="s">
        <v>99</v>
      </c>
      <c r="D1643" t="s">
        <v>343</v>
      </c>
      <c r="E1643">
        <v>42994</v>
      </c>
      <c r="F1643">
        <v>16126</v>
      </c>
      <c r="G1643">
        <v>13929</v>
      </c>
      <c r="H1643" s="1">
        <v>44640</v>
      </c>
      <c r="I1643" t="s">
        <v>385</v>
      </c>
      <c r="J1643" t="s">
        <v>383</v>
      </c>
      <c r="K1643">
        <v>790102</v>
      </c>
      <c r="L1643" t="s">
        <v>101</v>
      </c>
      <c r="M1643" t="s">
        <v>276</v>
      </c>
      <c r="N1643" t="s">
        <v>225</v>
      </c>
      <c r="O1643" t="s">
        <v>226</v>
      </c>
      <c r="P1643">
        <v>37</v>
      </c>
      <c r="Q1643" s="1">
        <v>29221</v>
      </c>
      <c r="R1643" t="s">
        <v>266</v>
      </c>
      <c r="S1643" t="s">
        <v>243</v>
      </c>
      <c r="T1643" t="s">
        <v>229</v>
      </c>
      <c r="U1643" t="s">
        <v>261</v>
      </c>
      <c r="V1643" t="s">
        <v>231</v>
      </c>
      <c r="W1643">
        <v>479</v>
      </c>
      <c r="X1643" t="s">
        <v>344</v>
      </c>
      <c r="Y1643" t="s">
        <v>345</v>
      </c>
      <c r="Z1643" t="s">
        <v>346</v>
      </c>
      <c r="AA1643">
        <v>0.1065</v>
      </c>
      <c r="AB1643" t="s">
        <v>347</v>
      </c>
      <c r="AC1643" t="s">
        <v>348</v>
      </c>
      <c r="AD1643" t="s">
        <v>99</v>
      </c>
      <c r="AE1643" t="s">
        <v>76</v>
      </c>
      <c r="AF1643" t="s">
        <v>77</v>
      </c>
      <c r="AG1643" t="s">
        <v>78</v>
      </c>
      <c r="AH1643" t="s">
        <v>78</v>
      </c>
      <c r="AI1643" t="s">
        <v>79</v>
      </c>
      <c r="AJ1643" t="s">
        <v>99</v>
      </c>
      <c r="AK1643">
        <v>790102</v>
      </c>
      <c r="AL1643" t="s">
        <v>100</v>
      </c>
      <c r="AM1643" t="s">
        <v>14</v>
      </c>
      <c r="AN1643">
        <v>44598</v>
      </c>
      <c r="AO1643">
        <v>17447</v>
      </c>
      <c r="AP1643">
        <v>42952</v>
      </c>
      <c r="AQ1643">
        <v>3.02</v>
      </c>
      <c r="AR1643">
        <v>829.46</v>
      </c>
      <c r="AS1643" t="s">
        <v>2396</v>
      </c>
      <c r="AT1643" t="s">
        <v>2396</v>
      </c>
      <c r="AU1643">
        <v>2</v>
      </c>
      <c r="AV1643" t="s">
        <v>2398</v>
      </c>
      <c r="AW1643" t="str" cm="1">
        <f t="array" ref="AW1643">IF(Bank_Final_Fact[[#This Row],[Disbursement Date]]=MIN(_xlfn._xlws.FILTER(Bank_Final_Fact[Disbursement Date],Bank_Final_Fact[Client id]=Bank_Final_Fact[[#This Row],[Client id]])),"New","Old")</f>
        <v>Old</v>
      </c>
      <c r="AX1643">
        <f t="shared" si="25"/>
        <v>5</v>
      </c>
    </row>
    <row r="1644" spans="1:50">
      <c r="A1644" t="s">
        <v>2029</v>
      </c>
      <c r="B1644">
        <v>564</v>
      </c>
      <c r="C1644" t="s">
        <v>94</v>
      </c>
      <c r="D1644" t="s">
        <v>343</v>
      </c>
      <c r="E1644">
        <v>8378</v>
      </c>
      <c r="F1644">
        <v>20742</v>
      </c>
      <c r="G1644">
        <v>17361</v>
      </c>
      <c r="H1644" s="1">
        <v>45133</v>
      </c>
      <c r="I1644" t="s">
        <v>382</v>
      </c>
      <c r="J1644" t="s">
        <v>383</v>
      </c>
      <c r="K1644">
        <v>70364</v>
      </c>
      <c r="L1644" t="s">
        <v>96</v>
      </c>
      <c r="M1644" t="s">
        <v>297</v>
      </c>
      <c r="N1644" t="s">
        <v>225</v>
      </c>
      <c r="O1644" t="s">
        <v>238</v>
      </c>
      <c r="P1644">
        <v>52</v>
      </c>
      <c r="Q1644" s="1">
        <v>24473</v>
      </c>
      <c r="R1644" t="s">
        <v>266</v>
      </c>
      <c r="S1644" t="s">
        <v>282</v>
      </c>
      <c r="T1644" t="s">
        <v>229</v>
      </c>
      <c r="U1644" t="s">
        <v>261</v>
      </c>
      <c r="V1644" t="s">
        <v>240</v>
      </c>
      <c r="W1644">
        <v>390</v>
      </c>
      <c r="X1644" t="s">
        <v>344</v>
      </c>
      <c r="Y1644" t="s">
        <v>345</v>
      </c>
      <c r="Z1644" t="s">
        <v>346</v>
      </c>
      <c r="AA1644">
        <v>0.1065</v>
      </c>
      <c r="AB1644" t="s">
        <v>347</v>
      </c>
      <c r="AC1644" t="s">
        <v>348</v>
      </c>
      <c r="AD1644" t="s">
        <v>94</v>
      </c>
      <c r="AE1644" t="s">
        <v>51</v>
      </c>
      <c r="AF1644" t="s">
        <v>52</v>
      </c>
      <c r="AG1644" t="s">
        <v>53</v>
      </c>
      <c r="AH1644" t="s">
        <v>53</v>
      </c>
      <c r="AI1644" t="s">
        <v>54</v>
      </c>
      <c r="AJ1644" t="s">
        <v>94</v>
      </c>
      <c r="AK1644">
        <v>70364</v>
      </c>
      <c r="AL1644" t="s">
        <v>95</v>
      </c>
      <c r="AM1644" t="s">
        <v>14</v>
      </c>
      <c r="AN1644">
        <v>7923</v>
      </c>
      <c r="AO1644">
        <v>22542</v>
      </c>
      <c r="AP1644">
        <v>7907</v>
      </c>
      <c r="AQ1644">
        <v>42.6</v>
      </c>
      <c r="AR1644">
        <v>1541.48</v>
      </c>
      <c r="AS1644" t="s">
        <v>2396</v>
      </c>
      <c r="AT1644" t="s">
        <v>2396</v>
      </c>
      <c r="AU1644">
        <v>1</v>
      </c>
      <c r="AV1644" t="s">
        <v>2398</v>
      </c>
      <c r="AW1644" t="str" cm="1">
        <f t="array" ref="AW1644">IF(Bank_Final_Fact[[#This Row],[Disbursement Date]]=MIN(_xlfn._xlws.FILTER(Bank_Final_Fact[Disbursement Date],Bank_Final_Fact[Client id]=Bank_Final_Fact[[#This Row],[Client id]])),"New","Old")</f>
        <v>Old</v>
      </c>
      <c r="AX1644">
        <f t="shared" si="25"/>
        <v>2</v>
      </c>
    </row>
    <row r="1645" spans="1:50">
      <c r="A1645" t="s">
        <v>2030</v>
      </c>
      <c r="B1645">
        <v>463</v>
      </c>
      <c r="C1645" t="s">
        <v>124</v>
      </c>
      <c r="D1645" t="s">
        <v>343</v>
      </c>
      <c r="E1645">
        <v>21601</v>
      </c>
      <c r="F1645">
        <v>16646</v>
      </c>
      <c r="G1645">
        <v>19740</v>
      </c>
      <c r="H1645" s="1">
        <v>42531</v>
      </c>
      <c r="I1645" t="s">
        <v>382</v>
      </c>
      <c r="J1645" t="s">
        <v>389</v>
      </c>
      <c r="K1645">
        <v>1030063</v>
      </c>
      <c r="L1645" t="s">
        <v>126</v>
      </c>
      <c r="M1645" t="s">
        <v>284</v>
      </c>
      <c r="N1645" t="s">
        <v>225</v>
      </c>
      <c r="O1645" t="s">
        <v>226</v>
      </c>
      <c r="P1645">
        <v>38</v>
      </c>
      <c r="Q1645" s="1">
        <v>29891</v>
      </c>
      <c r="R1645" t="s">
        <v>235</v>
      </c>
      <c r="S1645" t="s">
        <v>282</v>
      </c>
      <c r="T1645" t="s">
        <v>229</v>
      </c>
      <c r="U1645" t="s">
        <v>245</v>
      </c>
      <c r="V1645" t="s">
        <v>231</v>
      </c>
      <c r="W1645">
        <v>774</v>
      </c>
      <c r="X1645" t="s">
        <v>344</v>
      </c>
      <c r="Y1645" t="s">
        <v>345</v>
      </c>
      <c r="Z1645" t="s">
        <v>346</v>
      </c>
      <c r="AA1645">
        <v>0.1065</v>
      </c>
      <c r="AB1645" t="s">
        <v>347</v>
      </c>
      <c r="AC1645" t="s">
        <v>348</v>
      </c>
      <c r="AD1645" t="s">
        <v>124</v>
      </c>
      <c r="AE1645" t="s">
        <v>9</v>
      </c>
      <c r="AF1645" t="s">
        <v>10</v>
      </c>
      <c r="AG1645" t="s">
        <v>11</v>
      </c>
      <c r="AH1645" t="s">
        <v>11</v>
      </c>
      <c r="AI1645" t="s">
        <v>12</v>
      </c>
      <c r="AJ1645" t="s">
        <v>20</v>
      </c>
      <c r="AK1645">
        <v>1030063</v>
      </c>
      <c r="AL1645" t="s">
        <v>125</v>
      </c>
      <c r="AM1645" t="s">
        <v>30</v>
      </c>
      <c r="AN1645">
        <v>21297</v>
      </c>
      <c r="AO1645">
        <v>16279</v>
      </c>
      <c r="AP1645">
        <v>21402</v>
      </c>
      <c r="AQ1645">
        <v>19.91</v>
      </c>
      <c r="AR1645">
        <v>2536.25</v>
      </c>
      <c r="AS1645" t="s">
        <v>2396</v>
      </c>
      <c r="AT1645" t="s">
        <v>2397</v>
      </c>
      <c r="AU1645">
        <v>0</v>
      </c>
      <c r="AV1645" t="s">
        <v>2400</v>
      </c>
      <c r="AW1645" t="str" cm="1">
        <f t="array" ref="AW1645">IF(Bank_Final_Fact[[#This Row],[Disbursement Date]]=MIN(_xlfn._xlws.FILTER(Bank_Final_Fact[Disbursement Date],Bank_Final_Fact[Client id]=Bank_Final_Fact[[#This Row],[Client id]])),"New","Old")</f>
        <v>New</v>
      </c>
      <c r="AX1645">
        <f t="shared" si="25"/>
        <v>2</v>
      </c>
    </row>
    <row r="1646" spans="1:50">
      <c r="A1646" t="s">
        <v>2031</v>
      </c>
      <c r="B1646">
        <v>800</v>
      </c>
      <c r="C1646" t="s">
        <v>109</v>
      </c>
      <c r="D1646" t="s">
        <v>359</v>
      </c>
      <c r="E1646">
        <v>16074</v>
      </c>
      <c r="F1646">
        <v>21904</v>
      </c>
      <c r="G1646">
        <v>13575</v>
      </c>
      <c r="H1646" s="1">
        <v>44363</v>
      </c>
      <c r="I1646" t="s">
        <v>382</v>
      </c>
      <c r="J1646" t="s">
        <v>383</v>
      </c>
      <c r="K1646">
        <v>1110166</v>
      </c>
      <c r="L1646" t="s">
        <v>112</v>
      </c>
      <c r="M1646" t="s">
        <v>293</v>
      </c>
      <c r="N1646" t="s">
        <v>225</v>
      </c>
      <c r="O1646" t="s">
        <v>226</v>
      </c>
      <c r="P1646">
        <v>41</v>
      </c>
      <c r="Q1646" s="1">
        <v>28126</v>
      </c>
      <c r="R1646" t="s">
        <v>239</v>
      </c>
      <c r="S1646" t="s">
        <v>303</v>
      </c>
      <c r="T1646" t="s">
        <v>259</v>
      </c>
      <c r="U1646" t="s">
        <v>261</v>
      </c>
      <c r="V1646" t="s">
        <v>246</v>
      </c>
      <c r="W1646">
        <v>338</v>
      </c>
      <c r="X1646" t="s">
        <v>344</v>
      </c>
      <c r="Y1646" t="s">
        <v>360</v>
      </c>
      <c r="Z1646" t="s">
        <v>346</v>
      </c>
      <c r="AA1646">
        <v>9.9099999999999994E-2</v>
      </c>
      <c r="AB1646" t="s">
        <v>347</v>
      </c>
      <c r="AC1646" t="s">
        <v>361</v>
      </c>
      <c r="AD1646" t="s">
        <v>109</v>
      </c>
      <c r="AE1646" t="s">
        <v>9</v>
      </c>
      <c r="AF1646" t="s">
        <v>10</v>
      </c>
      <c r="AG1646" t="s">
        <v>11</v>
      </c>
      <c r="AH1646" t="s">
        <v>11</v>
      </c>
      <c r="AI1646" t="s">
        <v>12</v>
      </c>
      <c r="AJ1646" t="s">
        <v>110</v>
      </c>
      <c r="AK1646">
        <v>1110166</v>
      </c>
      <c r="AL1646" t="s">
        <v>111</v>
      </c>
      <c r="AM1646" t="s">
        <v>14</v>
      </c>
      <c r="AN1646">
        <v>15803</v>
      </c>
      <c r="AO1646">
        <v>22638</v>
      </c>
      <c r="AP1646">
        <v>15669</v>
      </c>
      <c r="AQ1646">
        <v>17.71</v>
      </c>
      <c r="AR1646">
        <v>2704.66</v>
      </c>
      <c r="AS1646" t="s">
        <v>2396</v>
      </c>
      <c r="AT1646" t="s">
        <v>2396</v>
      </c>
      <c r="AU1646">
        <v>2</v>
      </c>
      <c r="AV1646" t="s">
        <v>2398</v>
      </c>
      <c r="AW1646" t="str" cm="1">
        <f t="array" ref="AW1646">IF(Bank_Final_Fact[[#This Row],[Disbursement Date]]=MIN(_xlfn._xlws.FILTER(Bank_Final_Fact[Disbursement Date],Bank_Final_Fact[Client id]=Bank_Final_Fact[[#This Row],[Client id]])),"New","Old")</f>
        <v>Old</v>
      </c>
      <c r="AX1646">
        <f t="shared" si="25"/>
        <v>3</v>
      </c>
    </row>
    <row r="1647" spans="1:50">
      <c r="A1647" t="s">
        <v>2032</v>
      </c>
      <c r="B1647">
        <v>950</v>
      </c>
      <c r="C1647" t="s">
        <v>23</v>
      </c>
      <c r="D1647" t="s">
        <v>359</v>
      </c>
      <c r="E1647">
        <v>5993</v>
      </c>
      <c r="F1647">
        <v>41996</v>
      </c>
      <c r="G1647">
        <v>24391</v>
      </c>
      <c r="H1647" s="1">
        <v>42701</v>
      </c>
      <c r="I1647" t="s">
        <v>385</v>
      </c>
      <c r="J1647" t="s">
        <v>389</v>
      </c>
      <c r="K1647">
        <v>910182</v>
      </c>
      <c r="L1647" t="s">
        <v>31</v>
      </c>
      <c r="M1647" t="s">
        <v>295</v>
      </c>
      <c r="N1647" t="s">
        <v>225</v>
      </c>
      <c r="O1647" t="s">
        <v>238</v>
      </c>
      <c r="P1647">
        <v>51</v>
      </c>
      <c r="Q1647" s="1">
        <v>24838</v>
      </c>
      <c r="R1647" t="s">
        <v>227</v>
      </c>
      <c r="S1647" t="s">
        <v>243</v>
      </c>
      <c r="T1647" t="s">
        <v>229</v>
      </c>
      <c r="U1647" t="s">
        <v>245</v>
      </c>
      <c r="V1647" t="s">
        <v>231</v>
      </c>
      <c r="W1647">
        <v>389</v>
      </c>
      <c r="X1647" t="s">
        <v>344</v>
      </c>
      <c r="Y1647" t="s">
        <v>360</v>
      </c>
      <c r="Z1647" t="s">
        <v>346</v>
      </c>
      <c r="AA1647">
        <v>9.9099999999999994E-2</v>
      </c>
      <c r="AB1647" t="s">
        <v>347</v>
      </c>
      <c r="AC1647" t="s">
        <v>361</v>
      </c>
      <c r="AD1647" t="s">
        <v>23</v>
      </c>
      <c r="AE1647" t="s">
        <v>24</v>
      </c>
      <c r="AF1647" t="s">
        <v>25</v>
      </c>
      <c r="AG1647" t="s">
        <v>26</v>
      </c>
      <c r="AH1647" t="s">
        <v>26</v>
      </c>
      <c r="AI1647" t="s">
        <v>27</v>
      </c>
      <c r="AJ1647" t="s">
        <v>28</v>
      </c>
      <c r="AK1647">
        <v>910182</v>
      </c>
      <c r="AL1647" t="s">
        <v>29</v>
      </c>
      <c r="AM1647" t="s">
        <v>16</v>
      </c>
      <c r="AN1647">
        <v>6897</v>
      </c>
      <c r="AO1647">
        <v>42681</v>
      </c>
      <c r="AP1647">
        <v>5993</v>
      </c>
      <c r="AQ1647">
        <v>21.94</v>
      </c>
      <c r="AR1647">
        <v>3170.95</v>
      </c>
      <c r="AS1647" t="s">
        <v>2396</v>
      </c>
      <c r="AT1647" t="s">
        <v>2396</v>
      </c>
      <c r="AU1647">
        <v>2</v>
      </c>
      <c r="AV1647" t="s">
        <v>2399</v>
      </c>
      <c r="AW1647" t="str" cm="1">
        <f t="array" ref="AW1647">IF(Bank_Final_Fact[[#This Row],[Disbursement Date]]=MIN(_xlfn._xlws.FILTER(Bank_Final_Fact[Disbursement Date],Bank_Final_Fact[Client id]=Bank_Final_Fact[[#This Row],[Client id]])),"New","Old")</f>
        <v>New</v>
      </c>
      <c r="AX1647">
        <f t="shared" si="25"/>
        <v>4</v>
      </c>
    </row>
    <row r="1648" spans="1:50">
      <c r="A1648" t="s">
        <v>2033</v>
      </c>
      <c r="B1648">
        <v>53</v>
      </c>
      <c r="C1648" t="s">
        <v>109</v>
      </c>
      <c r="D1648" t="s">
        <v>343</v>
      </c>
      <c r="E1648">
        <v>29889</v>
      </c>
      <c r="F1648">
        <v>45408</v>
      </c>
      <c r="G1648">
        <v>21776</v>
      </c>
      <c r="H1648" s="1">
        <v>42507</v>
      </c>
      <c r="I1648" t="s">
        <v>394</v>
      </c>
      <c r="J1648" t="s">
        <v>383</v>
      </c>
      <c r="K1648">
        <v>1110166</v>
      </c>
      <c r="L1648" t="s">
        <v>112</v>
      </c>
      <c r="M1648" t="s">
        <v>224</v>
      </c>
      <c r="N1648" t="s">
        <v>225</v>
      </c>
      <c r="O1648" t="s">
        <v>238</v>
      </c>
      <c r="P1648">
        <v>50</v>
      </c>
      <c r="Q1648" s="1">
        <v>24838</v>
      </c>
      <c r="R1648" t="s">
        <v>235</v>
      </c>
      <c r="S1648" t="s">
        <v>243</v>
      </c>
      <c r="T1648" t="s">
        <v>229</v>
      </c>
      <c r="U1648" t="s">
        <v>230</v>
      </c>
      <c r="V1648" t="s">
        <v>246</v>
      </c>
      <c r="W1648">
        <v>726</v>
      </c>
      <c r="X1648" t="s">
        <v>344</v>
      </c>
      <c r="Y1648" t="s">
        <v>345</v>
      </c>
      <c r="Z1648" t="s">
        <v>346</v>
      </c>
      <c r="AA1648">
        <v>0.1065</v>
      </c>
      <c r="AB1648" t="s">
        <v>347</v>
      </c>
      <c r="AC1648" t="s">
        <v>348</v>
      </c>
      <c r="AD1648" t="s">
        <v>109</v>
      </c>
      <c r="AE1648" t="s">
        <v>9</v>
      </c>
      <c r="AF1648" t="s">
        <v>10</v>
      </c>
      <c r="AG1648" t="s">
        <v>11</v>
      </c>
      <c r="AH1648" t="s">
        <v>11</v>
      </c>
      <c r="AI1648" t="s">
        <v>12</v>
      </c>
      <c r="AJ1648" t="s">
        <v>110</v>
      </c>
      <c r="AK1648">
        <v>1110166</v>
      </c>
      <c r="AL1648" t="s">
        <v>111</v>
      </c>
      <c r="AM1648" t="s">
        <v>14</v>
      </c>
      <c r="AN1648">
        <v>31829</v>
      </c>
      <c r="AO1648">
        <v>45054</v>
      </c>
      <c r="AP1648">
        <v>29747</v>
      </c>
      <c r="AQ1648">
        <v>31.38</v>
      </c>
      <c r="AR1648">
        <v>4379.8900000000003</v>
      </c>
      <c r="AS1648" t="s">
        <v>2396</v>
      </c>
      <c r="AT1648" t="s">
        <v>2396</v>
      </c>
      <c r="AU1648">
        <v>2</v>
      </c>
      <c r="AV1648" t="s">
        <v>2398</v>
      </c>
      <c r="AW1648" t="str" cm="1">
        <f t="array" ref="AW1648">IF(Bank_Final_Fact[[#This Row],[Disbursement Date]]=MIN(_xlfn._xlws.FILTER(Bank_Final_Fact[Disbursement Date],Bank_Final_Fact[Client id]=Bank_Final_Fact[[#This Row],[Client id]])),"New","Old")</f>
        <v>New</v>
      </c>
      <c r="AX1648">
        <f t="shared" si="25"/>
        <v>5</v>
      </c>
    </row>
    <row r="1649" spans="1:50">
      <c r="A1649" t="s">
        <v>2034</v>
      </c>
      <c r="B1649">
        <v>877</v>
      </c>
      <c r="C1649" t="s">
        <v>158</v>
      </c>
      <c r="D1649" t="s">
        <v>343</v>
      </c>
      <c r="E1649">
        <v>27858</v>
      </c>
      <c r="F1649">
        <v>34739</v>
      </c>
      <c r="G1649">
        <v>20894</v>
      </c>
      <c r="H1649" s="1">
        <v>42456</v>
      </c>
      <c r="I1649" t="s">
        <v>394</v>
      </c>
      <c r="J1649" t="s">
        <v>383</v>
      </c>
      <c r="K1649">
        <v>1230018</v>
      </c>
      <c r="L1649" t="s">
        <v>164</v>
      </c>
      <c r="M1649" t="s">
        <v>302</v>
      </c>
      <c r="N1649" t="s">
        <v>225</v>
      </c>
      <c r="O1649" t="s">
        <v>251</v>
      </c>
      <c r="P1649">
        <v>29</v>
      </c>
      <c r="Q1649" s="1">
        <v>32874</v>
      </c>
      <c r="R1649" t="s">
        <v>281</v>
      </c>
      <c r="S1649" t="s">
        <v>243</v>
      </c>
      <c r="T1649" t="s">
        <v>259</v>
      </c>
      <c r="U1649" t="s">
        <v>230</v>
      </c>
      <c r="V1649" t="s">
        <v>240</v>
      </c>
      <c r="W1649">
        <v>395</v>
      </c>
      <c r="X1649" t="s">
        <v>344</v>
      </c>
      <c r="Y1649" t="s">
        <v>345</v>
      </c>
      <c r="Z1649" t="s">
        <v>346</v>
      </c>
      <c r="AA1649">
        <v>0.1065</v>
      </c>
      <c r="AB1649" t="s">
        <v>347</v>
      </c>
      <c r="AC1649" t="s">
        <v>348</v>
      </c>
      <c r="AD1649" t="s">
        <v>158</v>
      </c>
      <c r="AE1649" t="s">
        <v>159</v>
      </c>
      <c r="AF1649" t="s">
        <v>144</v>
      </c>
      <c r="AG1649" t="s">
        <v>160</v>
      </c>
      <c r="AH1649" t="s">
        <v>160</v>
      </c>
      <c r="AI1649" t="s">
        <v>161</v>
      </c>
      <c r="AJ1649" t="s">
        <v>162</v>
      </c>
      <c r="AK1649">
        <v>1230018</v>
      </c>
      <c r="AL1649" t="s">
        <v>163</v>
      </c>
      <c r="AM1649" t="s">
        <v>16</v>
      </c>
      <c r="AN1649">
        <v>29720</v>
      </c>
      <c r="AO1649">
        <v>35567</v>
      </c>
      <c r="AP1649">
        <v>27822</v>
      </c>
      <c r="AQ1649">
        <v>47.96</v>
      </c>
      <c r="AR1649">
        <v>4051.69</v>
      </c>
      <c r="AS1649" t="s">
        <v>2396</v>
      </c>
      <c r="AT1649" t="s">
        <v>2396</v>
      </c>
      <c r="AU1649">
        <v>2</v>
      </c>
      <c r="AV1649" t="s">
        <v>2398</v>
      </c>
      <c r="AW1649" t="str" cm="1">
        <f t="array" ref="AW1649">IF(Bank_Final_Fact[[#This Row],[Disbursement Date]]=MIN(_xlfn._xlws.FILTER(Bank_Final_Fact[Disbursement Date],Bank_Final_Fact[Client id]=Bank_Final_Fact[[#This Row],[Client id]])),"New","Old")</f>
        <v>New</v>
      </c>
      <c r="AX1649">
        <f t="shared" si="25"/>
        <v>4</v>
      </c>
    </row>
    <row r="1650" spans="1:50">
      <c r="A1650" t="s">
        <v>2035</v>
      </c>
      <c r="B1650">
        <v>262</v>
      </c>
      <c r="C1650" t="s">
        <v>127</v>
      </c>
      <c r="D1650" t="s">
        <v>343</v>
      </c>
      <c r="E1650">
        <v>3343</v>
      </c>
      <c r="F1650">
        <v>24150</v>
      </c>
      <c r="G1650">
        <v>32936</v>
      </c>
      <c r="H1650" s="1">
        <v>43285</v>
      </c>
      <c r="I1650" t="s">
        <v>385</v>
      </c>
      <c r="J1650" t="s">
        <v>389</v>
      </c>
      <c r="K1650">
        <v>120676</v>
      </c>
      <c r="L1650" t="s">
        <v>128</v>
      </c>
      <c r="M1650" t="s">
        <v>262</v>
      </c>
      <c r="N1650" t="s">
        <v>225</v>
      </c>
      <c r="O1650" t="s">
        <v>242</v>
      </c>
      <c r="P1650">
        <v>21</v>
      </c>
      <c r="Q1650" s="1">
        <v>35796</v>
      </c>
      <c r="R1650" t="s">
        <v>266</v>
      </c>
      <c r="S1650" t="s">
        <v>243</v>
      </c>
      <c r="T1650" t="s">
        <v>229</v>
      </c>
      <c r="U1650" t="s">
        <v>245</v>
      </c>
      <c r="V1650" t="s">
        <v>246</v>
      </c>
      <c r="W1650">
        <v>800</v>
      </c>
      <c r="X1650" t="s">
        <v>344</v>
      </c>
      <c r="Y1650" t="s">
        <v>345</v>
      </c>
      <c r="Z1650" t="s">
        <v>346</v>
      </c>
      <c r="AA1650">
        <v>0.1065</v>
      </c>
      <c r="AB1650" t="s">
        <v>347</v>
      </c>
      <c r="AC1650" t="s">
        <v>348</v>
      </c>
      <c r="AD1650" t="s">
        <v>127</v>
      </c>
      <c r="AE1650" t="s">
        <v>9</v>
      </c>
      <c r="AF1650" t="s">
        <v>10</v>
      </c>
      <c r="AG1650" t="s">
        <v>11</v>
      </c>
      <c r="AH1650" t="s">
        <v>11</v>
      </c>
      <c r="AI1650" t="s">
        <v>12</v>
      </c>
      <c r="AJ1650" t="s">
        <v>127</v>
      </c>
      <c r="AK1650">
        <v>120676</v>
      </c>
      <c r="AL1650" t="s">
        <v>21</v>
      </c>
      <c r="AM1650" t="s">
        <v>14</v>
      </c>
      <c r="AN1650">
        <v>4675</v>
      </c>
      <c r="AO1650">
        <v>24691</v>
      </c>
      <c r="AP1650">
        <v>3102</v>
      </c>
      <c r="AQ1650">
        <v>35.75</v>
      </c>
      <c r="AR1650">
        <v>642.77</v>
      </c>
      <c r="AS1650" t="s">
        <v>2396</v>
      </c>
      <c r="AT1650" t="s">
        <v>2396</v>
      </c>
      <c r="AU1650">
        <v>2</v>
      </c>
      <c r="AV1650" t="s">
        <v>2398</v>
      </c>
      <c r="AW1650" t="str" cm="1">
        <f t="array" ref="AW1650">IF(Bank_Final_Fact[[#This Row],[Disbursement Date]]=MIN(_xlfn._xlws.FILTER(Bank_Final_Fact[Disbursement Date],Bank_Final_Fact[Client id]=Bank_Final_Fact[[#This Row],[Client id]])),"New","Old")</f>
        <v>Old</v>
      </c>
      <c r="AX1650">
        <f t="shared" si="25"/>
        <v>3</v>
      </c>
    </row>
    <row r="1651" spans="1:50">
      <c r="A1651" t="s">
        <v>2036</v>
      </c>
      <c r="B1651">
        <v>784</v>
      </c>
      <c r="C1651" t="s">
        <v>124</v>
      </c>
      <c r="D1651" t="s">
        <v>349</v>
      </c>
      <c r="E1651">
        <v>43190</v>
      </c>
      <c r="F1651">
        <v>37289</v>
      </c>
      <c r="G1651">
        <v>16727</v>
      </c>
      <c r="H1651" s="1">
        <v>42470</v>
      </c>
      <c r="I1651" t="s">
        <v>382</v>
      </c>
      <c r="J1651" t="s">
        <v>383</v>
      </c>
      <c r="K1651">
        <v>1030063</v>
      </c>
      <c r="L1651" t="s">
        <v>126</v>
      </c>
      <c r="M1651" t="s">
        <v>334</v>
      </c>
      <c r="N1651" t="s">
        <v>225</v>
      </c>
      <c r="O1651" t="s">
        <v>226</v>
      </c>
      <c r="P1651">
        <v>43</v>
      </c>
      <c r="Q1651" s="1">
        <v>27454</v>
      </c>
      <c r="R1651" t="s">
        <v>281</v>
      </c>
      <c r="S1651" t="s">
        <v>282</v>
      </c>
      <c r="T1651" t="s">
        <v>229</v>
      </c>
      <c r="U1651" t="s">
        <v>230</v>
      </c>
      <c r="V1651" t="s">
        <v>246</v>
      </c>
      <c r="W1651">
        <v>558</v>
      </c>
      <c r="X1651" t="s">
        <v>344</v>
      </c>
      <c r="Y1651" t="s">
        <v>350</v>
      </c>
      <c r="Z1651" t="s">
        <v>346</v>
      </c>
      <c r="AA1651">
        <v>7.51E-2</v>
      </c>
      <c r="AB1651" t="s">
        <v>351</v>
      </c>
      <c r="AC1651" t="s">
        <v>352</v>
      </c>
      <c r="AD1651" t="s">
        <v>124</v>
      </c>
      <c r="AE1651" t="s">
        <v>9</v>
      </c>
      <c r="AF1651" t="s">
        <v>10</v>
      </c>
      <c r="AG1651" t="s">
        <v>11</v>
      </c>
      <c r="AH1651" t="s">
        <v>11</v>
      </c>
      <c r="AI1651" t="s">
        <v>12</v>
      </c>
      <c r="AJ1651" t="s">
        <v>20</v>
      </c>
      <c r="AK1651">
        <v>1030063</v>
      </c>
      <c r="AL1651" t="s">
        <v>125</v>
      </c>
      <c r="AM1651" t="s">
        <v>30</v>
      </c>
      <c r="AN1651">
        <v>44136</v>
      </c>
      <c r="AO1651">
        <v>38177</v>
      </c>
      <c r="AP1651">
        <v>43087</v>
      </c>
      <c r="AQ1651">
        <v>12.36</v>
      </c>
      <c r="AR1651">
        <v>2075.0700000000002</v>
      </c>
      <c r="AS1651" t="s">
        <v>2396</v>
      </c>
      <c r="AT1651" t="s">
        <v>2396</v>
      </c>
      <c r="AU1651">
        <v>2</v>
      </c>
      <c r="AV1651" t="s">
        <v>2398</v>
      </c>
      <c r="AW1651" t="str" cm="1">
        <f t="array" ref="AW1651">IF(Bank_Final_Fact[[#This Row],[Disbursement Date]]=MIN(_xlfn._xlws.FILTER(Bank_Final_Fact[Disbursement Date],Bank_Final_Fact[Client id]=Bank_Final_Fact[[#This Row],[Client id]])),"New","Old")</f>
        <v>Old</v>
      </c>
      <c r="AX1651">
        <f t="shared" si="25"/>
        <v>6</v>
      </c>
    </row>
    <row r="1652" spans="1:50">
      <c r="A1652" t="s">
        <v>2037</v>
      </c>
      <c r="B1652">
        <v>138</v>
      </c>
      <c r="C1652" t="s">
        <v>39</v>
      </c>
      <c r="D1652" t="s">
        <v>343</v>
      </c>
      <c r="E1652">
        <v>7920</v>
      </c>
      <c r="F1652">
        <v>27201</v>
      </c>
      <c r="G1652">
        <v>28900</v>
      </c>
      <c r="H1652" s="1">
        <v>43715</v>
      </c>
      <c r="I1652" t="s">
        <v>382</v>
      </c>
      <c r="J1652" t="s">
        <v>389</v>
      </c>
      <c r="K1652">
        <v>30179</v>
      </c>
      <c r="L1652" t="s">
        <v>46</v>
      </c>
      <c r="M1652" t="s">
        <v>322</v>
      </c>
      <c r="N1652" t="s">
        <v>225</v>
      </c>
      <c r="O1652" t="s">
        <v>226</v>
      </c>
      <c r="P1652">
        <v>39</v>
      </c>
      <c r="Q1652" s="1">
        <v>29587</v>
      </c>
      <c r="R1652" t="s">
        <v>239</v>
      </c>
      <c r="S1652" t="s">
        <v>303</v>
      </c>
      <c r="T1652" t="s">
        <v>229</v>
      </c>
      <c r="U1652" t="s">
        <v>230</v>
      </c>
      <c r="V1652" t="s">
        <v>240</v>
      </c>
      <c r="W1652">
        <v>795</v>
      </c>
      <c r="X1652" t="s">
        <v>344</v>
      </c>
      <c r="Y1652" t="s">
        <v>345</v>
      </c>
      <c r="Z1652" t="s">
        <v>346</v>
      </c>
      <c r="AA1652">
        <v>0.1065</v>
      </c>
      <c r="AB1652" t="s">
        <v>347</v>
      </c>
      <c r="AC1652" t="s">
        <v>348</v>
      </c>
      <c r="AD1652" t="s">
        <v>39</v>
      </c>
      <c r="AE1652" t="s">
        <v>40</v>
      </c>
      <c r="AF1652" t="s">
        <v>41</v>
      </c>
      <c r="AG1652" t="s">
        <v>42</v>
      </c>
      <c r="AH1652" t="s">
        <v>42</v>
      </c>
      <c r="AI1652" t="s">
        <v>43</v>
      </c>
      <c r="AJ1652" t="s">
        <v>44</v>
      </c>
      <c r="AK1652">
        <v>30179</v>
      </c>
      <c r="AL1652" t="s">
        <v>45</v>
      </c>
      <c r="AM1652" t="s">
        <v>30</v>
      </c>
      <c r="AN1652">
        <v>9758</v>
      </c>
      <c r="AO1652">
        <v>28210</v>
      </c>
      <c r="AP1652">
        <v>7862</v>
      </c>
      <c r="AQ1652">
        <v>30.63</v>
      </c>
      <c r="AR1652">
        <v>2851.4</v>
      </c>
      <c r="AS1652" t="s">
        <v>2396</v>
      </c>
      <c r="AT1652" t="s">
        <v>2396</v>
      </c>
      <c r="AU1652">
        <v>0</v>
      </c>
      <c r="AV1652" t="s">
        <v>2400</v>
      </c>
      <c r="AW1652" t="str" cm="1">
        <f t="array" ref="AW1652">IF(Bank_Final_Fact[[#This Row],[Disbursement Date]]=MIN(_xlfn._xlws.FILTER(Bank_Final_Fact[Disbursement Date],Bank_Final_Fact[Client id]=Bank_Final_Fact[[#This Row],[Client id]])),"New","Old")</f>
        <v>Old</v>
      </c>
      <c r="AX1652">
        <f t="shared" si="25"/>
        <v>4</v>
      </c>
    </row>
    <row r="1653" spans="1:50">
      <c r="A1653" t="s">
        <v>2038</v>
      </c>
      <c r="B1653">
        <v>220</v>
      </c>
      <c r="C1653" t="s">
        <v>39</v>
      </c>
      <c r="D1653" t="s">
        <v>343</v>
      </c>
      <c r="E1653">
        <v>19949</v>
      </c>
      <c r="F1653">
        <v>2986</v>
      </c>
      <c r="G1653">
        <v>34640</v>
      </c>
      <c r="H1653" s="1">
        <v>44414</v>
      </c>
      <c r="I1653" t="s">
        <v>382</v>
      </c>
      <c r="J1653" t="s">
        <v>383</v>
      </c>
      <c r="K1653">
        <v>30179</v>
      </c>
      <c r="L1653" t="s">
        <v>46</v>
      </c>
      <c r="M1653" t="s">
        <v>269</v>
      </c>
      <c r="N1653" t="s">
        <v>225</v>
      </c>
      <c r="O1653" t="s">
        <v>242</v>
      </c>
      <c r="P1653">
        <v>25</v>
      </c>
      <c r="Q1653" s="1">
        <v>33604</v>
      </c>
      <c r="R1653" t="s">
        <v>266</v>
      </c>
      <c r="S1653" t="s">
        <v>243</v>
      </c>
      <c r="T1653" t="s">
        <v>229</v>
      </c>
      <c r="U1653" t="s">
        <v>236</v>
      </c>
      <c r="V1653" t="s">
        <v>231</v>
      </c>
      <c r="W1653">
        <v>752</v>
      </c>
      <c r="X1653" t="s">
        <v>344</v>
      </c>
      <c r="Y1653" t="s">
        <v>345</v>
      </c>
      <c r="Z1653" t="s">
        <v>346</v>
      </c>
      <c r="AA1653">
        <v>0.1065</v>
      </c>
      <c r="AB1653" t="s">
        <v>347</v>
      </c>
      <c r="AC1653" t="s">
        <v>348</v>
      </c>
      <c r="AD1653" t="s">
        <v>39</v>
      </c>
      <c r="AE1653" t="s">
        <v>40</v>
      </c>
      <c r="AF1653" t="s">
        <v>41</v>
      </c>
      <c r="AG1653" t="s">
        <v>42</v>
      </c>
      <c r="AH1653" t="s">
        <v>42</v>
      </c>
      <c r="AI1653" t="s">
        <v>43</v>
      </c>
      <c r="AJ1653" t="s">
        <v>44</v>
      </c>
      <c r="AK1653">
        <v>30179</v>
      </c>
      <c r="AL1653" t="s">
        <v>45</v>
      </c>
      <c r="AM1653" t="s">
        <v>30</v>
      </c>
      <c r="AN1653">
        <v>19759</v>
      </c>
      <c r="AO1653">
        <v>3637</v>
      </c>
      <c r="AP1653">
        <v>19557</v>
      </c>
      <c r="AQ1653">
        <v>4.3600000000000003</v>
      </c>
      <c r="AR1653">
        <v>2601.2399999999998</v>
      </c>
      <c r="AS1653" t="s">
        <v>2396</v>
      </c>
      <c r="AT1653" t="s">
        <v>2397</v>
      </c>
      <c r="AU1653">
        <v>1</v>
      </c>
      <c r="AV1653" t="s">
        <v>2399</v>
      </c>
      <c r="AW1653" t="str" cm="1">
        <f t="array" ref="AW1653">IF(Bank_Final_Fact[[#This Row],[Disbursement Date]]=MIN(_xlfn._xlws.FILTER(Bank_Final_Fact[Disbursement Date],Bank_Final_Fact[Client id]=Bank_Final_Fact[[#This Row],[Client id]])),"New","Old")</f>
        <v>Old</v>
      </c>
      <c r="AX1653">
        <f t="shared" si="25"/>
        <v>6</v>
      </c>
    </row>
    <row r="1654" spans="1:50">
      <c r="A1654" t="s">
        <v>2039</v>
      </c>
      <c r="B1654">
        <v>422</v>
      </c>
      <c r="C1654" t="s">
        <v>89</v>
      </c>
      <c r="D1654" t="s">
        <v>343</v>
      </c>
      <c r="E1654">
        <v>35036</v>
      </c>
      <c r="F1654">
        <v>46446</v>
      </c>
      <c r="G1654">
        <v>18895</v>
      </c>
      <c r="H1654" s="1">
        <v>44566</v>
      </c>
      <c r="I1654" t="s">
        <v>382</v>
      </c>
      <c r="J1654" t="s">
        <v>383</v>
      </c>
      <c r="K1654">
        <v>910020</v>
      </c>
      <c r="L1654" t="s">
        <v>91</v>
      </c>
      <c r="M1654" t="s">
        <v>332</v>
      </c>
      <c r="N1654" t="s">
        <v>225</v>
      </c>
      <c r="O1654" t="s">
        <v>238</v>
      </c>
      <c r="P1654">
        <v>55</v>
      </c>
      <c r="Q1654" s="1">
        <v>23489</v>
      </c>
      <c r="R1654" t="s">
        <v>281</v>
      </c>
      <c r="S1654" t="s">
        <v>282</v>
      </c>
      <c r="T1654" t="s">
        <v>229</v>
      </c>
      <c r="U1654" t="s">
        <v>233</v>
      </c>
      <c r="V1654" t="s">
        <v>231</v>
      </c>
      <c r="W1654">
        <v>502</v>
      </c>
      <c r="X1654" t="s">
        <v>344</v>
      </c>
      <c r="Y1654" t="s">
        <v>345</v>
      </c>
      <c r="Z1654" t="s">
        <v>346</v>
      </c>
      <c r="AA1654">
        <v>0.1065</v>
      </c>
      <c r="AB1654" t="s">
        <v>347</v>
      </c>
      <c r="AC1654" t="s">
        <v>348</v>
      </c>
      <c r="AD1654" t="s">
        <v>89</v>
      </c>
      <c r="AE1654" t="s">
        <v>24</v>
      </c>
      <c r="AF1654" t="s">
        <v>25</v>
      </c>
      <c r="AG1654" t="s">
        <v>26</v>
      </c>
      <c r="AH1654" t="s">
        <v>26</v>
      </c>
      <c r="AI1654" t="s">
        <v>27</v>
      </c>
      <c r="AJ1654" t="s">
        <v>28</v>
      </c>
      <c r="AK1654">
        <v>910020</v>
      </c>
      <c r="AL1654" t="s">
        <v>90</v>
      </c>
      <c r="AM1654" t="s">
        <v>16</v>
      </c>
      <c r="AN1654">
        <v>35582</v>
      </c>
      <c r="AO1654">
        <v>46984</v>
      </c>
      <c r="AP1654">
        <v>34997</v>
      </c>
      <c r="AQ1654">
        <v>41.45</v>
      </c>
      <c r="AR1654">
        <v>4963.46</v>
      </c>
      <c r="AS1654" t="s">
        <v>2396</v>
      </c>
      <c r="AT1654" t="s">
        <v>2396</v>
      </c>
      <c r="AU1654">
        <v>0</v>
      </c>
      <c r="AV1654" t="s">
        <v>2399</v>
      </c>
      <c r="AW1654" t="str" cm="1">
        <f t="array" ref="AW1654">IF(Bank_Final_Fact[[#This Row],[Disbursement Date]]=MIN(_xlfn._xlws.FILTER(Bank_Final_Fact[Disbursement Date],Bank_Final_Fact[Client id]=Bank_Final_Fact[[#This Row],[Client id]])),"New","Old")</f>
        <v>Old</v>
      </c>
      <c r="AX1654">
        <f t="shared" si="25"/>
        <v>3</v>
      </c>
    </row>
    <row r="1655" spans="1:50">
      <c r="A1655" t="s">
        <v>2040</v>
      </c>
      <c r="B1655">
        <v>570</v>
      </c>
      <c r="C1655" t="s">
        <v>81</v>
      </c>
      <c r="D1655" t="s">
        <v>343</v>
      </c>
      <c r="E1655">
        <v>15192</v>
      </c>
      <c r="F1655">
        <v>14918</v>
      </c>
      <c r="G1655">
        <v>8463</v>
      </c>
      <c r="H1655" s="1">
        <v>44068</v>
      </c>
      <c r="I1655" t="s">
        <v>382</v>
      </c>
      <c r="J1655" t="s">
        <v>389</v>
      </c>
      <c r="K1655">
        <v>690076</v>
      </c>
      <c r="L1655" t="s">
        <v>88</v>
      </c>
      <c r="M1655" t="s">
        <v>292</v>
      </c>
      <c r="N1655" t="s">
        <v>225</v>
      </c>
      <c r="O1655" t="s">
        <v>226</v>
      </c>
      <c r="P1655">
        <v>44</v>
      </c>
      <c r="Q1655" s="1">
        <v>27645</v>
      </c>
      <c r="R1655" t="s">
        <v>266</v>
      </c>
      <c r="S1655" t="s">
        <v>243</v>
      </c>
      <c r="T1655" t="s">
        <v>259</v>
      </c>
      <c r="U1655" t="s">
        <v>245</v>
      </c>
      <c r="V1655" t="s">
        <v>246</v>
      </c>
      <c r="W1655">
        <v>601</v>
      </c>
      <c r="X1655" t="s">
        <v>344</v>
      </c>
      <c r="Y1655" t="s">
        <v>345</v>
      </c>
      <c r="Z1655" t="s">
        <v>346</v>
      </c>
      <c r="AA1655">
        <v>0.1065</v>
      </c>
      <c r="AB1655" t="s">
        <v>347</v>
      </c>
      <c r="AC1655" t="s">
        <v>348</v>
      </c>
      <c r="AD1655" t="s">
        <v>81</v>
      </c>
      <c r="AE1655" t="s">
        <v>82</v>
      </c>
      <c r="AF1655" t="s">
        <v>83</v>
      </c>
      <c r="AG1655" t="s">
        <v>84</v>
      </c>
      <c r="AH1655" t="s">
        <v>84</v>
      </c>
      <c r="AI1655" t="s">
        <v>85</v>
      </c>
      <c r="AJ1655" t="s">
        <v>86</v>
      </c>
      <c r="AK1655">
        <v>690076</v>
      </c>
      <c r="AL1655" t="s">
        <v>87</v>
      </c>
      <c r="AM1655" t="s">
        <v>14</v>
      </c>
      <c r="AN1655">
        <v>16951</v>
      </c>
      <c r="AO1655">
        <v>15748</v>
      </c>
      <c r="AP1655">
        <v>14893</v>
      </c>
      <c r="AQ1655">
        <v>29.34</v>
      </c>
      <c r="AR1655">
        <v>3320.92</v>
      </c>
      <c r="AS1655" t="s">
        <v>2396</v>
      </c>
      <c r="AT1655" t="s">
        <v>2396</v>
      </c>
      <c r="AU1655">
        <v>0</v>
      </c>
      <c r="AV1655" t="s">
        <v>2398</v>
      </c>
      <c r="AW1655" t="str" cm="1">
        <f t="array" ref="AW1655">IF(Bank_Final_Fact[[#This Row],[Disbursement Date]]=MIN(_xlfn._xlws.FILTER(Bank_Final_Fact[Disbursement Date],Bank_Final_Fact[Client id]=Bank_Final_Fact[[#This Row],[Client id]])),"New","Old")</f>
        <v>Old</v>
      </c>
      <c r="AX1655">
        <f t="shared" si="25"/>
        <v>2</v>
      </c>
    </row>
    <row r="1656" spans="1:50">
      <c r="A1656" t="s">
        <v>2041</v>
      </c>
      <c r="B1656">
        <v>248</v>
      </c>
      <c r="C1656" t="s">
        <v>23</v>
      </c>
      <c r="D1656" t="s">
        <v>359</v>
      </c>
      <c r="E1656">
        <v>44652</v>
      </c>
      <c r="F1656">
        <v>43034</v>
      </c>
      <c r="G1656">
        <v>38653</v>
      </c>
      <c r="H1656" s="1">
        <v>44028</v>
      </c>
      <c r="I1656" t="s">
        <v>394</v>
      </c>
      <c r="J1656" t="s">
        <v>389</v>
      </c>
      <c r="K1656">
        <v>910182</v>
      </c>
      <c r="L1656" t="s">
        <v>31</v>
      </c>
      <c r="M1656" t="s">
        <v>290</v>
      </c>
      <c r="N1656" t="s">
        <v>225</v>
      </c>
      <c r="O1656" t="s">
        <v>226</v>
      </c>
      <c r="P1656">
        <v>38</v>
      </c>
      <c r="Q1656" s="1">
        <v>29221</v>
      </c>
      <c r="R1656" t="s">
        <v>235</v>
      </c>
      <c r="S1656" t="s">
        <v>243</v>
      </c>
      <c r="T1656" t="s">
        <v>249</v>
      </c>
      <c r="U1656" t="s">
        <v>245</v>
      </c>
      <c r="V1656" t="s">
        <v>240</v>
      </c>
      <c r="W1656">
        <v>696</v>
      </c>
      <c r="X1656" t="s">
        <v>344</v>
      </c>
      <c r="Y1656" t="s">
        <v>360</v>
      </c>
      <c r="Z1656" t="s">
        <v>346</v>
      </c>
      <c r="AA1656">
        <v>9.9099999999999994E-2</v>
      </c>
      <c r="AB1656" t="s">
        <v>347</v>
      </c>
      <c r="AC1656" t="s">
        <v>361</v>
      </c>
      <c r="AD1656" t="s">
        <v>23</v>
      </c>
      <c r="AE1656" t="s">
        <v>24</v>
      </c>
      <c r="AF1656" t="s">
        <v>25</v>
      </c>
      <c r="AG1656" t="s">
        <v>26</v>
      </c>
      <c r="AH1656" t="s">
        <v>26</v>
      </c>
      <c r="AI1656" t="s">
        <v>27</v>
      </c>
      <c r="AJ1656" t="s">
        <v>28</v>
      </c>
      <c r="AK1656">
        <v>910182</v>
      </c>
      <c r="AL1656" t="s">
        <v>29</v>
      </c>
      <c r="AM1656" t="s">
        <v>16</v>
      </c>
      <c r="AN1656">
        <v>46580</v>
      </c>
      <c r="AO1656">
        <v>43920</v>
      </c>
      <c r="AP1656">
        <v>44377</v>
      </c>
      <c r="AQ1656">
        <v>27.32</v>
      </c>
      <c r="AR1656">
        <v>1590.01</v>
      </c>
      <c r="AS1656" t="s">
        <v>2396</v>
      </c>
      <c r="AT1656" t="s">
        <v>2396</v>
      </c>
      <c r="AU1656">
        <v>1</v>
      </c>
      <c r="AV1656" t="s">
        <v>2398</v>
      </c>
      <c r="AW1656" t="str" cm="1">
        <f t="array" ref="AW1656">IF(Bank_Final_Fact[[#This Row],[Disbursement Date]]=MIN(_xlfn._xlws.FILTER(Bank_Final_Fact[Disbursement Date],Bank_Final_Fact[Client id]=Bank_Final_Fact[[#This Row],[Client id]])),"New","Old")</f>
        <v>New</v>
      </c>
      <c r="AX1656">
        <f t="shared" si="25"/>
        <v>1</v>
      </c>
    </row>
    <row r="1657" spans="1:50">
      <c r="A1657" t="s">
        <v>2042</v>
      </c>
      <c r="B1657">
        <v>848</v>
      </c>
      <c r="C1657" t="s">
        <v>124</v>
      </c>
      <c r="D1657" t="s">
        <v>359</v>
      </c>
      <c r="E1657">
        <v>40650</v>
      </c>
      <c r="F1657">
        <v>36121</v>
      </c>
      <c r="G1657">
        <v>5899</v>
      </c>
      <c r="H1657" s="1">
        <v>43451</v>
      </c>
      <c r="I1657" t="s">
        <v>394</v>
      </c>
      <c r="J1657" t="s">
        <v>383</v>
      </c>
      <c r="K1657">
        <v>1030063</v>
      </c>
      <c r="L1657" t="s">
        <v>126</v>
      </c>
      <c r="M1657" t="s">
        <v>279</v>
      </c>
      <c r="N1657" t="s">
        <v>225</v>
      </c>
      <c r="O1657" t="s">
        <v>226</v>
      </c>
      <c r="P1657">
        <v>38</v>
      </c>
      <c r="Q1657" s="1">
        <v>29530</v>
      </c>
      <c r="R1657" t="s">
        <v>266</v>
      </c>
      <c r="S1657" t="s">
        <v>282</v>
      </c>
      <c r="T1657" t="s">
        <v>229</v>
      </c>
      <c r="U1657" t="s">
        <v>236</v>
      </c>
      <c r="V1657" t="s">
        <v>231</v>
      </c>
      <c r="W1657">
        <v>755</v>
      </c>
      <c r="X1657" t="s">
        <v>344</v>
      </c>
      <c r="Y1657" t="s">
        <v>360</v>
      </c>
      <c r="Z1657" t="s">
        <v>346</v>
      </c>
      <c r="AA1657">
        <v>9.9099999999999994E-2</v>
      </c>
      <c r="AB1657" t="s">
        <v>347</v>
      </c>
      <c r="AC1657" t="s">
        <v>361</v>
      </c>
      <c r="AD1657" t="s">
        <v>124</v>
      </c>
      <c r="AE1657" t="s">
        <v>9</v>
      </c>
      <c r="AF1657" t="s">
        <v>10</v>
      </c>
      <c r="AG1657" t="s">
        <v>11</v>
      </c>
      <c r="AH1657" t="s">
        <v>11</v>
      </c>
      <c r="AI1657" t="s">
        <v>12</v>
      </c>
      <c r="AJ1657" t="s">
        <v>20</v>
      </c>
      <c r="AK1657">
        <v>1030063</v>
      </c>
      <c r="AL1657" t="s">
        <v>125</v>
      </c>
      <c r="AM1657" t="s">
        <v>30</v>
      </c>
      <c r="AN1657">
        <v>41933</v>
      </c>
      <c r="AO1657">
        <v>37382</v>
      </c>
      <c r="AP1657">
        <v>40215</v>
      </c>
      <c r="AQ1657">
        <v>20.6</v>
      </c>
      <c r="AR1657">
        <v>3360.88</v>
      </c>
      <c r="AS1657" t="s">
        <v>2396</v>
      </c>
      <c r="AT1657" t="s">
        <v>2396</v>
      </c>
      <c r="AU1657">
        <v>2</v>
      </c>
      <c r="AV1657" t="s">
        <v>2398</v>
      </c>
      <c r="AW1657" t="str" cm="1">
        <f t="array" ref="AW1657">IF(Bank_Final_Fact[[#This Row],[Disbursement Date]]=MIN(_xlfn._xlws.FILTER(Bank_Final_Fact[Disbursement Date],Bank_Final_Fact[Client id]=Bank_Final_Fact[[#This Row],[Client id]])),"New","Old")</f>
        <v>Old</v>
      </c>
      <c r="AX1657">
        <f t="shared" si="25"/>
        <v>3</v>
      </c>
    </row>
    <row r="1658" spans="1:50">
      <c r="A1658" t="s">
        <v>2043</v>
      </c>
      <c r="B1658">
        <v>666</v>
      </c>
      <c r="C1658" t="s">
        <v>109</v>
      </c>
      <c r="D1658" t="s">
        <v>343</v>
      </c>
      <c r="E1658">
        <v>24268</v>
      </c>
      <c r="F1658">
        <v>28746</v>
      </c>
      <c r="G1658">
        <v>10373</v>
      </c>
      <c r="H1658" s="1">
        <v>45066</v>
      </c>
      <c r="I1658" t="s">
        <v>382</v>
      </c>
      <c r="J1658" t="s">
        <v>383</v>
      </c>
      <c r="K1658">
        <v>1110166</v>
      </c>
      <c r="L1658" t="s">
        <v>112</v>
      </c>
      <c r="M1658" t="s">
        <v>298</v>
      </c>
      <c r="N1658" t="s">
        <v>225</v>
      </c>
      <c r="O1658" t="s">
        <v>242</v>
      </c>
      <c r="P1658">
        <v>22</v>
      </c>
      <c r="Q1658" s="1">
        <v>35348</v>
      </c>
      <c r="R1658" t="s">
        <v>239</v>
      </c>
      <c r="S1658" t="s">
        <v>303</v>
      </c>
      <c r="T1658" t="s">
        <v>259</v>
      </c>
      <c r="U1658" t="s">
        <v>233</v>
      </c>
      <c r="V1658" t="s">
        <v>246</v>
      </c>
      <c r="W1658">
        <v>564</v>
      </c>
      <c r="X1658" t="s">
        <v>344</v>
      </c>
      <c r="Y1658" t="s">
        <v>345</v>
      </c>
      <c r="Z1658" t="s">
        <v>346</v>
      </c>
      <c r="AA1658">
        <v>0.1065</v>
      </c>
      <c r="AB1658" t="s">
        <v>347</v>
      </c>
      <c r="AC1658" t="s">
        <v>348</v>
      </c>
      <c r="AD1658" t="s">
        <v>109</v>
      </c>
      <c r="AE1658" t="s">
        <v>9</v>
      </c>
      <c r="AF1658" t="s">
        <v>10</v>
      </c>
      <c r="AG1658" t="s">
        <v>11</v>
      </c>
      <c r="AH1658" t="s">
        <v>11</v>
      </c>
      <c r="AI1658" t="s">
        <v>12</v>
      </c>
      <c r="AJ1658" t="s">
        <v>110</v>
      </c>
      <c r="AK1658">
        <v>1110166</v>
      </c>
      <c r="AL1658" t="s">
        <v>111</v>
      </c>
      <c r="AM1658" t="s">
        <v>14</v>
      </c>
      <c r="AN1658">
        <v>24566</v>
      </c>
      <c r="AO1658">
        <v>28465</v>
      </c>
      <c r="AP1658">
        <v>24189</v>
      </c>
      <c r="AQ1658">
        <v>41.93</v>
      </c>
      <c r="AR1658">
        <v>4350.45</v>
      </c>
      <c r="AS1658" t="s">
        <v>2397</v>
      </c>
      <c r="AT1658" t="s">
        <v>2396</v>
      </c>
      <c r="AU1658">
        <v>2</v>
      </c>
      <c r="AV1658" t="s">
        <v>2399</v>
      </c>
      <c r="AW1658" t="str" cm="1">
        <f t="array" ref="AW1658">IF(Bank_Final_Fact[[#This Row],[Disbursement Date]]=MIN(_xlfn._xlws.FILTER(Bank_Final_Fact[Disbursement Date],Bank_Final_Fact[Client id]=Bank_Final_Fact[[#This Row],[Client id]])),"New","Old")</f>
        <v>Old</v>
      </c>
      <c r="AX1658">
        <f t="shared" si="25"/>
        <v>5</v>
      </c>
    </row>
    <row r="1659" spans="1:50">
      <c r="A1659" t="s">
        <v>2044</v>
      </c>
      <c r="B1659">
        <v>331</v>
      </c>
      <c r="C1659" t="s">
        <v>206</v>
      </c>
      <c r="D1659" t="s">
        <v>356</v>
      </c>
      <c r="E1659">
        <v>9036</v>
      </c>
      <c r="F1659">
        <v>15431</v>
      </c>
      <c r="G1659">
        <v>13004</v>
      </c>
      <c r="H1659" s="1">
        <v>45199</v>
      </c>
      <c r="I1659" t="s">
        <v>394</v>
      </c>
      <c r="J1659" t="s">
        <v>383</v>
      </c>
      <c r="K1659">
        <v>670106</v>
      </c>
      <c r="L1659" t="s">
        <v>208</v>
      </c>
      <c r="M1659" t="s">
        <v>262</v>
      </c>
      <c r="N1659" t="s">
        <v>225</v>
      </c>
      <c r="O1659" t="s">
        <v>226</v>
      </c>
      <c r="P1659">
        <v>43</v>
      </c>
      <c r="Q1659" s="1">
        <v>27760</v>
      </c>
      <c r="R1659" t="s">
        <v>227</v>
      </c>
      <c r="S1659" t="s">
        <v>243</v>
      </c>
      <c r="T1659" t="s">
        <v>229</v>
      </c>
      <c r="U1659" t="s">
        <v>230</v>
      </c>
      <c r="V1659" t="s">
        <v>231</v>
      </c>
      <c r="W1659">
        <v>798</v>
      </c>
      <c r="X1659" t="s">
        <v>344</v>
      </c>
      <c r="Y1659" t="s">
        <v>357</v>
      </c>
      <c r="Z1659" t="s">
        <v>346</v>
      </c>
      <c r="AA1659">
        <v>6.6199999999999995E-2</v>
      </c>
      <c r="AB1659" t="s">
        <v>351</v>
      </c>
      <c r="AC1659" t="s">
        <v>358</v>
      </c>
      <c r="AD1659" t="s">
        <v>206</v>
      </c>
      <c r="AE1659" t="s">
        <v>51</v>
      </c>
      <c r="AF1659" t="s">
        <v>52</v>
      </c>
      <c r="AG1659" t="s">
        <v>53</v>
      </c>
      <c r="AH1659" t="s">
        <v>53</v>
      </c>
      <c r="AI1659" t="s">
        <v>54</v>
      </c>
      <c r="AJ1659" t="s">
        <v>206</v>
      </c>
      <c r="AK1659">
        <v>670106</v>
      </c>
      <c r="AL1659" t="s">
        <v>207</v>
      </c>
      <c r="AM1659" t="s">
        <v>14</v>
      </c>
      <c r="AN1659">
        <v>8785</v>
      </c>
      <c r="AO1659">
        <v>16012</v>
      </c>
      <c r="AP1659">
        <v>9009</v>
      </c>
      <c r="AQ1659">
        <v>1.97</v>
      </c>
      <c r="AR1659">
        <v>1094.82</v>
      </c>
      <c r="AS1659" t="s">
        <v>2396</v>
      </c>
      <c r="AT1659" t="s">
        <v>2396</v>
      </c>
      <c r="AU1659">
        <v>0</v>
      </c>
      <c r="AV1659" t="s">
        <v>2398</v>
      </c>
      <c r="AW1659" t="str" cm="1">
        <f t="array" ref="AW1659">IF(Bank_Final_Fact[[#This Row],[Disbursement Date]]=MIN(_xlfn._xlws.FILTER(Bank_Final_Fact[Disbursement Date],Bank_Final_Fact[Client id]=Bank_Final_Fact[[#This Row],[Client id]])),"New","Old")</f>
        <v>Old</v>
      </c>
      <c r="AX1659">
        <f t="shared" si="25"/>
        <v>2</v>
      </c>
    </row>
    <row r="1660" spans="1:50">
      <c r="A1660" t="s">
        <v>2045</v>
      </c>
      <c r="B1660">
        <v>16</v>
      </c>
      <c r="C1660" t="s">
        <v>109</v>
      </c>
      <c r="D1660" t="s">
        <v>343</v>
      </c>
      <c r="E1660">
        <v>3835</v>
      </c>
      <c r="F1660">
        <v>37806</v>
      </c>
      <c r="G1660">
        <v>32115</v>
      </c>
      <c r="H1660" s="1">
        <v>42262</v>
      </c>
      <c r="I1660" t="s">
        <v>385</v>
      </c>
      <c r="J1660" t="s">
        <v>383</v>
      </c>
      <c r="K1660">
        <v>1110166</v>
      </c>
      <c r="L1660" t="s">
        <v>112</v>
      </c>
      <c r="M1660" t="s">
        <v>256</v>
      </c>
      <c r="N1660" t="s">
        <v>225</v>
      </c>
      <c r="O1660" t="s">
        <v>238</v>
      </c>
      <c r="P1660">
        <v>53</v>
      </c>
      <c r="Q1660" s="1">
        <v>23377</v>
      </c>
      <c r="R1660" t="s">
        <v>235</v>
      </c>
      <c r="S1660" t="s">
        <v>243</v>
      </c>
      <c r="T1660" t="s">
        <v>229</v>
      </c>
      <c r="U1660" t="s">
        <v>230</v>
      </c>
      <c r="V1660" t="s">
        <v>240</v>
      </c>
      <c r="W1660">
        <v>488</v>
      </c>
      <c r="X1660" t="s">
        <v>344</v>
      </c>
      <c r="Y1660" t="s">
        <v>345</v>
      </c>
      <c r="Z1660" t="s">
        <v>346</v>
      </c>
      <c r="AA1660">
        <v>0.1065</v>
      </c>
      <c r="AB1660" t="s">
        <v>347</v>
      </c>
      <c r="AC1660" t="s">
        <v>348</v>
      </c>
      <c r="AD1660" t="s">
        <v>109</v>
      </c>
      <c r="AE1660" t="s">
        <v>9</v>
      </c>
      <c r="AF1660" t="s">
        <v>10</v>
      </c>
      <c r="AG1660" t="s">
        <v>11</v>
      </c>
      <c r="AH1660" t="s">
        <v>11</v>
      </c>
      <c r="AI1660" t="s">
        <v>12</v>
      </c>
      <c r="AJ1660" t="s">
        <v>110</v>
      </c>
      <c r="AK1660">
        <v>1110166</v>
      </c>
      <c r="AL1660" t="s">
        <v>111</v>
      </c>
      <c r="AM1660" t="s">
        <v>14</v>
      </c>
      <c r="AN1660">
        <v>3355</v>
      </c>
      <c r="AO1660">
        <v>39462</v>
      </c>
      <c r="AP1660">
        <v>3738</v>
      </c>
      <c r="AQ1660">
        <v>32</v>
      </c>
      <c r="AR1660">
        <v>3346.8</v>
      </c>
      <c r="AS1660" t="s">
        <v>2396</v>
      </c>
      <c r="AT1660" t="s">
        <v>2396</v>
      </c>
      <c r="AU1660">
        <v>2</v>
      </c>
      <c r="AV1660" t="s">
        <v>2399</v>
      </c>
      <c r="AW1660" t="str" cm="1">
        <f t="array" ref="AW1660">IF(Bank_Final_Fact[[#This Row],[Disbursement Date]]=MIN(_xlfn._xlws.FILTER(Bank_Final_Fact[Disbursement Date],Bank_Final_Fact[Client id]=Bank_Final_Fact[[#This Row],[Client id]])),"New","Old")</f>
        <v>New</v>
      </c>
      <c r="AX1660">
        <f t="shared" si="25"/>
        <v>7</v>
      </c>
    </row>
    <row r="1661" spans="1:50">
      <c r="A1661" t="s">
        <v>2046</v>
      </c>
      <c r="B1661">
        <v>792</v>
      </c>
      <c r="C1661" t="s">
        <v>116</v>
      </c>
      <c r="D1661" t="s">
        <v>343</v>
      </c>
      <c r="E1661">
        <v>31405</v>
      </c>
      <c r="F1661">
        <v>7778</v>
      </c>
      <c r="G1661">
        <v>25955</v>
      </c>
      <c r="H1661" s="1">
        <v>44515</v>
      </c>
      <c r="I1661" t="s">
        <v>387</v>
      </c>
      <c r="J1661" t="s">
        <v>389</v>
      </c>
      <c r="K1661">
        <v>1140044</v>
      </c>
      <c r="L1661" t="s">
        <v>118</v>
      </c>
      <c r="M1661" t="s">
        <v>279</v>
      </c>
      <c r="N1661" t="s">
        <v>225</v>
      </c>
      <c r="O1661" t="s">
        <v>226</v>
      </c>
      <c r="P1661">
        <v>42</v>
      </c>
      <c r="Q1661" s="1">
        <v>28126</v>
      </c>
      <c r="R1661" t="s">
        <v>235</v>
      </c>
      <c r="S1661" t="s">
        <v>243</v>
      </c>
      <c r="T1661" t="s">
        <v>229</v>
      </c>
      <c r="U1661" t="s">
        <v>233</v>
      </c>
      <c r="V1661" t="s">
        <v>231</v>
      </c>
      <c r="W1661">
        <v>668</v>
      </c>
      <c r="X1661" t="s">
        <v>344</v>
      </c>
      <c r="Y1661" t="s">
        <v>345</v>
      </c>
      <c r="Z1661" t="s">
        <v>346</v>
      </c>
      <c r="AA1661">
        <v>0.1065</v>
      </c>
      <c r="AB1661" t="s">
        <v>347</v>
      </c>
      <c r="AC1661" t="s">
        <v>348</v>
      </c>
      <c r="AD1661" t="s">
        <v>116</v>
      </c>
      <c r="AE1661" t="s">
        <v>76</v>
      </c>
      <c r="AF1661" t="s">
        <v>77</v>
      </c>
      <c r="AG1661" t="s">
        <v>78</v>
      </c>
      <c r="AH1661" t="s">
        <v>78</v>
      </c>
      <c r="AI1661" t="s">
        <v>79</v>
      </c>
      <c r="AJ1661" t="s">
        <v>116</v>
      </c>
      <c r="AK1661">
        <v>1140044</v>
      </c>
      <c r="AL1661" t="s">
        <v>117</v>
      </c>
      <c r="AM1661" t="s">
        <v>14</v>
      </c>
      <c r="AN1661">
        <v>30936</v>
      </c>
      <c r="AO1661">
        <v>8801</v>
      </c>
      <c r="AP1661">
        <v>31393</v>
      </c>
      <c r="AQ1661">
        <v>30.8</v>
      </c>
      <c r="AR1661">
        <v>334.81</v>
      </c>
      <c r="AS1661" t="s">
        <v>2397</v>
      </c>
      <c r="AT1661" t="s">
        <v>2396</v>
      </c>
      <c r="AU1661">
        <v>2</v>
      </c>
      <c r="AV1661" t="s">
        <v>2399</v>
      </c>
      <c r="AW1661" t="str" cm="1">
        <f t="array" ref="AW1661">IF(Bank_Final_Fact[[#This Row],[Disbursement Date]]=MIN(_xlfn._xlws.FILTER(Bank_Final_Fact[Disbursement Date],Bank_Final_Fact[Client id]=Bank_Final_Fact[[#This Row],[Client id]])),"New","Old")</f>
        <v>Old</v>
      </c>
      <c r="AX1661">
        <f t="shared" si="25"/>
        <v>4</v>
      </c>
    </row>
    <row r="1662" spans="1:50">
      <c r="A1662" t="s">
        <v>2047</v>
      </c>
      <c r="B1662">
        <v>467</v>
      </c>
      <c r="C1662" t="s">
        <v>92</v>
      </c>
      <c r="D1662" t="s">
        <v>356</v>
      </c>
      <c r="E1662">
        <v>14286</v>
      </c>
      <c r="F1662">
        <v>47322</v>
      </c>
      <c r="G1662">
        <v>26484</v>
      </c>
      <c r="H1662" s="1">
        <v>45270</v>
      </c>
      <c r="I1662" t="s">
        <v>385</v>
      </c>
      <c r="J1662" t="s">
        <v>383</v>
      </c>
      <c r="K1662">
        <v>700013</v>
      </c>
      <c r="L1662" t="s">
        <v>93</v>
      </c>
      <c r="M1662" t="s">
        <v>298</v>
      </c>
      <c r="N1662" t="s">
        <v>225</v>
      </c>
      <c r="O1662" t="s">
        <v>242</v>
      </c>
      <c r="P1662">
        <v>24</v>
      </c>
      <c r="Q1662" s="1">
        <v>34335</v>
      </c>
      <c r="R1662" t="s">
        <v>239</v>
      </c>
      <c r="S1662" t="s">
        <v>303</v>
      </c>
      <c r="T1662" t="s">
        <v>229</v>
      </c>
      <c r="U1662" t="s">
        <v>261</v>
      </c>
      <c r="V1662" t="s">
        <v>246</v>
      </c>
      <c r="W1662">
        <v>443</v>
      </c>
      <c r="X1662" t="s">
        <v>344</v>
      </c>
      <c r="Y1662" t="s">
        <v>357</v>
      </c>
      <c r="Z1662" t="s">
        <v>346</v>
      </c>
      <c r="AA1662">
        <v>6.6199999999999995E-2</v>
      </c>
      <c r="AB1662" t="s">
        <v>351</v>
      </c>
      <c r="AC1662" t="s">
        <v>358</v>
      </c>
      <c r="AD1662" t="s">
        <v>92</v>
      </c>
      <c r="AE1662" t="s">
        <v>82</v>
      </c>
      <c r="AF1662" t="s">
        <v>83</v>
      </c>
      <c r="AG1662" t="s">
        <v>84</v>
      </c>
      <c r="AH1662" t="s">
        <v>84</v>
      </c>
      <c r="AI1662" t="s">
        <v>85</v>
      </c>
      <c r="AJ1662" t="s">
        <v>86</v>
      </c>
      <c r="AK1662">
        <v>700013</v>
      </c>
      <c r="AL1662" t="s">
        <v>21</v>
      </c>
      <c r="AM1662" t="s">
        <v>30</v>
      </c>
      <c r="AN1662">
        <v>14438</v>
      </c>
      <c r="AO1662">
        <v>47967</v>
      </c>
      <c r="AP1662">
        <v>14151</v>
      </c>
      <c r="AQ1662">
        <v>45.94</v>
      </c>
      <c r="AR1662">
        <v>375.4</v>
      </c>
      <c r="AS1662" t="s">
        <v>2396</v>
      </c>
      <c r="AT1662" t="s">
        <v>2396</v>
      </c>
      <c r="AU1662">
        <v>0</v>
      </c>
      <c r="AV1662" t="s">
        <v>2399</v>
      </c>
      <c r="AW1662" t="str" cm="1">
        <f t="array" ref="AW1662">IF(Bank_Final_Fact[[#This Row],[Disbursement Date]]=MIN(_xlfn._xlws.FILTER(Bank_Final_Fact[Disbursement Date],Bank_Final_Fact[Client id]=Bank_Final_Fact[[#This Row],[Client id]])),"New","Old")</f>
        <v>Old</v>
      </c>
      <c r="AX1662">
        <f t="shared" si="25"/>
        <v>8</v>
      </c>
    </row>
    <row r="1663" spans="1:50">
      <c r="A1663" t="s">
        <v>2048</v>
      </c>
      <c r="B1663">
        <v>235</v>
      </c>
      <c r="C1663" t="s">
        <v>20</v>
      </c>
      <c r="D1663" t="s">
        <v>359</v>
      </c>
      <c r="E1663">
        <v>36501</v>
      </c>
      <c r="F1663">
        <v>45171</v>
      </c>
      <c r="G1663">
        <v>9212</v>
      </c>
      <c r="H1663" s="1">
        <v>42489</v>
      </c>
      <c r="I1663" t="s">
        <v>382</v>
      </c>
      <c r="J1663" t="s">
        <v>383</v>
      </c>
      <c r="K1663">
        <v>110159</v>
      </c>
      <c r="L1663" t="s">
        <v>22</v>
      </c>
      <c r="M1663" t="s">
        <v>260</v>
      </c>
      <c r="N1663" t="s">
        <v>225</v>
      </c>
      <c r="O1663" t="s">
        <v>226</v>
      </c>
      <c r="P1663">
        <v>38</v>
      </c>
      <c r="Q1663" s="1">
        <v>29221</v>
      </c>
      <c r="R1663" t="s">
        <v>239</v>
      </c>
      <c r="S1663" t="s">
        <v>303</v>
      </c>
      <c r="T1663" t="s">
        <v>249</v>
      </c>
      <c r="U1663" t="s">
        <v>230</v>
      </c>
      <c r="V1663" t="s">
        <v>231</v>
      </c>
      <c r="W1663">
        <v>368</v>
      </c>
      <c r="X1663" t="s">
        <v>344</v>
      </c>
      <c r="Y1663" t="s">
        <v>360</v>
      </c>
      <c r="Z1663" t="s">
        <v>346</v>
      </c>
      <c r="AA1663">
        <v>9.9099999999999994E-2</v>
      </c>
      <c r="AB1663" t="s">
        <v>347</v>
      </c>
      <c r="AC1663" t="s">
        <v>361</v>
      </c>
      <c r="AD1663" t="s">
        <v>20</v>
      </c>
      <c r="AE1663" t="s">
        <v>9</v>
      </c>
      <c r="AF1663" t="s">
        <v>10</v>
      </c>
      <c r="AG1663" t="s">
        <v>11</v>
      </c>
      <c r="AH1663" t="s">
        <v>11</v>
      </c>
      <c r="AI1663" t="s">
        <v>12</v>
      </c>
      <c r="AJ1663" t="s">
        <v>20</v>
      </c>
      <c r="AK1663">
        <v>110159</v>
      </c>
      <c r="AL1663" t="s">
        <v>21</v>
      </c>
      <c r="AM1663" t="s">
        <v>30</v>
      </c>
      <c r="AN1663">
        <v>38249</v>
      </c>
      <c r="AO1663">
        <v>45028</v>
      </c>
      <c r="AP1663">
        <v>36008</v>
      </c>
      <c r="AQ1663">
        <v>7.43</v>
      </c>
      <c r="AR1663">
        <v>209.2</v>
      </c>
      <c r="AS1663" t="s">
        <v>2396</v>
      </c>
      <c r="AT1663" t="s">
        <v>2396</v>
      </c>
      <c r="AU1663">
        <v>0</v>
      </c>
      <c r="AV1663" t="s">
        <v>2398</v>
      </c>
      <c r="AW1663" t="str" cm="1">
        <f t="array" ref="AW1663">IF(Bank_Final_Fact[[#This Row],[Disbursement Date]]=MIN(_xlfn._xlws.FILTER(Bank_Final_Fact[Disbursement Date],Bank_Final_Fact[Client id]=Bank_Final_Fact[[#This Row],[Client id]])),"New","Old")</f>
        <v>New</v>
      </c>
      <c r="AX1663">
        <f t="shared" si="25"/>
        <v>2</v>
      </c>
    </row>
    <row r="1664" spans="1:50">
      <c r="A1664" t="s">
        <v>2049</v>
      </c>
      <c r="B1664">
        <v>169</v>
      </c>
      <c r="C1664" t="s">
        <v>57</v>
      </c>
      <c r="D1664" t="s">
        <v>359</v>
      </c>
      <c r="E1664">
        <v>10298</v>
      </c>
      <c r="F1664">
        <v>19662</v>
      </c>
      <c r="G1664">
        <v>30970</v>
      </c>
      <c r="H1664" s="1">
        <v>42877</v>
      </c>
      <c r="I1664" t="s">
        <v>394</v>
      </c>
      <c r="J1664" t="s">
        <v>383</v>
      </c>
      <c r="K1664">
        <v>240005</v>
      </c>
      <c r="L1664" t="s">
        <v>59</v>
      </c>
      <c r="M1664" t="s">
        <v>297</v>
      </c>
      <c r="N1664" t="s">
        <v>225</v>
      </c>
      <c r="O1664" t="s">
        <v>226</v>
      </c>
      <c r="P1664">
        <v>45</v>
      </c>
      <c r="Q1664" s="1">
        <v>26737</v>
      </c>
      <c r="R1664" t="s">
        <v>266</v>
      </c>
      <c r="S1664" t="s">
        <v>282</v>
      </c>
      <c r="T1664" t="s">
        <v>249</v>
      </c>
      <c r="U1664" t="s">
        <v>236</v>
      </c>
      <c r="V1664" t="s">
        <v>240</v>
      </c>
      <c r="W1664">
        <v>490</v>
      </c>
      <c r="X1664" t="s">
        <v>344</v>
      </c>
      <c r="Y1664" t="s">
        <v>360</v>
      </c>
      <c r="Z1664" t="s">
        <v>346</v>
      </c>
      <c r="AA1664">
        <v>9.9099999999999994E-2</v>
      </c>
      <c r="AB1664" t="s">
        <v>347</v>
      </c>
      <c r="AC1664" t="s">
        <v>361</v>
      </c>
      <c r="AD1664" t="s">
        <v>57</v>
      </c>
      <c r="AE1664" t="s">
        <v>33</v>
      </c>
      <c r="AF1664" t="s">
        <v>34</v>
      </c>
      <c r="AG1664" t="s">
        <v>35</v>
      </c>
      <c r="AH1664" t="s">
        <v>35</v>
      </c>
      <c r="AI1664" t="s">
        <v>36</v>
      </c>
      <c r="AJ1664" t="s">
        <v>57</v>
      </c>
      <c r="AK1664">
        <v>240005</v>
      </c>
      <c r="AL1664" t="s">
        <v>58</v>
      </c>
      <c r="AM1664" t="s">
        <v>30</v>
      </c>
      <c r="AN1664">
        <v>11728</v>
      </c>
      <c r="AO1664">
        <v>20138</v>
      </c>
      <c r="AP1664">
        <v>10066</v>
      </c>
      <c r="AQ1664">
        <v>8.67</v>
      </c>
      <c r="AR1664">
        <v>4834.63</v>
      </c>
      <c r="AS1664" t="s">
        <v>2396</v>
      </c>
      <c r="AT1664" t="s">
        <v>2396</v>
      </c>
      <c r="AU1664">
        <v>1</v>
      </c>
      <c r="AV1664" t="s">
        <v>2400</v>
      </c>
      <c r="AW1664" t="str" cm="1">
        <f t="array" ref="AW1664">IF(Bank_Final_Fact[[#This Row],[Disbursement Date]]=MIN(_xlfn._xlws.FILTER(Bank_Final_Fact[Disbursement Date],Bank_Final_Fact[Client id]=Bank_Final_Fact[[#This Row],[Client id]])),"New","Old")</f>
        <v>Old</v>
      </c>
      <c r="AX1664">
        <f t="shared" si="25"/>
        <v>4</v>
      </c>
    </row>
    <row r="1665" spans="1:50">
      <c r="A1665" t="s">
        <v>2050</v>
      </c>
      <c r="B1665">
        <v>438</v>
      </c>
      <c r="C1665" t="s">
        <v>81</v>
      </c>
      <c r="D1665" t="s">
        <v>353</v>
      </c>
      <c r="E1665">
        <v>19860</v>
      </c>
      <c r="F1665">
        <v>43265</v>
      </c>
      <c r="G1665">
        <v>27428</v>
      </c>
      <c r="H1665" s="1">
        <v>42533</v>
      </c>
      <c r="I1665" t="s">
        <v>382</v>
      </c>
      <c r="J1665" t="s">
        <v>389</v>
      </c>
      <c r="K1665">
        <v>690076</v>
      </c>
      <c r="L1665" t="s">
        <v>88</v>
      </c>
      <c r="M1665" t="s">
        <v>307</v>
      </c>
      <c r="N1665" t="s">
        <v>225</v>
      </c>
      <c r="O1665" t="s">
        <v>226</v>
      </c>
      <c r="P1665">
        <v>44</v>
      </c>
      <c r="Q1665" s="1">
        <v>27603</v>
      </c>
      <c r="R1665" t="s">
        <v>266</v>
      </c>
      <c r="S1665" t="s">
        <v>282</v>
      </c>
      <c r="T1665" t="s">
        <v>229</v>
      </c>
      <c r="U1665" t="s">
        <v>236</v>
      </c>
      <c r="V1665" t="s">
        <v>246</v>
      </c>
      <c r="W1665">
        <v>425</v>
      </c>
      <c r="X1665" t="s">
        <v>344</v>
      </c>
      <c r="Y1665" t="s">
        <v>357</v>
      </c>
      <c r="Z1665" t="s">
        <v>346</v>
      </c>
      <c r="AA1665">
        <v>0.1825</v>
      </c>
      <c r="AB1665" t="s">
        <v>354</v>
      </c>
      <c r="AC1665" t="s">
        <v>355</v>
      </c>
      <c r="AD1665" t="s">
        <v>81</v>
      </c>
      <c r="AE1665" t="s">
        <v>82</v>
      </c>
      <c r="AF1665" t="s">
        <v>83</v>
      </c>
      <c r="AG1665" t="s">
        <v>84</v>
      </c>
      <c r="AH1665" t="s">
        <v>84</v>
      </c>
      <c r="AI1665" t="s">
        <v>85</v>
      </c>
      <c r="AJ1665" t="s">
        <v>86</v>
      </c>
      <c r="AK1665">
        <v>690076</v>
      </c>
      <c r="AL1665" t="s">
        <v>87</v>
      </c>
      <c r="AM1665" t="s">
        <v>14</v>
      </c>
      <c r="AN1665">
        <v>20429</v>
      </c>
      <c r="AO1665">
        <v>43225</v>
      </c>
      <c r="AP1665">
        <v>19824</v>
      </c>
      <c r="AQ1665">
        <v>30.14</v>
      </c>
      <c r="AR1665">
        <v>4089.28</v>
      </c>
      <c r="AS1665" t="s">
        <v>2396</v>
      </c>
      <c r="AT1665" t="s">
        <v>2396</v>
      </c>
      <c r="AU1665">
        <v>1</v>
      </c>
      <c r="AV1665" t="s">
        <v>2398</v>
      </c>
      <c r="AW1665" t="str" cm="1">
        <f t="array" ref="AW1665">IF(Bank_Final_Fact[[#This Row],[Disbursement Date]]=MIN(_xlfn._xlws.FILTER(Bank_Final_Fact[Disbursement Date],Bank_Final_Fact[Client id]=Bank_Final_Fact[[#This Row],[Client id]])),"New","Old")</f>
        <v>Old</v>
      </c>
      <c r="AX1665">
        <f t="shared" si="25"/>
        <v>7</v>
      </c>
    </row>
    <row r="1666" spans="1:50">
      <c r="A1666" t="s">
        <v>2051</v>
      </c>
      <c r="B1666">
        <v>905</v>
      </c>
      <c r="C1666" t="s">
        <v>23</v>
      </c>
      <c r="D1666" t="s">
        <v>359</v>
      </c>
      <c r="E1666">
        <v>18672</v>
      </c>
      <c r="F1666">
        <v>32085</v>
      </c>
      <c r="G1666">
        <v>10757</v>
      </c>
      <c r="H1666" s="1">
        <v>42537</v>
      </c>
      <c r="I1666" t="s">
        <v>382</v>
      </c>
      <c r="J1666" t="s">
        <v>383</v>
      </c>
      <c r="K1666">
        <v>910182</v>
      </c>
      <c r="L1666" t="s">
        <v>31</v>
      </c>
      <c r="M1666" t="s">
        <v>241</v>
      </c>
      <c r="N1666" t="s">
        <v>225</v>
      </c>
      <c r="O1666" t="s">
        <v>226</v>
      </c>
      <c r="P1666">
        <v>39</v>
      </c>
      <c r="Q1666" s="1">
        <v>28491</v>
      </c>
      <c r="R1666" t="s">
        <v>227</v>
      </c>
      <c r="S1666" t="s">
        <v>243</v>
      </c>
      <c r="T1666" t="s">
        <v>249</v>
      </c>
      <c r="U1666" t="s">
        <v>236</v>
      </c>
      <c r="V1666" t="s">
        <v>231</v>
      </c>
      <c r="W1666">
        <v>812</v>
      </c>
      <c r="X1666" t="s">
        <v>344</v>
      </c>
      <c r="Y1666" t="s">
        <v>360</v>
      </c>
      <c r="Z1666" t="s">
        <v>346</v>
      </c>
      <c r="AA1666">
        <v>9.9099999999999994E-2</v>
      </c>
      <c r="AB1666" t="s">
        <v>347</v>
      </c>
      <c r="AC1666" t="s">
        <v>361</v>
      </c>
      <c r="AD1666" t="s">
        <v>23</v>
      </c>
      <c r="AE1666" t="s">
        <v>24</v>
      </c>
      <c r="AF1666" t="s">
        <v>25</v>
      </c>
      <c r="AG1666" t="s">
        <v>26</v>
      </c>
      <c r="AH1666" t="s">
        <v>26</v>
      </c>
      <c r="AI1666" t="s">
        <v>27</v>
      </c>
      <c r="AJ1666" t="s">
        <v>28</v>
      </c>
      <c r="AK1666">
        <v>910182</v>
      </c>
      <c r="AL1666" t="s">
        <v>29</v>
      </c>
      <c r="AM1666" t="s">
        <v>16</v>
      </c>
      <c r="AN1666">
        <v>20545</v>
      </c>
      <c r="AO1666">
        <v>33263</v>
      </c>
      <c r="AP1666">
        <v>18329</v>
      </c>
      <c r="AQ1666">
        <v>17.96</v>
      </c>
      <c r="AR1666">
        <v>3039.98</v>
      </c>
      <c r="AS1666" t="s">
        <v>2396</v>
      </c>
      <c r="AT1666" t="s">
        <v>2396</v>
      </c>
      <c r="AU1666">
        <v>1</v>
      </c>
      <c r="AV1666" t="s">
        <v>2399</v>
      </c>
      <c r="AW1666" t="str" cm="1">
        <f t="array" ref="AW1666">IF(Bank_Final_Fact[[#This Row],[Disbursement Date]]=MIN(_xlfn._xlws.FILTER(Bank_Final_Fact[Disbursement Date],Bank_Final_Fact[Client id]=Bank_Final_Fact[[#This Row],[Client id]])),"New","Old")</f>
        <v>Old</v>
      </c>
      <c r="AX1666">
        <f t="shared" ref="AX1666:AX1729" si="26">COUNTIF($B:$B,B1666)</f>
        <v>2</v>
      </c>
    </row>
    <row r="1667" spans="1:50">
      <c r="A1667" t="s">
        <v>2052</v>
      </c>
      <c r="B1667">
        <v>183</v>
      </c>
      <c r="C1667" t="s">
        <v>81</v>
      </c>
      <c r="D1667" t="s">
        <v>353</v>
      </c>
      <c r="E1667">
        <v>44946</v>
      </c>
      <c r="F1667">
        <v>42580</v>
      </c>
      <c r="G1667">
        <v>7499</v>
      </c>
      <c r="H1667" s="1">
        <v>43852</v>
      </c>
      <c r="I1667" t="s">
        <v>394</v>
      </c>
      <c r="J1667" t="s">
        <v>383</v>
      </c>
      <c r="K1667">
        <v>690076</v>
      </c>
      <c r="L1667" t="s">
        <v>88</v>
      </c>
      <c r="M1667" t="s">
        <v>265</v>
      </c>
      <c r="N1667" t="s">
        <v>225</v>
      </c>
      <c r="O1667" t="s">
        <v>226</v>
      </c>
      <c r="P1667">
        <v>39</v>
      </c>
      <c r="Q1667" s="1">
        <v>28856</v>
      </c>
      <c r="R1667" t="s">
        <v>281</v>
      </c>
      <c r="S1667" t="s">
        <v>282</v>
      </c>
      <c r="T1667" t="s">
        <v>229</v>
      </c>
      <c r="U1667" t="s">
        <v>236</v>
      </c>
      <c r="V1667" t="s">
        <v>231</v>
      </c>
      <c r="W1667">
        <v>831</v>
      </c>
      <c r="X1667" t="s">
        <v>344</v>
      </c>
      <c r="Y1667" t="s">
        <v>357</v>
      </c>
      <c r="Z1667" t="s">
        <v>346</v>
      </c>
      <c r="AA1667">
        <v>0.1825</v>
      </c>
      <c r="AB1667" t="s">
        <v>354</v>
      </c>
      <c r="AC1667" t="s">
        <v>355</v>
      </c>
      <c r="AD1667" t="s">
        <v>81</v>
      </c>
      <c r="AE1667" t="s">
        <v>82</v>
      </c>
      <c r="AF1667" t="s">
        <v>83</v>
      </c>
      <c r="AG1667" t="s">
        <v>84</v>
      </c>
      <c r="AH1667" t="s">
        <v>84</v>
      </c>
      <c r="AI1667" t="s">
        <v>85</v>
      </c>
      <c r="AJ1667" t="s">
        <v>86</v>
      </c>
      <c r="AK1667">
        <v>690076</v>
      </c>
      <c r="AL1667" t="s">
        <v>87</v>
      </c>
      <c r="AM1667" t="s">
        <v>14</v>
      </c>
      <c r="AN1667">
        <v>45662</v>
      </c>
      <c r="AO1667">
        <v>43201</v>
      </c>
      <c r="AP1667">
        <v>44660</v>
      </c>
      <c r="AQ1667">
        <v>46.19</v>
      </c>
      <c r="AR1667">
        <v>3758.7</v>
      </c>
      <c r="AS1667" t="s">
        <v>2396</v>
      </c>
      <c r="AT1667" t="s">
        <v>2396</v>
      </c>
      <c r="AU1667">
        <v>2</v>
      </c>
      <c r="AV1667" t="s">
        <v>2399</v>
      </c>
      <c r="AW1667" t="str" cm="1">
        <f t="array" ref="AW1667">IF(Bank_Final_Fact[[#This Row],[Disbursement Date]]=MIN(_xlfn._xlws.FILTER(Bank_Final_Fact[Disbursement Date],Bank_Final_Fact[Client id]=Bank_Final_Fact[[#This Row],[Client id]])),"New","Old")</f>
        <v>Old</v>
      </c>
      <c r="AX1667">
        <f t="shared" si="26"/>
        <v>5</v>
      </c>
    </row>
    <row r="1668" spans="1:50">
      <c r="A1668" t="s">
        <v>2053</v>
      </c>
      <c r="B1668">
        <v>938</v>
      </c>
      <c r="C1668" t="s">
        <v>20</v>
      </c>
      <c r="D1668" t="s">
        <v>343</v>
      </c>
      <c r="E1668">
        <v>33414</v>
      </c>
      <c r="F1668">
        <v>21028</v>
      </c>
      <c r="G1668">
        <v>13131</v>
      </c>
      <c r="H1668" s="1">
        <v>45088</v>
      </c>
      <c r="I1668" t="s">
        <v>385</v>
      </c>
      <c r="J1668" t="s">
        <v>389</v>
      </c>
      <c r="K1668">
        <v>110159</v>
      </c>
      <c r="L1668" t="s">
        <v>22</v>
      </c>
      <c r="M1668" t="s">
        <v>288</v>
      </c>
      <c r="N1668" t="s">
        <v>225</v>
      </c>
      <c r="O1668" t="s">
        <v>251</v>
      </c>
      <c r="P1668">
        <v>34</v>
      </c>
      <c r="Q1668" s="1">
        <v>31048</v>
      </c>
      <c r="R1668" t="s">
        <v>239</v>
      </c>
      <c r="S1668" t="s">
        <v>303</v>
      </c>
      <c r="T1668" t="s">
        <v>259</v>
      </c>
      <c r="U1668" t="s">
        <v>230</v>
      </c>
      <c r="V1668" t="s">
        <v>240</v>
      </c>
      <c r="W1668">
        <v>328</v>
      </c>
      <c r="X1668" t="s">
        <v>344</v>
      </c>
      <c r="Y1668" t="s">
        <v>345</v>
      </c>
      <c r="Z1668" t="s">
        <v>346</v>
      </c>
      <c r="AA1668">
        <v>0.1065</v>
      </c>
      <c r="AB1668" t="s">
        <v>347</v>
      </c>
      <c r="AC1668" t="s">
        <v>348</v>
      </c>
      <c r="AD1668" t="s">
        <v>20</v>
      </c>
      <c r="AE1668" t="s">
        <v>9</v>
      </c>
      <c r="AF1668" t="s">
        <v>10</v>
      </c>
      <c r="AG1668" t="s">
        <v>11</v>
      </c>
      <c r="AH1668" t="s">
        <v>11</v>
      </c>
      <c r="AI1668" t="s">
        <v>12</v>
      </c>
      <c r="AJ1668" t="s">
        <v>20</v>
      </c>
      <c r="AK1668">
        <v>110159</v>
      </c>
      <c r="AL1668" t="s">
        <v>21</v>
      </c>
      <c r="AM1668" t="s">
        <v>30</v>
      </c>
      <c r="AN1668">
        <v>33600</v>
      </c>
      <c r="AO1668">
        <v>22951</v>
      </c>
      <c r="AP1668">
        <v>33391</v>
      </c>
      <c r="AQ1668">
        <v>23.15</v>
      </c>
      <c r="AR1668">
        <v>752.19</v>
      </c>
      <c r="AS1668" t="s">
        <v>2396</v>
      </c>
      <c r="AT1668" t="s">
        <v>2396</v>
      </c>
      <c r="AU1668">
        <v>1</v>
      </c>
      <c r="AV1668" t="s">
        <v>2398</v>
      </c>
      <c r="AW1668" t="str" cm="1">
        <f t="array" ref="AW1668">IF(Bank_Final_Fact[[#This Row],[Disbursement Date]]=MIN(_xlfn._xlws.FILTER(Bank_Final_Fact[Disbursement Date],Bank_Final_Fact[Client id]=Bank_Final_Fact[[#This Row],[Client id]])),"New","Old")</f>
        <v>Old</v>
      </c>
      <c r="AX1668">
        <f t="shared" si="26"/>
        <v>4</v>
      </c>
    </row>
    <row r="1669" spans="1:50">
      <c r="A1669" t="s">
        <v>2054</v>
      </c>
      <c r="B1669">
        <v>1001</v>
      </c>
      <c r="C1669" t="s">
        <v>124</v>
      </c>
      <c r="D1669" t="s">
        <v>343</v>
      </c>
      <c r="E1669">
        <v>49984</v>
      </c>
      <c r="F1669">
        <v>24226</v>
      </c>
      <c r="G1669">
        <v>27662</v>
      </c>
      <c r="H1669" s="1">
        <v>44054</v>
      </c>
      <c r="I1669" t="s">
        <v>394</v>
      </c>
      <c r="J1669" t="s">
        <v>389</v>
      </c>
      <c r="K1669">
        <v>1030063</v>
      </c>
      <c r="L1669" t="s">
        <v>126</v>
      </c>
      <c r="M1669" t="s">
        <v>296</v>
      </c>
      <c r="N1669" t="s">
        <v>225</v>
      </c>
      <c r="O1669" t="s">
        <v>226</v>
      </c>
      <c r="P1669">
        <v>42</v>
      </c>
      <c r="Q1669" s="1">
        <v>28126</v>
      </c>
      <c r="R1669" t="s">
        <v>235</v>
      </c>
      <c r="S1669" t="s">
        <v>243</v>
      </c>
      <c r="T1669" t="s">
        <v>229</v>
      </c>
      <c r="U1669" t="s">
        <v>245</v>
      </c>
      <c r="V1669" t="s">
        <v>231</v>
      </c>
      <c r="W1669">
        <v>717</v>
      </c>
      <c r="X1669" t="s">
        <v>344</v>
      </c>
      <c r="Y1669" t="s">
        <v>345</v>
      </c>
      <c r="Z1669" t="s">
        <v>346</v>
      </c>
      <c r="AA1669">
        <v>0.1065</v>
      </c>
      <c r="AB1669" t="s">
        <v>347</v>
      </c>
      <c r="AC1669" t="s">
        <v>348</v>
      </c>
      <c r="AD1669" t="s">
        <v>124</v>
      </c>
      <c r="AE1669" t="s">
        <v>9</v>
      </c>
      <c r="AF1669" t="s">
        <v>10</v>
      </c>
      <c r="AG1669" t="s">
        <v>11</v>
      </c>
      <c r="AH1669" t="s">
        <v>11</v>
      </c>
      <c r="AI1669" t="s">
        <v>12</v>
      </c>
      <c r="AJ1669" t="s">
        <v>20</v>
      </c>
      <c r="AK1669">
        <v>1030063</v>
      </c>
      <c r="AL1669" t="s">
        <v>125</v>
      </c>
      <c r="AM1669" t="s">
        <v>30</v>
      </c>
      <c r="AN1669">
        <v>49762</v>
      </c>
      <c r="AO1669">
        <v>26155</v>
      </c>
      <c r="AP1669">
        <v>49886</v>
      </c>
      <c r="AQ1669">
        <v>46.47</v>
      </c>
      <c r="AR1669">
        <v>1225.67</v>
      </c>
      <c r="AS1669" t="s">
        <v>2396</v>
      </c>
      <c r="AT1669" t="s">
        <v>2396</v>
      </c>
      <c r="AU1669">
        <v>0</v>
      </c>
      <c r="AV1669" t="s">
        <v>2398</v>
      </c>
      <c r="AW1669" t="str" cm="1">
        <f t="array" ref="AW1669">IF(Bank_Final_Fact[[#This Row],[Disbursement Date]]=MIN(_xlfn._xlws.FILTER(Bank_Final_Fact[Disbursement Date],Bank_Final_Fact[Client id]=Bank_Final_Fact[[#This Row],[Client id]])),"New","Old")</f>
        <v>Old</v>
      </c>
      <c r="AX1669">
        <f t="shared" si="26"/>
        <v>3</v>
      </c>
    </row>
    <row r="1670" spans="1:50">
      <c r="A1670" t="s">
        <v>2055</v>
      </c>
      <c r="B1670">
        <v>663</v>
      </c>
      <c r="C1670" t="s">
        <v>39</v>
      </c>
      <c r="D1670" t="s">
        <v>343</v>
      </c>
      <c r="E1670">
        <v>32205</v>
      </c>
      <c r="F1670">
        <v>31933</v>
      </c>
      <c r="G1670">
        <v>43609</v>
      </c>
      <c r="H1670" s="1">
        <v>44674</v>
      </c>
      <c r="I1670" t="s">
        <v>382</v>
      </c>
      <c r="J1670" t="s">
        <v>383</v>
      </c>
      <c r="K1670">
        <v>30179</v>
      </c>
      <c r="L1670" t="s">
        <v>46</v>
      </c>
      <c r="M1670" t="s">
        <v>255</v>
      </c>
      <c r="N1670" t="s">
        <v>225</v>
      </c>
      <c r="O1670" t="s">
        <v>242</v>
      </c>
      <c r="Q1670" s="1"/>
      <c r="R1670" t="s">
        <v>266</v>
      </c>
      <c r="S1670" t="s">
        <v>282</v>
      </c>
      <c r="T1670" t="s">
        <v>259</v>
      </c>
      <c r="U1670" t="s">
        <v>261</v>
      </c>
      <c r="V1670" t="s">
        <v>231</v>
      </c>
      <c r="W1670">
        <v>660</v>
      </c>
      <c r="X1670" t="s">
        <v>344</v>
      </c>
      <c r="Y1670" t="s">
        <v>345</v>
      </c>
      <c r="Z1670" t="s">
        <v>346</v>
      </c>
      <c r="AA1670">
        <v>0.1065</v>
      </c>
      <c r="AB1670" t="s">
        <v>347</v>
      </c>
      <c r="AC1670" t="s">
        <v>348</v>
      </c>
      <c r="AD1670" t="s">
        <v>39</v>
      </c>
      <c r="AE1670" t="s">
        <v>40</v>
      </c>
      <c r="AF1670" t="s">
        <v>41</v>
      </c>
      <c r="AG1670" t="s">
        <v>42</v>
      </c>
      <c r="AH1670" t="s">
        <v>42</v>
      </c>
      <c r="AI1670" t="s">
        <v>43</v>
      </c>
      <c r="AJ1670" t="s">
        <v>44</v>
      </c>
      <c r="AK1670">
        <v>30179</v>
      </c>
      <c r="AL1670" t="s">
        <v>45</v>
      </c>
      <c r="AM1670" t="s">
        <v>30</v>
      </c>
      <c r="AN1670">
        <v>32049</v>
      </c>
      <c r="AO1670">
        <v>31518</v>
      </c>
      <c r="AP1670">
        <v>31870</v>
      </c>
      <c r="AQ1670">
        <v>24.47</v>
      </c>
      <c r="AR1670">
        <v>4888.13</v>
      </c>
      <c r="AS1670" t="s">
        <v>2396</v>
      </c>
      <c r="AT1670" t="s">
        <v>2396</v>
      </c>
      <c r="AU1670">
        <v>2</v>
      </c>
      <c r="AV1670" t="s">
        <v>2398</v>
      </c>
      <c r="AW1670" t="str" cm="1">
        <f t="array" ref="AW1670">IF(Bank_Final_Fact[[#This Row],[Disbursement Date]]=MIN(_xlfn._xlws.FILTER(Bank_Final_Fact[Disbursement Date],Bank_Final_Fact[Client id]=Bank_Final_Fact[[#This Row],[Client id]])),"New","Old")</f>
        <v>Old</v>
      </c>
      <c r="AX1670">
        <f t="shared" si="26"/>
        <v>5</v>
      </c>
    </row>
    <row r="1671" spans="1:50">
      <c r="A1671" t="s">
        <v>2056</v>
      </c>
      <c r="B1671">
        <v>92</v>
      </c>
      <c r="C1671" t="s">
        <v>92</v>
      </c>
      <c r="D1671" t="s">
        <v>356</v>
      </c>
      <c r="E1671">
        <v>28576</v>
      </c>
      <c r="F1671">
        <v>32667</v>
      </c>
      <c r="G1671">
        <v>30095</v>
      </c>
      <c r="H1671" s="1">
        <v>44716</v>
      </c>
      <c r="I1671" t="s">
        <v>385</v>
      </c>
      <c r="J1671" t="s">
        <v>383</v>
      </c>
      <c r="K1671">
        <v>700013</v>
      </c>
      <c r="L1671" t="s">
        <v>93</v>
      </c>
      <c r="M1671" t="s">
        <v>307</v>
      </c>
      <c r="N1671" t="s">
        <v>225</v>
      </c>
      <c r="O1671" t="s">
        <v>226</v>
      </c>
      <c r="P1671">
        <v>40</v>
      </c>
      <c r="Q1671" s="1">
        <v>28856</v>
      </c>
      <c r="R1671" t="s">
        <v>239</v>
      </c>
      <c r="S1671" t="s">
        <v>303</v>
      </c>
      <c r="T1671" t="s">
        <v>229</v>
      </c>
      <c r="U1671" t="s">
        <v>236</v>
      </c>
      <c r="V1671" t="s">
        <v>231</v>
      </c>
      <c r="W1671">
        <v>318</v>
      </c>
      <c r="X1671" t="s">
        <v>344</v>
      </c>
      <c r="Y1671" t="s">
        <v>357</v>
      </c>
      <c r="Z1671" t="s">
        <v>346</v>
      </c>
      <c r="AA1671">
        <v>6.6199999999999995E-2</v>
      </c>
      <c r="AB1671" t="s">
        <v>351</v>
      </c>
      <c r="AC1671" t="s">
        <v>358</v>
      </c>
      <c r="AD1671" t="s">
        <v>92</v>
      </c>
      <c r="AE1671" t="s">
        <v>82</v>
      </c>
      <c r="AF1671" t="s">
        <v>83</v>
      </c>
      <c r="AG1671" t="s">
        <v>84</v>
      </c>
      <c r="AH1671" t="s">
        <v>84</v>
      </c>
      <c r="AI1671" t="s">
        <v>85</v>
      </c>
      <c r="AJ1671" t="s">
        <v>86</v>
      </c>
      <c r="AK1671">
        <v>700013</v>
      </c>
      <c r="AL1671" t="s">
        <v>21</v>
      </c>
      <c r="AM1671" t="s">
        <v>30</v>
      </c>
      <c r="AN1671">
        <v>30370</v>
      </c>
      <c r="AO1671">
        <v>32797</v>
      </c>
      <c r="AP1671">
        <v>28460</v>
      </c>
      <c r="AQ1671">
        <v>13.75</v>
      </c>
      <c r="AR1671">
        <v>4453.93</v>
      </c>
      <c r="AS1671" t="s">
        <v>2396</v>
      </c>
      <c r="AT1671" t="s">
        <v>2396</v>
      </c>
      <c r="AU1671">
        <v>0</v>
      </c>
      <c r="AV1671" t="s">
        <v>2399</v>
      </c>
      <c r="AW1671" t="str" cm="1">
        <f t="array" ref="AW1671">IF(Bank_Final_Fact[[#This Row],[Disbursement Date]]=MIN(_xlfn._xlws.FILTER(Bank_Final_Fact[Disbursement Date],Bank_Final_Fact[Client id]=Bank_Final_Fact[[#This Row],[Client id]])),"New","Old")</f>
        <v>New</v>
      </c>
      <c r="AX1671">
        <f t="shared" si="26"/>
        <v>1</v>
      </c>
    </row>
    <row r="1672" spans="1:50">
      <c r="A1672" t="s">
        <v>2057</v>
      </c>
      <c r="B1672">
        <v>812</v>
      </c>
      <c r="C1672" t="s">
        <v>154</v>
      </c>
      <c r="D1672" t="s">
        <v>343</v>
      </c>
      <c r="E1672">
        <v>29002</v>
      </c>
      <c r="F1672">
        <v>21220</v>
      </c>
      <c r="G1672">
        <v>35599</v>
      </c>
      <c r="H1672" s="1">
        <v>45285</v>
      </c>
      <c r="I1672" t="s">
        <v>385</v>
      </c>
      <c r="J1672" t="s">
        <v>383</v>
      </c>
      <c r="K1672">
        <v>740048</v>
      </c>
      <c r="L1672" t="s">
        <v>157</v>
      </c>
      <c r="M1672" t="s">
        <v>247</v>
      </c>
      <c r="N1672" t="s">
        <v>225</v>
      </c>
      <c r="O1672" t="s">
        <v>226</v>
      </c>
      <c r="P1672">
        <v>39</v>
      </c>
      <c r="Q1672" s="1">
        <v>28491</v>
      </c>
      <c r="R1672" t="s">
        <v>227</v>
      </c>
      <c r="S1672" t="s">
        <v>243</v>
      </c>
      <c r="T1672" t="s">
        <v>229</v>
      </c>
      <c r="U1672" t="s">
        <v>236</v>
      </c>
      <c r="V1672" t="s">
        <v>246</v>
      </c>
      <c r="W1672">
        <v>692</v>
      </c>
      <c r="X1672" t="s">
        <v>344</v>
      </c>
      <c r="Y1672" t="s">
        <v>345</v>
      </c>
      <c r="Z1672" t="s">
        <v>346</v>
      </c>
      <c r="AA1672">
        <v>0.1065</v>
      </c>
      <c r="AB1672" t="s">
        <v>347</v>
      </c>
      <c r="AC1672" t="s">
        <v>348</v>
      </c>
      <c r="AD1672" t="s">
        <v>154</v>
      </c>
      <c r="AE1672" t="s">
        <v>143</v>
      </c>
      <c r="AF1672" t="s">
        <v>144</v>
      </c>
      <c r="AG1672" t="s">
        <v>145</v>
      </c>
      <c r="AH1672" t="s">
        <v>145</v>
      </c>
      <c r="AI1672" t="s">
        <v>146</v>
      </c>
      <c r="AJ1672" t="s">
        <v>155</v>
      </c>
      <c r="AK1672">
        <v>740048</v>
      </c>
      <c r="AL1672" t="s">
        <v>156</v>
      </c>
      <c r="AM1672" t="s">
        <v>14</v>
      </c>
      <c r="AN1672">
        <v>30874</v>
      </c>
      <c r="AO1672">
        <v>23209</v>
      </c>
      <c r="AP1672">
        <v>28701</v>
      </c>
      <c r="AQ1672">
        <v>48.42</v>
      </c>
      <c r="AR1672">
        <v>3349.68</v>
      </c>
      <c r="AS1672" t="s">
        <v>2397</v>
      </c>
      <c r="AT1672" t="s">
        <v>2396</v>
      </c>
      <c r="AU1672">
        <v>2</v>
      </c>
      <c r="AV1672" t="s">
        <v>2398</v>
      </c>
      <c r="AW1672" t="str" cm="1">
        <f t="array" ref="AW1672">IF(Bank_Final_Fact[[#This Row],[Disbursement Date]]=MIN(_xlfn._xlws.FILTER(Bank_Final_Fact[Disbursement Date],Bank_Final_Fact[Client id]=Bank_Final_Fact[[#This Row],[Client id]])),"New","Old")</f>
        <v>Old</v>
      </c>
      <c r="AX1672">
        <f t="shared" si="26"/>
        <v>2</v>
      </c>
    </row>
    <row r="1673" spans="1:50">
      <c r="A1673" t="s">
        <v>2058</v>
      </c>
      <c r="B1673">
        <v>321</v>
      </c>
      <c r="C1673" t="s">
        <v>202</v>
      </c>
      <c r="D1673" t="s">
        <v>343</v>
      </c>
      <c r="E1673">
        <v>32686</v>
      </c>
      <c r="F1673">
        <v>8403</v>
      </c>
      <c r="G1673">
        <v>4536</v>
      </c>
      <c r="H1673" s="1">
        <v>42327</v>
      </c>
      <c r="I1673" t="s">
        <v>394</v>
      </c>
      <c r="J1673" t="s">
        <v>389</v>
      </c>
      <c r="K1673">
        <v>680026</v>
      </c>
      <c r="L1673" t="s">
        <v>205</v>
      </c>
      <c r="M1673" t="s">
        <v>273</v>
      </c>
      <c r="N1673" t="s">
        <v>225</v>
      </c>
      <c r="O1673" t="s">
        <v>242</v>
      </c>
      <c r="P1673">
        <v>23</v>
      </c>
      <c r="Q1673" s="1">
        <v>34335</v>
      </c>
      <c r="R1673" t="s">
        <v>266</v>
      </c>
      <c r="S1673" t="s">
        <v>243</v>
      </c>
      <c r="T1673" t="s">
        <v>229</v>
      </c>
      <c r="U1673" t="s">
        <v>230</v>
      </c>
      <c r="V1673" t="s">
        <v>240</v>
      </c>
      <c r="W1673">
        <v>588</v>
      </c>
      <c r="X1673" t="s">
        <v>344</v>
      </c>
      <c r="Y1673" t="s">
        <v>345</v>
      </c>
      <c r="Z1673" t="s">
        <v>346</v>
      </c>
      <c r="AA1673">
        <v>0.1065</v>
      </c>
      <c r="AB1673" t="s">
        <v>347</v>
      </c>
      <c r="AC1673" t="s">
        <v>348</v>
      </c>
      <c r="AD1673" t="s">
        <v>202</v>
      </c>
      <c r="AE1673" t="s">
        <v>143</v>
      </c>
      <c r="AF1673" t="s">
        <v>144</v>
      </c>
      <c r="AG1673" t="s">
        <v>145</v>
      </c>
      <c r="AH1673" t="s">
        <v>145</v>
      </c>
      <c r="AI1673" t="s">
        <v>146</v>
      </c>
      <c r="AJ1673" t="s">
        <v>203</v>
      </c>
      <c r="AK1673">
        <v>680026</v>
      </c>
      <c r="AL1673" t="s">
        <v>204</v>
      </c>
      <c r="AM1673" t="s">
        <v>14</v>
      </c>
      <c r="AN1673">
        <v>32597</v>
      </c>
      <c r="AO1673">
        <v>10071</v>
      </c>
      <c r="AP1673">
        <v>32434</v>
      </c>
      <c r="AQ1673">
        <v>43.63</v>
      </c>
      <c r="AR1673">
        <v>4076.11</v>
      </c>
      <c r="AS1673" t="s">
        <v>2396</v>
      </c>
      <c r="AT1673" t="s">
        <v>2396</v>
      </c>
      <c r="AU1673">
        <v>0</v>
      </c>
      <c r="AV1673" t="s">
        <v>2400</v>
      </c>
      <c r="AW1673" t="str" cm="1">
        <f t="array" ref="AW1673">IF(Bank_Final_Fact[[#This Row],[Disbursement Date]]=MIN(_xlfn._xlws.FILTER(Bank_Final_Fact[Disbursement Date],Bank_Final_Fact[Client id]=Bank_Final_Fact[[#This Row],[Client id]])),"New","Old")</f>
        <v>New</v>
      </c>
      <c r="AX1673">
        <f t="shared" si="26"/>
        <v>4</v>
      </c>
    </row>
    <row r="1674" spans="1:50">
      <c r="A1674" t="s">
        <v>2059</v>
      </c>
      <c r="B1674">
        <v>336</v>
      </c>
      <c r="C1674" t="s">
        <v>124</v>
      </c>
      <c r="D1674" t="s">
        <v>343</v>
      </c>
      <c r="E1674">
        <v>26460</v>
      </c>
      <c r="F1674">
        <v>8545</v>
      </c>
      <c r="G1674">
        <v>43136</v>
      </c>
      <c r="H1674" s="1">
        <v>44305</v>
      </c>
      <c r="I1674" t="s">
        <v>394</v>
      </c>
      <c r="J1674" t="s">
        <v>383</v>
      </c>
      <c r="K1674">
        <v>1030063</v>
      </c>
      <c r="L1674" t="s">
        <v>126</v>
      </c>
      <c r="M1674" t="s">
        <v>307</v>
      </c>
      <c r="N1674" t="s">
        <v>225</v>
      </c>
      <c r="O1674" t="s">
        <v>226</v>
      </c>
      <c r="P1674">
        <v>44</v>
      </c>
      <c r="Q1674" s="1">
        <v>27395</v>
      </c>
      <c r="R1674" t="s">
        <v>266</v>
      </c>
      <c r="S1674" t="s">
        <v>282</v>
      </c>
      <c r="T1674" t="s">
        <v>259</v>
      </c>
      <c r="U1674" t="s">
        <v>261</v>
      </c>
      <c r="V1674" t="s">
        <v>240</v>
      </c>
      <c r="W1674">
        <v>686</v>
      </c>
      <c r="X1674" t="s">
        <v>344</v>
      </c>
      <c r="Y1674" t="s">
        <v>345</v>
      </c>
      <c r="Z1674" t="s">
        <v>346</v>
      </c>
      <c r="AA1674">
        <v>0.1065</v>
      </c>
      <c r="AB1674" t="s">
        <v>347</v>
      </c>
      <c r="AC1674" t="s">
        <v>348</v>
      </c>
      <c r="AD1674" t="s">
        <v>124</v>
      </c>
      <c r="AE1674" t="s">
        <v>9</v>
      </c>
      <c r="AF1674" t="s">
        <v>10</v>
      </c>
      <c r="AG1674" t="s">
        <v>11</v>
      </c>
      <c r="AH1674" t="s">
        <v>11</v>
      </c>
      <c r="AI1674" t="s">
        <v>12</v>
      </c>
      <c r="AJ1674" t="s">
        <v>20</v>
      </c>
      <c r="AK1674">
        <v>1030063</v>
      </c>
      <c r="AL1674" t="s">
        <v>125</v>
      </c>
      <c r="AM1674" t="s">
        <v>30</v>
      </c>
      <c r="AN1674">
        <v>28225</v>
      </c>
      <c r="AO1674">
        <v>9715</v>
      </c>
      <c r="AP1674">
        <v>26280</v>
      </c>
      <c r="AQ1674">
        <v>9.5299999999999994</v>
      </c>
      <c r="AR1674">
        <v>3194.23</v>
      </c>
      <c r="AS1674" t="s">
        <v>2396</v>
      </c>
      <c r="AT1674" t="s">
        <v>2396</v>
      </c>
      <c r="AU1674">
        <v>1</v>
      </c>
      <c r="AV1674" t="s">
        <v>2398</v>
      </c>
      <c r="AW1674" t="str" cm="1">
        <f t="array" ref="AW1674">IF(Bank_Final_Fact[[#This Row],[Disbursement Date]]=MIN(_xlfn._xlws.FILTER(Bank_Final_Fact[Disbursement Date],Bank_Final_Fact[Client id]=Bank_Final_Fact[[#This Row],[Client id]])),"New","Old")</f>
        <v>Old</v>
      </c>
      <c r="AX1674">
        <f t="shared" si="26"/>
        <v>4</v>
      </c>
    </row>
    <row r="1675" spans="1:50">
      <c r="A1675" t="s">
        <v>2060</v>
      </c>
      <c r="B1675">
        <v>77</v>
      </c>
      <c r="C1675" t="s">
        <v>109</v>
      </c>
      <c r="D1675" t="s">
        <v>359</v>
      </c>
      <c r="E1675">
        <v>21395</v>
      </c>
      <c r="F1675">
        <v>24528</v>
      </c>
      <c r="G1675">
        <v>40694</v>
      </c>
      <c r="H1675" s="1">
        <v>44211</v>
      </c>
      <c r="I1675" t="s">
        <v>387</v>
      </c>
      <c r="J1675" t="s">
        <v>389</v>
      </c>
      <c r="K1675">
        <v>1110166</v>
      </c>
      <c r="L1675" t="s">
        <v>112</v>
      </c>
      <c r="M1675" t="s">
        <v>234</v>
      </c>
      <c r="N1675" t="s">
        <v>225</v>
      </c>
      <c r="O1675" t="s">
        <v>251</v>
      </c>
      <c r="P1675">
        <v>34</v>
      </c>
      <c r="Q1675" s="1">
        <v>30682</v>
      </c>
      <c r="R1675" t="s">
        <v>227</v>
      </c>
      <c r="S1675" t="s">
        <v>243</v>
      </c>
      <c r="T1675" t="s">
        <v>229</v>
      </c>
      <c r="U1675" t="s">
        <v>245</v>
      </c>
      <c r="V1675" t="s">
        <v>246</v>
      </c>
      <c r="W1675">
        <v>756</v>
      </c>
      <c r="X1675" t="s">
        <v>344</v>
      </c>
      <c r="Y1675" t="s">
        <v>360</v>
      </c>
      <c r="Z1675" t="s">
        <v>346</v>
      </c>
      <c r="AA1675">
        <v>9.9099999999999994E-2</v>
      </c>
      <c r="AB1675" t="s">
        <v>347</v>
      </c>
      <c r="AC1675" t="s">
        <v>361</v>
      </c>
      <c r="AD1675" t="s">
        <v>109</v>
      </c>
      <c r="AE1675" t="s">
        <v>9</v>
      </c>
      <c r="AF1675" t="s">
        <v>10</v>
      </c>
      <c r="AG1675" t="s">
        <v>11</v>
      </c>
      <c r="AH1675" t="s">
        <v>11</v>
      </c>
      <c r="AI1675" t="s">
        <v>12</v>
      </c>
      <c r="AJ1675" t="s">
        <v>110</v>
      </c>
      <c r="AK1675">
        <v>1110166</v>
      </c>
      <c r="AL1675" t="s">
        <v>111</v>
      </c>
      <c r="AM1675" t="s">
        <v>14</v>
      </c>
      <c r="AN1675">
        <v>21213</v>
      </c>
      <c r="AO1675">
        <v>24405</v>
      </c>
      <c r="AP1675">
        <v>21195</v>
      </c>
      <c r="AQ1675">
        <v>46.12</v>
      </c>
      <c r="AR1675">
        <v>801.47</v>
      </c>
      <c r="AS1675" t="s">
        <v>2397</v>
      </c>
      <c r="AT1675" t="s">
        <v>2396</v>
      </c>
      <c r="AU1675">
        <v>0</v>
      </c>
      <c r="AV1675" t="s">
        <v>2398</v>
      </c>
      <c r="AW1675" t="str" cm="1">
        <f t="array" ref="AW1675">IF(Bank_Final_Fact[[#This Row],[Disbursement Date]]=MIN(_xlfn._xlws.FILTER(Bank_Final_Fact[Disbursement Date],Bank_Final_Fact[Client id]=Bank_Final_Fact[[#This Row],[Client id]])),"New","Old")</f>
        <v>New</v>
      </c>
      <c r="AX1675">
        <f t="shared" si="26"/>
        <v>4</v>
      </c>
    </row>
    <row r="1676" spans="1:50">
      <c r="A1676" t="s">
        <v>2061</v>
      </c>
      <c r="B1676">
        <v>90</v>
      </c>
      <c r="C1676" t="s">
        <v>23</v>
      </c>
      <c r="D1676" t="s">
        <v>343</v>
      </c>
      <c r="E1676">
        <v>14215</v>
      </c>
      <c r="F1676">
        <v>19500</v>
      </c>
      <c r="G1676">
        <v>35463</v>
      </c>
      <c r="H1676" s="1">
        <v>42165</v>
      </c>
      <c r="I1676" t="s">
        <v>385</v>
      </c>
      <c r="J1676" t="s">
        <v>389</v>
      </c>
      <c r="K1676">
        <v>910182</v>
      </c>
      <c r="L1676" t="s">
        <v>31</v>
      </c>
      <c r="M1676" t="s">
        <v>274</v>
      </c>
      <c r="N1676" t="s">
        <v>225</v>
      </c>
      <c r="O1676" t="s">
        <v>238</v>
      </c>
      <c r="P1676">
        <v>49</v>
      </c>
      <c r="Q1676" s="1">
        <v>25882</v>
      </c>
      <c r="R1676" t="s">
        <v>235</v>
      </c>
      <c r="S1676" t="s">
        <v>243</v>
      </c>
      <c r="T1676" t="s">
        <v>229</v>
      </c>
      <c r="U1676" t="s">
        <v>230</v>
      </c>
      <c r="V1676" t="s">
        <v>240</v>
      </c>
      <c r="W1676">
        <v>641</v>
      </c>
      <c r="X1676" t="s">
        <v>344</v>
      </c>
      <c r="Y1676" t="s">
        <v>345</v>
      </c>
      <c r="Z1676" t="s">
        <v>346</v>
      </c>
      <c r="AA1676">
        <v>0.1065</v>
      </c>
      <c r="AB1676" t="s">
        <v>347</v>
      </c>
      <c r="AC1676" t="s">
        <v>348</v>
      </c>
      <c r="AD1676" t="s">
        <v>23</v>
      </c>
      <c r="AE1676" t="s">
        <v>24</v>
      </c>
      <c r="AF1676" t="s">
        <v>25</v>
      </c>
      <c r="AG1676" t="s">
        <v>26</v>
      </c>
      <c r="AH1676" t="s">
        <v>26</v>
      </c>
      <c r="AI1676" t="s">
        <v>27</v>
      </c>
      <c r="AJ1676" t="s">
        <v>28</v>
      </c>
      <c r="AK1676">
        <v>910182</v>
      </c>
      <c r="AL1676" t="s">
        <v>29</v>
      </c>
      <c r="AM1676" t="s">
        <v>16</v>
      </c>
      <c r="AN1676">
        <v>15569</v>
      </c>
      <c r="AO1676">
        <v>20425</v>
      </c>
      <c r="AP1676">
        <v>14034</v>
      </c>
      <c r="AQ1676">
        <v>0.14000000000000001</v>
      </c>
      <c r="AR1676">
        <v>2331.9299999999998</v>
      </c>
      <c r="AS1676" t="s">
        <v>2396</v>
      </c>
      <c r="AT1676" t="s">
        <v>2396</v>
      </c>
      <c r="AU1676">
        <v>1</v>
      </c>
      <c r="AV1676" t="s">
        <v>2399</v>
      </c>
      <c r="AW1676" t="str" cm="1">
        <f t="array" ref="AW1676">IF(Bank_Final_Fact[[#This Row],[Disbursement Date]]=MIN(_xlfn._xlws.FILTER(Bank_Final_Fact[Disbursement Date],Bank_Final_Fact[Client id]=Bank_Final_Fact[[#This Row],[Client id]])),"New","Old")</f>
        <v>New</v>
      </c>
      <c r="AX1676">
        <f t="shared" si="26"/>
        <v>1</v>
      </c>
    </row>
    <row r="1677" spans="1:50">
      <c r="A1677" t="s">
        <v>2062</v>
      </c>
      <c r="B1677">
        <v>723</v>
      </c>
      <c r="C1677" t="s">
        <v>94</v>
      </c>
      <c r="D1677" t="s">
        <v>371</v>
      </c>
      <c r="E1677">
        <v>29439</v>
      </c>
      <c r="F1677">
        <v>36719</v>
      </c>
      <c r="G1677">
        <v>13676</v>
      </c>
      <c r="H1677" s="1">
        <v>42912</v>
      </c>
      <c r="I1677" t="s">
        <v>394</v>
      </c>
      <c r="J1677" t="s">
        <v>383</v>
      </c>
      <c r="K1677">
        <v>70364</v>
      </c>
      <c r="L1677" t="s">
        <v>96</v>
      </c>
      <c r="M1677" t="s">
        <v>322</v>
      </c>
      <c r="N1677" t="s">
        <v>225</v>
      </c>
      <c r="O1677" t="s">
        <v>226</v>
      </c>
      <c r="P1677">
        <v>44</v>
      </c>
      <c r="Q1677" s="1">
        <v>27395</v>
      </c>
      <c r="R1677" t="s">
        <v>239</v>
      </c>
      <c r="S1677" t="s">
        <v>303</v>
      </c>
      <c r="T1677" t="s">
        <v>229</v>
      </c>
      <c r="U1677" t="s">
        <v>236</v>
      </c>
      <c r="V1677" t="s">
        <v>231</v>
      </c>
      <c r="W1677">
        <v>638</v>
      </c>
      <c r="X1677" t="s">
        <v>344</v>
      </c>
      <c r="Y1677" t="s">
        <v>345</v>
      </c>
      <c r="Z1677" t="s">
        <v>346</v>
      </c>
      <c r="AA1677">
        <v>0.14649999999999999</v>
      </c>
      <c r="AB1677" t="s">
        <v>369</v>
      </c>
      <c r="AC1677" t="s">
        <v>370</v>
      </c>
      <c r="AD1677" t="s">
        <v>94</v>
      </c>
      <c r="AE1677" t="s">
        <v>51</v>
      </c>
      <c r="AF1677" t="s">
        <v>52</v>
      </c>
      <c r="AG1677" t="s">
        <v>53</v>
      </c>
      <c r="AH1677" t="s">
        <v>53</v>
      </c>
      <c r="AI1677" t="s">
        <v>54</v>
      </c>
      <c r="AJ1677" t="s">
        <v>94</v>
      </c>
      <c r="AK1677">
        <v>70364</v>
      </c>
      <c r="AL1677" t="s">
        <v>95</v>
      </c>
      <c r="AM1677" t="s">
        <v>14</v>
      </c>
      <c r="AN1677">
        <v>30564</v>
      </c>
      <c r="AO1677">
        <v>38584</v>
      </c>
      <c r="AP1677">
        <v>28980</v>
      </c>
      <c r="AQ1677">
        <v>41.69</v>
      </c>
      <c r="AR1677">
        <v>757.31</v>
      </c>
      <c r="AS1677" t="s">
        <v>2396</v>
      </c>
      <c r="AT1677" t="s">
        <v>2396</v>
      </c>
      <c r="AU1677">
        <v>1</v>
      </c>
      <c r="AV1677" t="s">
        <v>2398</v>
      </c>
      <c r="AW1677" t="str" cm="1">
        <f t="array" ref="AW1677">IF(Bank_Final_Fact[[#This Row],[Disbursement Date]]=MIN(_xlfn._xlws.FILTER(Bank_Final_Fact[Disbursement Date],Bank_Final_Fact[Client id]=Bank_Final_Fact[[#This Row],[Client id]])),"New","Old")</f>
        <v>New</v>
      </c>
      <c r="AX1677">
        <f t="shared" si="26"/>
        <v>2</v>
      </c>
    </row>
    <row r="1678" spans="1:50">
      <c r="A1678" t="s">
        <v>2063</v>
      </c>
      <c r="B1678">
        <v>730</v>
      </c>
      <c r="C1678" t="s">
        <v>127</v>
      </c>
      <c r="D1678" t="s">
        <v>343</v>
      </c>
      <c r="E1678">
        <v>13224</v>
      </c>
      <c r="F1678">
        <v>33249</v>
      </c>
      <c r="G1678">
        <v>29016</v>
      </c>
      <c r="H1678" s="1">
        <v>43021</v>
      </c>
      <c r="I1678" t="s">
        <v>385</v>
      </c>
      <c r="J1678" t="s">
        <v>389</v>
      </c>
      <c r="K1678">
        <v>120676</v>
      </c>
      <c r="L1678" t="s">
        <v>128</v>
      </c>
      <c r="M1678" t="s">
        <v>311</v>
      </c>
      <c r="N1678" t="s">
        <v>225</v>
      </c>
      <c r="O1678" t="s">
        <v>251</v>
      </c>
      <c r="P1678">
        <v>33</v>
      </c>
      <c r="Q1678" s="1">
        <v>31200</v>
      </c>
      <c r="R1678" t="s">
        <v>239</v>
      </c>
      <c r="S1678" t="s">
        <v>303</v>
      </c>
      <c r="T1678" t="s">
        <v>259</v>
      </c>
      <c r="U1678" t="s">
        <v>245</v>
      </c>
      <c r="V1678" t="s">
        <v>246</v>
      </c>
      <c r="W1678">
        <v>754</v>
      </c>
      <c r="X1678" t="s">
        <v>344</v>
      </c>
      <c r="Y1678" t="s">
        <v>345</v>
      </c>
      <c r="Z1678" t="s">
        <v>346</v>
      </c>
      <c r="AA1678">
        <v>0.1065</v>
      </c>
      <c r="AB1678" t="s">
        <v>347</v>
      </c>
      <c r="AC1678" t="s">
        <v>348</v>
      </c>
      <c r="AD1678" t="s">
        <v>127</v>
      </c>
      <c r="AE1678" t="s">
        <v>9</v>
      </c>
      <c r="AF1678" t="s">
        <v>10</v>
      </c>
      <c r="AG1678" t="s">
        <v>11</v>
      </c>
      <c r="AH1678" t="s">
        <v>11</v>
      </c>
      <c r="AI1678" t="s">
        <v>12</v>
      </c>
      <c r="AJ1678" t="s">
        <v>127</v>
      </c>
      <c r="AK1678">
        <v>120676</v>
      </c>
      <c r="AL1678" t="s">
        <v>21</v>
      </c>
      <c r="AM1678" t="s">
        <v>14</v>
      </c>
      <c r="AN1678">
        <v>14456</v>
      </c>
      <c r="AO1678">
        <v>33037</v>
      </c>
      <c r="AP1678">
        <v>12827</v>
      </c>
      <c r="AQ1678">
        <v>45.1</v>
      </c>
      <c r="AR1678">
        <v>3390.92</v>
      </c>
      <c r="AS1678" t="s">
        <v>2396</v>
      </c>
      <c r="AT1678" t="s">
        <v>2396</v>
      </c>
      <c r="AU1678">
        <v>2</v>
      </c>
      <c r="AV1678" t="s">
        <v>2398</v>
      </c>
      <c r="AW1678" t="str" cm="1">
        <f t="array" ref="AW1678">IF(Bank_Final_Fact[[#This Row],[Disbursement Date]]=MIN(_xlfn._xlws.FILTER(Bank_Final_Fact[Disbursement Date],Bank_Final_Fact[Client id]=Bank_Final_Fact[[#This Row],[Client id]])),"New","Old")</f>
        <v>Old</v>
      </c>
      <c r="AX1678">
        <f t="shared" si="26"/>
        <v>6</v>
      </c>
    </row>
    <row r="1679" spans="1:50">
      <c r="A1679" t="s">
        <v>2064</v>
      </c>
      <c r="B1679">
        <v>158</v>
      </c>
      <c r="C1679" t="s">
        <v>81</v>
      </c>
      <c r="D1679" t="s">
        <v>343</v>
      </c>
      <c r="E1679">
        <v>36261</v>
      </c>
      <c r="F1679">
        <v>43852</v>
      </c>
      <c r="G1679">
        <v>2377</v>
      </c>
      <c r="H1679" s="1">
        <v>43366</v>
      </c>
      <c r="I1679" t="s">
        <v>385</v>
      </c>
      <c r="J1679" t="s">
        <v>389</v>
      </c>
      <c r="K1679">
        <v>690076</v>
      </c>
      <c r="L1679" t="s">
        <v>88</v>
      </c>
      <c r="M1679" t="s">
        <v>271</v>
      </c>
      <c r="N1679" t="s">
        <v>225</v>
      </c>
      <c r="O1679" t="s">
        <v>328</v>
      </c>
      <c r="P1679">
        <v>57</v>
      </c>
      <c r="Q1679" s="1">
        <v>22869</v>
      </c>
      <c r="R1679" t="s">
        <v>266</v>
      </c>
      <c r="S1679" t="s">
        <v>282</v>
      </c>
      <c r="T1679" t="s">
        <v>229</v>
      </c>
      <c r="U1679" t="s">
        <v>230</v>
      </c>
      <c r="V1679" t="s">
        <v>240</v>
      </c>
      <c r="W1679">
        <v>472</v>
      </c>
      <c r="X1679" t="s">
        <v>344</v>
      </c>
      <c r="Y1679" t="s">
        <v>345</v>
      </c>
      <c r="Z1679" t="s">
        <v>346</v>
      </c>
      <c r="AA1679">
        <v>0.1065</v>
      </c>
      <c r="AB1679" t="s">
        <v>347</v>
      </c>
      <c r="AC1679" t="s">
        <v>348</v>
      </c>
      <c r="AD1679" t="s">
        <v>81</v>
      </c>
      <c r="AE1679" t="s">
        <v>82</v>
      </c>
      <c r="AF1679" t="s">
        <v>83</v>
      </c>
      <c r="AG1679" t="s">
        <v>84</v>
      </c>
      <c r="AH1679" t="s">
        <v>84</v>
      </c>
      <c r="AI1679" t="s">
        <v>85</v>
      </c>
      <c r="AJ1679" t="s">
        <v>86</v>
      </c>
      <c r="AK1679">
        <v>690076</v>
      </c>
      <c r="AL1679" t="s">
        <v>87</v>
      </c>
      <c r="AM1679" t="s">
        <v>14</v>
      </c>
      <c r="AN1679">
        <v>37541</v>
      </c>
      <c r="AO1679">
        <v>44067</v>
      </c>
      <c r="AP1679">
        <v>36216</v>
      </c>
      <c r="AQ1679">
        <v>34.4</v>
      </c>
      <c r="AR1679">
        <v>774.89</v>
      </c>
      <c r="AS1679" t="s">
        <v>2397</v>
      </c>
      <c r="AT1679" t="s">
        <v>2396</v>
      </c>
      <c r="AU1679">
        <v>2</v>
      </c>
      <c r="AV1679" t="s">
        <v>2398</v>
      </c>
      <c r="AW1679" t="str" cm="1">
        <f t="array" ref="AW1679">IF(Bank_Final_Fact[[#This Row],[Disbursement Date]]=MIN(_xlfn._xlws.FILTER(Bank_Final_Fact[Disbursement Date],Bank_Final_Fact[Client id]=Bank_Final_Fact[[#This Row],[Client id]])),"New","Old")</f>
        <v>New</v>
      </c>
      <c r="AX1679">
        <f t="shared" si="26"/>
        <v>2</v>
      </c>
    </row>
    <row r="1680" spans="1:50">
      <c r="A1680" t="s">
        <v>2065</v>
      </c>
      <c r="B1680">
        <v>992</v>
      </c>
      <c r="C1680" t="s">
        <v>127</v>
      </c>
      <c r="D1680" t="s">
        <v>359</v>
      </c>
      <c r="E1680">
        <v>29606</v>
      </c>
      <c r="F1680">
        <v>15352</v>
      </c>
      <c r="G1680">
        <v>26320</v>
      </c>
      <c r="H1680" s="1">
        <v>44814</v>
      </c>
      <c r="I1680" t="s">
        <v>385</v>
      </c>
      <c r="J1680" t="s">
        <v>389</v>
      </c>
      <c r="K1680">
        <v>120676</v>
      </c>
      <c r="L1680" t="s">
        <v>128</v>
      </c>
      <c r="M1680" t="s">
        <v>300</v>
      </c>
      <c r="N1680" t="s">
        <v>225</v>
      </c>
      <c r="O1680" t="s">
        <v>226</v>
      </c>
      <c r="P1680">
        <v>43</v>
      </c>
      <c r="Q1680" s="1">
        <v>27852</v>
      </c>
      <c r="R1680" t="s">
        <v>266</v>
      </c>
      <c r="S1680" t="s">
        <v>243</v>
      </c>
      <c r="T1680" t="s">
        <v>229</v>
      </c>
      <c r="U1680" t="s">
        <v>233</v>
      </c>
      <c r="V1680" t="s">
        <v>246</v>
      </c>
      <c r="W1680">
        <v>675</v>
      </c>
      <c r="X1680" t="s">
        <v>344</v>
      </c>
      <c r="Y1680" t="s">
        <v>360</v>
      </c>
      <c r="Z1680" t="s">
        <v>346</v>
      </c>
      <c r="AA1680">
        <v>9.9099999999999994E-2</v>
      </c>
      <c r="AB1680" t="s">
        <v>347</v>
      </c>
      <c r="AC1680" t="s">
        <v>361</v>
      </c>
      <c r="AD1680" t="s">
        <v>127</v>
      </c>
      <c r="AE1680" t="s">
        <v>9</v>
      </c>
      <c r="AF1680" t="s">
        <v>10</v>
      </c>
      <c r="AG1680" t="s">
        <v>11</v>
      </c>
      <c r="AH1680" t="s">
        <v>11</v>
      </c>
      <c r="AI1680" t="s">
        <v>12</v>
      </c>
      <c r="AJ1680" t="s">
        <v>127</v>
      </c>
      <c r="AK1680">
        <v>120676</v>
      </c>
      <c r="AL1680" t="s">
        <v>21</v>
      </c>
      <c r="AM1680" t="s">
        <v>14</v>
      </c>
      <c r="AN1680">
        <v>30371</v>
      </c>
      <c r="AO1680">
        <v>16777</v>
      </c>
      <c r="AP1680">
        <v>29360</v>
      </c>
      <c r="AQ1680">
        <v>7.4</v>
      </c>
      <c r="AR1680">
        <v>317.76</v>
      </c>
      <c r="AS1680" t="s">
        <v>2396</v>
      </c>
      <c r="AT1680" t="s">
        <v>2396</v>
      </c>
      <c r="AU1680">
        <v>1</v>
      </c>
      <c r="AV1680" t="s">
        <v>2398</v>
      </c>
      <c r="AW1680" t="str" cm="1">
        <f t="array" ref="AW1680">IF(Bank_Final_Fact[[#This Row],[Disbursement Date]]=MIN(_xlfn._xlws.FILTER(Bank_Final_Fact[Disbursement Date],Bank_Final_Fact[Client id]=Bank_Final_Fact[[#This Row],[Client id]])),"New","Old")</f>
        <v>Old</v>
      </c>
      <c r="AX1680">
        <f t="shared" si="26"/>
        <v>2</v>
      </c>
    </row>
    <row r="1681" spans="1:50">
      <c r="A1681" t="s">
        <v>2066</v>
      </c>
      <c r="B1681">
        <v>657</v>
      </c>
      <c r="C1681" t="s">
        <v>183</v>
      </c>
      <c r="D1681" t="s">
        <v>359</v>
      </c>
      <c r="E1681">
        <v>9027</v>
      </c>
      <c r="F1681">
        <v>18556</v>
      </c>
      <c r="G1681">
        <v>38133</v>
      </c>
      <c r="H1681" s="1">
        <v>43001</v>
      </c>
      <c r="I1681" t="s">
        <v>394</v>
      </c>
      <c r="J1681" t="s">
        <v>383</v>
      </c>
      <c r="K1681">
        <v>1550006</v>
      </c>
      <c r="L1681" t="s">
        <v>185</v>
      </c>
      <c r="M1681" t="s">
        <v>258</v>
      </c>
      <c r="N1681" t="s">
        <v>225</v>
      </c>
      <c r="O1681" t="s">
        <v>238</v>
      </c>
      <c r="P1681">
        <v>47</v>
      </c>
      <c r="Q1681" s="1">
        <v>25569</v>
      </c>
      <c r="R1681" t="s">
        <v>235</v>
      </c>
      <c r="S1681" t="s">
        <v>243</v>
      </c>
      <c r="T1681" t="s">
        <v>229</v>
      </c>
      <c r="U1681" t="s">
        <v>230</v>
      </c>
      <c r="V1681" t="s">
        <v>240</v>
      </c>
      <c r="W1681">
        <v>546</v>
      </c>
      <c r="X1681" t="s">
        <v>344</v>
      </c>
      <c r="Y1681" t="s">
        <v>360</v>
      </c>
      <c r="Z1681" t="s">
        <v>346</v>
      </c>
      <c r="AA1681">
        <v>9.9099999999999994E-2</v>
      </c>
      <c r="AB1681" t="s">
        <v>347</v>
      </c>
      <c r="AC1681" t="s">
        <v>361</v>
      </c>
      <c r="AD1681" t="s">
        <v>183</v>
      </c>
      <c r="AE1681" t="s">
        <v>103</v>
      </c>
      <c r="AF1681" t="s">
        <v>104</v>
      </c>
      <c r="AG1681" t="s">
        <v>105</v>
      </c>
      <c r="AH1681" t="s">
        <v>105</v>
      </c>
      <c r="AI1681" t="s">
        <v>106</v>
      </c>
      <c r="AJ1681" t="s">
        <v>183</v>
      </c>
      <c r="AK1681">
        <v>1550006</v>
      </c>
      <c r="AL1681" t="s">
        <v>184</v>
      </c>
      <c r="AM1681" t="s">
        <v>14</v>
      </c>
      <c r="AN1681">
        <v>9630</v>
      </c>
      <c r="AO1681">
        <v>20271</v>
      </c>
      <c r="AP1681">
        <v>8992</v>
      </c>
      <c r="AQ1681">
        <v>33.630000000000003</v>
      </c>
      <c r="AR1681">
        <v>4417.3599999999997</v>
      </c>
      <c r="AS1681" t="s">
        <v>2396</v>
      </c>
      <c r="AT1681" t="s">
        <v>2396</v>
      </c>
      <c r="AU1681">
        <v>1</v>
      </c>
      <c r="AV1681" t="s">
        <v>2398</v>
      </c>
      <c r="AW1681" t="str" cm="1">
        <f t="array" ref="AW1681">IF(Bank_Final_Fact[[#This Row],[Disbursement Date]]=MIN(_xlfn._xlws.FILTER(Bank_Final_Fact[Disbursement Date],Bank_Final_Fact[Client id]=Bank_Final_Fact[[#This Row],[Client id]])),"New","Old")</f>
        <v>Old</v>
      </c>
      <c r="AX1681">
        <f t="shared" si="26"/>
        <v>5</v>
      </c>
    </row>
    <row r="1682" spans="1:50">
      <c r="A1682" t="s">
        <v>2067</v>
      </c>
      <c r="B1682">
        <v>110</v>
      </c>
      <c r="C1682" t="s">
        <v>142</v>
      </c>
      <c r="D1682" t="s">
        <v>359</v>
      </c>
      <c r="E1682">
        <v>17003</v>
      </c>
      <c r="F1682">
        <v>30262</v>
      </c>
      <c r="G1682">
        <v>43999</v>
      </c>
      <c r="H1682" s="1">
        <v>44923</v>
      </c>
      <c r="I1682" t="s">
        <v>385</v>
      </c>
      <c r="J1682" t="s">
        <v>383</v>
      </c>
      <c r="K1682">
        <v>570241</v>
      </c>
      <c r="L1682" t="s">
        <v>148</v>
      </c>
      <c r="M1682" t="s">
        <v>257</v>
      </c>
      <c r="N1682" t="s">
        <v>225</v>
      </c>
      <c r="O1682" t="s">
        <v>226</v>
      </c>
      <c r="P1682">
        <v>38</v>
      </c>
      <c r="Q1682" s="1">
        <v>29587</v>
      </c>
      <c r="R1682" t="s">
        <v>239</v>
      </c>
      <c r="S1682" t="s">
        <v>303</v>
      </c>
      <c r="T1682" t="s">
        <v>229</v>
      </c>
      <c r="U1682" t="s">
        <v>236</v>
      </c>
      <c r="V1682" t="s">
        <v>246</v>
      </c>
      <c r="W1682">
        <v>450</v>
      </c>
      <c r="X1682" t="s">
        <v>344</v>
      </c>
      <c r="Y1682" t="s">
        <v>360</v>
      </c>
      <c r="Z1682" t="s">
        <v>346</v>
      </c>
      <c r="AA1682">
        <v>9.9099999999999994E-2</v>
      </c>
      <c r="AB1682" t="s">
        <v>347</v>
      </c>
      <c r="AC1682" t="s">
        <v>361</v>
      </c>
      <c r="AD1682" t="s">
        <v>142</v>
      </c>
      <c r="AE1682" t="s">
        <v>143</v>
      </c>
      <c r="AF1682" t="s">
        <v>144</v>
      </c>
      <c r="AG1682" t="s">
        <v>145</v>
      </c>
      <c r="AH1682" t="s">
        <v>145</v>
      </c>
      <c r="AI1682" t="s">
        <v>146</v>
      </c>
      <c r="AJ1682" t="s">
        <v>142</v>
      </c>
      <c r="AK1682">
        <v>570241</v>
      </c>
      <c r="AL1682" t="s">
        <v>147</v>
      </c>
      <c r="AM1682" t="s">
        <v>30</v>
      </c>
      <c r="AN1682">
        <v>18715</v>
      </c>
      <c r="AO1682">
        <v>30306</v>
      </c>
      <c r="AP1682">
        <v>16639</v>
      </c>
      <c r="AQ1682">
        <v>22.92</v>
      </c>
      <c r="AR1682">
        <v>4159.54</v>
      </c>
      <c r="AS1682" t="s">
        <v>2396</v>
      </c>
      <c r="AT1682" t="s">
        <v>2396</v>
      </c>
      <c r="AU1682">
        <v>0</v>
      </c>
      <c r="AV1682" t="s">
        <v>2398</v>
      </c>
      <c r="AW1682" t="str" cm="1">
        <f t="array" ref="AW1682">IF(Bank_Final_Fact[[#This Row],[Disbursement Date]]=MIN(_xlfn._xlws.FILTER(Bank_Final_Fact[Disbursement Date],Bank_Final_Fact[Client id]=Bank_Final_Fact[[#This Row],[Client id]])),"New","Old")</f>
        <v>Old</v>
      </c>
      <c r="AX1682">
        <f t="shared" si="26"/>
        <v>4</v>
      </c>
    </row>
    <row r="1683" spans="1:50">
      <c r="A1683" t="s">
        <v>2068</v>
      </c>
      <c r="B1683">
        <v>941</v>
      </c>
      <c r="C1683" t="s">
        <v>23</v>
      </c>
      <c r="D1683" t="s">
        <v>343</v>
      </c>
      <c r="E1683">
        <v>27096</v>
      </c>
      <c r="F1683">
        <v>14871</v>
      </c>
      <c r="G1683">
        <v>20760</v>
      </c>
      <c r="H1683" s="1">
        <v>45224</v>
      </c>
      <c r="I1683" t="s">
        <v>394</v>
      </c>
      <c r="J1683" t="s">
        <v>389</v>
      </c>
      <c r="K1683">
        <v>910182</v>
      </c>
      <c r="L1683" t="s">
        <v>31</v>
      </c>
      <c r="M1683" t="s">
        <v>331</v>
      </c>
      <c r="N1683" t="s">
        <v>225</v>
      </c>
      <c r="O1683" t="s">
        <v>226</v>
      </c>
      <c r="P1683">
        <v>39</v>
      </c>
      <c r="Q1683" s="1">
        <v>29221</v>
      </c>
      <c r="R1683" t="s">
        <v>281</v>
      </c>
      <c r="S1683" t="s">
        <v>282</v>
      </c>
      <c r="T1683" t="s">
        <v>229</v>
      </c>
      <c r="U1683" t="s">
        <v>230</v>
      </c>
      <c r="V1683" t="s">
        <v>231</v>
      </c>
      <c r="W1683">
        <v>472</v>
      </c>
      <c r="X1683" t="s">
        <v>344</v>
      </c>
      <c r="Y1683" t="s">
        <v>345</v>
      </c>
      <c r="Z1683" t="s">
        <v>346</v>
      </c>
      <c r="AA1683">
        <v>0.1065</v>
      </c>
      <c r="AB1683" t="s">
        <v>347</v>
      </c>
      <c r="AC1683" t="s">
        <v>348</v>
      </c>
      <c r="AD1683" t="s">
        <v>23</v>
      </c>
      <c r="AE1683" t="s">
        <v>24</v>
      </c>
      <c r="AF1683" t="s">
        <v>25</v>
      </c>
      <c r="AG1683" t="s">
        <v>26</v>
      </c>
      <c r="AH1683" t="s">
        <v>26</v>
      </c>
      <c r="AI1683" t="s">
        <v>27</v>
      </c>
      <c r="AJ1683" t="s">
        <v>28</v>
      </c>
      <c r="AK1683">
        <v>910182</v>
      </c>
      <c r="AL1683" t="s">
        <v>29</v>
      </c>
      <c r="AM1683" t="s">
        <v>16</v>
      </c>
      <c r="AN1683">
        <v>26943</v>
      </c>
      <c r="AO1683">
        <v>16537</v>
      </c>
      <c r="AP1683">
        <v>27069</v>
      </c>
      <c r="AQ1683">
        <v>9.44</v>
      </c>
      <c r="AR1683">
        <v>2743.48</v>
      </c>
      <c r="AS1683" t="s">
        <v>2396</v>
      </c>
      <c r="AT1683" t="s">
        <v>2396</v>
      </c>
      <c r="AU1683">
        <v>0</v>
      </c>
      <c r="AV1683" t="s">
        <v>2398</v>
      </c>
      <c r="AW1683" t="str" cm="1">
        <f t="array" ref="AW1683">IF(Bank_Final_Fact[[#This Row],[Disbursement Date]]=MIN(_xlfn._xlws.FILTER(Bank_Final_Fact[Disbursement Date],Bank_Final_Fact[Client id]=Bank_Final_Fact[[#This Row],[Client id]])),"New","Old")</f>
        <v>Old</v>
      </c>
      <c r="AX1683">
        <f t="shared" si="26"/>
        <v>5</v>
      </c>
    </row>
    <row r="1684" spans="1:50">
      <c r="A1684" t="s">
        <v>2069</v>
      </c>
      <c r="B1684">
        <v>318</v>
      </c>
      <c r="C1684" t="s">
        <v>127</v>
      </c>
      <c r="D1684" t="s">
        <v>353</v>
      </c>
      <c r="E1684">
        <v>41398</v>
      </c>
      <c r="F1684">
        <v>20075</v>
      </c>
      <c r="G1684">
        <v>26776</v>
      </c>
      <c r="H1684" s="1">
        <v>43691</v>
      </c>
      <c r="I1684" t="s">
        <v>382</v>
      </c>
      <c r="J1684" t="s">
        <v>383</v>
      </c>
      <c r="K1684">
        <v>120676</v>
      </c>
      <c r="L1684" t="s">
        <v>128</v>
      </c>
      <c r="M1684" t="s">
        <v>314</v>
      </c>
      <c r="N1684" t="s">
        <v>225</v>
      </c>
      <c r="O1684" t="s">
        <v>251</v>
      </c>
      <c r="P1684">
        <v>31</v>
      </c>
      <c r="Q1684" s="1">
        <v>32143</v>
      </c>
      <c r="R1684" t="s">
        <v>235</v>
      </c>
      <c r="S1684" t="s">
        <v>243</v>
      </c>
      <c r="T1684" t="s">
        <v>229</v>
      </c>
      <c r="U1684" t="s">
        <v>233</v>
      </c>
      <c r="V1684" t="s">
        <v>231</v>
      </c>
      <c r="W1684">
        <v>672</v>
      </c>
      <c r="X1684" t="s">
        <v>344</v>
      </c>
      <c r="Y1684" t="s">
        <v>357</v>
      </c>
      <c r="Z1684" t="s">
        <v>346</v>
      </c>
      <c r="AA1684">
        <v>0.1825</v>
      </c>
      <c r="AB1684" t="s">
        <v>354</v>
      </c>
      <c r="AC1684" t="s">
        <v>355</v>
      </c>
      <c r="AD1684" t="s">
        <v>127</v>
      </c>
      <c r="AE1684" t="s">
        <v>9</v>
      </c>
      <c r="AF1684" t="s">
        <v>10</v>
      </c>
      <c r="AG1684" t="s">
        <v>11</v>
      </c>
      <c r="AH1684" t="s">
        <v>11</v>
      </c>
      <c r="AI1684" t="s">
        <v>12</v>
      </c>
      <c r="AJ1684" t="s">
        <v>127</v>
      </c>
      <c r="AK1684">
        <v>120676</v>
      </c>
      <c r="AL1684" t="s">
        <v>21</v>
      </c>
      <c r="AM1684" t="s">
        <v>14</v>
      </c>
      <c r="AN1684">
        <v>41582</v>
      </c>
      <c r="AO1684">
        <v>20089</v>
      </c>
      <c r="AP1684">
        <v>40984</v>
      </c>
      <c r="AQ1684">
        <v>40.67</v>
      </c>
      <c r="AR1684">
        <v>3408.4</v>
      </c>
      <c r="AS1684" t="s">
        <v>2396</v>
      </c>
      <c r="AT1684" t="s">
        <v>2396</v>
      </c>
      <c r="AU1684">
        <v>2</v>
      </c>
      <c r="AV1684" t="s">
        <v>2398</v>
      </c>
      <c r="AW1684" t="str" cm="1">
        <f t="array" ref="AW1684">IF(Bank_Final_Fact[[#This Row],[Disbursement Date]]=MIN(_xlfn._xlws.FILTER(Bank_Final_Fact[Disbursement Date],Bank_Final_Fact[Client id]=Bank_Final_Fact[[#This Row],[Client id]])),"New","Old")</f>
        <v>Old</v>
      </c>
      <c r="AX1684">
        <f t="shared" si="26"/>
        <v>6</v>
      </c>
    </row>
    <row r="1685" spans="1:50">
      <c r="A1685" t="s">
        <v>2070</v>
      </c>
      <c r="B1685">
        <v>250</v>
      </c>
      <c r="C1685" t="s">
        <v>39</v>
      </c>
      <c r="D1685" t="s">
        <v>359</v>
      </c>
      <c r="E1685">
        <v>11846</v>
      </c>
      <c r="F1685">
        <v>13769</v>
      </c>
      <c r="G1685">
        <v>3820</v>
      </c>
      <c r="H1685" s="1">
        <v>42945</v>
      </c>
      <c r="I1685" t="s">
        <v>382</v>
      </c>
      <c r="J1685" t="s">
        <v>389</v>
      </c>
      <c r="K1685">
        <v>30179</v>
      </c>
      <c r="L1685" t="s">
        <v>46</v>
      </c>
      <c r="M1685" t="s">
        <v>309</v>
      </c>
      <c r="N1685" t="s">
        <v>225</v>
      </c>
      <c r="O1685" t="s">
        <v>226</v>
      </c>
      <c r="P1685">
        <v>42</v>
      </c>
      <c r="Q1685" s="1">
        <v>28126</v>
      </c>
      <c r="R1685" t="s">
        <v>239</v>
      </c>
      <c r="S1685" t="s">
        <v>303</v>
      </c>
      <c r="T1685" t="s">
        <v>229</v>
      </c>
      <c r="U1685" t="s">
        <v>245</v>
      </c>
      <c r="V1685" t="s">
        <v>246</v>
      </c>
      <c r="W1685">
        <v>534</v>
      </c>
      <c r="X1685" t="s">
        <v>344</v>
      </c>
      <c r="Y1685" t="s">
        <v>360</v>
      </c>
      <c r="Z1685" t="s">
        <v>346</v>
      </c>
      <c r="AA1685">
        <v>9.9099999999999994E-2</v>
      </c>
      <c r="AB1685" t="s">
        <v>347</v>
      </c>
      <c r="AC1685" t="s">
        <v>361</v>
      </c>
      <c r="AD1685" t="s">
        <v>39</v>
      </c>
      <c r="AE1685" t="s">
        <v>40</v>
      </c>
      <c r="AF1685" t="s">
        <v>41</v>
      </c>
      <c r="AG1685" t="s">
        <v>42</v>
      </c>
      <c r="AH1685" t="s">
        <v>42</v>
      </c>
      <c r="AI1685" t="s">
        <v>43</v>
      </c>
      <c r="AJ1685" t="s">
        <v>44</v>
      </c>
      <c r="AK1685">
        <v>30179</v>
      </c>
      <c r="AL1685" t="s">
        <v>45</v>
      </c>
      <c r="AM1685" t="s">
        <v>30</v>
      </c>
      <c r="AN1685">
        <v>11526</v>
      </c>
      <c r="AO1685">
        <v>15299</v>
      </c>
      <c r="AP1685">
        <v>11809</v>
      </c>
      <c r="AQ1685">
        <v>46.2</v>
      </c>
      <c r="AR1685">
        <v>4087.33</v>
      </c>
      <c r="AS1685" t="s">
        <v>2396</v>
      </c>
      <c r="AT1685" t="s">
        <v>2396</v>
      </c>
      <c r="AU1685">
        <v>1</v>
      </c>
      <c r="AV1685" t="s">
        <v>2398</v>
      </c>
      <c r="AW1685" t="str" cm="1">
        <f t="array" ref="AW1685">IF(Bank_Final_Fact[[#This Row],[Disbursement Date]]=MIN(_xlfn._xlws.FILTER(Bank_Final_Fact[Disbursement Date],Bank_Final_Fact[Client id]=Bank_Final_Fact[[#This Row],[Client id]])),"New","Old")</f>
        <v>New</v>
      </c>
      <c r="AX1685">
        <f t="shared" si="26"/>
        <v>3</v>
      </c>
    </row>
    <row r="1686" spans="1:50">
      <c r="A1686" t="s">
        <v>2071</v>
      </c>
      <c r="B1686">
        <v>598</v>
      </c>
      <c r="C1686" t="s">
        <v>39</v>
      </c>
      <c r="D1686" t="s">
        <v>343</v>
      </c>
      <c r="E1686">
        <v>29526</v>
      </c>
      <c r="F1686">
        <v>41473</v>
      </c>
      <c r="G1686">
        <v>43454</v>
      </c>
      <c r="H1686" s="1">
        <v>43054</v>
      </c>
      <c r="I1686" t="s">
        <v>394</v>
      </c>
      <c r="J1686" t="s">
        <v>389</v>
      </c>
      <c r="K1686">
        <v>30179</v>
      </c>
      <c r="L1686" t="s">
        <v>46</v>
      </c>
      <c r="M1686" t="s">
        <v>262</v>
      </c>
      <c r="N1686" t="s">
        <v>225</v>
      </c>
      <c r="O1686" t="s">
        <v>226</v>
      </c>
      <c r="P1686">
        <v>41</v>
      </c>
      <c r="Q1686" s="1">
        <v>27760</v>
      </c>
      <c r="R1686" t="s">
        <v>266</v>
      </c>
      <c r="S1686" t="s">
        <v>243</v>
      </c>
      <c r="T1686" t="s">
        <v>229</v>
      </c>
      <c r="U1686" t="s">
        <v>233</v>
      </c>
      <c r="V1686" t="s">
        <v>246</v>
      </c>
      <c r="W1686">
        <v>399</v>
      </c>
      <c r="X1686" t="s">
        <v>344</v>
      </c>
      <c r="Y1686" t="s">
        <v>345</v>
      </c>
      <c r="Z1686" t="s">
        <v>346</v>
      </c>
      <c r="AA1686">
        <v>0.1065</v>
      </c>
      <c r="AB1686" t="s">
        <v>347</v>
      </c>
      <c r="AC1686" t="s">
        <v>348</v>
      </c>
      <c r="AD1686" t="s">
        <v>39</v>
      </c>
      <c r="AE1686" t="s">
        <v>40</v>
      </c>
      <c r="AF1686" t="s">
        <v>41</v>
      </c>
      <c r="AG1686" t="s">
        <v>42</v>
      </c>
      <c r="AH1686" t="s">
        <v>42</v>
      </c>
      <c r="AI1686" t="s">
        <v>43</v>
      </c>
      <c r="AJ1686" t="s">
        <v>44</v>
      </c>
      <c r="AK1686">
        <v>30179</v>
      </c>
      <c r="AL1686" t="s">
        <v>45</v>
      </c>
      <c r="AM1686" t="s">
        <v>30</v>
      </c>
      <c r="AN1686">
        <v>31028</v>
      </c>
      <c r="AO1686">
        <v>42574</v>
      </c>
      <c r="AP1686">
        <v>29222</v>
      </c>
      <c r="AQ1686">
        <v>34.14</v>
      </c>
      <c r="AR1686">
        <v>2568.4699999999998</v>
      </c>
      <c r="AS1686" t="s">
        <v>2396</v>
      </c>
      <c r="AT1686" t="s">
        <v>2396</v>
      </c>
      <c r="AU1686">
        <v>1</v>
      </c>
      <c r="AV1686" t="s">
        <v>2398</v>
      </c>
      <c r="AW1686" t="str" cm="1">
        <f t="array" ref="AW1686">IF(Bank_Final_Fact[[#This Row],[Disbursement Date]]=MIN(_xlfn._xlws.FILTER(Bank_Final_Fact[Disbursement Date],Bank_Final_Fact[Client id]=Bank_Final_Fact[[#This Row],[Client id]])),"New","Old")</f>
        <v>Old</v>
      </c>
      <c r="AX1686">
        <f t="shared" si="26"/>
        <v>4</v>
      </c>
    </row>
    <row r="1687" spans="1:50">
      <c r="A1687" t="s">
        <v>2072</v>
      </c>
      <c r="B1687">
        <v>259</v>
      </c>
      <c r="C1687" t="s">
        <v>39</v>
      </c>
      <c r="D1687" t="s">
        <v>359</v>
      </c>
      <c r="E1687">
        <v>11417</v>
      </c>
      <c r="F1687">
        <v>49720</v>
      </c>
      <c r="G1687">
        <v>11262</v>
      </c>
      <c r="H1687" s="1">
        <v>44605</v>
      </c>
      <c r="I1687" t="s">
        <v>394</v>
      </c>
      <c r="J1687" t="s">
        <v>383</v>
      </c>
      <c r="K1687">
        <v>30179</v>
      </c>
      <c r="L1687" t="s">
        <v>46</v>
      </c>
      <c r="M1687" t="s">
        <v>234</v>
      </c>
      <c r="N1687" t="s">
        <v>225</v>
      </c>
      <c r="O1687" t="s">
        <v>251</v>
      </c>
      <c r="P1687">
        <v>34</v>
      </c>
      <c r="Q1687" s="1">
        <v>30682</v>
      </c>
      <c r="R1687" t="s">
        <v>227</v>
      </c>
      <c r="S1687" t="s">
        <v>243</v>
      </c>
      <c r="T1687" t="s">
        <v>229</v>
      </c>
      <c r="U1687" t="s">
        <v>245</v>
      </c>
      <c r="V1687" t="s">
        <v>246</v>
      </c>
      <c r="W1687">
        <v>756</v>
      </c>
      <c r="X1687" t="s">
        <v>344</v>
      </c>
      <c r="Y1687" t="s">
        <v>360</v>
      </c>
      <c r="Z1687" t="s">
        <v>346</v>
      </c>
      <c r="AA1687">
        <v>9.9099999999999994E-2</v>
      </c>
      <c r="AB1687" t="s">
        <v>347</v>
      </c>
      <c r="AC1687" t="s">
        <v>361</v>
      </c>
      <c r="AD1687" t="s">
        <v>39</v>
      </c>
      <c r="AE1687" t="s">
        <v>40</v>
      </c>
      <c r="AF1687" t="s">
        <v>41</v>
      </c>
      <c r="AG1687" t="s">
        <v>42</v>
      </c>
      <c r="AH1687" t="s">
        <v>42</v>
      </c>
      <c r="AI1687" t="s">
        <v>43</v>
      </c>
      <c r="AJ1687" t="s">
        <v>44</v>
      </c>
      <c r="AK1687">
        <v>30179</v>
      </c>
      <c r="AL1687" t="s">
        <v>45</v>
      </c>
      <c r="AM1687" t="s">
        <v>30</v>
      </c>
      <c r="AN1687">
        <v>12396</v>
      </c>
      <c r="AO1687">
        <v>50255</v>
      </c>
      <c r="AP1687">
        <v>11122</v>
      </c>
      <c r="AQ1687">
        <v>46.91</v>
      </c>
      <c r="AR1687">
        <v>2453.27</v>
      </c>
      <c r="AS1687" t="s">
        <v>2397</v>
      </c>
      <c r="AT1687" t="s">
        <v>2396</v>
      </c>
      <c r="AU1687">
        <v>2</v>
      </c>
      <c r="AV1687" t="s">
        <v>2398</v>
      </c>
      <c r="AW1687" t="str" cm="1">
        <f t="array" ref="AW1687">IF(Bank_Final_Fact[[#This Row],[Disbursement Date]]=MIN(_xlfn._xlws.FILTER(Bank_Final_Fact[Disbursement Date],Bank_Final_Fact[Client id]=Bank_Final_Fact[[#This Row],[Client id]])),"New","Old")</f>
        <v>New</v>
      </c>
      <c r="AX1687">
        <f t="shared" si="26"/>
        <v>3</v>
      </c>
    </row>
    <row r="1688" spans="1:50">
      <c r="A1688" t="s">
        <v>2073</v>
      </c>
      <c r="B1688">
        <v>38</v>
      </c>
      <c r="C1688" t="s">
        <v>89</v>
      </c>
      <c r="D1688" t="s">
        <v>349</v>
      </c>
      <c r="E1688">
        <v>47037</v>
      </c>
      <c r="F1688">
        <v>21528</v>
      </c>
      <c r="G1688">
        <v>36716</v>
      </c>
      <c r="H1688" s="1">
        <v>44402</v>
      </c>
      <c r="I1688" t="s">
        <v>382</v>
      </c>
      <c r="J1688" t="s">
        <v>383</v>
      </c>
      <c r="K1688">
        <v>910020</v>
      </c>
      <c r="L1688" t="s">
        <v>91</v>
      </c>
      <c r="M1688" t="s">
        <v>275</v>
      </c>
      <c r="N1688" t="s">
        <v>225</v>
      </c>
      <c r="O1688" t="s">
        <v>251</v>
      </c>
      <c r="P1688">
        <v>32</v>
      </c>
      <c r="Q1688" s="1">
        <v>31048</v>
      </c>
      <c r="R1688" t="s">
        <v>266</v>
      </c>
      <c r="S1688" t="s">
        <v>243</v>
      </c>
      <c r="T1688" t="s">
        <v>229</v>
      </c>
      <c r="U1688" t="s">
        <v>236</v>
      </c>
      <c r="V1688" t="s">
        <v>231</v>
      </c>
      <c r="W1688">
        <v>821</v>
      </c>
      <c r="X1688" t="s">
        <v>344</v>
      </c>
      <c r="Y1688" t="s">
        <v>350</v>
      </c>
      <c r="Z1688" t="s">
        <v>346</v>
      </c>
      <c r="AA1688">
        <v>7.51E-2</v>
      </c>
      <c r="AB1688" t="s">
        <v>351</v>
      </c>
      <c r="AC1688" t="s">
        <v>352</v>
      </c>
      <c r="AD1688" t="s">
        <v>89</v>
      </c>
      <c r="AE1688" t="s">
        <v>24</v>
      </c>
      <c r="AF1688" t="s">
        <v>25</v>
      </c>
      <c r="AG1688" t="s">
        <v>26</v>
      </c>
      <c r="AH1688" t="s">
        <v>26</v>
      </c>
      <c r="AI1688" t="s">
        <v>27</v>
      </c>
      <c r="AJ1688" t="s">
        <v>28</v>
      </c>
      <c r="AK1688">
        <v>910020</v>
      </c>
      <c r="AL1688" t="s">
        <v>90</v>
      </c>
      <c r="AM1688" t="s">
        <v>16</v>
      </c>
      <c r="AN1688">
        <v>48134</v>
      </c>
      <c r="AO1688">
        <v>22998</v>
      </c>
      <c r="AP1688">
        <v>46970</v>
      </c>
      <c r="AQ1688">
        <v>22.97</v>
      </c>
      <c r="AR1688">
        <v>1838.76</v>
      </c>
      <c r="AS1688" t="s">
        <v>2396</v>
      </c>
      <c r="AT1688" t="s">
        <v>2396</v>
      </c>
      <c r="AU1688">
        <v>1</v>
      </c>
      <c r="AV1688" t="s">
        <v>2398</v>
      </c>
      <c r="AW1688" t="str" cm="1">
        <f t="array" ref="AW1688">IF(Bank_Final_Fact[[#This Row],[Disbursement Date]]=MIN(_xlfn._xlws.FILTER(Bank_Final_Fact[Disbursement Date],Bank_Final_Fact[Client id]=Bank_Final_Fact[[#This Row],[Client id]])),"New","Old")</f>
        <v>Old</v>
      </c>
      <c r="AX1688">
        <f t="shared" si="26"/>
        <v>2</v>
      </c>
    </row>
    <row r="1689" spans="1:50">
      <c r="A1689" t="s">
        <v>2074</v>
      </c>
      <c r="B1689">
        <v>620</v>
      </c>
      <c r="C1689" t="s">
        <v>129</v>
      </c>
      <c r="D1689" t="s">
        <v>353</v>
      </c>
      <c r="E1689">
        <v>14712</v>
      </c>
      <c r="F1689">
        <v>30455</v>
      </c>
      <c r="G1689">
        <v>33229</v>
      </c>
      <c r="H1689" s="1">
        <v>43282</v>
      </c>
      <c r="I1689" t="s">
        <v>382</v>
      </c>
      <c r="J1689" t="s">
        <v>389</v>
      </c>
      <c r="K1689">
        <v>130067</v>
      </c>
      <c r="L1689" t="s">
        <v>131</v>
      </c>
      <c r="M1689" t="s">
        <v>248</v>
      </c>
      <c r="N1689" t="s">
        <v>225</v>
      </c>
      <c r="O1689" t="s">
        <v>251</v>
      </c>
      <c r="P1689">
        <v>35</v>
      </c>
      <c r="Q1689" s="1">
        <v>30682</v>
      </c>
      <c r="R1689" t="s">
        <v>266</v>
      </c>
      <c r="S1689" t="s">
        <v>243</v>
      </c>
      <c r="T1689" t="s">
        <v>229</v>
      </c>
      <c r="U1689" t="s">
        <v>261</v>
      </c>
      <c r="V1689" t="s">
        <v>240</v>
      </c>
      <c r="W1689">
        <v>624</v>
      </c>
      <c r="X1689" t="s">
        <v>344</v>
      </c>
      <c r="Y1689" t="s">
        <v>357</v>
      </c>
      <c r="Z1689" t="s">
        <v>346</v>
      </c>
      <c r="AA1689">
        <v>0.1825</v>
      </c>
      <c r="AB1689" t="s">
        <v>354</v>
      </c>
      <c r="AC1689" t="s">
        <v>355</v>
      </c>
      <c r="AD1689" t="s">
        <v>129</v>
      </c>
      <c r="AE1689" t="s">
        <v>9</v>
      </c>
      <c r="AF1689" t="s">
        <v>10</v>
      </c>
      <c r="AG1689" t="s">
        <v>11</v>
      </c>
      <c r="AH1689" t="s">
        <v>11</v>
      </c>
      <c r="AI1689" t="s">
        <v>12</v>
      </c>
      <c r="AJ1689" t="s">
        <v>129</v>
      </c>
      <c r="AK1689">
        <v>130067</v>
      </c>
      <c r="AL1689" t="s">
        <v>130</v>
      </c>
      <c r="AM1689" t="s">
        <v>30</v>
      </c>
      <c r="AN1689">
        <v>15197</v>
      </c>
      <c r="AO1689">
        <v>30439</v>
      </c>
      <c r="AP1689">
        <v>14584</v>
      </c>
      <c r="AQ1689">
        <v>12.26</v>
      </c>
      <c r="AR1689">
        <v>3543.82</v>
      </c>
      <c r="AS1689" t="s">
        <v>2396</v>
      </c>
      <c r="AT1689" t="s">
        <v>2396</v>
      </c>
      <c r="AU1689">
        <v>0</v>
      </c>
      <c r="AV1689" t="s">
        <v>2399</v>
      </c>
      <c r="AW1689" t="str" cm="1">
        <f t="array" ref="AW1689">IF(Bank_Final_Fact[[#This Row],[Disbursement Date]]=MIN(_xlfn._xlws.FILTER(Bank_Final_Fact[Disbursement Date],Bank_Final_Fact[Client id]=Bank_Final_Fact[[#This Row],[Client id]])),"New","Old")</f>
        <v>Old</v>
      </c>
      <c r="AX1689">
        <f t="shared" si="26"/>
        <v>3</v>
      </c>
    </row>
    <row r="1690" spans="1:50">
      <c r="A1690" t="s">
        <v>2075</v>
      </c>
      <c r="B1690">
        <v>386</v>
      </c>
      <c r="C1690" t="s">
        <v>92</v>
      </c>
      <c r="D1690" t="s">
        <v>359</v>
      </c>
      <c r="E1690">
        <v>34805</v>
      </c>
      <c r="F1690">
        <v>48019</v>
      </c>
      <c r="G1690">
        <v>20776</v>
      </c>
      <c r="H1690" s="1">
        <v>43766</v>
      </c>
      <c r="I1690" t="s">
        <v>385</v>
      </c>
      <c r="J1690" t="s">
        <v>389</v>
      </c>
      <c r="K1690">
        <v>700013</v>
      </c>
      <c r="L1690" t="s">
        <v>93</v>
      </c>
      <c r="M1690" t="s">
        <v>298</v>
      </c>
      <c r="N1690" t="s">
        <v>225</v>
      </c>
      <c r="O1690" t="s">
        <v>242</v>
      </c>
      <c r="P1690">
        <v>22</v>
      </c>
      <c r="Q1690" s="1">
        <v>35348</v>
      </c>
      <c r="R1690" t="s">
        <v>239</v>
      </c>
      <c r="S1690" t="s">
        <v>303</v>
      </c>
      <c r="T1690" t="s">
        <v>259</v>
      </c>
      <c r="U1690" t="s">
        <v>233</v>
      </c>
      <c r="V1690" t="s">
        <v>246</v>
      </c>
      <c r="W1690">
        <v>564</v>
      </c>
      <c r="X1690" t="s">
        <v>344</v>
      </c>
      <c r="Y1690" t="s">
        <v>360</v>
      </c>
      <c r="Z1690" t="s">
        <v>346</v>
      </c>
      <c r="AA1690">
        <v>9.9099999999999994E-2</v>
      </c>
      <c r="AB1690" t="s">
        <v>347</v>
      </c>
      <c r="AC1690" t="s">
        <v>361</v>
      </c>
      <c r="AD1690" t="s">
        <v>92</v>
      </c>
      <c r="AE1690" t="s">
        <v>82</v>
      </c>
      <c r="AF1690" t="s">
        <v>83</v>
      </c>
      <c r="AG1690" t="s">
        <v>84</v>
      </c>
      <c r="AH1690" t="s">
        <v>84</v>
      </c>
      <c r="AI1690" t="s">
        <v>85</v>
      </c>
      <c r="AJ1690" t="s">
        <v>86</v>
      </c>
      <c r="AK1690">
        <v>700013</v>
      </c>
      <c r="AL1690" t="s">
        <v>21</v>
      </c>
      <c r="AM1690" t="s">
        <v>30</v>
      </c>
      <c r="AN1690">
        <v>36793</v>
      </c>
      <c r="AO1690">
        <v>48624</v>
      </c>
      <c r="AP1690">
        <v>34360</v>
      </c>
      <c r="AQ1690">
        <v>16.95</v>
      </c>
      <c r="AR1690">
        <v>1741.88</v>
      </c>
      <c r="AS1690" t="s">
        <v>2396</v>
      </c>
      <c r="AT1690" t="s">
        <v>2396</v>
      </c>
      <c r="AU1690">
        <v>2</v>
      </c>
      <c r="AV1690" t="s">
        <v>2398</v>
      </c>
      <c r="AW1690" t="str" cm="1">
        <f t="array" ref="AW1690">IF(Bank_Final_Fact[[#This Row],[Disbursement Date]]=MIN(_xlfn._xlws.FILTER(Bank_Final_Fact[Disbursement Date],Bank_Final_Fact[Client id]=Bank_Final_Fact[[#This Row],[Client id]])),"New","Old")</f>
        <v>Old</v>
      </c>
      <c r="AX1690">
        <f t="shared" si="26"/>
        <v>3</v>
      </c>
    </row>
    <row r="1691" spans="1:50">
      <c r="A1691" t="s">
        <v>2076</v>
      </c>
      <c r="B1691">
        <v>944</v>
      </c>
      <c r="C1691" t="s">
        <v>66</v>
      </c>
      <c r="D1691" t="s">
        <v>359</v>
      </c>
      <c r="E1691">
        <v>18424</v>
      </c>
      <c r="F1691">
        <v>26717</v>
      </c>
      <c r="G1691">
        <v>25232</v>
      </c>
      <c r="H1691" s="1">
        <v>42520</v>
      </c>
      <c r="I1691" t="s">
        <v>385</v>
      </c>
      <c r="J1691" t="s">
        <v>383</v>
      </c>
      <c r="K1691">
        <v>60004</v>
      </c>
      <c r="L1691" t="s">
        <v>68</v>
      </c>
      <c r="M1691" t="s">
        <v>333</v>
      </c>
      <c r="N1691" t="s">
        <v>225</v>
      </c>
      <c r="O1691" t="s">
        <v>238</v>
      </c>
      <c r="P1691">
        <v>46</v>
      </c>
      <c r="Q1691" s="1">
        <v>26877</v>
      </c>
      <c r="R1691" t="s">
        <v>281</v>
      </c>
      <c r="S1691" t="s">
        <v>282</v>
      </c>
      <c r="T1691" t="s">
        <v>259</v>
      </c>
      <c r="U1691" t="s">
        <v>233</v>
      </c>
      <c r="V1691" t="s">
        <v>246</v>
      </c>
      <c r="W1691">
        <v>604</v>
      </c>
      <c r="X1691" t="s">
        <v>344</v>
      </c>
      <c r="Y1691" t="s">
        <v>360</v>
      </c>
      <c r="Z1691" t="s">
        <v>346</v>
      </c>
      <c r="AA1691">
        <v>9.9099999999999994E-2</v>
      </c>
      <c r="AB1691" t="s">
        <v>347</v>
      </c>
      <c r="AC1691" t="s">
        <v>361</v>
      </c>
      <c r="AD1691" t="s">
        <v>66</v>
      </c>
      <c r="AE1691" t="s">
        <v>51</v>
      </c>
      <c r="AF1691" t="s">
        <v>52</v>
      </c>
      <c r="AG1691" t="s">
        <v>53</v>
      </c>
      <c r="AH1691" t="s">
        <v>53</v>
      </c>
      <c r="AI1691" t="s">
        <v>54</v>
      </c>
      <c r="AJ1691" t="s">
        <v>66</v>
      </c>
      <c r="AK1691">
        <v>60004</v>
      </c>
      <c r="AL1691" t="s">
        <v>67</v>
      </c>
      <c r="AM1691" t="s">
        <v>14</v>
      </c>
      <c r="AN1691">
        <v>18379</v>
      </c>
      <c r="AO1691">
        <v>27029</v>
      </c>
      <c r="AP1691">
        <v>18067</v>
      </c>
      <c r="AQ1691">
        <v>13.84</v>
      </c>
      <c r="AR1691">
        <v>876.39</v>
      </c>
      <c r="AS1691" t="s">
        <v>2396</v>
      </c>
      <c r="AT1691" t="s">
        <v>2396</v>
      </c>
      <c r="AU1691">
        <v>1</v>
      </c>
      <c r="AV1691" t="s">
        <v>2398</v>
      </c>
      <c r="AW1691" t="str" cm="1">
        <f t="array" ref="AW1691">IF(Bank_Final_Fact[[#This Row],[Disbursement Date]]=MIN(_xlfn._xlws.FILTER(Bank_Final_Fact[Disbursement Date],Bank_Final_Fact[Client id]=Bank_Final_Fact[[#This Row],[Client id]])),"New","Old")</f>
        <v>New</v>
      </c>
      <c r="AX1691">
        <f t="shared" si="26"/>
        <v>5</v>
      </c>
    </row>
    <row r="1692" spans="1:50">
      <c r="A1692" t="s">
        <v>2077</v>
      </c>
      <c r="B1692">
        <v>323</v>
      </c>
      <c r="C1692" t="s">
        <v>20</v>
      </c>
      <c r="D1692" t="s">
        <v>343</v>
      </c>
      <c r="E1692">
        <v>29622</v>
      </c>
      <c r="F1692">
        <v>28120</v>
      </c>
      <c r="G1692">
        <v>31716</v>
      </c>
      <c r="H1692" s="1">
        <v>43702</v>
      </c>
      <c r="I1692" t="s">
        <v>387</v>
      </c>
      <c r="J1692" t="s">
        <v>389</v>
      </c>
      <c r="K1692">
        <v>110159</v>
      </c>
      <c r="L1692" t="s">
        <v>22</v>
      </c>
      <c r="M1692" t="s">
        <v>262</v>
      </c>
      <c r="N1692" t="s">
        <v>225</v>
      </c>
      <c r="O1692" t="s">
        <v>226</v>
      </c>
      <c r="P1692">
        <v>41</v>
      </c>
      <c r="Q1692" s="1">
        <v>27760</v>
      </c>
      <c r="R1692" t="s">
        <v>266</v>
      </c>
      <c r="S1692" t="s">
        <v>243</v>
      </c>
      <c r="T1692" t="s">
        <v>229</v>
      </c>
      <c r="U1692" t="s">
        <v>233</v>
      </c>
      <c r="V1692" t="s">
        <v>246</v>
      </c>
      <c r="W1692">
        <v>399</v>
      </c>
      <c r="X1692" t="s">
        <v>344</v>
      </c>
      <c r="Y1692" t="s">
        <v>345</v>
      </c>
      <c r="Z1692" t="s">
        <v>346</v>
      </c>
      <c r="AA1692">
        <v>0.1065</v>
      </c>
      <c r="AB1692" t="s">
        <v>347</v>
      </c>
      <c r="AC1692" t="s">
        <v>348</v>
      </c>
      <c r="AD1692" t="s">
        <v>20</v>
      </c>
      <c r="AE1692" t="s">
        <v>9</v>
      </c>
      <c r="AF1692" t="s">
        <v>10</v>
      </c>
      <c r="AG1692" t="s">
        <v>11</v>
      </c>
      <c r="AH1692" t="s">
        <v>11</v>
      </c>
      <c r="AI1692" t="s">
        <v>12</v>
      </c>
      <c r="AJ1692" t="s">
        <v>20</v>
      </c>
      <c r="AK1692">
        <v>110159</v>
      </c>
      <c r="AL1692" t="s">
        <v>21</v>
      </c>
      <c r="AM1692" t="s">
        <v>30</v>
      </c>
      <c r="AN1692">
        <v>30760</v>
      </c>
      <c r="AO1692">
        <v>29508</v>
      </c>
      <c r="AP1692">
        <v>29439</v>
      </c>
      <c r="AQ1692">
        <v>46.81</v>
      </c>
      <c r="AR1692">
        <v>1722.85</v>
      </c>
      <c r="AS1692" t="s">
        <v>2396</v>
      </c>
      <c r="AT1692" t="s">
        <v>2396</v>
      </c>
      <c r="AU1692">
        <v>2</v>
      </c>
      <c r="AV1692" t="s">
        <v>2400</v>
      </c>
      <c r="AW1692" t="str" cm="1">
        <f t="array" ref="AW1692">IF(Bank_Final_Fact[[#This Row],[Disbursement Date]]=MIN(_xlfn._xlws.FILTER(Bank_Final_Fact[Disbursement Date],Bank_Final_Fact[Client id]=Bank_Final_Fact[[#This Row],[Client id]])),"New","Old")</f>
        <v>Old</v>
      </c>
      <c r="AX1692">
        <f t="shared" si="26"/>
        <v>4</v>
      </c>
    </row>
    <row r="1693" spans="1:50">
      <c r="A1693" t="s">
        <v>2078</v>
      </c>
      <c r="B1693">
        <v>873</v>
      </c>
      <c r="C1693" t="s">
        <v>127</v>
      </c>
      <c r="D1693" t="s">
        <v>359</v>
      </c>
      <c r="E1693">
        <v>35528</v>
      </c>
      <c r="F1693">
        <v>30054</v>
      </c>
      <c r="G1693">
        <v>11159</v>
      </c>
      <c r="H1693" s="1">
        <v>44718</v>
      </c>
      <c r="I1693" t="s">
        <v>394</v>
      </c>
      <c r="J1693" t="s">
        <v>383</v>
      </c>
      <c r="K1693">
        <v>120676</v>
      </c>
      <c r="L1693" t="s">
        <v>128</v>
      </c>
      <c r="M1693" t="s">
        <v>289</v>
      </c>
      <c r="N1693" t="s">
        <v>225</v>
      </c>
      <c r="O1693" t="s">
        <v>226</v>
      </c>
      <c r="P1693">
        <v>36</v>
      </c>
      <c r="Q1693" s="1">
        <v>30567</v>
      </c>
      <c r="R1693" t="s">
        <v>266</v>
      </c>
      <c r="S1693" t="s">
        <v>282</v>
      </c>
      <c r="T1693" t="s">
        <v>249</v>
      </c>
      <c r="U1693" t="s">
        <v>261</v>
      </c>
      <c r="V1693" t="s">
        <v>240</v>
      </c>
      <c r="W1693">
        <v>807</v>
      </c>
      <c r="X1693" t="s">
        <v>344</v>
      </c>
      <c r="Y1693" t="s">
        <v>360</v>
      </c>
      <c r="Z1693" t="s">
        <v>346</v>
      </c>
      <c r="AA1693">
        <v>9.9099999999999994E-2</v>
      </c>
      <c r="AB1693" t="s">
        <v>347</v>
      </c>
      <c r="AC1693" t="s">
        <v>361</v>
      </c>
      <c r="AD1693" t="s">
        <v>127</v>
      </c>
      <c r="AE1693" t="s">
        <v>9</v>
      </c>
      <c r="AF1693" t="s">
        <v>10</v>
      </c>
      <c r="AG1693" t="s">
        <v>11</v>
      </c>
      <c r="AH1693" t="s">
        <v>11</v>
      </c>
      <c r="AI1693" t="s">
        <v>12</v>
      </c>
      <c r="AJ1693" t="s">
        <v>127</v>
      </c>
      <c r="AK1693">
        <v>120676</v>
      </c>
      <c r="AL1693" t="s">
        <v>21</v>
      </c>
      <c r="AM1693" t="s">
        <v>14</v>
      </c>
      <c r="AN1693">
        <v>37123</v>
      </c>
      <c r="AO1693">
        <v>31121</v>
      </c>
      <c r="AP1693">
        <v>35117</v>
      </c>
      <c r="AQ1693">
        <v>38.25</v>
      </c>
      <c r="AR1693">
        <v>4807.16</v>
      </c>
      <c r="AS1693" t="s">
        <v>2397</v>
      </c>
      <c r="AT1693" t="s">
        <v>2396</v>
      </c>
      <c r="AU1693">
        <v>1</v>
      </c>
      <c r="AV1693" t="s">
        <v>2398</v>
      </c>
      <c r="AW1693" t="str" cm="1">
        <f t="array" ref="AW1693">IF(Bank_Final_Fact[[#This Row],[Disbursement Date]]=MIN(_xlfn._xlws.FILTER(Bank_Final_Fact[Disbursement Date],Bank_Final_Fact[Client id]=Bank_Final_Fact[[#This Row],[Client id]])),"New","Old")</f>
        <v>New</v>
      </c>
      <c r="AX1693">
        <f t="shared" si="26"/>
        <v>1</v>
      </c>
    </row>
    <row r="1694" spans="1:50">
      <c r="A1694" t="s">
        <v>2079</v>
      </c>
      <c r="B1694">
        <v>76</v>
      </c>
      <c r="C1694" t="s">
        <v>124</v>
      </c>
      <c r="D1694" t="s">
        <v>343</v>
      </c>
      <c r="E1694">
        <v>2183</v>
      </c>
      <c r="F1694">
        <v>23000</v>
      </c>
      <c r="G1694">
        <v>5060</v>
      </c>
      <c r="H1694" s="1">
        <v>42023</v>
      </c>
      <c r="I1694" t="s">
        <v>387</v>
      </c>
      <c r="J1694" t="s">
        <v>383</v>
      </c>
      <c r="K1694">
        <v>1030063</v>
      </c>
      <c r="L1694" t="s">
        <v>126</v>
      </c>
      <c r="M1694" t="s">
        <v>301</v>
      </c>
      <c r="N1694" t="s">
        <v>225</v>
      </c>
      <c r="O1694" t="s">
        <v>251</v>
      </c>
      <c r="P1694">
        <v>27</v>
      </c>
      <c r="Q1694" s="1">
        <v>33675</v>
      </c>
      <c r="R1694" t="s">
        <v>235</v>
      </c>
      <c r="S1694" t="s">
        <v>243</v>
      </c>
      <c r="T1694" t="s">
        <v>249</v>
      </c>
      <c r="U1694" t="s">
        <v>233</v>
      </c>
      <c r="V1694" t="s">
        <v>246</v>
      </c>
      <c r="W1694">
        <v>693</v>
      </c>
      <c r="X1694" t="s">
        <v>344</v>
      </c>
      <c r="Y1694" t="s">
        <v>345</v>
      </c>
      <c r="Z1694" t="s">
        <v>346</v>
      </c>
      <c r="AA1694">
        <v>0.1065</v>
      </c>
      <c r="AB1694" t="s">
        <v>347</v>
      </c>
      <c r="AC1694" t="s">
        <v>348</v>
      </c>
      <c r="AD1694" t="s">
        <v>124</v>
      </c>
      <c r="AE1694" t="s">
        <v>9</v>
      </c>
      <c r="AF1694" t="s">
        <v>10</v>
      </c>
      <c r="AG1694" t="s">
        <v>11</v>
      </c>
      <c r="AH1694" t="s">
        <v>11</v>
      </c>
      <c r="AI1694" t="s">
        <v>12</v>
      </c>
      <c r="AJ1694" t="s">
        <v>20</v>
      </c>
      <c r="AK1694">
        <v>1030063</v>
      </c>
      <c r="AL1694" t="s">
        <v>125</v>
      </c>
      <c r="AM1694" t="s">
        <v>30</v>
      </c>
      <c r="AN1694">
        <v>1910</v>
      </c>
      <c r="AO1694">
        <v>23250</v>
      </c>
      <c r="AP1694">
        <v>1733</v>
      </c>
      <c r="AQ1694">
        <v>27.38</v>
      </c>
      <c r="AR1694">
        <v>3797.79</v>
      </c>
      <c r="AS1694" t="s">
        <v>2396</v>
      </c>
      <c r="AT1694" t="s">
        <v>2396</v>
      </c>
      <c r="AU1694">
        <v>0</v>
      </c>
      <c r="AV1694" t="s">
        <v>2398</v>
      </c>
      <c r="AW1694" t="str" cm="1">
        <f t="array" ref="AW1694">IF(Bank_Final_Fact[[#This Row],[Disbursement Date]]=MIN(_xlfn._xlws.FILTER(Bank_Final_Fact[Disbursement Date],Bank_Final_Fact[Client id]=Bank_Final_Fact[[#This Row],[Client id]])),"New","Old")</f>
        <v>New</v>
      </c>
      <c r="AX1694">
        <f t="shared" si="26"/>
        <v>2</v>
      </c>
    </row>
    <row r="1695" spans="1:50">
      <c r="A1695" t="s">
        <v>2080</v>
      </c>
      <c r="B1695">
        <v>26</v>
      </c>
      <c r="C1695" t="s">
        <v>17</v>
      </c>
      <c r="D1695" t="s">
        <v>359</v>
      </c>
      <c r="E1695">
        <v>7809</v>
      </c>
      <c r="F1695">
        <v>9966</v>
      </c>
      <c r="G1695">
        <v>15909</v>
      </c>
      <c r="H1695" s="1">
        <v>42858</v>
      </c>
      <c r="I1695" t="s">
        <v>394</v>
      </c>
      <c r="J1695" t="s">
        <v>383</v>
      </c>
      <c r="K1695">
        <v>160051</v>
      </c>
      <c r="L1695" t="s">
        <v>19</v>
      </c>
      <c r="M1695" t="s">
        <v>252</v>
      </c>
      <c r="N1695" t="s">
        <v>225</v>
      </c>
      <c r="O1695" t="s">
        <v>242</v>
      </c>
      <c r="P1695">
        <v>22</v>
      </c>
      <c r="Q1695" s="1">
        <v>35047</v>
      </c>
      <c r="R1695" t="s">
        <v>266</v>
      </c>
      <c r="S1695" t="s">
        <v>243</v>
      </c>
      <c r="T1695" t="s">
        <v>229</v>
      </c>
      <c r="U1695" t="s">
        <v>261</v>
      </c>
      <c r="V1695" t="s">
        <v>246</v>
      </c>
      <c r="W1695">
        <v>346</v>
      </c>
      <c r="X1695" t="s">
        <v>344</v>
      </c>
      <c r="Y1695" t="s">
        <v>360</v>
      </c>
      <c r="Z1695" t="s">
        <v>346</v>
      </c>
      <c r="AA1695">
        <v>9.9099999999999994E-2</v>
      </c>
      <c r="AB1695" t="s">
        <v>347</v>
      </c>
      <c r="AC1695" t="s">
        <v>361</v>
      </c>
      <c r="AD1695" t="s">
        <v>17</v>
      </c>
      <c r="AE1695" t="s">
        <v>9</v>
      </c>
      <c r="AF1695" t="s">
        <v>10</v>
      </c>
      <c r="AG1695" t="s">
        <v>11</v>
      </c>
      <c r="AH1695" t="s">
        <v>11</v>
      </c>
      <c r="AI1695" t="s">
        <v>12</v>
      </c>
      <c r="AJ1695" t="s">
        <v>17</v>
      </c>
      <c r="AK1695">
        <v>160051</v>
      </c>
      <c r="AL1695" t="s">
        <v>18</v>
      </c>
      <c r="AM1695" t="s">
        <v>30</v>
      </c>
      <c r="AN1695">
        <v>7912</v>
      </c>
      <c r="AO1695">
        <v>10450</v>
      </c>
      <c r="AP1695">
        <v>7406</v>
      </c>
      <c r="AQ1695">
        <v>21.39</v>
      </c>
      <c r="AR1695">
        <v>251.28</v>
      </c>
      <c r="AS1695" t="s">
        <v>2396</v>
      </c>
      <c r="AT1695" t="s">
        <v>2396</v>
      </c>
      <c r="AU1695">
        <v>2</v>
      </c>
      <c r="AV1695" t="s">
        <v>2399</v>
      </c>
      <c r="AW1695" t="str" cm="1">
        <f t="array" ref="AW1695">IF(Bank_Final_Fact[[#This Row],[Disbursement Date]]=MIN(_xlfn._xlws.FILTER(Bank_Final_Fact[Disbursement Date],Bank_Final_Fact[Client id]=Bank_Final_Fact[[#This Row],[Client id]])),"New","Old")</f>
        <v>New</v>
      </c>
      <c r="AX1695">
        <f t="shared" si="26"/>
        <v>2</v>
      </c>
    </row>
    <row r="1696" spans="1:50">
      <c r="A1696" t="s">
        <v>2081</v>
      </c>
      <c r="B1696">
        <v>510</v>
      </c>
      <c r="C1696" t="s">
        <v>174</v>
      </c>
      <c r="D1696" t="s">
        <v>359</v>
      </c>
      <c r="E1696">
        <v>33270</v>
      </c>
      <c r="F1696">
        <v>2472</v>
      </c>
      <c r="G1696">
        <v>44840</v>
      </c>
      <c r="H1696" s="1">
        <v>42485</v>
      </c>
      <c r="I1696" t="s">
        <v>382</v>
      </c>
      <c r="J1696" t="s">
        <v>389</v>
      </c>
      <c r="K1696">
        <v>520376</v>
      </c>
      <c r="L1696" t="s">
        <v>177</v>
      </c>
      <c r="M1696" t="s">
        <v>315</v>
      </c>
      <c r="N1696" t="s">
        <v>225</v>
      </c>
      <c r="O1696" t="s">
        <v>251</v>
      </c>
      <c r="P1696">
        <v>34</v>
      </c>
      <c r="Q1696" s="1">
        <v>30682</v>
      </c>
      <c r="R1696" t="s">
        <v>239</v>
      </c>
      <c r="S1696" t="s">
        <v>303</v>
      </c>
      <c r="T1696" t="s">
        <v>259</v>
      </c>
      <c r="U1696" t="s">
        <v>233</v>
      </c>
      <c r="V1696" t="s">
        <v>231</v>
      </c>
      <c r="W1696">
        <v>341</v>
      </c>
      <c r="X1696" t="s">
        <v>344</v>
      </c>
      <c r="Y1696" t="s">
        <v>360</v>
      </c>
      <c r="Z1696" t="s">
        <v>346</v>
      </c>
      <c r="AA1696">
        <v>9.9099999999999994E-2</v>
      </c>
      <c r="AB1696" t="s">
        <v>347</v>
      </c>
      <c r="AC1696" t="s">
        <v>361</v>
      </c>
      <c r="AD1696" t="s">
        <v>174</v>
      </c>
      <c r="AE1696" t="s">
        <v>76</v>
      </c>
      <c r="AF1696" t="s">
        <v>77</v>
      </c>
      <c r="AG1696" t="s">
        <v>78</v>
      </c>
      <c r="AH1696" t="s">
        <v>78</v>
      </c>
      <c r="AI1696" t="s">
        <v>79</v>
      </c>
      <c r="AJ1696" t="s">
        <v>175</v>
      </c>
      <c r="AK1696">
        <v>520376</v>
      </c>
      <c r="AL1696" t="s">
        <v>176</v>
      </c>
      <c r="AM1696" t="s">
        <v>14</v>
      </c>
      <c r="AN1696">
        <v>34683</v>
      </c>
      <c r="AO1696">
        <v>3148</v>
      </c>
      <c r="AP1696">
        <v>33203</v>
      </c>
      <c r="AQ1696">
        <v>9.6999999999999993</v>
      </c>
      <c r="AR1696">
        <v>2214.21</v>
      </c>
      <c r="AS1696" t="s">
        <v>2397</v>
      </c>
      <c r="AT1696" t="s">
        <v>2396</v>
      </c>
      <c r="AU1696">
        <v>2</v>
      </c>
      <c r="AV1696" t="s">
        <v>2398</v>
      </c>
      <c r="AW1696" t="str" cm="1">
        <f t="array" ref="AW1696">IF(Bank_Final_Fact[[#This Row],[Disbursement Date]]=MIN(_xlfn._xlws.FILTER(Bank_Final_Fact[Disbursement Date],Bank_Final_Fact[Client id]=Bank_Final_Fact[[#This Row],[Client id]])),"New","Old")</f>
        <v>New</v>
      </c>
      <c r="AX1696">
        <f t="shared" si="26"/>
        <v>4</v>
      </c>
    </row>
    <row r="1697" spans="1:50">
      <c r="A1697" t="s">
        <v>2082</v>
      </c>
      <c r="B1697">
        <v>659</v>
      </c>
      <c r="C1697" t="s">
        <v>23</v>
      </c>
      <c r="D1697" t="s">
        <v>372</v>
      </c>
      <c r="E1697">
        <v>6985</v>
      </c>
      <c r="F1697">
        <v>30428</v>
      </c>
      <c r="G1697">
        <v>41757</v>
      </c>
      <c r="H1697" s="1">
        <v>44547</v>
      </c>
      <c r="I1697" t="s">
        <v>385</v>
      </c>
      <c r="J1697" t="s">
        <v>383</v>
      </c>
      <c r="K1697">
        <v>910182</v>
      </c>
      <c r="L1697" t="s">
        <v>31</v>
      </c>
      <c r="M1697" t="s">
        <v>247</v>
      </c>
      <c r="N1697" t="s">
        <v>225</v>
      </c>
      <c r="O1697" t="s">
        <v>226</v>
      </c>
      <c r="P1697">
        <v>39</v>
      </c>
      <c r="Q1697" s="1">
        <v>28491</v>
      </c>
      <c r="R1697" t="s">
        <v>227</v>
      </c>
      <c r="S1697" t="s">
        <v>243</v>
      </c>
      <c r="T1697" t="s">
        <v>229</v>
      </c>
      <c r="U1697" t="s">
        <v>236</v>
      </c>
      <c r="V1697" t="s">
        <v>246</v>
      </c>
      <c r="W1697">
        <v>692</v>
      </c>
      <c r="X1697" t="s">
        <v>344</v>
      </c>
      <c r="Y1697" t="s">
        <v>345</v>
      </c>
      <c r="Z1697" t="s">
        <v>346</v>
      </c>
      <c r="AA1697">
        <v>0.17269999999999999</v>
      </c>
      <c r="AB1697" t="s">
        <v>354</v>
      </c>
      <c r="AC1697" t="s">
        <v>367</v>
      </c>
      <c r="AD1697" t="s">
        <v>23</v>
      </c>
      <c r="AE1697" t="s">
        <v>24</v>
      </c>
      <c r="AF1697" t="s">
        <v>25</v>
      </c>
      <c r="AG1697" t="s">
        <v>26</v>
      </c>
      <c r="AH1697" t="s">
        <v>26</v>
      </c>
      <c r="AI1697" t="s">
        <v>27</v>
      </c>
      <c r="AJ1697" t="s">
        <v>28</v>
      </c>
      <c r="AK1697">
        <v>910182</v>
      </c>
      <c r="AL1697" t="s">
        <v>29</v>
      </c>
      <c r="AM1697" t="s">
        <v>16</v>
      </c>
      <c r="AN1697">
        <v>7694</v>
      </c>
      <c r="AO1697">
        <v>32275</v>
      </c>
      <c r="AP1697">
        <v>6908</v>
      </c>
      <c r="AQ1697">
        <v>6.45</v>
      </c>
      <c r="AR1697">
        <v>3607.14</v>
      </c>
      <c r="AS1697" t="s">
        <v>2397</v>
      </c>
      <c r="AT1697" t="s">
        <v>2396</v>
      </c>
      <c r="AU1697">
        <v>1</v>
      </c>
      <c r="AV1697" t="s">
        <v>2399</v>
      </c>
      <c r="AW1697" t="str" cm="1">
        <f t="array" ref="AW1697">IF(Bank_Final_Fact[[#This Row],[Disbursement Date]]=MIN(_xlfn._xlws.FILTER(Bank_Final_Fact[Disbursement Date],Bank_Final_Fact[Client id]=Bank_Final_Fact[[#This Row],[Client id]])),"New","Old")</f>
        <v>Old</v>
      </c>
      <c r="AX1697">
        <f t="shared" si="26"/>
        <v>4</v>
      </c>
    </row>
    <row r="1698" spans="1:50">
      <c r="A1698" t="s">
        <v>2083</v>
      </c>
      <c r="B1698">
        <v>924</v>
      </c>
      <c r="C1698" t="s">
        <v>139</v>
      </c>
      <c r="D1698" t="s">
        <v>359</v>
      </c>
      <c r="E1698">
        <v>22817</v>
      </c>
      <c r="F1698">
        <v>2916</v>
      </c>
      <c r="G1698">
        <v>40519</v>
      </c>
      <c r="H1698" s="1">
        <v>44980</v>
      </c>
      <c r="I1698" t="s">
        <v>385</v>
      </c>
      <c r="J1698" t="s">
        <v>389</v>
      </c>
      <c r="K1698">
        <v>630081</v>
      </c>
      <c r="L1698" t="s">
        <v>141</v>
      </c>
      <c r="M1698" t="s">
        <v>287</v>
      </c>
      <c r="N1698" t="s">
        <v>225</v>
      </c>
      <c r="O1698" t="s">
        <v>251</v>
      </c>
      <c r="P1698">
        <v>35</v>
      </c>
      <c r="Q1698" s="1">
        <v>30761</v>
      </c>
      <c r="R1698" t="s">
        <v>235</v>
      </c>
      <c r="S1698" t="s">
        <v>243</v>
      </c>
      <c r="T1698" t="s">
        <v>229</v>
      </c>
      <c r="U1698" t="s">
        <v>230</v>
      </c>
      <c r="V1698" t="s">
        <v>231</v>
      </c>
      <c r="W1698">
        <v>567</v>
      </c>
      <c r="X1698" t="s">
        <v>344</v>
      </c>
      <c r="Y1698" t="s">
        <v>360</v>
      </c>
      <c r="Z1698" t="s">
        <v>346</v>
      </c>
      <c r="AA1698">
        <v>9.9099999999999994E-2</v>
      </c>
      <c r="AB1698" t="s">
        <v>347</v>
      </c>
      <c r="AC1698" t="s">
        <v>361</v>
      </c>
      <c r="AD1698" t="s">
        <v>139</v>
      </c>
      <c r="AE1698" t="s">
        <v>133</v>
      </c>
      <c r="AF1698" t="s">
        <v>134</v>
      </c>
      <c r="AG1698" t="s">
        <v>135</v>
      </c>
      <c r="AH1698" t="s">
        <v>135</v>
      </c>
      <c r="AI1698" t="s">
        <v>136</v>
      </c>
      <c r="AJ1698" t="s">
        <v>139</v>
      </c>
      <c r="AK1698">
        <v>630081</v>
      </c>
      <c r="AL1698" t="s">
        <v>140</v>
      </c>
      <c r="AM1698" t="s">
        <v>16</v>
      </c>
      <c r="AN1698">
        <v>23807</v>
      </c>
      <c r="AO1698">
        <v>4845</v>
      </c>
      <c r="AP1698">
        <v>22453</v>
      </c>
      <c r="AQ1698">
        <v>10.94</v>
      </c>
      <c r="AR1698">
        <v>4936.78</v>
      </c>
      <c r="AS1698" t="s">
        <v>2396</v>
      </c>
      <c r="AT1698" t="s">
        <v>2396</v>
      </c>
      <c r="AU1698">
        <v>0</v>
      </c>
      <c r="AV1698" t="s">
        <v>2398</v>
      </c>
      <c r="AW1698" t="str" cm="1">
        <f t="array" ref="AW1698">IF(Bank_Final_Fact[[#This Row],[Disbursement Date]]=MIN(_xlfn._xlws.FILTER(Bank_Final_Fact[Disbursement Date],Bank_Final_Fact[Client id]=Bank_Final_Fact[[#This Row],[Client id]])),"New","Old")</f>
        <v>Old</v>
      </c>
      <c r="AX1698">
        <f t="shared" si="26"/>
        <v>4</v>
      </c>
    </row>
    <row r="1699" spans="1:50">
      <c r="A1699" t="s">
        <v>2084</v>
      </c>
      <c r="B1699">
        <v>541</v>
      </c>
      <c r="C1699" t="s">
        <v>23</v>
      </c>
      <c r="D1699" t="s">
        <v>343</v>
      </c>
      <c r="E1699">
        <v>2811</v>
      </c>
      <c r="F1699">
        <v>28427</v>
      </c>
      <c r="G1699">
        <v>14463</v>
      </c>
      <c r="H1699" s="1">
        <v>44658</v>
      </c>
      <c r="I1699" t="s">
        <v>385</v>
      </c>
      <c r="J1699" t="s">
        <v>389</v>
      </c>
      <c r="K1699">
        <v>910182</v>
      </c>
      <c r="L1699" t="s">
        <v>31</v>
      </c>
      <c r="M1699" t="s">
        <v>277</v>
      </c>
      <c r="N1699" t="s">
        <v>225</v>
      </c>
      <c r="O1699" t="s">
        <v>251</v>
      </c>
      <c r="P1699">
        <v>26</v>
      </c>
      <c r="Q1699" s="1">
        <v>33239</v>
      </c>
      <c r="R1699" t="s">
        <v>266</v>
      </c>
      <c r="S1699" t="s">
        <v>243</v>
      </c>
      <c r="T1699" t="s">
        <v>229</v>
      </c>
      <c r="U1699" t="s">
        <v>245</v>
      </c>
      <c r="V1699" t="s">
        <v>246</v>
      </c>
      <c r="W1699">
        <v>522</v>
      </c>
      <c r="X1699" t="s">
        <v>344</v>
      </c>
      <c r="Y1699" t="s">
        <v>345</v>
      </c>
      <c r="Z1699" t="s">
        <v>346</v>
      </c>
      <c r="AA1699">
        <v>0.1065</v>
      </c>
      <c r="AB1699" t="s">
        <v>347</v>
      </c>
      <c r="AC1699" t="s">
        <v>348</v>
      </c>
      <c r="AD1699" t="s">
        <v>23</v>
      </c>
      <c r="AE1699" t="s">
        <v>24</v>
      </c>
      <c r="AF1699" t="s">
        <v>25</v>
      </c>
      <c r="AG1699" t="s">
        <v>26</v>
      </c>
      <c r="AH1699" t="s">
        <v>26</v>
      </c>
      <c r="AI1699" t="s">
        <v>27</v>
      </c>
      <c r="AJ1699" t="s">
        <v>28</v>
      </c>
      <c r="AK1699">
        <v>910182</v>
      </c>
      <c r="AL1699" t="s">
        <v>29</v>
      </c>
      <c r="AM1699" t="s">
        <v>16</v>
      </c>
      <c r="AN1699">
        <v>2313</v>
      </c>
      <c r="AO1699">
        <v>28591</v>
      </c>
      <c r="AP1699">
        <v>2805</v>
      </c>
      <c r="AQ1699">
        <v>37.97</v>
      </c>
      <c r="AR1699">
        <v>414.6</v>
      </c>
      <c r="AS1699" t="s">
        <v>2396</v>
      </c>
      <c r="AT1699" t="s">
        <v>2396</v>
      </c>
      <c r="AU1699">
        <v>0</v>
      </c>
      <c r="AV1699" t="s">
        <v>2398</v>
      </c>
      <c r="AW1699" t="str" cm="1">
        <f t="array" ref="AW1699">IF(Bank_Final_Fact[[#This Row],[Disbursement Date]]=MIN(_xlfn._xlws.FILTER(Bank_Final_Fact[Disbursement Date],Bank_Final_Fact[Client id]=Bank_Final_Fact[[#This Row],[Client id]])),"New","Old")</f>
        <v>New</v>
      </c>
      <c r="AX1699">
        <f t="shared" si="26"/>
        <v>1</v>
      </c>
    </row>
    <row r="1700" spans="1:50">
      <c r="A1700" t="s">
        <v>2085</v>
      </c>
      <c r="B1700">
        <v>861</v>
      </c>
      <c r="C1700" t="s">
        <v>17</v>
      </c>
      <c r="D1700" t="s">
        <v>359</v>
      </c>
      <c r="E1700">
        <v>39697</v>
      </c>
      <c r="F1700">
        <v>4887</v>
      </c>
      <c r="G1700">
        <v>38390</v>
      </c>
      <c r="H1700" s="1">
        <v>44896</v>
      </c>
      <c r="I1700" t="s">
        <v>382</v>
      </c>
      <c r="J1700" t="s">
        <v>383</v>
      </c>
      <c r="K1700">
        <v>160051</v>
      </c>
      <c r="L1700" t="s">
        <v>19</v>
      </c>
      <c r="M1700" t="s">
        <v>234</v>
      </c>
      <c r="N1700" t="s">
        <v>225</v>
      </c>
      <c r="O1700" t="s">
        <v>226</v>
      </c>
      <c r="P1700">
        <v>43</v>
      </c>
      <c r="Q1700" s="1">
        <v>27030</v>
      </c>
      <c r="R1700" t="s">
        <v>235</v>
      </c>
      <c r="S1700" t="s">
        <v>228</v>
      </c>
      <c r="T1700" t="s">
        <v>229</v>
      </c>
      <c r="U1700" t="s">
        <v>236</v>
      </c>
      <c r="V1700" t="s">
        <v>231</v>
      </c>
      <c r="W1700">
        <v>645</v>
      </c>
      <c r="X1700" t="s">
        <v>344</v>
      </c>
      <c r="Y1700" t="s">
        <v>360</v>
      </c>
      <c r="Z1700" t="s">
        <v>346</v>
      </c>
      <c r="AA1700">
        <v>9.9099999999999994E-2</v>
      </c>
      <c r="AB1700" t="s">
        <v>347</v>
      </c>
      <c r="AC1700" t="s">
        <v>361</v>
      </c>
      <c r="AD1700" t="s">
        <v>17</v>
      </c>
      <c r="AE1700" t="s">
        <v>9</v>
      </c>
      <c r="AF1700" t="s">
        <v>10</v>
      </c>
      <c r="AG1700" t="s">
        <v>11</v>
      </c>
      <c r="AH1700" t="s">
        <v>11</v>
      </c>
      <c r="AI1700" t="s">
        <v>12</v>
      </c>
      <c r="AJ1700" t="s">
        <v>17</v>
      </c>
      <c r="AK1700">
        <v>160051</v>
      </c>
      <c r="AL1700" t="s">
        <v>18</v>
      </c>
      <c r="AM1700" t="s">
        <v>30</v>
      </c>
      <c r="AN1700">
        <v>41448</v>
      </c>
      <c r="AO1700">
        <v>6212</v>
      </c>
      <c r="AP1700">
        <v>39478</v>
      </c>
      <c r="AQ1700">
        <v>20.29</v>
      </c>
      <c r="AR1700">
        <v>2225.48</v>
      </c>
      <c r="AS1700" t="s">
        <v>2396</v>
      </c>
      <c r="AT1700" t="s">
        <v>2396</v>
      </c>
      <c r="AU1700">
        <v>1</v>
      </c>
      <c r="AV1700" t="s">
        <v>2398</v>
      </c>
      <c r="AW1700" t="str" cm="1">
        <f t="array" ref="AW1700">IF(Bank_Final_Fact[[#This Row],[Disbursement Date]]=MIN(_xlfn._xlws.FILTER(Bank_Final_Fact[Disbursement Date],Bank_Final_Fact[Client id]=Bank_Final_Fact[[#This Row],[Client id]])),"New","Old")</f>
        <v>Old</v>
      </c>
      <c r="AX1700">
        <f t="shared" si="26"/>
        <v>4</v>
      </c>
    </row>
    <row r="1701" spans="1:50">
      <c r="A1701" t="s">
        <v>2086</v>
      </c>
      <c r="B1701">
        <v>295</v>
      </c>
      <c r="C1701" t="s">
        <v>180</v>
      </c>
      <c r="D1701" t="s">
        <v>359</v>
      </c>
      <c r="E1701">
        <v>17686</v>
      </c>
      <c r="F1701">
        <v>11648</v>
      </c>
      <c r="G1701">
        <v>34106</v>
      </c>
      <c r="H1701" s="1">
        <v>44310</v>
      </c>
      <c r="I1701" t="s">
        <v>382</v>
      </c>
      <c r="J1701" t="s">
        <v>383</v>
      </c>
      <c r="K1701">
        <v>1320004</v>
      </c>
      <c r="L1701" t="s">
        <v>182</v>
      </c>
      <c r="M1701" t="s">
        <v>302</v>
      </c>
      <c r="N1701" t="s">
        <v>225</v>
      </c>
      <c r="O1701" t="s">
        <v>251</v>
      </c>
      <c r="P1701">
        <v>29</v>
      </c>
      <c r="Q1701" s="1">
        <v>32874</v>
      </c>
      <c r="R1701" t="s">
        <v>281</v>
      </c>
      <c r="S1701" t="s">
        <v>243</v>
      </c>
      <c r="T1701" t="s">
        <v>259</v>
      </c>
      <c r="U1701" t="s">
        <v>230</v>
      </c>
      <c r="V1701" t="s">
        <v>240</v>
      </c>
      <c r="W1701">
        <v>395</v>
      </c>
      <c r="X1701" t="s">
        <v>344</v>
      </c>
      <c r="Y1701" t="s">
        <v>360</v>
      </c>
      <c r="Z1701" t="s">
        <v>346</v>
      </c>
      <c r="AA1701">
        <v>9.9099999999999994E-2</v>
      </c>
      <c r="AB1701" t="s">
        <v>347</v>
      </c>
      <c r="AC1701" t="s">
        <v>361</v>
      </c>
      <c r="AD1701" t="s">
        <v>180</v>
      </c>
      <c r="AE1701" t="s">
        <v>103</v>
      </c>
      <c r="AF1701" t="s">
        <v>104</v>
      </c>
      <c r="AG1701" t="s">
        <v>105</v>
      </c>
      <c r="AH1701" t="s">
        <v>105</v>
      </c>
      <c r="AI1701" t="s">
        <v>106</v>
      </c>
      <c r="AJ1701" t="s">
        <v>104</v>
      </c>
      <c r="AK1701">
        <v>1320004</v>
      </c>
      <c r="AL1701" t="s">
        <v>181</v>
      </c>
      <c r="AM1701" t="s">
        <v>14</v>
      </c>
      <c r="AN1701">
        <v>18901</v>
      </c>
      <c r="AO1701">
        <v>13615</v>
      </c>
      <c r="AP1701">
        <v>17601</v>
      </c>
      <c r="AQ1701">
        <v>46.88</v>
      </c>
      <c r="AR1701">
        <v>854.81</v>
      </c>
      <c r="AS1701" t="s">
        <v>2396</v>
      </c>
      <c r="AT1701" t="s">
        <v>2396</v>
      </c>
      <c r="AU1701">
        <v>1</v>
      </c>
      <c r="AV1701" t="s">
        <v>2398</v>
      </c>
      <c r="AW1701" t="str" cm="1">
        <f t="array" ref="AW1701">IF(Bank_Final_Fact[[#This Row],[Disbursement Date]]=MIN(_xlfn._xlws.FILTER(Bank_Final_Fact[Disbursement Date],Bank_Final_Fact[Client id]=Bank_Final_Fact[[#This Row],[Client id]])),"New","Old")</f>
        <v>Old</v>
      </c>
      <c r="AX1701">
        <f t="shared" si="26"/>
        <v>3</v>
      </c>
    </row>
    <row r="1702" spans="1:50">
      <c r="A1702" t="s">
        <v>2087</v>
      </c>
      <c r="B1702">
        <v>829</v>
      </c>
      <c r="C1702" t="s">
        <v>23</v>
      </c>
      <c r="D1702" t="s">
        <v>343</v>
      </c>
      <c r="E1702">
        <v>23458</v>
      </c>
      <c r="F1702">
        <v>48106</v>
      </c>
      <c r="G1702">
        <v>27472</v>
      </c>
      <c r="H1702" s="1">
        <v>43021</v>
      </c>
      <c r="I1702" t="s">
        <v>382</v>
      </c>
      <c r="J1702" t="s">
        <v>383</v>
      </c>
      <c r="K1702">
        <v>910182</v>
      </c>
      <c r="L1702" t="s">
        <v>31</v>
      </c>
      <c r="M1702" t="s">
        <v>260</v>
      </c>
      <c r="N1702" t="s">
        <v>225</v>
      </c>
      <c r="O1702" t="s">
        <v>226</v>
      </c>
      <c r="P1702">
        <v>43</v>
      </c>
      <c r="Q1702" s="1">
        <v>27030</v>
      </c>
      <c r="R1702" t="s">
        <v>235</v>
      </c>
      <c r="S1702" t="s">
        <v>243</v>
      </c>
      <c r="T1702" t="s">
        <v>259</v>
      </c>
      <c r="U1702" t="s">
        <v>261</v>
      </c>
      <c r="V1702" t="s">
        <v>246</v>
      </c>
      <c r="W1702">
        <v>453</v>
      </c>
      <c r="X1702" t="s">
        <v>344</v>
      </c>
      <c r="Y1702" t="s">
        <v>345</v>
      </c>
      <c r="Z1702" t="s">
        <v>346</v>
      </c>
      <c r="AA1702">
        <v>0.1065</v>
      </c>
      <c r="AB1702" t="s">
        <v>347</v>
      </c>
      <c r="AC1702" t="s">
        <v>348</v>
      </c>
      <c r="AD1702" t="s">
        <v>23</v>
      </c>
      <c r="AE1702" t="s">
        <v>24</v>
      </c>
      <c r="AF1702" t="s">
        <v>25</v>
      </c>
      <c r="AG1702" t="s">
        <v>26</v>
      </c>
      <c r="AH1702" t="s">
        <v>26</v>
      </c>
      <c r="AI1702" t="s">
        <v>27</v>
      </c>
      <c r="AJ1702" t="s">
        <v>28</v>
      </c>
      <c r="AK1702">
        <v>910182</v>
      </c>
      <c r="AL1702" t="s">
        <v>29</v>
      </c>
      <c r="AM1702" t="s">
        <v>16</v>
      </c>
      <c r="AN1702">
        <v>23634</v>
      </c>
      <c r="AO1702">
        <v>48258</v>
      </c>
      <c r="AP1702">
        <v>23145</v>
      </c>
      <c r="AQ1702">
        <v>30.72</v>
      </c>
      <c r="AR1702">
        <v>715.01</v>
      </c>
      <c r="AS1702" t="s">
        <v>2397</v>
      </c>
      <c r="AT1702" t="s">
        <v>2396</v>
      </c>
      <c r="AU1702">
        <v>1</v>
      </c>
      <c r="AV1702" t="s">
        <v>2398</v>
      </c>
      <c r="AW1702" t="str" cm="1">
        <f t="array" ref="AW1702">IF(Bank_Final_Fact[[#This Row],[Disbursement Date]]=MIN(_xlfn._xlws.FILTER(Bank_Final_Fact[Disbursement Date],Bank_Final_Fact[Client id]=Bank_Final_Fact[[#This Row],[Client id]])),"New","Old")</f>
        <v>Old</v>
      </c>
      <c r="AX1702">
        <f t="shared" si="26"/>
        <v>2</v>
      </c>
    </row>
    <row r="1703" spans="1:50">
      <c r="A1703" t="s">
        <v>2088</v>
      </c>
      <c r="B1703">
        <v>957</v>
      </c>
      <c r="C1703" t="s">
        <v>190</v>
      </c>
      <c r="D1703" t="s">
        <v>343</v>
      </c>
      <c r="E1703">
        <v>28004</v>
      </c>
      <c r="F1703">
        <v>10807</v>
      </c>
      <c r="G1703">
        <v>44067</v>
      </c>
      <c r="H1703" s="1">
        <v>42884</v>
      </c>
      <c r="I1703" t="s">
        <v>387</v>
      </c>
      <c r="J1703" t="s">
        <v>383</v>
      </c>
      <c r="K1703">
        <v>210563</v>
      </c>
      <c r="L1703" t="s">
        <v>192</v>
      </c>
      <c r="M1703" t="s">
        <v>287</v>
      </c>
      <c r="N1703" t="s">
        <v>225</v>
      </c>
      <c r="O1703" t="s">
        <v>251</v>
      </c>
      <c r="P1703">
        <v>35</v>
      </c>
      <c r="Q1703" s="1">
        <v>30761</v>
      </c>
      <c r="R1703" t="s">
        <v>235</v>
      </c>
      <c r="S1703" t="s">
        <v>243</v>
      </c>
      <c r="T1703" t="s">
        <v>229</v>
      </c>
      <c r="U1703" t="s">
        <v>230</v>
      </c>
      <c r="V1703" t="s">
        <v>231</v>
      </c>
      <c r="W1703">
        <v>567</v>
      </c>
      <c r="X1703" t="s">
        <v>344</v>
      </c>
      <c r="Y1703" t="s">
        <v>345</v>
      </c>
      <c r="Z1703" t="s">
        <v>346</v>
      </c>
      <c r="AA1703">
        <v>0.1065</v>
      </c>
      <c r="AB1703" t="s">
        <v>347</v>
      </c>
      <c r="AC1703" t="s">
        <v>348</v>
      </c>
      <c r="AD1703" t="s">
        <v>190</v>
      </c>
      <c r="AE1703" t="s">
        <v>24</v>
      </c>
      <c r="AF1703" t="s">
        <v>25</v>
      </c>
      <c r="AG1703" t="s">
        <v>26</v>
      </c>
      <c r="AH1703" t="s">
        <v>26</v>
      </c>
      <c r="AI1703" t="s">
        <v>27</v>
      </c>
      <c r="AJ1703" t="s">
        <v>190</v>
      </c>
      <c r="AK1703">
        <v>210563</v>
      </c>
      <c r="AL1703" t="s">
        <v>191</v>
      </c>
      <c r="AM1703" t="s">
        <v>30</v>
      </c>
      <c r="AN1703">
        <v>28760</v>
      </c>
      <c r="AO1703">
        <v>10670</v>
      </c>
      <c r="AP1703">
        <v>27789</v>
      </c>
      <c r="AQ1703">
        <v>24.21</v>
      </c>
      <c r="AR1703">
        <v>1394.44</v>
      </c>
      <c r="AS1703" t="s">
        <v>2396</v>
      </c>
      <c r="AT1703" t="s">
        <v>2396</v>
      </c>
      <c r="AU1703">
        <v>0</v>
      </c>
      <c r="AV1703" t="s">
        <v>2398</v>
      </c>
      <c r="AW1703" t="str" cm="1">
        <f t="array" ref="AW1703">IF(Bank_Final_Fact[[#This Row],[Disbursement Date]]=MIN(_xlfn._xlws.FILTER(Bank_Final_Fact[Disbursement Date],Bank_Final_Fact[Client id]=Bank_Final_Fact[[#This Row],[Client id]])),"New","Old")</f>
        <v>Old</v>
      </c>
      <c r="AX1703">
        <f t="shared" si="26"/>
        <v>4</v>
      </c>
    </row>
    <row r="1704" spans="1:50">
      <c r="A1704" t="s">
        <v>2089</v>
      </c>
      <c r="B1704">
        <v>587</v>
      </c>
      <c r="C1704" t="s">
        <v>32</v>
      </c>
      <c r="D1704" t="s">
        <v>343</v>
      </c>
      <c r="E1704">
        <v>7983</v>
      </c>
      <c r="F1704">
        <v>49068</v>
      </c>
      <c r="G1704">
        <v>4085</v>
      </c>
      <c r="H1704" s="1">
        <v>43065</v>
      </c>
      <c r="I1704" t="s">
        <v>385</v>
      </c>
      <c r="J1704" t="s">
        <v>383</v>
      </c>
      <c r="K1704">
        <v>250029</v>
      </c>
      <c r="L1704" t="s">
        <v>38</v>
      </c>
      <c r="M1704" t="s">
        <v>270</v>
      </c>
      <c r="N1704" t="s">
        <v>225</v>
      </c>
      <c r="O1704" t="s">
        <v>328</v>
      </c>
      <c r="P1704">
        <v>59</v>
      </c>
      <c r="Q1704" s="1">
        <v>21916</v>
      </c>
      <c r="R1704" t="s">
        <v>266</v>
      </c>
      <c r="S1704" t="s">
        <v>282</v>
      </c>
      <c r="T1704" t="s">
        <v>229</v>
      </c>
      <c r="U1704" t="s">
        <v>236</v>
      </c>
      <c r="V1704" t="s">
        <v>246</v>
      </c>
      <c r="W1704">
        <v>775</v>
      </c>
      <c r="X1704" t="s">
        <v>344</v>
      </c>
      <c r="Y1704" t="s">
        <v>345</v>
      </c>
      <c r="Z1704" t="s">
        <v>346</v>
      </c>
      <c r="AA1704">
        <v>0.1065</v>
      </c>
      <c r="AB1704" t="s">
        <v>347</v>
      </c>
      <c r="AC1704" t="s">
        <v>348</v>
      </c>
      <c r="AD1704" t="s">
        <v>32</v>
      </c>
      <c r="AE1704" t="s">
        <v>33</v>
      </c>
      <c r="AF1704" t="s">
        <v>34</v>
      </c>
      <c r="AG1704" t="s">
        <v>35</v>
      </c>
      <c r="AH1704" t="s">
        <v>35</v>
      </c>
      <c r="AI1704" t="s">
        <v>36</v>
      </c>
      <c r="AJ1704" t="s">
        <v>32</v>
      </c>
      <c r="AK1704">
        <v>250029</v>
      </c>
      <c r="AL1704" t="s">
        <v>37</v>
      </c>
      <c r="AM1704" t="s">
        <v>16</v>
      </c>
      <c r="AN1704">
        <v>8102</v>
      </c>
      <c r="AO1704">
        <v>51006</v>
      </c>
      <c r="AP1704">
        <v>7727</v>
      </c>
      <c r="AQ1704">
        <v>8.39</v>
      </c>
      <c r="AR1704">
        <v>3445.81</v>
      </c>
      <c r="AS1704" t="s">
        <v>2396</v>
      </c>
      <c r="AT1704" t="s">
        <v>2396</v>
      </c>
      <c r="AU1704">
        <v>2</v>
      </c>
      <c r="AV1704" t="s">
        <v>2398</v>
      </c>
      <c r="AW1704" t="str" cm="1">
        <f t="array" ref="AW1704">IF(Bank_Final_Fact[[#This Row],[Disbursement Date]]=MIN(_xlfn._xlws.FILTER(Bank_Final_Fact[Disbursement Date],Bank_Final_Fact[Client id]=Bank_Final_Fact[[#This Row],[Client id]])),"New","Old")</f>
        <v>Old</v>
      </c>
      <c r="AX1704">
        <f t="shared" si="26"/>
        <v>3</v>
      </c>
    </row>
    <row r="1705" spans="1:50">
      <c r="A1705" t="s">
        <v>2090</v>
      </c>
      <c r="B1705">
        <v>709</v>
      </c>
      <c r="C1705" t="s">
        <v>109</v>
      </c>
      <c r="D1705" t="s">
        <v>343</v>
      </c>
      <c r="E1705">
        <v>33475</v>
      </c>
      <c r="F1705">
        <v>36566</v>
      </c>
      <c r="G1705">
        <v>33953</v>
      </c>
      <c r="H1705" s="1">
        <v>44273</v>
      </c>
      <c r="I1705" t="s">
        <v>382</v>
      </c>
      <c r="J1705" t="s">
        <v>383</v>
      </c>
      <c r="K1705">
        <v>1110166</v>
      </c>
      <c r="L1705" t="s">
        <v>112</v>
      </c>
      <c r="M1705" t="s">
        <v>279</v>
      </c>
      <c r="N1705" t="s">
        <v>225</v>
      </c>
      <c r="O1705" t="s">
        <v>226</v>
      </c>
      <c r="P1705">
        <v>42</v>
      </c>
      <c r="Q1705" s="1">
        <v>28126</v>
      </c>
      <c r="R1705" t="s">
        <v>235</v>
      </c>
      <c r="S1705" t="s">
        <v>243</v>
      </c>
      <c r="T1705" t="s">
        <v>229</v>
      </c>
      <c r="U1705" t="s">
        <v>233</v>
      </c>
      <c r="V1705" t="s">
        <v>231</v>
      </c>
      <c r="W1705">
        <v>668</v>
      </c>
      <c r="X1705" t="s">
        <v>344</v>
      </c>
      <c r="Y1705" t="s">
        <v>345</v>
      </c>
      <c r="Z1705" t="s">
        <v>346</v>
      </c>
      <c r="AA1705">
        <v>0.1065</v>
      </c>
      <c r="AB1705" t="s">
        <v>347</v>
      </c>
      <c r="AC1705" t="s">
        <v>348</v>
      </c>
      <c r="AD1705" t="s">
        <v>109</v>
      </c>
      <c r="AE1705" t="s">
        <v>9</v>
      </c>
      <c r="AF1705" t="s">
        <v>10</v>
      </c>
      <c r="AG1705" t="s">
        <v>11</v>
      </c>
      <c r="AH1705" t="s">
        <v>11</v>
      </c>
      <c r="AI1705" t="s">
        <v>12</v>
      </c>
      <c r="AJ1705" t="s">
        <v>110</v>
      </c>
      <c r="AK1705">
        <v>1110166</v>
      </c>
      <c r="AL1705" t="s">
        <v>111</v>
      </c>
      <c r="AM1705" t="s">
        <v>14</v>
      </c>
      <c r="AN1705">
        <v>35149</v>
      </c>
      <c r="AO1705">
        <v>36994</v>
      </c>
      <c r="AP1705">
        <v>33114</v>
      </c>
      <c r="AQ1705">
        <v>49.66</v>
      </c>
      <c r="AR1705">
        <v>3542.75</v>
      </c>
      <c r="AS1705" t="s">
        <v>2396</v>
      </c>
      <c r="AT1705" t="s">
        <v>2396</v>
      </c>
      <c r="AU1705">
        <v>2</v>
      </c>
      <c r="AV1705" t="s">
        <v>2398</v>
      </c>
      <c r="AW1705" t="str" cm="1">
        <f t="array" ref="AW1705">IF(Bank_Final_Fact[[#This Row],[Disbursement Date]]=MIN(_xlfn._xlws.FILTER(Bank_Final_Fact[Disbursement Date],Bank_Final_Fact[Client id]=Bank_Final_Fact[[#This Row],[Client id]])),"New","Old")</f>
        <v>Old</v>
      </c>
      <c r="AX1705">
        <f t="shared" si="26"/>
        <v>4</v>
      </c>
    </row>
    <row r="1706" spans="1:50">
      <c r="A1706" t="s">
        <v>2091</v>
      </c>
      <c r="B1706">
        <v>964</v>
      </c>
      <c r="C1706" t="s">
        <v>20</v>
      </c>
      <c r="D1706" t="s">
        <v>343</v>
      </c>
      <c r="E1706">
        <v>23144</v>
      </c>
      <c r="F1706">
        <v>36184</v>
      </c>
      <c r="G1706">
        <v>3401</v>
      </c>
      <c r="H1706" s="1">
        <v>44506</v>
      </c>
      <c r="I1706" t="s">
        <v>394</v>
      </c>
      <c r="J1706" t="s">
        <v>389</v>
      </c>
      <c r="K1706">
        <v>110159</v>
      </c>
      <c r="L1706" t="s">
        <v>22</v>
      </c>
      <c r="M1706" t="s">
        <v>270</v>
      </c>
      <c r="N1706" t="s">
        <v>225</v>
      </c>
      <c r="O1706" t="s">
        <v>328</v>
      </c>
      <c r="P1706">
        <v>59</v>
      </c>
      <c r="Q1706" s="1">
        <v>21916</v>
      </c>
      <c r="R1706" t="s">
        <v>266</v>
      </c>
      <c r="S1706" t="s">
        <v>282</v>
      </c>
      <c r="T1706" t="s">
        <v>229</v>
      </c>
      <c r="U1706" t="s">
        <v>236</v>
      </c>
      <c r="V1706" t="s">
        <v>246</v>
      </c>
      <c r="W1706">
        <v>775</v>
      </c>
      <c r="X1706" t="s">
        <v>344</v>
      </c>
      <c r="Y1706" t="s">
        <v>345</v>
      </c>
      <c r="Z1706" t="s">
        <v>346</v>
      </c>
      <c r="AA1706">
        <v>0.1065</v>
      </c>
      <c r="AB1706" t="s">
        <v>347</v>
      </c>
      <c r="AC1706" t="s">
        <v>348</v>
      </c>
      <c r="AD1706" t="s">
        <v>20</v>
      </c>
      <c r="AE1706" t="s">
        <v>9</v>
      </c>
      <c r="AF1706" t="s">
        <v>10</v>
      </c>
      <c r="AG1706" t="s">
        <v>11</v>
      </c>
      <c r="AH1706" t="s">
        <v>11</v>
      </c>
      <c r="AI1706" t="s">
        <v>12</v>
      </c>
      <c r="AJ1706" t="s">
        <v>20</v>
      </c>
      <c r="AK1706">
        <v>110159</v>
      </c>
      <c r="AL1706" t="s">
        <v>21</v>
      </c>
      <c r="AM1706" t="s">
        <v>30</v>
      </c>
      <c r="AN1706">
        <v>24914</v>
      </c>
      <c r="AO1706">
        <v>37795</v>
      </c>
      <c r="AP1706">
        <v>23091</v>
      </c>
      <c r="AQ1706">
        <v>31.3</v>
      </c>
      <c r="AR1706">
        <v>3852.79</v>
      </c>
      <c r="AS1706" t="s">
        <v>2396</v>
      </c>
      <c r="AT1706" t="s">
        <v>2396</v>
      </c>
      <c r="AU1706">
        <v>1</v>
      </c>
      <c r="AV1706" t="s">
        <v>2398</v>
      </c>
      <c r="AW1706" t="str" cm="1">
        <f t="array" ref="AW1706">IF(Bank_Final_Fact[[#This Row],[Disbursement Date]]=MIN(_xlfn._xlws.FILTER(Bank_Final_Fact[Disbursement Date],Bank_Final_Fact[Client id]=Bank_Final_Fact[[#This Row],[Client id]])),"New","Old")</f>
        <v>Old</v>
      </c>
      <c r="AX1706">
        <f t="shared" si="26"/>
        <v>2</v>
      </c>
    </row>
    <row r="1707" spans="1:50">
      <c r="A1707" t="s">
        <v>2092</v>
      </c>
      <c r="B1707">
        <v>438</v>
      </c>
      <c r="C1707" t="s">
        <v>200</v>
      </c>
      <c r="D1707" t="s">
        <v>343</v>
      </c>
      <c r="E1707">
        <v>24044</v>
      </c>
      <c r="F1707">
        <v>30498</v>
      </c>
      <c r="G1707">
        <v>18974</v>
      </c>
      <c r="H1707" s="1">
        <v>42055</v>
      </c>
      <c r="I1707" t="s">
        <v>394</v>
      </c>
      <c r="J1707" t="s">
        <v>383</v>
      </c>
      <c r="K1707">
        <v>850152</v>
      </c>
      <c r="L1707" t="s">
        <v>201</v>
      </c>
      <c r="M1707" t="s">
        <v>307</v>
      </c>
      <c r="N1707" t="s">
        <v>225</v>
      </c>
      <c r="O1707" t="s">
        <v>226</v>
      </c>
      <c r="P1707">
        <v>44</v>
      </c>
      <c r="Q1707" s="1">
        <v>27603</v>
      </c>
      <c r="R1707" t="s">
        <v>266</v>
      </c>
      <c r="S1707" t="s">
        <v>282</v>
      </c>
      <c r="T1707" t="s">
        <v>229</v>
      </c>
      <c r="U1707" t="s">
        <v>236</v>
      </c>
      <c r="V1707" t="s">
        <v>246</v>
      </c>
      <c r="W1707">
        <v>425</v>
      </c>
      <c r="X1707" t="s">
        <v>344</v>
      </c>
      <c r="Y1707" t="s">
        <v>345</v>
      </c>
      <c r="Z1707" t="s">
        <v>346</v>
      </c>
      <c r="AA1707">
        <v>0.1065</v>
      </c>
      <c r="AB1707" t="s">
        <v>347</v>
      </c>
      <c r="AC1707" t="s">
        <v>348</v>
      </c>
      <c r="AD1707" t="s">
        <v>200</v>
      </c>
      <c r="AE1707" t="s">
        <v>143</v>
      </c>
      <c r="AF1707" t="s">
        <v>144</v>
      </c>
      <c r="AG1707" t="s">
        <v>145</v>
      </c>
      <c r="AH1707" t="s">
        <v>145</v>
      </c>
      <c r="AI1707" t="s">
        <v>146</v>
      </c>
      <c r="AJ1707" t="s">
        <v>200</v>
      </c>
      <c r="AK1707">
        <v>850152</v>
      </c>
      <c r="AL1707" t="s">
        <v>147</v>
      </c>
      <c r="AM1707" t="s">
        <v>16</v>
      </c>
      <c r="AN1707">
        <v>24585</v>
      </c>
      <c r="AO1707">
        <v>32278</v>
      </c>
      <c r="AP1707">
        <v>23561</v>
      </c>
      <c r="AQ1707">
        <v>19.46</v>
      </c>
      <c r="AR1707">
        <v>3994.97</v>
      </c>
      <c r="AS1707" t="s">
        <v>2396</v>
      </c>
      <c r="AT1707" t="s">
        <v>2396</v>
      </c>
      <c r="AU1707">
        <v>0</v>
      </c>
      <c r="AV1707" t="s">
        <v>2399</v>
      </c>
      <c r="AW1707" t="str" cm="1">
        <f t="array" ref="AW1707">IF(Bank_Final_Fact[[#This Row],[Disbursement Date]]=MIN(_xlfn._xlws.FILTER(Bank_Final_Fact[Disbursement Date],Bank_Final_Fact[Client id]=Bank_Final_Fact[[#This Row],[Client id]])),"New","Old")</f>
        <v>New</v>
      </c>
      <c r="AX1707">
        <f t="shared" si="26"/>
        <v>7</v>
      </c>
    </row>
    <row r="1708" spans="1:50">
      <c r="A1708" t="s">
        <v>2093</v>
      </c>
      <c r="B1708">
        <v>854</v>
      </c>
      <c r="C1708" t="s">
        <v>202</v>
      </c>
      <c r="D1708" t="s">
        <v>343</v>
      </c>
      <c r="E1708">
        <v>33006</v>
      </c>
      <c r="F1708">
        <v>13772</v>
      </c>
      <c r="G1708">
        <v>14089</v>
      </c>
      <c r="H1708" s="1">
        <v>44538</v>
      </c>
      <c r="I1708" t="s">
        <v>382</v>
      </c>
      <c r="J1708" t="s">
        <v>389</v>
      </c>
      <c r="K1708">
        <v>680026</v>
      </c>
      <c r="L1708" t="s">
        <v>205</v>
      </c>
      <c r="M1708" t="s">
        <v>237</v>
      </c>
      <c r="N1708" t="s">
        <v>225</v>
      </c>
      <c r="O1708" t="s">
        <v>251</v>
      </c>
      <c r="P1708">
        <v>29</v>
      </c>
      <c r="Q1708" s="1">
        <v>32509</v>
      </c>
      <c r="R1708" t="s">
        <v>239</v>
      </c>
      <c r="S1708" t="s">
        <v>303</v>
      </c>
      <c r="T1708" t="s">
        <v>229</v>
      </c>
      <c r="U1708" t="s">
        <v>230</v>
      </c>
      <c r="V1708" t="s">
        <v>231</v>
      </c>
      <c r="W1708">
        <v>369</v>
      </c>
      <c r="X1708" t="s">
        <v>344</v>
      </c>
      <c r="Y1708" t="s">
        <v>345</v>
      </c>
      <c r="Z1708" t="s">
        <v>346</v>
      </c>
      <c r="AA1708">
        <v>0.1065</v>
      </c>
      <c r="AB1708" t="s">
        <v>347</v>
      </c>
      <c r="AC1708" t="s">
        <v>348</v>
      </c>
      <c r="AD1708" t="s">
        <v>202</v>
      </c>
      <c r="AE1708" t="s">
        <v>143</v>
      </c>
      <c r="AF1708" t="s">
        <v>144</v>
      </c>
      <c r="AG1708" t="s">
        <v>145</v>
      </c>
      <c r="AH1708" t="s">
        <v>145</v>
      </c>
      <c r="AI1708" t="s">
        <v>146</v>
      </c>
      <c r="AJ1708" t="s">
        <v>203</v>
      </c>
      <c r="AK1708">
        <v>680026</v>
      </c>
      <c r="AL1708" t="s">
        <v>204</v>
      </c>
      <c r="AM1708" t="s">
        <v>14</v>
      </c>
      <c r="AN1708">
        <v>34252</v>
      </c>
      <c r="AO1708">
        <v>13961</v>
      </c>
      <c r="AP1708">
        <v>32741</v>
      </c>
      <c r="AQ1708">
        <v>39.409999999999997</v>
      </c>
      <c r="AR1708">
        <v>1635.64</v>
      </c>
      <c r="AS1708" t="s">
        <v>2397</v>
      </c>
      <c r="AT1708" t="s">
        <v>2396</v>
      </c>
      <c r="AU1708">
        <v>2</v>
      </c>
      <c r="AV1708" t="s">
        <v>2400</v>
      </c>
      <c r="AW1708" t="str" cm="1">
        <f t="array" ref="AW1708">IF(Bank_Final_Fact[[#This Row],[Disbursement Date]]=MIN(_xlfn._xlws.FILTER(Bank_Final_Fact[Disbursement Date],Bank_Final_Fact[Client id]=Bank_Final_Fact[[#This Row],[Client id]])),"New","Old")</f>
        <v>Old</v>
      </c>
      <c r="AX1708">
        <f t="shared" si="26"/>
        <v>4</v>
      </c>
    </row>
    <row r="1709" spans="1:50">
      <c r="A1709" t="s">
        <v>2094</v>
      </c>
      <c r="B1709">
        <v>878</v>
      </c>
      <c r="C1709" t="s">
        <v>20</v>
      </c>
      <c r="D1709" t="s">
        <v>343</v>
      </c>
      <c r="E1709">
        <v>38143</v>
      </c>
      <c r="F1709">
        <v>14416</v>
      </c>
      <c r="G1709">
        <v>15506</v>
      </c>
      <c r="H1709" s="1">
        <v>43364</v>
      </c>
      <c r="I1709" t="s">
        <v>382</v>
      </c>
      <c r="J1709" t="s">
        <v>383</v>
      </c>
      <c r="K1709">
        <v>110159</v>
      </c>
      <c r="L1709" t="s">
        <v>22</v>
      </c>
      <c r="M1709" t="s">
        <v>277</v>
      </c>
      <c r="N1709" t="s">
        <v>225</v>
      </c>
      <c r="O1709" t="s">
        <v>238</v>
      </c>
      <c r="P1709">
        <v>46</v>
      </c>
      <c r="Q1709" s="1">
        <v>26665</v>
      </c>
      <c r="R1709" t="s">
        <v>239</v>
      </c>
      <c r="S1709" t="s">
        <v>303</v>
      </c>
      <c r="T1709" t="s">
        <v>259</v>
      </c>
      <c r="U1709" t="s">
        <v>233</v>
      </c>
      <c r="V1709" t="s">
        <v>240</v>
      </c>
      <c r="W1709">
        <v>522</v>
      </c>
      <c r="X1709" t="s">
        <v>344</v>
      </c>
      <c r="Y1709" t="s">
        <v>345</v>
      </c>
      <c r="Z1709" t="s">
        <v>346</v>
      </c>
      <c r="AA1709">
        <v>0.1065</v>
      </c>
      <c r="AB1709" t="s">
        <v>347</v>
      </c>
      <c r="AC1709" t="s">
        <v>348</v>
      </c>
      <c r="AD1709" t="s">
        <v>20</v>
      </c>
      <c r="AE1709" t="s">
        <v>9</v>
      </c>
      <c r="AF1709" t="s">
        <v>10</v>
      </c>
      <c r="AG1709" t="s">
        <v>11</v>
      </c>
      <c r="AH1709" t="s">
        <v>11</v>
      </c>
      <c r="AI1709" t="s">
        <v>12</v>
      </c>
      <c r="AJ1709" t="s">
        <v>20</v>
      </c>
      <c r="AK1709">
        <v>110159</v>
      </c>
      <c r="AL1709" t="s">
        <v>21</v>
      </c>
      <c r="AM1709" t="s">
        <v>30</v>
      </c>
      <c r="AN1709">
        <v>39014</v>
      </c>
      <c r="AO1709">
        <v>14366</v>
      </c>
      <c r="AP1709">
        <v>38002</v>
      </c>
      <c r="AQ1709">
        <v>38.82</v>
      </c>
      <c r="AR1709">
        <v>147.43</v>
      </c>
      <c r="AS1709" t="s">
        <v>2396</v>
      </c>
      <c r="AT1709" t="s">
        <v>2396</v>
      </c>
      <c r="AU1709">
        <v>2</v>
      </c>
      <c r="AV1709" t="s">
        <v>2398</v>
      </c>
      <c r="AW1709" t="str" cm="1">
        <f t="array" ref="AW1709">IF(Bank_Final_Fact[[#This Row],[Disbursement Date]]=MIN(_xlfn._xlws.FILTER(Bank_Final_Fact[Disbursement Date],Bank_Final_Fact[Client id]=Bank_Final_Fact[[#This Row],[Client id]])),"New","Old")</f>
        <v>Old</v>
      </c>
      <c r="AX1709">
        <f t="shared" si="26"/>
        <v>2</v>
      </c>
    </row>
    <row r="1710" spans="1:50">
      <c r="A1710" t="s">
        <v>2095</v>
      </c>
      <c r="B1710">
        <v>861</v>
      </c>
      <c r="C1710" t="s">
        <v>186</v>
      </c>
      <c r="D1710" t="s">
        <v>359</v>
      </c>
      <c r="E1710">
        <v>11414</v>
      </c>
      <c r="F1710">
        <v>31174</v>
      </c>
      <c r="G1710">
        <v>27709</v>
      </c>
      <c r="H1710" s="1">
        <v>44790</v>
      </c>
      <c r="I1710" t="s">
        <v>382</v>
      </c>
      <c r="J1710" t="s">
        <v>383</v>
      </c>
      <c r="K1710">
        <v>800018</v>
      </c>
      <c r="L1710" t="s">
        <v>189</v>
      </c>
      <c r="M1710" t="s">
        <v>234</v>
      </c>
      <c r="N1710" t="s">
        <v>225</v>
      </c>
      <c r="O1710" t="s">
        <v>226</v>
      </c>
      <c r="P1710">
        <v>43</v>
      </c>
      <c r="Q1710" s="1">
        <v>27030</v>
      </c>
      <c r="R1710" t="s">
        <v>235</v>
      </c>
      <c r="S1710" t="s">
        <v>228</v>
      </c>
      <c r="T1710" t="s">
        <v>229</v>
      </c>
      <c r="U1710" t="s">
        <v>236</v>
      </c>
      <c r="V1710" t="s">
        <v>231</v>
      </c>
      <c r="W1710">
        <v>645</v>
      </c>
      <c r="X1710" t="s">
        <v>344</v>
      </c>
      <c r="Y1710" t="s">
        <v>360</v>
      </c>
      <c r="Z1710" t="s">
        <v>346</v>
      </c>
      <c r="AA1710">
        <v>9.9099999999999994E-2</v>
      </c>
      <c r="AB1710" t="s">
        <v>347</v>
      </c>
      <c r="AC1710" t="s">
        <v>361</v>
      </c>
      <c r="AD1710" t="s">
        <v>186</v>
      </c>
      <c r="AE1710" t="s">
        <v>24</v>
      </c>
      <c r="AF1710" t="s">
        <v>25</v>
      </c>
      <c r="AG1710" t="s">
        <v>26</v>
      </c>
      <c r="AH1710" t="s">
        <v>26</v>
      </c>
      <c r="AI1710" t="s">
        <v>27</v>
      </c>
      <c r="AJ1710" t="s">
        <v>187</v>
      </c>
      <c r="AK1710">
        <v>800018</v>
      </c>
      <c r="AL1710" t="s">
        <v>188</v>
      </c>
      <c r="AM1710" t="s">
        <v>14</v>
      </c>
      <c r="AN1710">
        <v>12568</v>
      </c>
      <c r="AO1710">
        <v>32597</v>
      </c>
      <c r="AP1710">
        <v>10993</v>
      </c>
      <c r="AQ1710">
        <v>47.45</v>
      </c>
      <c r="AR1710">
        <v>2745.17</v>
      </c>
      <c r="AS1710" t="s">
        <v>2396</v>
      </c>
      <c r="AT1710" t="s">
        <v>2396</v>
      </c>
      <c r="AU1710">
        <v>2</v>
      </c>
      <c r="AV1710" t="s">
        <v>2400</v>
      </c>
      <c r="AW1710" t="str" cm="1">
        <f t="array" ref="AW1710">IF(Bank_Final_Fact[[#This Row],[Disbursement Date]]=MIN(_xlfn._xlws.FILTER(Bank_Final_Fact[Disbursement Date],Bank_Final_Fact[Client id]=Bank_Final_Fact[[#This Row],[Client id]])),"New","Old")</f>
        <v>Old</v>
      </c>
      <c r="AX1710">
        <f t="shared" si="26"/>
        <v>4</v>
      </c>
    </row>
    <row r="1711" spans="1:50">
      <c r="A1711" t="s">
        <v>2096</v>
      </c>
      <c r="B1711">
        <v>574</v>
      </c>
      <c r="C1711" t="s">
        <v>124</v>
      </c>
      <c r="D1711" t="s">
        <v>343</v>
      </c>
      <c r="E1711">
        <v>28543</v>
      </c>
      <c r="F1711">
        <v>27185</v>
      </c>
      <c r="G1711">
        <v>34612</v>
      </c>
      <c r="H1711" s="1">
        <v>42683</v>
      </c>
      <c r="I1711" t="s">
        <v>385</v>
      </c>
      <c r="J1711" t="s">
        <v>383</v>
      </c>
      <c r="K1711">
        <v>1030063</v>
      </c>
      <c r="L1711" t="s">
        <v>126</v>
      </c>
      <c r="M1711" t="s">
        <v>274</v>
      </c>
      <c r="N1711" t="s">
        <v>225</v>
      </c>
      <c r="O1711" t="s">
        <v>238</v>
      </c>
      <c r="P1711">
        <v>52</v>
      </c>
      <c r="Q1711" s="1">
        <v>23743</v>
      </c>
      <c r="R1711" t="s">
        <v>266</v>
      </c>
      <c r="S1711" t="s">
        <v>243</v>
      </c>
      <c r="T1711" t="s">
        <v>229</v>
      </c>
      <c r="U1711" t="s">
        <v>233</v>
      </c>
      <c r="V1711" t="s">
        <v>246</v>
      </c>
      <c r="W1711">
        <v>322</v>
      </c>
      <c r="X1711" t="s">
        <v>344</v>
      </c>
      <c r="Y1711" t="s">
        <v>345</v>
      </c>
      <c r="Z1711" t="s">
        <v>346</v>
      </c>
      <c r="AA1711">
        <v>0.1065</v>
      </c>
      <c r="AB1711" t="s">
        <v>347</v>
      </c>
      <c r="AC1711" t="s">
        <v>348</v>
      </c>
      <c r="AD1711" t="s">
        <v>124</v>
      </c>
      <c r="AE1711" t="s">
        <v>9</v>
      </c>
      <c r="AF1711" t="s">
        <v>10</v>
      </c>
      <c r="AG1711" t="s">
        <v>11</v>
      </c>
      <c r="AH1711" t="s">
        <v>11</v>
      </c>
      <c r="AI1711" t="s">
        <v>12</v>
      </c>
      <c r="AJ1711" t="s">
        <v>20</v>
      </c>
      <c r="AK1711">
        <v>1030063</v>
      </c>
      <c r="AL1711" t="s">
        <v>125</v>
      </c>
      <c r="AM1711" t="s">
        <v>30</v>
      </c>
      <c r="AN1711">
        <v>29711</v>
      </c>
      <c r="AO1711">
        <v>27873</v>
      </c>
      <c r="AP1711">
        <v>28209</v>
      </c>
      <c r="AQ1711">
        <v>46.78</v>
      </c>
      <c r="AR1711">
        <v>1614.62</v>
      </c>
      <c r="AS1711" t="s">
        <v>2396</v>
      </c>
      <c r="AT1711" t="s">
        <v>2396</v>
      </c>
      <c r="AU1711">
        <v>1</v>
      </c>
      <c r="AV1711" t="s">
        <v>2398</v>
      </c>
      <c r="AW1711" t="str" cm="1">
        <f t="array" ref="AW1711">IF(Bank_Final_Fact[[#This Row],[Disbursement Date]]=MIN(_xlfn._xlws.FILTER(Bank_Final_Fact[Disbursement Date],Bank_Final_Fact[Client id]=Bank_Final_Fact[[#This Row],[Client id]])),"New","Old")</f>
        <v>New</v>
      </c>
      <c r="AX1711">
        <f t="shared" si="26"/>
        <v>2</v>
      </c>
    </row>
    <row r="1712" spans="1:50">
      <c r="A1712" t="s">
        <v>2097</v>
      </c>
      <c r="B1712">
        <v>433</v>
      </c>
      <c r="C1712" t="s">
        <v>109</v>
      </c>
      <c r="D1712" t="s">
        <v>343</v>
      </c>
      <c r="E1712">
        <v>12229</v>
      </c>
      <c r="F1712">
        <v>41031</v>
      </c>
      <c r="G1712">
        <v>6502</v>
      </c>
      <c r="H1712" s="1">
        <v>42531</v>
      </c>
      <c r="I1712" t="s">
        <v>387</v>
      </c>
      <c r="J1712" t="s">
        <v>389</v>
      </c>
      <c r="K1712">
        <v>1110166</v>
      </c>
      <c r="L1712" t="s">
        <v>112</v>
      </c>
      <c r="M1712" t="s">
        <v>244</v>
      </c>
      <c r="N1712" t="s">
        <v>225</v>
      </c>
      <c r="O1712" t="s">
        <v>226</v>
      </c>
      <c r="P1712">
        <v>37</v>
      </c>
      <c r="Q1712" s="1">
        <v>29221</v>
      </c>
      <c r="R1712" t="s">
        <v>227</v>
      </c>
      <c r="S1712" t="s">
        <v>243</v>
      </c>
      <c r="T1712" t="s">
        <v>229</v>
      </c>
      <c r="U1712" t="s">
        <v>245</v>
      </c>
      <c r="V1712" t="s">
        <v>246</v>
      </c>
      <c r="W1712">
        <v>426</v>
      </c>
      <c r="X1712" t="s">
        <v>344</v>
      </c>
      <c r="Y1712" t="s">
        <v>345</v>
      </c>
      <c r="Z1712" t="s">
        <v>346</v>
      </c>
      <c r="AA1712">
        <v>0.1065</v>
      </c>
      <c r="AB1712" t="s">
        <v>347</v>
      </c>
      <c r="AC1712" t="s">
        <v>348</v>
      </c>
      <c r="AD1712" t="s">
        <v>109</v>
      </c>
      <c r="AE1712" t="s">
        <v>9</v>
      </c>
      <c r="AF1712" t="s">
        <v>10</v>
      </c>
      <c r="AG1712" t="s">
        <v>11</v>
      </c>
      <c r="AH1712" t="s">
        <v>11</v>
      </c>
      <c r="AI1712" t="s">
        <v>12</v>
      </c>
      <c r="AJ1712" t="s">
        <v>110</v>
      </c>
      <c r="AK1712">
        <v>1110166</v>
      </c>
      <c r="AL1712" t="s">
        <v>111</v>
      </c>
      <c r="AM1712" t="s">
        <v>14</v>
      </c>
      <c r="AN1712">
        <v>12051</v>
      </c>
      <c r="AO1712">
        <v>42112</v>
      </c>
      <c r="AP1712">
        <v>11820</v>
      </c>
      <c r="AQ1712">
        <v>26.99</v>
      </c>
      <c r="AR1712">
        <v>1027.6600000000001</v>
      </c>
      <c r="AS1712" t="s">
        <v>2396</v>
      </c>
      <c r="AT1712" t="s">
        <v>2396</v>
      </c>
      <c r="AU1712">
        <v>2</v>
      </c>
      <c r="AV1712" t="s">
        <v>2398</v>
      </c>
      <c r="AW1712" t="str" cm="1">
        <f t="array" ref="AW1712">IF(Bank_Final_Fact[[#This Row],[Disbursement Date]]=MIN(_xlfn._xlws.FILTER(Bank_Final_Fact[Disbursement Date],Bank_Final_Fact[Client id]=Bank_Final_Fact[[#This Row],[Client id]])),"New","Old")</f>
        <v>Old</v>
      </c>
      <c r="AX1712">
        <f t="shared" si="26"/>
        <v>4</v>
      </c>
    </row>
    <row r="1713" spans="1:50">
      <c r="A1713" t="s">
        <v>2098</v>
      </c>
      <c r="B1713">
        <v>171</v>
      </c>
      <c r="C1713" t="s">
        <v>89</v>
      </c>
      <c r="D1713" t="s">
        <v>343</v>
      </c>
      <c r="E1713">
        <v>16278</v>
      </c>
      <c r="F1713">
        <v>6011</v>
      </c>
      <c r="G1713">
        <v>23461</v>
      </c>
      <c r="H1713" s="1">
        <v>43634</v>
      </c>
      <c r="I1713" t="s">
        <v>385</v>
      </c>
      <c r="J1713" t="s">
        <v>383</v>
      </c>
      <c r="K1713">
        <v>910020</v>
      </c>
      <c r="L1713" t="s">
        <v>91</v>
      </c>
      <c r="M1713" t="s">
        <v>269</v>
      </c>
      <c r="N1713" t="s">
        <v>225</v>
      </c>
      <c r="O1713" t="s">
        <v>226</v>
      </c>
      <c r="P1713">
        <v>38</v>
      </c>
      <c r="Q1713" s="1">
        <v>29506</v>
      </c>
      <c r="R1713" t="s">
        <v>266</v>
      </c>
      <c r="S1713" t="s">
        <v>282</v>
      </c>
      <c r="T1713" t="s">
        <v>259</v>
      </c>
      <c r="U1713" t="s">
        <v>230</v>
      </c>
      <c r="V1713" t="s">
        <v>231</v>
      </c>
      <c r="W1713">
        <v>668</v>
      </c>
      <c r="X1713" t="s">
        <v>344</v>
      </c>
      <c r="Y1713" t="s">
        <v>345</v>
      </c>
      <c r="Z1713" t="s">
        <v>346</v>
      </c>
      <c r="AA1713">
        <v>0.1065</v>
      </c>
      <c r="AB1713" t="s">
        <v>347</v>
      </c>
      <c r="AC1713" t="s">
        <v>348</v>
      </c>
      <c r="AD1713" t="s">
        <v>89</v>
      </c>
      <c r="AE1713" t="s">
        <v>24</v>
      </c>
      <c r="AF1713" t="s">
        <v>25</v>
      </c>
      <c r="AG1713" t="s">
        <v>26</v>
      </c>
      <c r="AH1713" t="s">
        <v>26</v>
      </c>
      <c r="AI1713" t="s">
        <v>27</v>
      </c>
      <c r="AJ1713" t="s">
        <v>28</v>
      </c>
      <c r="AK1713">
        <v>910020</v>
      </c>
      <c r="AL1713" t="s">
        <v>90</v>
      </c>
      <c r="AM1713" t="s">
        <v>16</v>
      </c>
      <c r="AN1713">
        <v>17537</v>
      </c>
      <c r="AO1713">
        <v>7492</v>
      </c>
      <c r="AP1713">
        <v>16132</v>
      </c>
      <c r="AQ1713">
        <v>16.399999999999999</v>
      </c>
      <c r="AR1713">
        <v>2643.98</v>
      </c>
      <c r="AS1713" t="s">
        <v>2396</v>
      </c>
      <c r="AT1713" t="s">
        <v>2397</v>
      </c>
      <c r="AU1713">
        <v>2</v>
      </c>
      <c r="AV1713" t="s">
        <v>2398</v>
      </c>
      <c r="AW1713" t="str" cm="1">
        <f t="array" ref="AW1713">IF(Bank_Final_Fact[[#This Row],[Disbursement Date]]=MIN(_xlfn._xlws.FILTER(Bank_Final_Fact[Disbursement Date],Bank_Final_Fact[Client id]=Bank_Final_Fact[[#This Row],[Client id]])),"New","Old")</f>
        <v>New</v>
      </c>
      <c r="AX1713">
        <f t="shared" si="26"/>
        <v>2</v>
      </c>
    </row>
    <row r="1714" spans="1:50">
      <c r="A1714" t="s">
        <v>2099</v>
      </c>
      <c r="B1714">
        <v>88</v>
      </c>
      <c r="C1714" t="s">
        <v>89</v>
      </c>
      <c r="D1714" t="s">
        <v>343</v>
      </c>
      <c r="E1714">
        <v>46252</v>
      </c>
      <c r="F1714">
        <v>39017</v>
      </c>
      <c r="G1714">
        <v>14699</v>
      </c>
      <c r="H1714" s="1">
        <v>43332</v>
      </c>
      <c r="I1714" t="s">
        <v>394</v>
      </c>
      <c r="J1714" t="s">
        <v>383</v>
      </c>
      <c r="K1714">
        <v>910020</v>
      </c>
      <c r="L1714" t="s">
        <v>91</v>
      </c>
      <c r="M1714" t="s">
        <v>287</v>
      </c>
      <c r="N1714" t="s">
        <v>225</v>
      </c>
      <c r="O1714" t="s">
        <v>238</v>
      </c>
      <c r="P1714">
        <v>49</v>
      </c>
      <c r="Q1714" s="1">
        <v>25569</v>
      </c>
      <c r="R1714" t="s">
        <v>266</v>
      </c>
      <c r="S1714" t="s">
        <v>243</v>
      </c>
      <c r="T1714" t="s">
        <v>229</v>
      </c>
      <c r="U1714" t="s">
        <v>261</v>
      </c>
      <c r="V1714" t="s">
        <v>240</v>
      </c>
      <c r="W1714">
        <v>572</v>
      </c>
      <c r="X1714" t="s">
        <v>344</v>
      </c>
      <c r="Y1714" t="s">
        <v>345</v>
      </c>
      <c r="Z1714" t="s">
        <v>346</v>
      </c>
      <c r="AA1714">
        <v>0.1065</v>
      </c>
      <c r="AB1714" t="s">
        <v>347</v>
      </c>
      <c r="AC1714" t="s">
        <v>348</v>
      </c>
      <c r="AD1714" t="s">
        <v>89</v>
      </c>
      <c r="AE1714" t="s">
        <v>24</v>
      </c>
      <c r="AF1714" t="s">
        <v>25</v>
      </c>
      <c r="AG1714" t="s">
        <v>26</v>
      </c>
      <c r="AH1714" t="s">
        <v>26</v>
      </c>
      <c r="AI1714" t="s">
        <v>27</v>
      </c>
      <c r="AJ1714" t="s">
        <v>28</v>
      </c>
      <c r="AK1714">
        <v>910020</v>
      </c>
      <c r="AL1714" t="s">
        <v>90</v>
      </c>
      <c r="AM1714" t="s">
        <v>16</v>
      </c>
      <c r="AN1714">
        <v>46145</v>
      </c>
      <c r="AO1714">
        <v>40159</v>
      </c>
      <c r="AP1714">
        <v>46141</v>
      </c>
      <c r="AQ1714">
        <v>34.25</v>
      </c>
      <c r="AR1714">
        <v>1805.16</v>
      </c>
      <c r="AS1714" t="s">
        <v>2396</v>
      </c>
      <c r="AT1714" t="s">
        <v>2396</v>
      </c>
      <c r="AU1714">
        <v>0</v>
      </c>
      <c r="AV1714" t="s">
        <v>2398</v>
      </c>
      <c r="AW1714" t="str" cm="1">
        <f t="array" ref="AW1714">IF(Bank_Final_Fact[[#This Row],[Disbursement Date]]=MIN(_xlfn._xlws.FILTER(Bank_Final_Fact[Disbursement Date],Bank_Final_Fact[Client id]=Bank_Final_Fact[[#This Row],[Client id]])),"New","Old")</f>
        <v>Old</v>
      </c>
      <c r="AX1714">
        <f t="shared" si="26"/>
        <v>4</v>
      </c>
    </row>
    <row r="1715" spans="1:50">
      <c r="A1715" t="s">
        <v>2100</v>
      </c>
      <c r="B1715">
        <v>393</v>
      </c>
      <c r="C1715" t="s">
        <v>81</v>
      </c>
      <c r="D1715" t="s">
        <v>343</v>
      </c>
      <c r="E1715">
        <v>45760</v>
      </c>
      <c r="F1715">
        <v>13425</v>
      </c>
      <c r="G1715">
        <v>44994</v>
      </c>
      <c r="H1715" s="1">
        <v>42051</v>
      </c>
      <c r="I1715" t="s">
        <v>385</v>
      </c>
      <c r="J1715" t="s">
        <v>383</v>
      </c>
      <c r="K1715">
        <v>690076</v>
      </c>
      <c r="L1715" t="s">
        <v>88</v>
      </c>
      <c r="M1715" t="s">
        <v>262</v>
      </c>
      <c r="N1715" t="s">
        <v>225</v>
      </c>
      <c r="O1715" t="s">
        <v>226</v>
      </c>
      <c r="P1715">
        <v>41</v>
      </c>
      <c r="Q1715" s="1">
        <v>27760</v>
      </c>
      <c r="R1715" t="s">
        <v>266</v>
      </c>
      <c r="S1715" t="s">
        <v>243</v>
      </c>
      <c r="T1715" t="s">
        <v>229</v>
      </c>
      <c r="U1715" t="s">
        <v>233</v>
      </c>
      <c r="V1715" t="s">
        <v>246</v>
      </c>
      <c r="W1715">
        <v>399</v>
      </c>
      <c r="X1715" t="s">
        <v>344</v>
      </c>
      <c r="Y1715" t="s">
        <v>345</v>
      </c>
      <c r="Z1715" t="s">
        <v>346</v>
      </c>
      <c r="AA1715">
        <v>0.1065</v>
      </c>
      <c r="AB1715" t="s">
        <v>347</v>
      </c>
      <c r="AC1715" t="s">
        <v>348</v>
      </c>
      <c r="AD1715" t="s">
        <v>81</v>
      </c>
      <c r="AE1715" t="s">
        <v>82</v>
      </c>
      <c r="AF1715" t="s">
        <v>83</v>
      </c>
      <c r="AG1715" t="s">
        <v>84</v>
      </c>
      <c r="AH1715" t="s">
        <v>84</v>
      </c>
      <c r="AI1715" t="s">
        <v>85</v>
      </c>
      <c r="AJ1715" t="s">
        <v>86</v>
      </c>
      <c r="AK1715">
        <v>690076</v>
      </c>
      <c r="AL1715" t="s">
        <v>87</v>
      </c>
      <c r="AM1715" t="s">
        <v>14</v>
      </c>
      <c r="AN1715">
        <v>46866</v>
      </c>
      <c r="AO1715">
        <v>15342</v>
      </c>
      <c r="AP1715">
        <v>45331</v>
      </c>
      <c r="AQ1715">
        <v>10.46</v>
      </c>
      <c r="AR1715">
        <v>1505.93</v>
      </c>
      <c r="AS1715" t="s">
        <v>2396</v>
      </c>
      <c r="AT1715" t="s">
        <v>2396</v>
      </c>
      <c r="AU1715">
        <v>2</v>
      </c>
      <c r="AV1715" t="s">
        <v>2398</v>
      </c>
      <c r="AW1715" t="str" cm="1">
        <f t="array" ref="AW1715">IF(Bank_Final_Fact[[#This Row],[Disbursement Date]]=MIN(_xlfn._xlws.FILTER(Bank_Final_Fact[Disbursement Date],Bank_Final_Fact[Client id]=Bank_Final_Fact[[#This Row],[Client id]])),"New","Old")</f>
        <v>New</v>
      </c>
      <c r="AX1715">
        <f t="shared" si="26"/>
        <v>2</v>
      </c>
    </row>
    <row r="1716" spans="1:50">
      <c r="A1716" t="s">
        <v>2101</v>
      </c>
      <c r="B1716">
        <v>220</v>
      </c>
      <c r="C1716" t="s">
        <v>92</v>
      </c>
      <c r="D1716" t="s">
        <v>359</v>
      </c>
      <c r="E1716">
        <v>46426</v>
      </c>
      <c r="F1716">
        <v>37695</v>
      </c>
      <c r="G1716">
        <v>31728</v>
      </c>
      <c r="H1716" s="1">
        <v>42007</v>
      </c>
      <c r="I1716" t="s">
        <v>382</v>
      </c>
      <c r="J1716" t="s">
        <v>383</v>
      </c>
      <c r="K1716">
        <v>700013</v>
      </c>
      <c r="L1716" t="s">
        <v>93</v>
      </c>
      <c r="M1716" t="s">
        <v>269</v>
      </c>
      <c r="N1716" t="s">
        <v>225</v>
      </c>
      <c r="O1716" t="s">
        <v>242</v>
      </c>
      <c r="P1716">
        <v>25</v>
      </c>
      <c r="Q1716" s="1">
        <v>33604</v>
      </c>
      <c r="R1716" t="s">
        <v>266</v>
      </c>
      <c r="S1716" t="s">
        <v>243</v>
      </c>
      <c r="T1716" t="s">
        <v>229</v>
      </c>
      <c r="U1716" t="s">
        <v>236</v>
      </c>
      <c r="V1716" t="s">
        <v>231</v>
      </c>
      <c r="W1716">
        <v>752</v>
      </c>
      <c r="X1716" t="s">
        <v>344</v>
      </c>
      <c r="Y1716" t="s">
        <v>360</v>
      </c>
      <c r="Z1716" t="s">
        <v>346</v>
      </c>
      <c r="AA1716">
        <v>9.9099999999999994E-2</v>
      </c>
      <c r="AB1716" t="s">
        <v>347</v>
      </c>
      <c r="AC1716" t="s">
        <v>361</v>
      </c>
      <c r="AD1716" t="s">
        <v>92</v>
      </c>
      <c r="AE1716" t="s">
        <v>82</v>
      </c>
      <c r="AF1716" t="s">
        <v>83</v>
      </c>
      <c r="AG1716" t="s">
        <v>84</v>
      </c>
      <c r="AH1716" t="s">
        <v>84</v>
      </c>
      <c r="AI1716" t="s">
        <v>85</v>
      </c>
      <c r="AJ1716" t="s">
        <v>86</v>
      </c>
      <c r="AK1716">
        <v>700013</v>
      </c>
      <c r="AL1716" t="s">
        <v>21</v>
      </c>
      <c r="AM1716" t="s">
        <v>30</v>
      </c>
      <c r="AN1716">
        <v>47619</v>
      </c>
      <c r="AO1716">
        <v>38313</v>
      </c>
      <c r="AP1716">
        <v>46104</v>
      </c>
      <c r="AQ1716">
        <v>10.08</v>
      </c>
      <c r="AR1716">
        <v>1996.77</v>
      </c>
      <c r="AS1716" t="s">
        <v>2396</v>
      </c>
      <c r="AT1716" t="s">
        <v>2396</v>
      </c>
      <c r="AU1716">
        <v>2</v>
      </c>
      <c r="AV1716" t="s">
        <v>2398</v>
      </c>
      <c r="AW1716" t="str" cm="1">
        <f t="array" ref="AW1716">IF(Bank_Final_Fact[[#This Row],[Disbursement Date]]=MIN(_xlfn._xlws.FILTER(Bank_Final_Fact[Disbursement Date],Bank_Final_Fact[Client id]=Bank_Final_Fact[[#This Row],[Client id]])),"New","Old")</f>
        <v>New</v>
      </c>
      <c r="AX1716">
        <f t="shared" si="26"/>
        <v>6</v>
      </c>
    </row>
    <row r="1717" spans="1:50">
      <c r="A1717" t="s">
        <v>2102</v>
      </c>
      <c r="B1717">
        <v>374</v>
      </c>
      <c r="C1717" t="s">
        <v>127</v>
      </c>
      <c r="D1717" t="s">
        <v>359</v>
      </c>
      <c r="E1717">
        <v>13785</v>
      </c>
      <c r="F1717">
        <v>8175</v>
      </c>
      <c r="G1717">
        <v>8679</v>
      </c>
      <c r="H1717" s="1">
        <v>43498</v>
      </c>
      <c r="I1717" t="s">
        <v>382</v>
      </c>
      <c r="J1717" t="s">
        <v>383</v>
      </c>
      <c r="K1717">
        <v>120676</v>
      </c>
      <c r="L1717" t="s">
        <v>128</v>
      </c>
      <c r="M1717" t="s">
        <v>304</v>
      </c>
      <c r="N1717" t="s">
        <v>225</v>
      </c>
      <c r="O1717" t="s">
        <v>251</v>
      </c>
      <c r="P1717">
        <v>33</v>
      </c>
      <c r="Q1717" s="1">
        <v>31451</v>
      </c>
      <c r="R1717" t="s">
        <v>266</v>
      </c>
      <c r="S1717" t="s">
        <v>282</v>
      </c>
      <c r="T1717" t="s">
        <v>229</v>
      </c>
      <c r="U1717" t="s">
        <v>261</v>
      </c>
      <c r="V1717" t="s">
        <v>231</v>
      </c>
      <c r="W1717">
        <v>336</v>
      </c>
      <c r="X1717" t="s">
        <v>344</v>
      </c>
      <c r="Y1717" t="s">
        <v>360</v>
      </c>
      <c r="Z1717" t="s">
        <v>346</v>
      </c>
      <c r="AA1717">
        <v>9.9099999999999994E-2</v>
      </c>
      <c r="AB1717" t="s">
        <v>347</v>
      </c>
      <c r="AC1717" t="s">
        <v>361</v>
      </c>
      <c r="AD1717" t="s">
        <v>127</v>
      </c>
      <c r="AE1717" t="s">
        <v>9</v>
      </c>
      <c r="AF1717" t="s">
        <v>10</v>
      </c>
      <c r="AG1717" t="s">
        <v>11</v>
      </c>
      <c r="AH1717" t="s">
        <v>11</v>
      </c>
      <c r="AI1717" t="s">
        <v>12</v>
      </c>
      <c r="AJ1717" t="s">
        <v>127</v>
      </c>
      <c r="AK1717">
        <v>120676</v>
      </c>
      <c r="AL1717" t="s">
        <v>21</v>
      </c>
      <c r="AM1717" t="s">
        <v>14</v>
      </c>
      <c r="AN1717">
        <v>15578</v>
      </c>
      <c r="AO1717">
        <v>7917</v>
      </c>
      <c r="AP1717">
        <v>13377</v>
      </c>
      <c r="AQ1717">
        <v>46.98</v>
      </c>
      <c r="AR1717">
        <v>1344.79</v>
      </c>
      <c r="AS1717" t="s">
        <v>2396</v>
      </c>
      <c r="AT1717" t="s">
        <v>2396</v>
      </c>
      <c r="AU1717">
        <v>1</v>
      </c>
      <c r="AV1717" t="s">
        <v>2398</v>
      </c>
      <c r="AW1717" t="str" cm="1">
        <f t="array" ref="AW1717">IF(Bank_Final_Fact[[#This Row],[Disbursement Date]]=MIN(_xlfn._xlws.FILTER(Bank_Final_Fact[Disbursement Date],Bank_Final_Fact[Client id]=Bank_Final_Fact[[#This Row],[Client id]])),"New","Old")</f>
        <v>Old</v>
      </c>
      <c r="AX1717">
        <f t="shared" si="26"/>
        <v>3</v>
      </c>
    </row>
    <row r="1718" spans="1:50">
      <c r="A1718" t="s">
        <v>2103</v>
      </c>
      <c r="B1718">
        <v>949</v>
      </c>
      <c r="C1718" t="s">
        <v>20</v>
      </c>
      <c r="D1718" t="s">
        <v>343</v>
      </c>
      <c r="E1718">
        <v>40272</v>
      </c>
      <c r="F1718">
        <v>32436</v>
      </c>
      <c r="G1718">
        <v>13990</v>
      </c>
      <c r="H1718" s="1">
        <v>44698</v>
      </c>
      <c r="I1718" t="s">
        <v>385</v>
      </c>
      <c r="J1718" t="s">
        <v>389</v>
      </c>
      <c r="K1718">
        <v>110159</v>
      </c>
      <c r="L1718" t="s">
        <v>22</v>
      </c>
      <c r="M1718" t="s">
        <v>232</v>
      </c>
      <c r="N1718" t="s">
        <v>225</v>
      </c>
      <c r="O1718" t="s">
        <v>226</v>
      </c>
      <c r="P1718">
        <v>36</v>
      </c>
      <c r="Q1718" s="1">
        <v>29587</v>
      </c>
      <c r="R1718" t="s">
        <v>227</v>
      </c>
      <c r="S1718" t="s">
        <v>228</v>
      </c>
      <c r="T1718" t="s">
        <v>229</v>
      </c>
      <c r="U1718" t="s">
        <v>233</v>
      </c>
      <c r="V1718" t="s">
        <v>231</v>
      </c>
      <c r="W1718">
        <v>357</v>
      </c>
      <c r="X1718" t="s">
        <v>344</v>
      </c>
      <c r="Y1718" t="s">
        <v>345</v>
      </c>
      <c r="Z1718" t="s">
        <v>346</v>
      </c>
      <c r="AA1718">
        <v>0.1065</v>
      </c>
      <c r="AB1718" t="s">
        <v>347</v>
      </c>
      <c r="AC1718" t="s">
        <v>348</v>
      </c>
      <c r="AD1718" t="s">
        <v>20</v>
      </c>
      <c r="AE1718" t="s">
        <v>9</v>
      </c>
      <c r="AF1718" t="s">
        <v>10</v>
      </c>
      <c r="AG1718" t="s">
        <v>11</v>
      </c>
      <c r="AH1718" t="s">
        <v>11</v>
      </c>
      <c r="AI1718" t="s">
        <v>12</v>
      </c>
      <c r="AJ1718" t="s">
        <v>20</v>
      </c>
      <c r="AK1718">
        <v>110159</v>
      </c>
      <c r="AL1718" t="s">
        <v>21</v>
      </c>
      <c r="AM1718" t="s">
        <v>30</v>
      </c>
      <c r="AN1718">
        <v>42238</v>
      </c>
      <c r="AO1718">
        <v>33727</v>
      </c>
      <c r="AP1718">
        <v>39975</v>
      </c>
      <c r="AQ1718">
        <v>21.72</v>
      </c>
      <c r="AR1718">
        <v>3024.17</v>
      </c>
      <c r="AS1718" t="s">
        <v>2396</v>
      </c>
      <c r="AT1718" t="s">
        <v>2396</v>
      </c>
      <c r="AU1718">
        <v>1</v>
      </c>
      <c r="AV1718" t="s">
        <v>2398</v>
      </c>
      <c r="AW1718" t="str" cm="1">
        <f t="array" ref="AW1718">IF(Bank_Final_Fact[[#This Row],[Disbursement Date]]=MIN(_xlfn._xlws.FILTER(Bank_Final_Fact[Disbursement Date],Bank_Final_Fact[Client id]=Bank_Final_Fact[[#This Row],[Client id]])),"New","Old")</f>
        <v>Old</v>
      </c>
      <c r="AX1718">
        <f t="shared" si="26"/>
        <v>2</v>
      </c>
    </row>
    <row r="1719" spans="1:50">
      <c r="A1719" t="s">
        <v>2104</v>
      </c>
      <c r="B1719">
        <v>6</v>
      </c>
      <c r="C1719" t="s">
        <v>75</v>
      </c>
      <c r="D1719" t="s">
        <v>359</v>
      </c>
      <c r="E1719">
        <v>20818</v>
      </c>
      <c r="F1719">
        <v>46488</v>
      </c>
      <c r="G1719">
        <v>2629</v>
      </c>
      <c r="H1719" s="1">
        <v>45063</v>
      </c>
      <c r="I1719" t="s">
        <v>385</v>
      </c>
      <c r="J1719" t="s">
        <v>383</v>
      </c>
      <c r="K1719">
        <v>710002</v>
      </c>
      <c r="L1719" t="s">
        <v>80</v>
      </c>
      <c r="M1719" t="s">
        <v>241</v>
      </c>
      <c r="N1719" t="s">
        <v>225</v>
      </c>
      <c r="O1719" t="s">
        <v>242</v>
      </c>
      <c r="P1719">
        <v>23</v>
      </c>
      <c r="Q1719" s="1">
        <v>34335</v>
      </c>
      <c r="R1719" t="s">
        <v>227</v>
      </c>
      <c r="S1719" t="s">
        <v>243</v>
      </c>
      <c r="T1719" t="s">
        <v>229</v>
      </c>
      <c r="U1719" t="s">
        <v>233</v>
      </c>
      <c r="V1719" t="s">
        <v>240</v>
      </c>
      <c r="W1719">
        <v>416</v>
      </c>
      <c r="X1719" t="s">
        <v>344</v>
      </c>
      <c r="Y1719" t="s">
        <v>360</v>
      </c>
      <c r="Z1719" t="s">
        <v>346</v>
      </c>
      <c r="AA1719">
        <v>9.9099999999999994E-2</v>
      </c>
      <c r="AB1719" t="s">
        <v>347</v>
      </c>
      <c r="AC1719" t="s">
        <v>361</v>
      </c>
      <c r="AD1719" t="s">
        <v>75</v>
      </c>
      <c r="AE1719" t="s">
        <v>76</v>
      </c>
      <c r="AF1719" t="s">
        <v>77</v>
      </c>
      <c r="AG1719" t="s">
        <v>78</v>
      </c>
      <c r="AH1719" t="s">
        <v>78</v>
      </c>
      <c r="AI1719" t="s">
        <v>79</v>
      </c>
      <c r="AJ1719" t="s">
        <v>75</v>
      </c>
      <c r="AK1719">
        <v>710002</v>
      </c>
      <c r="AL1719" t="s">
        <v>45</v>
      </c>
      <c r="AM1719" t="s">
        <v>14</v>
      </c>
      <c r="AN1719">
        <v>22001</v>
      </c>
      <c r="AO1719">
        <v>48102</v>
      </c>
      <c r="AP1719">
        <v>20647</v>
      </c>
      <c r="AQ1719">
        <v>34.54</v>
      </c>
      <c r="AR1719">
        <v>525.91</v>
      </c>
      <c r="AS1719" t="s">
        <v>2396</v>
      </c>
      <c r="AT1719" t="s">
        <v>2396</v>
      </c>
      <c r="AU1719">
        <v>0</v>
      </c>
      <c r="AV1719" t="s">
        <v>2398</v>
      </c>
      <c r="AW1719" t="str" cm="1">
        <f t="array" ref="AW1719">IF(Bank_Final_Fact[[#This Row],[Disbursement Date]]=MIN(_xlfn._xlws.FILTER(Bank_Final_Fact[Disbursement Date],Bank_Final_Fact[Client id]=Bank_Final_Fact[[#This Row],[Client id]])),"New","Old")</f>
        <v>Old</v>
      </c>
      <c r="AX1719">
        <f t="shared" si="26"/>
        <v>3</v>
      </c>
    </row>
    <row r="1720" spans="1:50">
      <c r="A1720" t="s">
        <v>2105</v>
      </c>
      <c r="B1720">
        <v>308</v>
      </c>
      <c r="C1720" t="s">
        <v>92</v>
      </c>
      <c r="D1720" t="s">
        <v>359</v>
      </c>
      <c r="E1720">
        <v>43608</v>
      </c>
      <c r="F1720">
        <v>13804</v>
      </c>
      <c r="G1720">
        <v>26044</v>
      </c>
      <c r="H1720" s="1">
        <v>43011</v>
      </c>
      <c r="I1720" t="s">
        <v>382</v>
      </c>
      <c r="J1720" t="s">
        <v>383</v>
      </c>
      <c r="K1720">
        <v>700013</v>
      </c>
      <c r="L1720" t="s">
        <v>93</v>
      </c>
      <c r="M1720" t="s">
        <v>302</v>
      </c>
      <c r="N1720" t="s">
        <v>225</v>
      </c>
      <c r="O1720" t="s">
        <v>251</v>
      </c>
      <c r="P1720">
        <v>33</v>
      </c>
      <c r="Q1720" s="1">
        <v>31578</v>
      </c>
      <c r="R1720" t="s">
        <v>235</v>
      </c>
      <c r="S1720" t="s">
        <v>303</v>
      </c>
      <c r="T1720" t="s">
        <v>259</v>
      </c>
      <c r="U1720" t="s">
        <v>230</v>
      </c>
      <c r="V1720" t="s">
        <v>231</v>
      </c>
      <c r="W1720">
        <v>847</v>
      </c>
      <c r="X1720" t="s">
        <v>344</v>
      </c>
      <c r="Y1720" t="s">
        <v>360</v>
      </c>
      <c r="Z1720" t="s">
        <v>346</v>
      </c>
      <c r="AA1720">
        <v>9.9099999999999994E-2</v>
      </c>
      <c r="AB1720" t="s">
        <v>347</v>
      </c>
      <c r="AC1720" t="s">
        <v>361</v>
      </c>
      <c r="AD1720" t="s">
        <v>92</v>
      </c>
      <c r="AE1720" t="s">
        <v>82</v>
      </c>
      <c r="AF1720" t="s">
        <v>83</v>
      </c>
      <c r="AG1720" t="s">
        <v>84</v>
      </c>
      <c r="AH1720" t="s">
        <v>84</v>
      </c>
      <c r="AI1720" t="s">
        <v>85</v>
      </c>
      <c r="AJ1720" t="s">
        <v>86</v>
      </c>
      <c r="AK1720">
        <v>700013</v>
      </c>
      <c r="AL1720" t="s">
        <v>21</v>
      </c>
      <c r="AM1720" t="s">
        <v>30</v>
      </c>
      <c r="AN1720">
        <v>44116</v>
      </c>
      <c r="AO1720">
        <v>14912</v>
      </c>
      <c r="AP1720">
        <v>43132</v>
      </c>
      <c r="AQ1720">
        <v>4.26</v>
      </c>
      <c r="AR1720">
        <v>2848.26</v>
      </c>
      <c r="AS1720" t="s">
        <v>2396</v>
      </c>
      <c r="AT1720" t="s">
        <v>2396</v>
      </c>
      <c r="AU1720">
        <v>2</v>
      </c>
      <c r="AV1720" t="s">
        <v>2400</v>
      </c>
      <c r="AW1720" t="str" cm="1">
        <f t="array" ref="AW1720">IF(Bank_Final_Fact[[#This Row],[Disbursement Date]]=MIN(_xlfn._xlws.FILTER(Bank_Final_Fact[Disbursement Date],Bank_Final_Fact[Client id]=Bank_Final_Fact[[#This Row],[Client id]])),"New","Old")</f>
        <v>New</v>
      </c>
      <c r="AX1720">
        <f t="shared" si="26"/>
        <v>2</v>
      </c>
    </row>
    <row r="1721" spans="1:50">
      <c r="A1721" t="s">
        <v>2106</v>
      </c>
      <c r="B1721">
        <v>32</v>
      </c>
      <c r="C1721" t="s">
        <v>127</v>
      </c>
      <c r="D1721" t="s">
        <v>353</v>
      </c>
      <c r="E1721">
        <v>21333</v>
      </c>
      <c r="F1721">
        <v>10701</v>
      </c>
      <c r="G1721">
        <v>27812</v>
      </c>
      <c r="H1721" s="1">
        <v>43896</v>
      </c>
      <c r="I1721" t="s">
        <v>394</v>
      </c>
      <c r="J1721" t="s">
        <v>389</v>
      </c>
      <c r="K1721">
        <v>120676</v>
      </c>
      <c r="L1721" t="s">
        <v>128</v>
      </c>
      <c r="M1721" t="s">
        <v>272</v>
      </c>
      <c r="N1721" t="s">
        <v>225</v>
      </c>
      <c r="O1721" t="s">
        <v>251</v>
      </c>
      <c r="P1721">
        <v>33</v>
      </c>
      <c r="Q1721" s="1">
        <v>30682</v>
      </c>
      <c r="R1721" t="s">
        <v>266</v>
      </c>
      <c r="S1721" t="s">
        <v>243</v>
      </c>
      <c r="T1721" t="s">
        <v>259</v>
      </c>
      <c r="U1721" t="s">
        <v>236</v>
      </c>
      <c r="V1721" t="s">
        <v>231</v>
      </c>
      <c r="W1721">
        <v>731</v>
      </c>
      <c r="X1721" t="s">
        <v>344</v>
      </c>
      <c r="Y1721" t="s">
        <v>357</v>
      </c>
      <c r="Z1721" t="s">
        <v>346</v>
      </c>
      <c r="AA1721">
        <v>0.1825</v>
      </c>
      <c r="AB1721" t="s">
        <v>354</v>
      </c>
      <c r="AC1721" t="s">
        <v>355</v>
      </c>
      <c r="AD1721" t="s">
        <v>127</v>
      </c>
      <c r="AE1721" t="s">
        <v>9</v>
      </c>
      <c r="AF1721" t="s">
        <v>10</v>
      </c>
      <c r="AG1721" t="s">
        <v>11</v>
      </c>
      <c r="AH1721" t="s">
        <v>11</v>
      </c>
      <c r="AI1721" t="s">
        <v>12</v>
      </c>
      <c r="AJ1721" t="s">
        <v>127</v>
      </c>
      <c r="AK1721">
        <v>120676</v>
      </c>
      <c r="AL1721" t="s">
        <v>21</v>
      </c>
      <c r="AM1721" t="s">
        <v>14</v>
      </c>
      <c r="AN1721">
        <v>21001</v>
      </c>
      <c r="AO1721">
        <v>10425</v>
      </c>
      <c r="AP1721">
        <v>21000</v>
      </c>
      <c r="AQ1721">
        <v>46.62</v>
      </c>
      <c r="AR1721">
        <v>2383.1</v>
      </c>
      <c r="AS1721" t="s">
        <v>2396</v>
      </c>
      <c r="AT1721" t="s">
        <v>2396</v>
      </c>
      <c r="AU1721">
        <v>2</v>
      </c>
      <c r="AV1721" t="s">
        <v>2398</v>
      </c>
      <c r="AW1721" t="str" cm="1">
        <f t="array" ref="AW1721">IF(Bank_Final_Fact[[#This Row],[Disbursement Date]]=MIN(_xlfn._xlws.FILTER(Bank_Final_Fact[Disbursement Date],Bank_Final_Fact[Client id]=Bank_Final_Fact[[#This Row],[Client id]])),"New","Old")</f>
        <v>New</v>
      </c>
      <c r="AX1721">
        <f t="shared" si="26"/>
        <v>1</v>
      </c>
    </row>
    <row r="1722" spans="1:50">
      <c r="A1722" t="s">
        <v>2107</v>
      </c>
      <c r="B1722">
        <v>233</v>
      </c>
      <c r="C1722" t="s">
        <v>102</v>
      </c>
      <c r="D1722" t="s">
        <v>343</v>
      </c>
      <c r="E1722">
        <v>16698</v>
      </c>
      <c r="F1722">
        <v>20979</v>
      </c>
      <c r="G1722">
        <v>39030</v>
      </c>
      <c r="H1722" s="1">
        <v>44127</v>
      </c>
      <c r="I1722" t="s">
        <v>382</v>
      </c>
      <c r="J1722" t="s">
        <v>389</v>
      </c>
      <c r="K1722">
        <v>1510002</v>
      </c>
      <c r="L1722" t="s">
        <v>108</v>
      </c>
      <c r="M1722" t="s">
        <v>253</v>
      </c>
      <c r="N1722" t="s">
        <v>225</v>
      </c>
      <c r="O1722" t="s">
        <v>251</v>
      </c>
      <c r="P1722">
        <v>29</v>
      </c>
      <c r="Q1722" s="1">
        <v>32874</v>
      </c>
      <c r="R1722" t="s">
        <v>227</v>
      </c>
      <c r="S1722" t="s">
        <v>243</v>
      </c>
      <c r="T1722" t="s">
        <v>229</v>
      </c>
      <c r="U1722" t="s">
        <v>230</v>
      </c>
      <c r="V1722" t="s">
        <v>240</v>
      </c>
      <c r="W1722">
        <v>311</v>
      </c>
      <c r="X1722" t="s">
        <v>344</v>
      </c>
      <c r="Y1722" t="s">
        <v>345</v>
      </c>
      <c r="Z1722" t="s">
        <v>346</v>
      </c>
      <c r="AA1722">
        <v>0.1065</v>
      </c>
      <c r="AB1722" t="s">
        <v>347</v>
      </c>
      <c r="AC1722" t="s">
        <v>348</v>
      </c>
      <c r="AD1722" t="s">
        <v>102</v>
      </c>
      <c r="AE1722" t="s">
        <v>103</v>
      </c>
      <c r="AF1722" t="s">
        <v>104</v>
      </c>
      <c r="AG1722" t="s">
        <v>105</v>
      </c>
      <c r="AH1722" t="s">
        <v>105</v>
      </c>
      <c r="AI1722" t="s">
        <v>106</v>
      </c>
      <c r="AJ1722" t="s">
        <v>102</v>
      </c>
      <c r="AK1722">
        <v>1510002</v>
      </c>
      <c r="AL1722" t="s">
        <v>107</v>
      </c>
      <c r="AM1722" t="s">
        <v>16</v>
      </c>
      <c r="AN1722">
        <v>16523</v>
      </c>
      <c r="AO1722">
        <v>20874</v>
      </c>
      <c r="AP1722">
        <v>16319</v>
      </c>
      <c r="AQ1722">
        <v>2.33</v>
      </c>
      <c r="AR1722">
        <v>1520.91</v>
      </c>
      <c r="AS1722" t="s">
        <v>2396</v>
      </c>
      <c r="AT1722" t="s">
        <v>2396</v>
      </c>
      <c r="AU1722">
        <v>0</v>
      </c>
      <c r="AV1722" t="s">
        <v>2398</v>
      </c>
      <c r="AW1722" t="str" cm="1">
        <f t="array" ref="AW1722">IF(Bank_Final_Fact[[#This Row],[Disbursement Date]]=MIN(_xlfn._xlws.FILTER(Bank_Final_Fact[Disbursement Date],Bank_Final_Fact[Client id]=Bank_Final_Fact[[#This Row],[Client id]])),"New","Old")</f>
        <v>New</v>
      </c>
      <c r="AX1722">
        <f t="shared" si="26"/>
        <v>1</v>
      </c>
    </row>
    <row r="1723" spans="1:50">
      <c r="A1723" t="s">
        <v>2108</v>
      </c>
      <c r="B1723">
        <v>923</v>
      </c>
      <c r="C1723" t="s">
        <v>23</v>
      </c>
      <c r="D1723" t="s">
        <v>343</v>
      </c>
      <c r="E1723">
        <v>19724</v>
      </c>
      <c r="F1723">
        <v>43961</v>
      </c>
      <c r="G1723">
        <v>6032</v>
      </c>
      <c r="H1723" s="1">
        <v>42957</v>
      </c>
      <c r="I1723" t="s">
        <v>394</v>
      </c>
      <c r="J1723" t="s">
        <v>383</v>
      </c>
      <c r="K1723">
        <v>910182</v>
      </c>
      <c r="L1723" t="s">
        <v>31</v>
      </c>
      <c r="M1723" t="s">
        <v>325</v>
      </c>
      <c r="N1723" t="s">
        <v>225</v>
      </c>
      <c r="O1723" t="s">
        <v>242</v>
      </c>
      <c r="P1723">
        <v>22</v>
      </c>
      <c r="Q1723" s="1">
        <v>35719</v>
      </c>
      <c r="R1723" t="s">
        <v>239</v>
      </c>
      <c r="S1723" t="s">
        <v>303</v>
      </c>
      <c r="T1723" t="s">
        <v>259</v>
      </c>
      <c r="U1723" t="s">
        <v>236</v>
      </c>
      <c r="V1723" t="s">
        <v>246</v>
      </c>
      <c r="W1723">
        <v>714</v>
      </c>
      <c r="X1723" t="s">
        <v>344</v>
      </c>
      <c r="Y1723" t="s">
        <v>345</v>
      </c>
      <c r="Z1723" t="s">
        <v>346</v>
      </c>
      <c r="AA1723">
        <v>0.1065</v>
      </c>
      <c r="AB1723" t="s">
        <v>347</v>
      </c>
      <c r="AC1723" t="s">
        <v>348</v>
      </c>
      <c r="AD1723" t="s">
        <v>23</v>
      </c>
      <c r="AE1723" t="s">
        <v>24</v>
      </c>
      <c r="AF1723" t="s">
        <v>25</v>
      </c>
      <c r="AG1723" t="s">
        <v>26</v>
      </c>
      <c r="AH1723" t="s">
        <v>26</v>
      </c>
      <c r="AI1723" t="s">
        <v>27</v>
      </c>
      <c r="AJ1723" t="s">
        <v>28</v>
      </c>
      <c r="AK1723">
        <v>910182</v>
      </c>
      <c r="AL1723" t="s">
        <v>29</v>
      </c>
      <c r="AM1723" t="s">
        <v>16</v>
      </c>
      <c r="AN1723">
        <v>20966</v>
      </c>
      <c r="AO1723">
        <v>43647</v>
      </c>
      <c r="AP1723">
        <v>19296</v>
      </c>
      <c r="AQ1723">
        <v>43.22</v>
      </c>
      <c r="AR1723">
        <v>4492.5</v>
      </c>
      <c r="AS1723" t="s">
        <v>2396</v>
      </c>
      <c r="AT1723" t="s">
        <v>2396</v>
      </c>
      <c r="AU1723">
        <v>1</v>
      </c>
      <c r="AV1723" t="s">
        <v>2399</v>
      </c>
      <c r="AW1723" t="str" cm="1">
        <f t="array" ref="AW1723">IF(Bank_Final_Fact[[#This Row],[Disbursement Date]]=MIN(_xlfn._xlws.FILTER(Bank_Final_Fact[Disbursement Date],Bank_Final_Fact[Client id]=Bank_Final_Fact[[#This Row],[Client id]])),"New","Old")</f>
        <v>New</v>
      </c>
      <c r="AX1723">
        <f t="shared" si="26"/>
        <v>2</v>
      </c>
    </row>
    <row r="1724" spans="1:50">
      <c r="A1724" t="s">
        <v>2109</v>
      </c>
      <c r="B1724">
        <v>327</v>
      </c>
      <c r="C1724" t="s">
        <v>186</v>
      </c>
      <c r="D1724" t="s">
        <v>359</v>
      </c>
      <c r="E1724">
        <v>14417</v>
      </c>
      <c r="F1724">
        <v>29420</v>
      </c>
      <c r="G1724">
        <v>27345</v>
      </c>
      <c r="H1724" s="1">
        <v>44817</v>
      </c>
      <c r="I1724" t="s">
        <v>382</v>
      </c>
      <c r="J1724" t="s">
        <v>389</v>
      </c>
      <c r="K1724">
        <v>800018</v>
      </c>
      <c r="L1724" t="s">
        <v>189</v>
      </c>
      <c r="M1724" t="s">
        <v>224</v>
      </c>
      <c r="N1724" t="s">
        <v>225</v>
      </c>
      <c r="O1724" t="s">
        <v>226</v>
      </c>
      <c r="P1724">
        <v>37</v>
      </c>
      <c r="Q1724" s="1">
        <v>30317</v>
      </c>
      <c r="R1724" t="s">
        <v>239</v>
      </c>
      <c r="S1724" t="s">
        <v>303</v>
      </c>
      <c r="T1724" t="s">
        <v>229</v>
      </c>
      <c r="U1724" t="s">
        <v>230</v>
      </c>
      <c r="V1724" t="s">
        <v>246</v>
      </c>
      <c r="W1724">
        <v>373</v>
      </c>
      <c r="X1724" t="s">
        <v>344</v>
      </c>
      <c r="Y1724" t="s">
        <v>360</v>
      </c>
      <c r="Z1724" t="s">
        <v>346</v>
      </c>
      <c r="AA1724">
        <v>9.9099999999999994E-2</v>
      </c>
      <c r="AB1724" t="s">
        <v>347</v>
      </c>
      <c r="AC1724" t="s">
        <v>361</v>
      </c>
      <c r="AD1724" t="s">
        <v>186</v>
      </c>
      <c r="AE1724" t="s">
        <v>24</v>
      </c>
      <c r="AF1724" t="s">
        <v>25</v>
      </c>
      <c r="AG1724" t="s">
        <v>26</v>
      </c>
      <c r="AH1724" t="s">
        <v>26</v>
      </c>
      <c r="AI1724" t="s">
        <v>27</v>
      </c>
      <c r="AJ1724" t="s">
        <v>187</v>
      </c>
      <c r="AK1724">
        <v>800018</v>
      </c>
      <c r="AL1724" t="s">
        <v>188</v>
      </c>
      <c r="AM1724" t="s">
        <v>14</v>
      </c>
      <c r="AN1724">
        <v>15687</v>
      </c>
      <c r="AO1724">
        <v>29967</v>
      </c>
      <c r="AP1724">
        <v>14245</v>
      </c>
      <c r="AQ1724">
        <v>2.19</v>
      </c>
      <c r="AR1724">
        <v>177.94</v>
      </c>
      <c r="AS1724" t="s">
        <v>2396</v>
      </c>
      <c r="AT1724" t="s">
        <v>2396</v>
      </c>
      <c r="AU1724">
        <v>0</v>
      </c>
      <c r="AV1724" t="s">
        <v>2398</v>
      </c>
      <c r="AW1724" t="str" cm="1">
        <f t="array" ref="AW1724">IF(Bank_Final_Fact[[#This Row],[Disbursement Date]]=MIN(_xlfn._xlws.FILTER(Bank_Final_Fact[Disbursement Date],Bank_Final_Fact[Client id]=Bank_Final_Fact[[#This Row],[Client id]])),"New","Old")</f>
        <v>Old</v>
      </c>
      <c r="AX1724">
        <f t="shared" si="26"/>
        <v>2</v>
      </c>
    </row>
    <row r="1725" spans="1:50">
      <c r="A1725" t="s">
        <v>2110</v>
      </c>
      <c r="B1725">
        <v>616</v>
      </c>
      <c r="C1725" t="s">
        <v>180</v>
      </c>
      <c r="D1725" t="s">
        <v>368</v>
      </c>
      <c r="E1725">
        <v>34336</v>
      </c>
      <c r="F1725">
        <v>9777</v>
      </c>
      <c r="G1725">
        <v>33168</v>
      </c>
      <c r="H1725" s="1">
        <v>44939</v>
      </c>
      <c r="I1725" t="s">
        <v>394</v>
      </c>
      <c r="J1725" t="s">
        <v>389</v>
      </c>
      <c r="K1725">
        <v>1320004</v>
      </c>
      <c r="L1725" t="s">
        <v>182</v>
      </c>
      <c r="M1725" t="s">
        <v>272</v>
      </c>
      <c r="N1725" t="s">
        <v>225</v>
      </c>
      <c r="O1725" t="s">
        <v>251</v>
      </c>
      <c r="P1725">
        <v>33</v>
      </c>
      <c r="Q1725" s="1">
        <v>30682</v>
      </c>
      <c r="R1725" t="s">
        <v>266</v>
      </c>
      <c r="S1725" t="s">
        <v>243</v>
      </c>
      <c r="T1725" t="s">
        <v>259</v>
      </c>
      <c r="U1725" t="s">
        <v>236</v>
      </c>
      <c r="V1725" t="s">
        <v>231</v>
      </c>
      <c r="W1725">
        <v>731</v>
      </c>
      <c r="X1725" t="s">
        <v>344</v>
      </c>
      <c r="Y1725" t="s">
        <v>357</v>
      </c>
      <c r="Z1725" t="s">
        <v>363</v>
      </c>
      <c r="AA1725">
        <v>0.14649999999999999</v>
      </c>
      <c r="AB1725" t="s">
        <v>369</v>
      </c>
      <c r="AC1725" t="s">
        <v>370</v>
      </c>
      <c r="AD1725" t="s">
        <v>180</v>
      </c>
      <c r="AE1725" t="s">
        <v>103</v>
      </c>
      <c r="AF1725" t="s">
        <v>104</v>
      </c>
      <c r="AG1725" t="s">
        <v>105</v>
      </c>
      <c r="AH1725" t="s">
        <v>105</v>
      </c>
      <c r="AI1725" t="s">
        <v>106</v>
      </c>
      <c r="AJ1725" t="s">
        <v>104</v>
      </c>
      <c r="AK1725">
        <v>1320004</v>
      </c>
      <c r="AL1725" t="s">
        <v>181</v>
      </c>
      <c r="AM1725" t="s">
        <v>14</v>
      </c>
      <c r="AN1725">
        <v>36274</v>
      </c>
      <c r="AO1725">
        <v>11641</v>
      </c>
      <c r="AP1725">
        <v>34288</v>
      </c>
      <c r="AQ1725">
        <v>19.190000000000001</v>
      </c>
      <c r="AR1725">
        <v>1790.33</v>
      </c>
      <c r="AS1725" t="s">
        <v>2396</v>
      </c>
      <c r="AT1725" t="s">
        <v>2396</v>
      </c>
      <c r="AU1725">
        <v>2</v>
      </c>
      <c r="AV1725" t="s">
        <v>2398</v>
      </c>
      <c r="AW1725" t="str" cm="1">
        <f t="array" ref="AW1725">IF(Bank_Final_Fact[[#This Row],[Disbursement Date]]=MIN(_xlfn._xlws.FILTER(Bank_Final_Fact[Disbursement Date],Bank_Final_Fact[Client id]=Bank_Final_Fact[[#This Row],[Client id]])),"New","Old")</f>
        <v>Old</v>
      </c>
      <c r="AX1725">
        <f t="shared" si="26"/>
        <v>3</v>
      </c>
    </row>
    <row r="1726" spans="1:50">
      <c r="A1726" t="s">
        <v>2111</v>
      </c>
      <c r="B1726">
        <v>458</v>
      </c>
      <c r="C1726" t="s">
        <v>171</v>
      </c>
      <c r="D1726" t="s">
        <v>353</v>
      </c>
      <c r="E1726">
        <v>18839</v>
      </c>
      <c r="F1726">
        <v>32209</v>
      </c>
      <c r="G1726">
        <v>35638</v>
      </c>
      <c r="H1726" s="1">
        <v>44828</v>
      </c>
      <c r="I1726" t="s">
        <v>385</v>
      </c>
      <c r="J1726" t="s">
        <v>383</v>
      </c>
      <c r="K1726">
        <v>380112</v>
      </c>
      <c r="L1726" t="s">
        <v>173</v>
      </c>
      <c r="M1726" t="s">
        <v>308</v>
      </c>
      <c r="N1726" t="s">
        <v>225</v>
      </c>
      <c r="O1726" t="s">
        <v>226</v>
      </c>
      <c r="P1726">
        <v>40</v>
      </c>
      <c r="Q1726" s="1">
        <v>28884</v>
      </c>
      <c r="R1726" t="s">
        <v>281</v>
      </c>
      <c r="S1726" t="s">
        <v>282</v>
      </c>
      <c r="T1726" t="s">
        <v>229</v>
      </c>
      <c r="U1726" t="s">
        <v>236</v>
      </c>
      <c r="V1726" t="s">
        <v>246</v>
      </c>
      <c r="W1726">
        <v>714</v>
      </c>
      <c r="X1726" t="s">
        <v>344</v>
      </c>
      <c r="Y1726" t="s">
        <v>357</v>
      </c>
      <c r="Z1726" t="s">
        <v>346</v>
      </c>
      <c r="AA1726">
        <v>0.1825</v>
      </c>
      <c r="AB1726" t="s">
        <v>354</v>
      </c>
      <c r="AC1726" t="s">
        <v>355</v>
      </c>
      <c r="AD1726" t="s">
        <v>171</v>
      </c>
      <c r="AE1726" t="s">
        <v>76</v>
      </c>
      <c r="AF1726" t="s">
        <v>77</v>
      </c>
      <c r="AG1726" t="s">
        <v>78</v>
      </c>
      <c r="AH1726" t="s">
        <v>78</v>
      </c>
      <c r="AI1726" t="s">
        <v>79</v>
      </c>
      <c r="AJ1726" t="s">
        <v>171</v>
      </c>
      <c r="AK1726">
        <v>380112</v>
      </c>
      <c r="AL1726" t="s">
        <v>172</v>
      </c>
      <c r="AM1726" t="s">
        <v>16</v>
      </c>
      <c r="AN1726">
        <v>20483</v>
      </c>
      <c r="AO1726">
        <v>33853</v>
      </c>
      <c r="AP1726">
        <v>18481</v>
      </c>
      <c r="AQ1726">
        <v>27.35</v>
      </c>
      <c r="AR1726">
        <v>2968.45</v>
      </c>
      <c r="AS1726" t="s">
        <v>2396</v>
      </c>
      <c r="AT1726" t="s">
        <v>2396</v>
      </c>
      <c r="AU1726">
        <v>1</v>
      </c>
      <c r="AV1726" t="s">
        <v>2398</v>
      </c>
      <c r="AW1726" t="str" cm="1">
        <f t="array" ref="AW1726">IF(Bank_Final_Fact[[#This Row],[Disbursement Date]]=MIN(_xlfn._xlws.FILTER(Bank_Final_Fact[Disbursement Date],Bank_Final_Fact[Client id]=Bank_Final_Fact[[#This Row],[Client id]])),"New","Old")</f>
        <v>New</v>
      </c>
      <c r="AX1726">
        <f t="shared" si="26"/>
        <v>2</v>
      </c>
    </row>
    <row r="1727" spans="1:50">
      <c r="A1727" t="s">
        <v>2112</v>
      </c>
      <c r="B1727">
        <v>860</v>
      </c>
      <c r="C1727" t="s">
        <v>92</v>
      </c>
      <c r="D1727" t="s">
        <v>343</v>
      </c>
      <c r="E1727">
        <v>15799</v>
      </c>
      <c r="F1727">
        <v>49075</v>
      </c>
      <c r="G1727">
        <v>36503</v>
      </c>
      <c r="H1727" s="1">
        <v>43337</v>
      </c>
      <c r="I1727" t="s">
        <v>382</v>
      </c>
      <c r="J1727" t="s">
        <v>383</v>
      </c>
      <c r="K1727">
        <v>700013</v>
      </c>
      <c r="L1727" t="s">
        <v>93</v>
      </c>
      <c r="M1727" t="s">
        <v>270</v>
      </c>
      <c r="N1727" t="s">
        <v>225</v>
      </c>
      <c r="O1727" t="s">
        <v>251</v>
      </c>
      <c r="P1727">
        <v>35</v>
      </c>
      <c r="Q1727" s="1">
        <v>29952</v>
      </c>
      <c r="R1727" t="s">
        <v>266</v>
      </c>
      <c r="S1727" t="s">
        <v>243</v>
      </c>
      <c r="T1727" t="s">
        <v>229</v>
      </c>
      <c r="U1727" t="s">
        <v>236</v>
      </c>
      <c r="V1727" t="s">
        <v>246</v>
      </c>
      <c r="W1727">
        <v>656</v>
      </c>
      <c r="X1727" t="s">
        <v>344</v>
      </c>
      <c r="Y1727" t="s">
        <v>345</v>
      </c>
      <c r="Z1727" t="s">
        <v>346</v>
      </c>
      <c r="AA1727">
        <v>0.1065</v>
      </c>
      <c r="AB1727" t="s">
        <v>347</v>
      </c>
      <c r="AC1727" t="s">
        <v>348</v>
      </c>
      <c r="AD1727" t="s">
        <v>92</v>
      </c>
      <c r="AE1727" t="s">
        <v>82</v>
      </c>
      <c r="AF1727" t="s">
        <v>83</v>
      </c>
      <c r="AG1727" t="s">
        <v>84</v>
      </c>
      <c r="AH1727" t="s">
        <v>84</v>
      </c>
      <c r="AI1727" t="s">
        <v>85</v>
      </c>
      <c r="AJ1727" t="s">
        <v>86</v>
      </c>
      <c r="AK1727">
        <v>700013</v>
      </c>
      <c r="AL1727" t="s">
        <v>21</v>
      </c>
      <c r="AM1727" t="s">
        <v>30</v>
      </c>
      <c r="AN1727">
        <v>16571</v>
      </c>
      <c r="AO1727">
        <v>49912</v>
      </c>
      <c r="AP1727">
        <v>15574</v>
      </c>
      <c r="AQ1727">
        <v>33.590000000000003</v>
      </c>
      <c r="AR1727">
        <v>1902.57</v>
      </c>
      <c r="AS1727" t="s">
        <v>2396</v>
      </c>
      <c r="AT1727" t="s">
        <v>2396</v>
      </c>
      <c r="AU1727">
        <v>0</v>
      </c>
      <c r="AV1727" t="s">
        <v>2398</v>
      </c>
      <c r="AW1727" t="str" cm="1">
        <f t="array" ref="AW1727">IF(Bank_Final_Fact[[#This Row],[Disbursement Date]]=MIN(_xlfn._xlws.FILTER(Bank_Final_Fact[Disbursement Date],Bank_Final_Fact[Client id]=Bank_Final_Fact[[#This Row],[Client id]])),"New","Old")</f>
        <v>Old</v>
      </c>
      <c r="AX1727">
        <f t="shared" si="26"/>
        <v>2</v>
      </c>
    </row>
    <row r="1728" spans="1:50">
      <c r="A1728" t="s">
        <v>2113</v>
      </c>
      <c r="B1728">
        <v>155</v>
      </c>
      <c r="C1728" t="s">
        <v>109</v>
      </c>
      <c r="D1728" t="s">
        <v>353</v>
      </c>
      <c r="E1728">
        <v>10794</v>
      </c>
      <c r="F1728">
        <v>42387</v>
      </c>
      <c r="G1728">
        <v>36316</v>
      </c>
      <c r="H1728" s="1">
        <v>44323</v>
      </c>
      <c r="I1728" t="s">
        <v>394</v>
      </c>
      <c r="J1728" t="s">
        <v>389</v>
      </c>
      <c r="K1728">
        <v>1110166</v>
      </c>
      <c r="L1728" t="s">
        <v>112</v>
      </c>
      <c r="M1728" t="s">
        <v>305</v>
      </c>
      <c r="N1728" t="s">
        <v>225</v>
      </c>
      <c r="O1728" t="s">
        <v>238</v>
      </c>
      <c r="P1728">
        <v>51</v>
      </c>
      <c r="Q1728" s="1">
        <v>24746</v>
      </c>
      <c r="R1728" t="s">
        <v>266</v>
      </c>
      <c r="S1728" t="s">
        <v>282</v>
      </c>
      <c r="T1728" t="s">
        <v>229</v>
      </c>
      <c r="U1728" t="s">
        <v>261</v>
      </c>
      <c r="V1728" t="s">
        <v>246</v>
      </c>
      <c r="W1728">
        <v>338</v>
      </c>
      <c r="X1728" t="s">
        <v>344</v>
      </c>
      <c r="Y1728" t="s">
        <v>357</v>
      </c>
      <c r="Z1728" t="s">
        <v>346</v>
      </c>
      <c r="AA1728">
        <v>0.1825</v>
      </c>
      <c r="AB1728" t="s">
        <v>354</v>
      </c>
      <c r="AC1728" t="s">
        <v>355</v>
      </c>
      <c r="AD1728" t="s">
        <v>109</v>
      </c>
      <c r="AE1728" t="s">
        <v>9</v>
      </c>
      <c r="AF1728" t="s">
        <v>10</v>
      </c>
      <c r="AG1728" t="s">
        <v>11</v>
      </c>
      <c r="AH1728" t="s">
        <v>11</v>
      </c>
      <c r="AI1728" t="s">
        <v>12</v>
      </c>
      <c r="AJ1728" t="s">
        <v>110</v>
      </c>
      <c r="AK1728">
        <v>1110166</v>
      </c>
      <c r="AL1728" t="s">
        <v>111</v>
      </c>
      <c r="AM1728" t="s">
        <v>14</v>
      </c>
      <c r="AN1728">
        <v>11271</v>
      </c>
      <c r="AO1728">
        <v>43015</v>
      </c>
      <c r="AP1728">
        <v>10391</v>
      </c>
      <c r="AQ1728">
        <v>0.92</v>
      </c>
      <c r="AR1728">
        <v>1020.14</v>
      </c>
      <c r="AS1728" t="s">
        <v>2396</v>
      </c>
      <c r="AT1728" t="s">
        <v>2396</v>
      </c>
      <c r="AU1728">
        <v>1</v>
      </c>
      <c r="AV1728" t="s">
        <v>2398</v>
      </c>
      <c r="AW1728" t="str" cm="1">
        <f t="array" ref="AW1728">IF(Bank_Final_Fact[[#This Row],[Disbursement Date]]=MIN(_xlfn._xlws.FILTER(Bank_Final_Fact[Disbursement Date],Bank_Final_Fact[Client id]=Bank_Final_Fact[[#This Row],[Client id]])),"New","Old")</f>
        <v>New</v>
      </c>
      <c r="AX1728">
        <f t="shared" si="26"/>
        <v>2</v>
      </c>
    </row>
    <row r="1729" spans="1:50">
      <c r="A1729" t="s">
        <v>2114</v>
      </c>
      <c r="B1729">
        <v>29</v>
      </c>
      <c r="C1729" t="s">
        <v>92</v>
      </c>
      <c r="D1729" t="s">
        <v>343</v>
      </c>
      <c r="E1729">
        <v>13658</v>
      </c>
      <c r="F1729">
        <v>47419</v>
      </c>
      <c r="G1729">
        <v>39834</v>
      </c>
      <c r="H1729" s="1">
        <v>44041</v>
      </c>
      <c r="I1729" t="s">
        <v>387</v>
      </c>
      <c r="J1729" t="s">
        <v>389</v>
      </c>
      <c r="K1729">
        <v>700013</v>
      </c>
      <c r="L1729" t="s">
        <v>93</v>
      </c>
      <c r="M1729" t="s">
        <v>270</v>
      </c>
      <c r="N1729" t="s">
        <v>225</v>
      </c>
      <c r="O1729" t="s">
        <v>242</v>
      </c>
      <c r="P1729">
        <v>23</v>
      </c>
      <c r="Q1729" s="1">
        <v>34367</v>
      </c>
      <c r="R1729" t="s">
        <v>266</v>
      </c>
      <c r="S1729" t="s">
        <v>243</v>
      </c>
      <c r="T1729" t="s">
        <v>229</v>
      </c>
      <c r="U1729" t="s">
        <v>245</v>
      </c>
      <c r="V1729" t="s">
        <v>240</v>
      </c>
      <c r="W1729">
        <v>503</v>
      </c>
      <c r="X1729" t="s">
        <v>344</v>
      </c>
      <c r="Y1729" t="s">
        <v>345</v>
      </c>
      <c r="Z1729" t="s">
        <v>346</v>
      </c>
      <c r="AA1729">
        <v>0.1065</v>
      </c>
      <c r="AB1729" t="s">
        <v>347</v>
      </c>
      <c r="AC1729" t="s">
        <v>348</v>
      </c>
      <c r="AD1729" t="s">
        <v>92</v>
      </c>
      <c r="AE1729" t="s">
        <v>82</v>
      </c>
      <c r="AF1729" t="s">
        <v>83</v>
      </c>
      <c r="AG1729" t="s">
        <v>84</v>
      </c>
      <c r="AH1729" t="s">
        <v>84</v>
      </c>
      <c r="AI1729" t="s">
        <v>85</v>
      </c>
      <c r="AJ1729" t="s">
        <v>86</v>
      </c>
      <c r="AK1729">
        <v>700013</v>
      </c>
      <c r="AL1729" t="s">
        <v>21</v>
      </c>
      <c r="AM1729" t="s">
        <v>30</v>
      </c>
      <c r="AN1729">
        <v>14113</v>
      </c>
      <c r="AO1729">
        <v>48215</v>
      </c>
      <c r="AP1729">
        <v>13355</v>
      </c>
      <c r="AQ1729">
        <v>40.049999999999997</v>
      </c>
      <c r="AR1729">
        <v>2789.83</v>
      </c>
      <c r="AS1729" t="s">
        <v>2396</v>
      </c>
      <c r="AT1729" t="s">
        <v>2396</v>
      </c>
      <c r="AU1729">
        <v>0</v>
      </c>
      <c r="AV1729" t="s">
        <v>2400</v>
      </c>
      <c r="AW1729" t="str" cm="1">
        <f t="array" ref="AW1729">IF(Bank_Final_Fact[[#This Row],[Disbursement Date]]=MIN(_xlfn._xlws.FILTER(Bank_Final_Fact[Disbursement Date],Bank_Final_Fact[Client id]=Bank_Final_Fact[[#This Row],[Client id]])),"New","Old")</f>
        <v>Old</v>
      </c>
      <c r="AX1729">
        <f t="shared" si="26"/>
        <v>4</v>
      </c>
    </row>
    <row r="1730" spans="1:50">
      <c r="A1730" t="s">
        <v>2115</v>
      </c>
      <c r="B1730">
        <v>96</v>
      </c>
      <c r="C1730" t="s">
        <v>154</v>
      </c>
      <c r="D1730" t="s">
        <v>359</v>
      </c>
      <c r="E1730">
        <v>43223</v>
      </c>
      <c r="F1730">
        <v>39605</v>
      </c>
      <c r="G1730">
        <v>23634</v>
      </c>
      <c r="H1730" s="1">
        <v>44204</v>
      </c>
      <c r="I1730" t="s">
        <v>385</v>
      </c>
      <c r="J1730" t="s">
        <v>389</v>
      </c>
      <c r="K1730">
        <v>740048</v>
      </c>
      <c r="L1730" t="s">
        <v>157</v>
      </c>
      <c r="M1730" t="s">
        <v>309</v>
      </c>
      <c r="N1730" t="s">
        <v>225</v>
      </c>
      <c r="O1730" t="s">
        <v>251</v>
      </c>
      <c r="P1730">
        <v>31</v>
      </c>
      <c r="Q1730" s="1">
        <v>32287</v>
      </c>
      <c r="R1730" t="s">
        <v>239</v>
      </c>
      <c r="S1730" t="s">
        <v>303</v>
      </c>
      <c r="T1730" t="s">
        <v>249</v>
      </c>
      <c r="U1730" t="s">
        <v>261</v>
      </c>
      <c r="V1730" t="s">
        <v>240</v>
      </c>
      <c r="W1730">
        <v>532</v>
      </c>
      <c r="X1730" t="s">
        <v>344</v>
      </c>
      <c r="Y1730" t="s">
        <v>360</v>
      </c>
      <c r="Z1730" t="s">
        <v>346</v>
      </c>
      <c r="AA1730">
        <v>9.9099999999999994E-2</v>
      </c>
      <c r="AB1730" t="s">
        <v>347</v>
      </c>
      <c r="AC1730" t="s">
        <v>361</v>
      </c>
      <c r="AD1730" t="s">
        <v>154</v>
      </c>
      <c r="AE1730" t="s">
        <v>143</v>
      </c>
      <c r="AF1730" t="s">
        <v>144</v>
      </c>
      <c r="AG1730" t="s">
        <v>145</v>
      </c>
      <c r="AH1730" t="s">
        <v>145</v>
      </c>
      <c r="AI1730" t="s">
        <v>146</v>
      </c>
      <c r="AJ1730" t="s">
        <v>155</v>
      </c>
      <c r="AK1730">
        <v>740048</v>
      </c>
      <c r="AL1730" t="s">
        <v>156</v>
      </c>
      <c r="AM1730" t="s">
        <v>14</v>
      </c>
      <c r="AN1730">
        <v>44254</v>
      </c>
      <c r="AO1730">
        <v>40604</v>
      </c>
      <c r="AP1730">
        <v>43191</v>
      </c>
      <c r="AQ1730">
        <v>3.57</v>
      </c>
      <c r="AR1730">
        <v>4374.24</v>
      </c>
      <c r="AS1730" t="s">
        <v>2396</v>
      </c>
      <c r="AT1730" t="s">
        <v>2396</v>
      </c>
      <c r="AU1730">
        <v>0</v>
      </c>
      <c r="AV1730" t="s">
        <v>2398</v>
      </c>
      <c r="AW1730" t="str" cm="1">
        <f t="array" ref="AW1730">IF(Bank_Final_Fact[[#This Row],[Disbursement Date]]=MIN(_xlfn._xlws.FILTER(Bank_Final_Fact[Disbursement Date],Bank_Final_Fact[Client id]=Bank_Final_Fact[[#This Row],[Client id]])),"New","Old")</f>
        <v>Old</v>
      </c>
      <c r="AX1730">
        <f t="shared" ref="AX1730:AX1793" si="27">COUNTIF($B:$B,B1730)</f>
        <v>4</v>
      </c>
    </row>
    <row r="1731" spans="1:50">
      <c r="A1731" t="s">
        <v>2116</v>
      </c>
      <c r="B1731">
        <v>922</v>
      </c>
      <c r="C1731" t="s">
        <v>142</v>
      </c>
      <c r="D1731" t="s">
        <v>343</v>
      </c>
      <c r="E1731">
        <v>37346</v>
      </c>
      <c r="F1731">
        <v>20953</v>
      </c>
      <c r="G1731">
        <v>42895</v>
      </c>
      <c r="H1731" s="1">
        <v>45245</v>
      </c>
      <c r="I1731" t="s">
        <v>387</v>
      </c>
      <c r="J1731" t="s">
        <v>389</v>
      </c>
      <c r="K1731">
        <v>570241</v>
      </c>
      <c r="L1731" t="s">
        <v>148</v>
      </c>
      <c r="M1731" t="s">
        <v>272</v>
      </c>
      <c r="N1731" t="s">
        <v>225</v>
      </c>
      <c r="O1731" t="s">
        <v>238</v>
      </c>
      <c r="P1731">
        <v>48</v>
      </c>
      <c r="Q1731" s="1">
        <v>26180</v>
      </c>
      <c r="R1731" t="s">
        <v>266</v>
      </c>
      <c r="S1731" t="s">
        <v>243</v>
      </c>
      <c r="T1731" t="s">
        <v>259</v>
      </c>
      <c r="U1731" t="s">
        <v>236</v>
      </c>
      <c r="V1731" t="s">
        <v>240</v>
      </c>
      <c r="W1731">
        <v>657</v>
      </c>
      <c r="X1731" t="s">
        <v>344</v>
      </c>
      <c r="Y1731" t="s">
        <v>345</v>
      </c>
      <c r="Z1731" t="s">
        <v>346</v>
      </c>
      <c r="AA1731">
        <v>0.1065</v>
      </c>
      <c r="AB1731" t="s">
        <v>347</v>
      </c>
      <c r="AC1731" t="s">
        <v>348</v>
      </c>
      <c r="AD1731" t="s">
        <v>142</v>
      </c>
      <c r="AE1731" t="s">
        <v>143</v>
      </c>
      <c r="AF1731" t="s">
        <v>144</v>
      </c>
      <c r="AG1731" t="s">
        <v>145</v>
      </c>
      <c r="AH1731" t="s">
        <v>145</v>
      </c>
      <c r="AI1731" t="s">
        <v>146</v>
      </c>
      <c r="AJ1731" t="s">
        <v>142</v>
      </c>
      <c r="AK1731">
        <v>570241</v>
      </c>
      <c r="AL1731" t="s">
        <v>147</v>
      </c>
      <c r="AM1731" t="s">
        <v>30</v>
      </c>
      <c r="AN1731">
        <v>39096</v>
      </c>
      <c r="AO1731">
        <v>21002</v>
      </c>
      <c r="AP1731">
        <v>37033</v>
      </c>
      <c r="AQ1731">
        <v>24.16</v>
      </c>
      <c r="AR1731">
        <v>110.74</v>
      </c>
      <c r="AS1731" t="s">
        <v>2396</v>
      </c>
      <c r="AT1731" t="s">
        <v>2396</v>
      </c>
      <c r="AU1731">
        <v>2</v>
      </c>
      <c r="AV1731" t="s">
        <v>2398</v>
      </c>
      <c r="AW1731" t="str" cm="1">
        <f t="array" ref="AW1731">IF(Bank_Final_Fact[[#This Row],[Disbursement Date]]=MIN(_xlfn._xlws.FILTER(Bank_Final_Fact[Disbursement Date],Bank_Final_Fact[Client id]=Bank_Final_Fact[[#This Row],[Client id]])),"New","Old")</f>
        <v>Old</v>
      </c>
      <c r="AX1731">
        <f t="shared" si="27"/>
        <v>5</v>
      </c>
    </row>
    <row r="1732" spans="1:50">
      <c r="A1732" t="s">
        <v>2117</v>
      </c>
      <c r="B1732">
        <v>363</v>
      </c>
      <c r="C1732" t="s">
        <v>124</v>
      </c>
      <c r="D1732" t="s">
        <v>343</v>
      </c>
      <c r="E1732">
        <v>13758</v>
      </c>
      <c r="F1732">
        <v>43250</v>
      </c>
      <c r="G1732">
        <v>15996</v>
      </c>
      <c r="H1732" s="1">
        <v>43457</v>
      </c>
      <c r="I1732" t="s">
        <v>394</v>
      </c>
      <c r="J1732" t="s">
        <v>383</v>
      </c>
      <c r="K1732">
        <v>1030063</v>
      </c>
      <c r="L1732" t="s">
        <v>126</v>
      </c>
      <c r="M1732" t="s">
        <v>283</v>
      </c>
      <c r="N1732" t="s">
        <v>225</v>
      </c>
      <c r="O1732" t="s">
        <v>226</v>
      </c>
      <c r="P1732">
        <v>40</v>
      </c>
      <c r="Q1732" s="1">
        <v>29217</v>
      </c>
      <c r="R1732" t="s">
        <v>239</v>
      </c>
      <c r="S1732" t="s">
        <v>303</v>
      </c>
      <c r="T1732" t="s">
        <v>229</v>
      </c>
      <c r="U1732" t="s">
        <v>261</v>
      </c>
      <c r="V1732" t="s">
        <v>231</v>
      </c>
      <c r="W1732">
        <v>810</v>
      </c>
      <c r="X1732" t="s">
        <v>344</v>
      </c>
      <c r="Y1732" t="s">
        <v>345</v>
      </c>
      <c r="Z1732" t="s">
        <v>346</v>
      </c>
      <c r="AA1732">
        <v>0.1065</v>
      </c>
      <c r="AB1732" t="s">
        <v>347</v>
      </c>
      <c r="AC1732" t="s">
        <v>348</v>
      </c>
      <c r="AD1732" t="s">
        <v>124</v>
      </c>
      <c r="AE1732" t="s">
        <v>9</v>
      </c>
      <c r="AF1732" t="s">
        <v>10</v>
      </c>
      <c r="AG1732" t="s">
        <v>11</v>
      </c>
      <c r="AH1732" t="s">
        <v>11</v>
      </c>
      <c r="AI1732" t="s">
        <v>12</v>
      </c>
      <c r="AJ1732" t="s">
        <v>20</v>
      </c>
      <c r="AK1732">
        <v>1030063</v>
      </c>
      <c r="AL1732" t="s">
        <v>125</v>
      </c>
      <c r="AM1732" t="s">
        <v>30</v>
      </c>
      <c r="AN1732">
        <v>13935</v>
      </c>
      <c r="AO1732">
        <v>42792</v>
      </c>
      <c r="AP1732">
        <v>13504</v>
      </c>
      <c r="AQ1732">
        <v>29.76</v>
      </c>
      <c r="AR1732">
        <v>4382.7299999999996</v>
      </c>
      <c r="AS1732" t="s">
        <v>2396</v>
      </c>
      <c r="AT1732" t="s">
        <v>2396</v>
      </c>
      <c r="AU1732">
        <v>1</v>
      </c>
      <c r="AV1732" t="s">
        <v>2398</v>
      </c>
      <c r="AW1732" t="str" cm="1">
        <f t="array" ref="AW1732">IF(Bank_Final_Fact[[#This Row],[Disbursement Date]]=MIN(_xlfn._xlws.FILTER(Bank_Final_Fact[Disbursement Date],Bank_Final_Fact[Client id]=Bank_Final_Fact[[#This Row],[Client id]])),"New","Old")</f>
        <v>Old</v>
      </c>
      <c r="AX1732">
        <f t="shared" si="27"/>
        <v>2</v>
      </c>
    </row>
    <row r="1733" spans="1:50">
      <c r="A1733" t="s">
        <v>2118</v>
      </c>
      <c r="B1733">
        <v>472</v>
      </c>
      <c r="C1733" t="s">
        <v>142</v>
      </c>
      <c r="D1733" t="s">
        <v>343</v>
      </c>
      <c r="E1733">
        <v>40496</v>
      </c>
      <c r="F1733">
        <v>28609</v>
      </c>
      <c r="G1733">
        <v>18321</v>
      </c>
      <c r="H1733" s="1">
        <v>44657</v>
      </c>
      <c r="I1733" t="s">
        <v>382</v>
      </c>
      <c r="J1733" t="s">
        <v>383</v>
      </c>
      <c r="K1733">
        <v>570241</v>
      </c>
      <c r="L1733" t="s">
        <v>148</v>
      </c>
      <c r="M1733" t="s">
        <v>253</v>
      </c>
      <c r="N1733" t="s">
        <v>225</v>
      </c>
      <c r="O1733" t="s">
        <v>251</v>
      </c>
      <c r="P1733">
        <v>31</v>
      </c>
      <c r="Q1733" s="1">
        <v>32153</v>
      </c>
      <c r="R1733" t="s">
        <v>235</v>
      </c>
      <c r="S1733" t="s">
        <v>243</v>
      </c>
      <c r="T1733" t="s">
        <v>229</v>
      </c>
      <c r="U1733" t="s">
        <v>245</v>
      </c>
      <c r="V1733" t="s">
        <v>246</v>
      </c>
      <c r="W1733">
        <v>315</v>
      </c>
      <c r="X1733" t="s">
        <v>344</v>
      </c>
      <c r="Y1733" t="s">
        <v>345</v>
      </c>
      <c r="Z1733" t="s">
        <v>346</v>
      </c>
      <c r="AA1733">
        <v>0.1065</v>
      </c>
      <c r="AB1733" t="s">
        <v>347</v>
      </c>
      <c r="AC1733" t="s">
        <v>348</v>
      </c>
      <c r="AD1733" t="s">
        <v>142</v>
      </c>
      <c r="AE1733" t="s">
        <v>143</v>
      </c>
      <c r="AF1733" t="s">
        <v>144</v>
      </c>
      <c r="AG1733" t="s">
        <v>145</v>
      </c>
      <c r="AH1733" t="s">
        <v>145</v>
      </c>
      <c r="AI1733" t="s">
        <v>146</v>
      </c>
      <c r="AJ1733" t="s">
        <v>142</v>
      </c>
      <c r="AK1733">
        <v>570241</v>
      </c>
      <c r="AL1733" t="s">
        <v>147</v>
      </c>
      <c r="AM1733" t="s">
        <v>30</v>
      </c>
      <c r="AN1733">
        <v>41803</v>
      </c>
      <c r="AO1733">
        <v>29908</v>
      </c>
      <c r="AP1733">
        <v>40345</v>
      </c>
      <c r="AQ1733">
        <v>8.2899999999999991</v>
      </c>
      <c r="AR1733">
        <v>1098.55</v>
      </c>
      <c r="AS1733" t="s">
        <v>2396</v>
      </c>
      <c r="AT1733" t="s">
        <v>2396</v>
      </c>
      <c r="AU1733">
        <v>1</v>
      </c>
      <c r="AV1733" t="s">
        <v>2398</v>
      </c>
      <c r="AW1733" t="str" cm="1">
        <f t="array" ref="AW1733">IF(Bank_Final_Fact[[#This Row],[Disbursement Date]]=MIN(_xlfn._xlws.FILTER(Bank_Final_Fact[Disbursement Date],Bank_Final_Fact[Client id]=Bank_Final_Fact[[#This Row],[Client id]])),"New","Old")</f>
        <v>New</v>
      </c>
      <c r="AX1733">
        <f t="shared" si="27"/>
        <v>2</v>
      </c>
    </row>
    <row r="1734" spans="1:50">
      <c r="A1734" t="s">
        <v>2119</v>
      </c>
      <c r="B1734">
        <v>493</v>
      </c>
      <c r="C1734" t="s">
        <v>124</v>
      </c>
      <c r="D1734" t="s">
        <v>343</v>
      </c>
      <c r="E1734">
        <v>40628</v>
      </c>
      <c r="F1734">
        <v>3500</v>
      </c>
      <c r="G1734">
        <v>24152</v>
      </c>
      <c r="H1734" s="1">
        <v>44430</v>
      </c>
      <c r="I1734" t="s">
        <v>382</v>
      </c>
      <c r="J1734" t="s">
        <v>389</v>
      </c>
      <c r="K1734">
        <v>1030063</v>
      </c>
      <c r="L1734" t="s">
        <v>126</v>
      </c>
      <c r="M1734" t="s">
        <v>310</v>
      </c>
      <c r="N1734" t="s">
        <v>225</v>
      </c>
      <c r="O1734" t="s">
        <v>251</v>
      </c>
      <c r="P1734">
        <v>28</v>
      </c>
      <c r="Q1734" s="1">
        <v>32874</v>
      </c>
      <c r="R1734" t="s">
        <v>239</v>
      </c>
      <c r="S1734" t="s">
        <v>303</v>
      </c>
      <c r="T1734" t="s">
        <v>229</v>
      </c>
      <c r="U1734" t="s">
        <v>236</v>
      </c>
      <c r="V1734" t="s">
        <v>246</v>
      </c>
      <c r="W1734">
        <v>375</v>
      </c>
      <c r="X1734" t="s">
        <v>344</v>
      </c>
      <c r="Y1734" t="s">
        <v>345</v>
      </c>
      <c r="Z1734" t="s">
        <v>346</v>
      </c>
      <c r="AA1734">
        <v>0.1065</v>
      </c>
      <c r="AB1734" t="s">
        <v>347</v>
      </c>
      <c r="AC1734" t="s">
        <v>348</v>
      </c>
      <c r="AD1734" t="s">
        <v>124</v>
      </c>
      <c r="AE1734" t="s">
        <v>9</v>
      </c>
      <c r="AF1734" t="s">
        <v>10</v>
      </c>
      <c r="AG1734" t="s">
        <v>11</v>
      </c>
      <c r="AH1734" t="s">
        <v>11</v>
      </c>
      <c r="AI1734" t="s">
        <v>12</v>
      </c>
      <c r="AJ1734" t="s">
        <v>20</v>
      </c>
      <c r="AK1734">
        <v>1030063</v>
      </c>
      <c r="AL1734" t="s">
        <v>125</v>
      </c>
      <c r="AM1734" t="s">
        <v>30</v>
      </c>
      <c r="AN1734">
        <v>42395</v>
      </c>
      <c r="AO1734">
        <v>5461</v>
      </c>
      <c r="AP1734">
        <v>40332</v>
      </c>
      <c r="AQ1734">
        <v>35.25</v>
      </c>
      <c r="AR1734">
        <v>2194.25</v>
      </c>
      <c r="AS1734" t="s">
        <v>2396</v>
      </c>
      <c r="AT1734" t="s">
        <v>2396</v>
      </c>
      <c r="AU1734">
        <v>2</v>
      </c>
      <c r="AV1734" t="s">
        <v>2398</v>
      </c>
      <c r="AW1734" t="str" cm="1">
        <f t="array" ref="AW1734">IF(Bank_Final_Fact[[#This Row],[Disbursement Date]]=MIN(_xlfn._xlws.FILTER(Bank_Final_Fact[Disbursement Date],Bank_Final_Fact[Client id]=Bank_Final_Fact[[#This Row],[Client id]])),"New","Old")</f>
        <v>Old</v>
      </c>
      <c r="AX1734">
        <f t="shared" si="27"/>
        <v>3</v>
      </c>
    </row>
    <row r="1735" spans="1:50">
      <c r="A1735" t="s">
        <v>2120</v>
      </c>
      <c r="B1735">
        <v>468</v>
      </c>
      <c r="C1735" t="s">
        <v>23</v>
      </c>
      <c r="D1735" t="s">
        <v>359</v>
      </c>
      <c r="E1735">
        <v>10093</v>
      </c>
      <c r="F1735">
        <v>49521</v>
      </c>
      <c r="G1735">
        <v>35710</v>
      </c>
      <c r="H1735" s="1">
        <v>44215</v>
      </c>
      <c r="I1735" t="s">
        <v>387</v>
      </c>
      <c r="J1735" t="s">
        <v>389</v>
      </c>
      <c r="K1735">
        <v>910182</v>
      </c>
      <c r="L1735" t="s">
        <v>31</v>
      </c>
      <c r="M1735" t="s">
        <v>307</v>
      </c>
      <c r="N1735" t="s">
        <v>225</v>
      </c>
      <c r="O1735" t="s">
        <v>226</v>
      </c>
      <c r="P1735">
        <v>44</v>
      </c>
      <c r="Q1735" s="1">
        <v>27603</v>
      </c>
      <c r="R1735" t="s">
        <v>266</v>
      </c>
      <c r="S1735" t="s">
        <v>282</v>
      </c>
      <c r="T1735" t="s">
        <v>229</v>
      </c>
      <c r="U1735" t="s">
        <v>236</v>
      </c>
      <c r="V1735" t="s">
        <v>246</v>
      </c>
      <c r="W1735">
        <v>425</v>
      </c>
      <c r="X1735" t="s">
        <v>344</v>
      </c>
      <c r="Y1735" t="s">
        <v>360</v>
      </c>
      <c r="Z1735" t="s">
        <v>346</v>
      </c>
      <c r="AA1735">
        <v>9.9099999999999994E-2</v>
      </c>
      <c r="AB1735" t="s">
        <v>347</v>
      </c>
      <c r="AC1735" t="s">
        <v>361</v>
      </c>
      <c r="AD1735" t="s">
        <v>23</v>
      </c>
      <c r="AE1735" t="s">
        <v>24</v>
      </c>
      <c r="AF1735" t="s">
        <v>25</v>
      </c>
      <c r="AG1735" t="s">
        <v>26</v>
      </c>
      <c r="AH1735" t="s">
        <v>26</v>
      </c>
      <c r="AI1735" t="s">
        <v>27</v>
      </c>
      <c r="AJ1735" t="s">
        <v>28</v>
      </c>
      <c r="AK1735">
        <v>910182</v>
      </c>
      <c r="AL1735" t="s">
        <v>29</v>
      </c>
      <c r="AM1735" t="s">
        <v>16</v>
      </c>
      <c r="AN1735">
        <v>11899</v>
      </c>
      <c r="AO1735">
        <v>49646</v>
      </c>
      <c r="AP1735">
        <v>9860</v>
      </c>
      <c r="AQ1735">
        <v>7.19</v>
      </c>
      <c r="AR1735">
        <v>965.49</v>
      </c>
      <c r="AS1735" t="s">
        <v>2396</v>
      </c>
      <c r="AT1735" t="s">
        <v>2397</v>
      </c>
      <c r="AU1735">
        <v>2</v>
      </c>
      <c r="AV1735" t="s">
        <v>2398</v>
      </c>
      <c r="AW1735" t="str" cm="1">
        <f t="array" ref="AW1735">IF(Bank_Final_Fact[[#This Row],[Disbursement Date]]=MIN(_xlfn._xlws.FILTER(Bank_Final_Fact[Disbursement Date],Bank_Final_Fact[Client id]=Bank_Final_Fact[[#This Row],[Client id]])),"New","Old")</f>
        <v>Old</v>
      </c>
      <c r="AX1735">
        <f t="shared" si="27"/>
        <v>4</v>
      </c>
    </row>
    <row r="1736" spans="1:50">
      <c r="A1736" t="s">
        <v>2121</v>
      </c>
      <c r="B1736">
        <v>208</v>
      </c>
      <c r="C1736" t="s">
        <v>109</v>
      </c>
      <c r="D1736" t="s">
        <v>353</v>
      </c>
      <c r="E1736">
        <v>14587</v>
      </c>
      <c r="F1736">
        <v>48830</v>
      </c>
      <c r="G1736">
        <v>36706</v>
      </c>
      <c r="H1736" s="1">
        <v>43809</v>
      </c>
      <c r="I1736" t="s">
        <v>385</v>
      </c>
      <c r="J1736" t="s">
        <v>383</v>
      </c>
      <c r="K1736">
        <v>1110166</v>
      </c>
      <c r="L1736" t="s">
        <v>112</v>
      </c>
      <c r="M1736" t="s">
        <v>272</v>
      </c>
      <c r="N1736" t="s">
        <v>225</v>
      </c>
      <c r="O1736" t="s">
        <v>251</v>
      </c>
      <c r="P1736">
        <v>33</v>
      </c>
      <c r="Q1736" s="1">
        <v>30682</v>
      </c>
      <c r="R1736" t="s">
        <v>266</v>
      </c>
      <c r="S1736" t="s">
        <v>243</v>
      </c>
      <c r="T1736" t="s">
        <v>259</v>
      </c>
      <c r="U1736" t="s">
        <v>236</v>
      </c>
      <c r="V1736" t="s">
        <v>231</v>
      </c>
      <c r="W1736">
        <v>731</v>
      </c>
      <c r="X1736" t="s">
        <v>344</v>
      </c>
      <c r="Y1736" t="s">
        <v>357</v>
      </c>
      <c r="Z1736" t="s">
        <v>346</v>
      </c>
      <c r="AA1736">
        <v>0.1825</v>
      </c>
      <c r="AB1736" t="s">
        <v>354</v>
      </c>
      <c r="AC1736" t="s">
        <v>355</v>
      </c>
      <c r="AD1736" t="s">
        <v>109</v>
      </c>
      <c r="AE1736" t="s">
        <v>9</v>
      </c>
      <c r="AF1736" t="s">
        <v>10</v>
      </c>
      <c r="AG1736" t="s">
        <v>11</v>
      </c>
      <c r="AH1736" t="s">
        <v>11</v>
      </c>
      <c r="AI1736" t="s">
        <v>12</v>
      </c>
      <c r="AJ1736" t="s">
        <v>110</v>
      </c>
      <c r="AK1736">
        <v>1110166</v>
      </c>
      <c r="AL1736" t="s">
        <v>111</v>
      </c>
      <c r="AM1736" t="s">
        <v>14</v>
      </c>
      <c r="AN1736">
        <v>15349</v>
      </c>
      <c r="AO1736">
        <v>50483</v>
      </c>
      <c r="AP1736">
        <v>14259</v>
      </c>
      <c r="AQ1736">
        <v>19.77</v>
      </c>
      <c r="AR1736">
        <v>4386.49</v>
      </c>
      <c r="AS1736" t="s">
        <v>2396</v>
      </c>
      <c r="AT1736" t="s">
        <v>2396</v>
      </c>
      <c r="AU1736">
        <v>1</v>
      </c>
      <c r="AV1736" t="s">
        <v>2398</v>
      </c>
      <c r="AW1736" t="str" cm="1">
        <f t="array" ref="AW1736">IF(Bank_Final_Fact[[#This Row],[Disbursement Date]]=MIN(_xlfn._xlws.FILTER(Bank_Final_Fact[Disbursement Date],Bank_Final_Fact[Client id]=Bank_Final_Fact[[#This Row],[Client id]])),"New","Old")</f>
        <v>Old</v>
      </c>
      <c r="AX1736">
        <f t="shared" si="27"/>
        <v>3</v>
      </c>
    </row>
    <row r="1737" spans="1:50">
      <c r="A1737" t="s">
        <v>2122</v>
      </c>
      <c r="B1737">
        <v>88</v>
      </c>
      <c r="C1737" t="s">
        <v>92</v>
      </c>
      <c r="D1737" t="s">
        <v>343</v>
      </c>
      <c r="E1737">
        <v>38237</v>
      </c>
      <c r="F1737">
        <v>23632</v>
      </c>
      <c r="G1737">
        <v>44924</v>
      </c>
      <c r="H1737" s="1">
        <v>43466</v>
      </c>
      <c r="I1737" t="s">
        <v>385</v>
      </c>
      <c r="J1737" t="s">
        <v>383</v>
      </c>
      <c r="K1737">
        <v>700013</v>
      </c>
      <c r="L1737" t="s">
        <v>93</v>
      </c>
      <c r="M1737" t="s">
        <v>287</v>
      </c>
      <c r="N1737" t="s">
        <v>225</v>
      </c>
      <c r="O1737" t="s">
        <v>238</v>
      </c>
      <c r="P1737">
        <v>49</v>
      </c>
      <c r="Q1737" s="1">
        <v>25569</v>
      </c>
      <c r="R1737" t="s">
        <v>266</v>
      </c>
      <c r="S1737" t="s">
        <v>243</v>
      </c>
      <c r="T1737" t="s">
        <v>229</v>
      </c>
      <c r="U1737" t="s">
        <v>261</v>
      </c>
      <c r="V1737" t="s">
        <v>240</v>
      </c>
      <c r="W1737">
        <v>572</v>
      </c>
      <c r="X1737" t="s">
        <v>344</v>
      </c>
      <c r="Y1737" t="s">
        <v>345</v>
      </c>
      <c r="Z1737" t="s">
        <v>346</v>
      </c>
      <c r="AA1737">
        <v>0.1065</v>
      </c>
      <c r="AB1737" t="s">
        <v>347</v>
      </c>
      <c r="AC1737" t="s">
        <v>348</v>
      </c>
      <c r="AD1737" t="s">
        <v>92</v>
      </c>
      <c r="AE1737" t="s">
        <v>82</v>
      </c>
      <c r="AF1737" t="s">
        <v>83</v>
      </c>
      <c r="AG1737" t="s">
        <v>84</v>
      </c>
      <c r="AH1737" t="s">
        <v>84</v>
      </c>
      <c r="AI1737" t="s">
        <v>85</v>
      </c>
      <c r="AJ1737" t="s">
        <v>86</v>
      </c>
      <c r="AK1737">
        <v>700013</v>
      </c>
      <c r="AL1737" t="s">
        <v>21</v>
      </c>
      <c r="AM1737" t="s">
        <v>30</v>
      </c>
      <c r="AN1737">
        <v>39035</v>
      </c>
      <c r="AO1737">
        <v>23361</v>
      </c>
      <c r="AP1737">
        <v>38048</v>
      </c>
      <c r="AQ1737">
        <v>30.93</v>
      </c>
      <c r="AR1737">
        <v>2973.65</v>
      </c>
      <c r="AS1737" t="s">
        <v>2397</v>
      </c>
      <c r="AT1737" t="s">
        <v>2396</v>
      </c>
      <c r="AU1737">
        <v>2</v>
      </c>
      <c r="AV1737" t="s">
        <v>2398</v>
      </c>
      <c r="AW1737" t="str" cm="1">
        <f t="array" ref="AW1737">IF(Bank_Final_Fact[[#This Row],[Disbursement Date]]=MIN(_xlfn._xlws.FILTER(Bank_Final_Fact[Disbursement Date],Bank_Final_Fact[Client id]=Bank_Final_Fact[[#This Row],[Client id]])),"New","Old")</f>
        <v>Old</v>
      </c>
      <c r="AX1737">
        <f t="shared" si="27"/>
        <v>4</v>
      </c>
    </row>
    <row r="1738" spans="1:50">
      <c r="A1738" t="s">
        <v>2123</v>
      </c>
      <c r="B1738">
        <v>475</v>
      </c>
      <c r="C1738" t="s">
        <v>202</v>
      </c>
      <c r="D1738" t="s">
        <v>359</v>
      </c>
      <c r="E1738">
        <v>13971</v>
      </c>
      <c r="F1738">
        <v>37780</v>
      </c>
      <c r="G1738">
        <v>40737</v>
      </c>
      <c r="H1738" s="1">
        <v>45050</v>
      </c>
      <c r="I1738" t="s">
        <v>394</v>
      </c>
      <c r="J1738" t="s">
        <v>389</v>
      </c>
      <c r="K1738">
        <v>680026</v>
      </c>
      <c r="L1738" t="s">
        <v>205</v>
      </c>
      <c r="M1738" t="s">
        <v>317</v>
      </c>
      <c r="N1738" t="s">
        <v>225</v>
      </c>
      <c r="O1738" t="s">
        <v>251</v>
      </c>
      <c r="P1738">
        <v>31</v>
      </c>
      <c r="Q1738" s="1">
        <v>32143</v>
      </c>
      <c r="R1738" t="s">
        <v>239</v>
      </c>
      <c r="S1738" t="s">
        <v>303</v>
      </c>
      <c r="T1738" t="s">
        <v>259</v>
      </c>
      <c r="U1738" t="s">
        <v>236</v>
      </c>
      <c r="V1738" t="s">
        <v>240</v>
      </c>
      <c r="W1738">
        <v>462</v>
      </c>
      <c r="X1738" t="s">
        <v>344</v>
      </c>
      <c r="Y1738" t="s">
        <v>360</v>
      </c>
      <c r="Z1738" t="s">
        <v>346</v>
      </c>
      <c r="AA1738">
        <v>9.9099999999999994E-2</v>
      </c>
      <c r="AB1738" t="s">
        <v>347</v>
      </c>
      <c r="AC1738" t="s">
        <v>361</v>
      </c>
      <c r="AD1738" t="s">
        <v>202</v>
      </c>
      <c r="AE1738" t="s">
        <v>143</v>
      </c>
      <c r="AF1738" t="s">
        <v>144</v>
      </c>
      <c r="AG1738" t="s">
        <v>145</v>
      </c>
      <c r="AH1738" t="s">
        <v>145</v>
      </c>
      <c r="AI1738" t="s">
        <v>146</v>
      </c>
      <c r="AJ1738" t="s">
        <v>203</v>
      </c>
      <c r="AK1738">
        <v>680026</v>
      </c>
      <c r="AL1738" t="s">
        <v>204</v>
      </c>
      <c r="AM1738" t="s">
        <v>14</v>
      </c>
      <c r="AN1738">
        <v>13705</v>
      </c>
      <c r="AO1738">
        <v>37653</v>
      </c>
      <c r="AP1738">
        <v>13731</v>
      </c>
      <c r="AQ1738">
        <v>20.09</v>
      </c>
      <c r="AR1738">
        <v>3482.31</v>
      </c>
      <c r="AS1738" t="s">
        <v>2397</v>
      </c>
      <c r="AT1738" t="s">
        <v>2396</v>
      </c>
      <c r="AU1738">
        <v>0</v>
      </c>
      <c r="AV1738" t="s">
        <v>2398</v>
      </c>
      <c r="AW1738" t="str" cm="1">
        <f t="array" ref="AW1738">IF(Bank_Final_Fact[[#This Row],[Disbursement Date]]=MIN(_xlfn._xlws.FILTER(Bank_Final_Fact[Disbursement Date],Bank_Final_Fact[Client id]=Bank_Final_Fact[[#This Row],[Client id]])),"New","Old")</f>
        <v>New</v>
      </c>
      <c r="AX1738">
        <f t="shared" si="27"/>
        <v>1</v>
      </c>
    </row>
    <row r="1739" spans="1:50">
      <c r="A1739" t="s">
        <v>2124</v>
      </c>
      <c r="B1739">
        <v>795</v>
      </c>
      <c r="C1739" t="s">
        <v>20</v>
      </c>
      <c r="D1739" t="s">
        <v>343</v>
      </c>
      <c r="E1739">
        <v>47999</v>
      </c>
      <c r="F1739">
        <v>4174</v>
      </c>
      <c r="G1739">
        <v>21469</v>
      </c>
      <c r="H1739" s="1">
        <v>44387</v>
      </c>
      <c r="I1739" t="s">
        <v>387</v>
      </c>
      <c r="J1739" t="s">
        <v>389</v>
      </c>
      <c r="K1739">
        <v>110159</v>
      </c>
      <c r="L1739" t="s">
        <v>22</v>
      </c>
      <c r="M1739" t="s">
        <v>295</v>
      </c>
      <c r="N1739" t="s">
        <v>225</v>
      </c>
      <c r="O1739" t="s">
        <v>238</v>
      </c>
      <c r="P1739">
        <v>51</v>
      </c>
      <c r="Q1739" s="1">
        <v>24838</v>
      </c>
      <c r="R1739" t="s">
        <v>227</v>
      </c>
      <c r="S1739" t="s">
        <v>243</v>
      </c>
      <c r="T1739" t="s">
        <v>229</v>
      </c>
      <c r="U1739" t="s">
        <v>245</v>
      </c>
      <c r="V1739" t="s">
        <v>231</v>
      </c>
      <c r="W1739">
        <v>389</v>
      </c>
      <c r="X1739" t="s">
        <v>344</v>
      </c>
      <c r="Y1739" t="s">
        <v>345</v>
      </c>
      <c r="Z1739" t="s">
        <v>346</v>
      </c>
      <c r="AA1739">
        <v>0.1065</v>
      </c>
      <c r="AB1739" t="s">
        <v>347</v>
      </c>
      <c r="AC1739" t="s">
        <v>348</v>
      </c>
      <c r="AD1739" t="s">
        <v>20</v>
      </c>
      <c r="AE1739" t="s">
        <v>9</v>
      </c>
      <c r="AF1739" t="s">
        <v>10</v>
      </c>
      <c r="AG1739" t="s">
        <v>11</v>
      </c>
      <c r="AH1739" t="s">
        <v>11</v>
      </c>
      <c r="AI1739" t="s">
        <v>12</v>
      </c>
      <c r="AJ1739" t="s">
        <v>20</v>
      </c>
      <c r="AK1739">
        <v>110159</v>
      </c>
      <c r="AL1739" t="s">
        <v>21</v>
      </c>
      <c r="AM1739" t="s">
        <v>30</v>
      </c>
      <c r="AN1739">
        <v>48691</v>
      </c>
      <c r="AO1739">
        <v>5165</v>
      </c>
      <c r="AP1739">
        <v>47659</v>
      </c>
      <c r="AQ1739">
        <v>8.58</v>
      </c>
      <c r="AR1739">
        <v>4237.8599999999997</v>
      </c>
      <c r="AS1739" t="s">
        <v>2397</v>
      </c>
      <c r="AT1739" t="s">
        <v>2396</v>
      </c>
      <c r="AU1739">
        <v>0</v>
      </c>
      <c r="AV1739" t="s">
        <v>2399</v>
      </c>
      <c r="AW1739" t="str" cm="1">
        <f t="array" ref="AW1739">IF(Bank_Final_Fact[[#This Row],[Disbursement Date]]=MIN(_xlfn._xlws.FILTER(Bank_Final_Fact[Disbursement Date],Bank_Final_Fact[Client id]=Bank_Final_Fact[[#This Row],[Client id]])),"New","Old")</f>
        <v>New</v>
      </c>
      <c r="AX1739">
        <f t="shared" si="27"/>
        <v>1</v>
      </c>
    </row>
    <row r="1740" spans="1:50">
      <c r="A1740" t="s">
        <v>2125</v>
      </c>
      <c r="B1740">
        <v>846</v>
      </c>
      <c r="C1740" t="s">
        <v>20</v>
      </c>
      <c r="D1740" t="s">
        <v>359</v>
      </c>
      <c r="E1740">
        <v>44288</v>
      </c>
      <c r="F1740">
        <v>43888</v>
      </c>
      <c r="G1740">
        <v>42254</v>
      </c>
      <c r="H1740" s="1">
        <v>44913</v>
      </c>
      <c r="I1740" t="s">
        <v>385</v>
      </c>
      <c r="J1740" t="s">
        <v>389</v>
      </c>
      <c r="K1740">
        <v>110159</v>
      </c>
      <c r="L1740" t="s">
        <v>22</v>
      </c>
      <c r="M1740" t="s">
        <v>322</v>
      </c>
      <c r="N1740" t="s">
        <v>225</v>
      </c>
      <c r="O1740" t="s">
        <v>226</v>
      </c>
      <c r="P1740">
        <v>44</v>
      </c>
      <c r="Q1740" s="1">
        <v>27395</v>
      </c>
      <c r="R1740" t="s">
        <v>239</v>
      </c>
      <c r="S1740" t="s">
        <v>303</v>
      </c>
      <c r="T1740" t="s">
        <v>229</v>
      </c>
      <c r="U1740" t="s">
        <v>236</v>
      </c>
      <c r="V1740" t="s">
        <v>231</v>
      </c>
      <c r="W1740">
        <v>638</v>
      </c>
      <c r="X1740" t="s">
        <v>344</v>
      </c>
      <c r="Y1740" t="s">
        <v>360</v>
      </c>
      <c r="Z1740" t="s">
        <v>346</v>
      </c>
      <c r="AA1740">
        <v>9.9099999999999994E-2</v>
      </c>
      <c r="AB1740" t="s">
        <v>347</v>
      </c>
      <c r="AC1740" t="s">
        <v>361</v>
      </c>
      <c r="AD1740" t="s">
        <v>20</v>
      </c>
      <c r="AE1740" t="s">
        <v>9</v>
      </c>
      <c r="AF1740" t="s">
        <v>10</v>
      </c>
      <c r="AG1740" t="s">
        <v>11</v>
      </c>
      <c r="AH1740" t="s">
        <v>11</v>
      </c>
      <c r="AI1740" t="s">
        <v>12</v>
      </c>
      <c r="AJ1740" t="s">
        <v>20</v>
      </c>
      <c r="AK1740">
        <v>110159</v>
      </c>
      <c r="AL1740" t="s">
        <v>21</v>
      </c>
      <c r="AM1740" t="s">
        <v>30</v>
      </c>
      <c r="AN1740">
        <v>44077</v>
      </c>
      <c r="AO1740">
        <v>45655</v>
      </c>
      <c r="AP1740">
        <v>44170</v>
      </c>
      <c r="AQ1740">
        <v>14.02</v>
      </c>
      <c r="AR1740">
        <v>1071.06</v>
      </c>
      <c r="AS1740" t="s">
        <v>2397</v>
      </c>
      <c r="AT1740" t="s">
        <v>2396</v>
      </c>
      <c r="AU1740">
        <v>2</v>
      </c>
      <c r="AV1740" t="s">
        <v>2398</v>
      </c>
      <c r="AW1740" t="str" cm="1">
        <f t="array" ref="AW1740">IF(Bank_Final_Fact[[#This Row],[Disbursement Date]]=MIN(_xlfn._xlws.FILTER(Bank_Final_Fact[Disbursement Date],Bank_Final_Fact[Client id]=Bank_Final_Fact[[#This Row],[Client id]])),"New","Old")</f>
        <v>New</v>
      </c>
      <c r="AX1740">
        <f t="shared" si="27"/>
        <v>2</v>
      </c>
    </row>
    <row r="1741" spans="1:50">
      <c r="A1741" t="s">
        <v>2126</v>
      </c>
      <c r="B1741">
        <v>256</v>
      </c>
      <c r="C1741" t="s">
        <v>99</v>
      </c>
      <c r="D1741" t="s">
        <v>343</v>
      </c>
      <c r="E1741">
        <v>29704</v>
      </c>
      <c r="F1741">
        <v>41907</v>
      </c>
      <c r="G1741">
        <v>5882</v>
      </c>
      <c r="H1741" s="1">
        <v>43013</v>
      </c>
      <c r="I1741" t="s">
        <v>387</v>
      </c>
      <c r="J1741" t="s">
        <v>383</v>
      </c>
      <c r="K1741">
        <v>790102</v>
      </c>
      <c r="L1741" t="s">
        <v>101</v>
      </c>
      <c r="M1741" t="s">
        <v>237</v>
      </c>
      <c r="N1741" t="s">
        <v>225</v>
      </c>
      <c r="O1741" t="s">
        <v>238</v>
      </c>
      <c r="P1741">
        <v>52</v>
      </c>
      <c r="Q1741" s="1">
        <v>24473</v>
      </c>
      <c r="R1741" t="s">
        <v>239</v>
      </c>
      <c r="S1741" t="s">
        <v>303</v>
      </c>
      <c r="T1741" t="s">
        <v>229</v>
      </c>
      <c r="U1741" t="s">
        <v>261</v>
      </c>
      <c r="V1741" t="s">
        <v>240</v>
      </c>
      <c r="W1741">
        <v>805</v>
      </c>
      <c r="X1741" t="s">
        <v>344</v>
      </c>
      <c r="Y1741" t="s">
        <v>345</v>
      </c>
      <c r="Z1741" t="s">
        <v>346</v>
      </c>
      <c r="AA1741">
        <v>0.1065</v>
      </c>
      <c r="AB1741" t="s">
        <v>347</v>
      </c>
      <c r="AC1741" t="s">
        <v>348</v>
      </c>
      <c r="AD1741" t="s">
        <v>99</v>
      </c>
      <c r="AE1741" t="s">
        <v>76</v>
      </c>
      <c r="AF1741" t="s">
        <v>77</v>
      </c>
      <c r="AG1741" t="s">
        <v>78</v>
      </c>
      <c r="AH1741" t="s">
        <v>78</v>
      </c>
      <c r="AI1741" t="s">
        <v>79</v>
      </c>
      <c r="AJ1741" t="s">
        <v>99</v>
      </c>
      <c r="AK1741">
        <v>790102</v>
      </c>
      <c r="AL1741" t="s">
        <v>100</v>
      </c>
      <c r="AM1741" t="s">
        <v>14</v>
      </c>
      <c r="AN1741">
        <v>30485</v>
      </c>
      <c r="AO1741">
        <v>43674</v>
      </c>
      <c r="AP1741">
        <v>29460</v>
      </c>
      <c r="AQ1741">
        <v>4.7300000000000004</v>
      </c>
      <c r="AR1741">
        <v>384.04</v>
      </c>
      <c r="AS1741" t="s">
        <v>2396</v>
      </c>
      <c r="AT1741" t="s">
        <v>2396</v>
      </c>
      <c r="AU1741">
        <v>1</v>
      </c>
      <c r="AV1741" t="s">
        <v>2399</v>
      </c>
      <c r="AW1741" t="str" cm="1">
        <f t="array" ref="AW1741">IF(Bank_Final_Fact[[#This Row],[Disbursement Date]]=MIN(_xlfn._xlws.FILTER(Bank_Final_Fact[Disbursement Date],Bank_Final_Fact[Client id]=Bank_Final_Fact[[#This Row],[Client id]])),"New","Old")</f>
        <v>Old</v>
      </c>
      <c r="AX1741">
        <f t="shared" si="27"/>
        <v>2</v>
      </c>
    </row>
    <row r="1742" spans="1:50">
      <c r="A1742" t="s">
        <v>2127</v>
      </c>
      <c r="B1742">
        <v>359</v>
      </c>
      <c r="C1742" t="s">
        <v>124</v>
      </c>
      <c r="D1742" t="s">
        <v>343</v>
      </c>
      <c r="E1742">
        <v>26235</v>
      </c>
      <c r="F1742">
        <v>40656</v>
      </c>
      <c r="G1742">
        <v>12586</v>
      </c>
      <c r="H1742" s="1">
        <v>44013</v>
      </c>
      <c r="I1742" t="s">
        <v>385</v>
      </c>
      <c r="J1742" t="s">
        <v>383</v>
      </c>
      <c r="K1742">
        <v>1030063</v>
      </c>
      <c r="L1742" t="s">
        <v>126</v>
      </c>
      <c r="M1742" t="s">
        <v>319</v>
      </c>
      <c r="N1742" t="s">
        <v>225</v>
      </c>
      <c r="O1742" t="s">
        <v>238</v>
      </c>
      <c r="P1742">
        <v>52</v>
      </c>
      <c r="Q1742" s="1">
        <v>24473</v>
      </c>
      <c r="R1742" t="s">
        <v>239</v>
      </c>
      <c r="S1742" t="s">
        <v>303</v>
      </c>
      <c r="T1742" t="s">
        <v>229</v>
      </c>
      <c r="U1742" t="s">
        <v>233</v>
      </c>
      <c r="V1742" t="s">
        <v>246</v>
      </c>
      <c r="W1742">
        <v>626</v>
      </c>
      <c r="X1742" t="s">
        <v>344</v>
      </c>
      <c r="Y1742" t="s">
        <v>345</v>
      </c>
      <c r="Z1742" t="s">
        <v>346</v>
      </c>
      <c r="AA1742">
        <v>0.1065</v>
      </c>
      <c r="AB1742" t="s">
        <v>347</v>
      </c>
      <c r="AC1742" t="s">
        <v>348</v>
      </c>
      <c r="AD1742" t="s">
        <v>124</v>
      </c>
      <c r="AE1742" t="s">
        <v>9</v>
      </c>
      <c r="AF1742" t="s">
        <v>10</v>
      </c>
      <c r="AG1742" t="s">
        <v>11</v>
      </c>
      <c r="AH1742" t="s">
        <v>11</v>
      </c>
      <c r="AI1742" t="s">
        <v>12</v>
      </c>
      <c r="AJ1742" t="s">
        <v>20</v>
      </c>
      <c r="AK1742">
        <v>1030063</v>
      </c>
      <c r="AL1742" t="s">
        <v>125</v>
      </c>
      <c r="AM1742" t="s">
        <v>30</v>
      </c>
      <c r="AN1742">
        <v>25839</v>
      </c>
      <c r="AO1742">
        <v>41640</v>
      </c>
      <c r="AP1742">
        <v>25791</v>
      </c>
      <c r="AQ1742">
        <v>17.190000000000001</v>
      </c>
      <c r="AR1742">
        <v>1102.8399999999999</v>
      </c>
      <c r="AS1742" t="s">
        <v>2396</v>
      </c>
      <c r="AT1742" t="s">
        <v>2396</v>
      </c>
      <c r="AU1742">
        <v>2</v>
      </c>
      <c r="AV1742" t="s">
        <v>2398</v>
      </c>
      <c r="AW1742" t="str" cm="1">
        <f t="array" ref="AW1742">IF(Bank_Final_Fact[[#This Row],[Disbursement Date]]=MIN(_xlfn._xlws.FILTER(Bank_Final_Fact[Disbursement Date],Bank_Final_Fact[Client id]=Bank_Final_Fact[[#This Row],[Client id]])),"New","Old")</f>
        <v>Old</v>
      </c>
      <c r="AX1742">
        <f t="shared" si="27"/>
        <v>4</v>
      </c>
    </row>
    <row r="1743" spans="1:50">
      <c r="A1743" t="s">
        <v>2128</v>
      </c>
      <c r="B1743">
        <v>67</v>
      </c>
      <c r="C1743" t="s">
        <v>39</v>
      </c>
      <c r="D1743" t="s">
        <v>343</v>
      </c>
      <c r="E1743">
        <v>36146</v>
      </c>
      <c r="F1743">
        <v>15962</v>
      </c>
      <c r="G1743">
        <v>20464</v>
      </c>
      <c r="H1743" s="1">
        <v>43346</v>
      </c>
      <c r="I1743" t="s">
        <v>382</v>
      </c>
      <c r="J1743" t="s">
        <v>383</v>
      </c>
      <c r="K1743">
        <v>30179</v>
      </c>
      <c r="L1743" t="s">
        <v>46</v>
      </c>
      <c r="M1743" t="s">
        <v>297</v>
      </c>
      <c r="N1743" t="s">
        <v>225</v>
      </c>
      <c r="O1743" t="s">
        <v>226</v>
      </c>
      <c r="P1743">
        <v>37</v>
      </c>
      <c r="Q1743" s="1">
        <v>29963</v>
      </c>
      <c r="R1743" t="s">
        <v>239</v>
      </c>
      <c r="S1743" t="s">
        <v>243</v>
      </c>
      <c r="T1743" t="s">
        <v>259</v>
      </c>
      <c r="U1743" t="s">
        <v>230</v>
      </c>
      <c r="V1743" t="s">
        <v>240</v>
      </c>
      <c r="W1743">
        <v>414</v>
      </c>
      <c r="X1743" t="s">
        <v>344</v>
      </c>
      <c r="Y1743" t="s">
        <v>345</v>
      </c>
      <c r="Z1743" t="s">
        <v>346</v>
      </c>
      <c r="AA1743">
        <v>0.1065</v>
      </c>
      <c r="AB1743" t="s">
        <v>347</v>
      </c>
      <c r="AC1743" t="s">
        <v>348</v>
      </c>
      <c r="AD1743" t="s">
        <v>39</v>
      </c>
      <c r="AE1743" t="s">
        <v>40</v>
      </c>
      <c r="AF1743" t="s">
        <v>41</v>
      </c>
      <c r="AG1743" t="s">
        <v>42</v>
      </c>
      <c r="AH1743" t="s">
        <v>42</v>
      </c>
      <c r="AI1743" t="s">
        <v>43</v>
      </c>
      <c r="AJ1743" t="s">
        <v>44</v>
      </c>
      <c r="AK1743">
        <v>30179</v>
      </c>
      <c r="AL1743" t="s">
        <v>45</v>
      </c>
      <c r="AM1743" t="s">
        <v>30</v>
      </c>
      <c r="AN1743">
        <v>36738</v>
      </c>
      <c r="AO1743">
        <v>17362</v>
      </c>
      <c r="AP1743">
        <v>35946</v>
      </c>
      <c r="AQ1743">
        <v>28.85</v>
      </c>
      <c r="AR1743">
        <v>438.51</v>
      </c>
      <c r="AS1743" t="s">
        <v>2396</v>
      </c>
      <c r="AT1743" t="s">
        <v>2396</v>
      </c>
      <c r="AU1743">
        <v>0</v>
      </c>
      <c r="AV1743" t="s">
        <v>2398</v>
      </c>
      <c r="AW1743" t="str" cm="1">
        <f t="array" ref="AW1743">IF(Bank_Final_Fact[[#This Row],[Disbursement Date]]=MIN(_xlfn._xlws.FILTER(Bank_Final_Fact[Disbursement Date],Bank_Final_Fact[Client id]=Bank_Final_Fact[[#This Row],[Client id]])),"New","Old")</f>
        <v>New</v>
      </c>
      <c r="AX1743">
        <f t="shared" si="27"/>
        <v>3</v>
      </c>
    </row>
    <row r="1744" spans="1:50">
      <c r="A1744" t="s">
        <v>2129</v>
      </c>
      <c r="B1744">
        <v>150</v>
      </c>
      <c r="C1744" t="s">
        <v>109</v>
      </c>
      <c r="D1744" t="s">
        <v>359</v>
      </c>
      <c r="E1744">
        <v>29151</v>
      </c>
      <c r="F1744">
        <v>7494</v>
      </c>
      <c r="G1744">
        <v>44764</v>
      </c>
      <c r="H1744" s="1">
        <v>44189</v>
      </c>
      <c r="I1744" t="s">
        <v>387</v>
      </c>
      <c r="J1744" t="s">
        <v>383</v>
      </c>
      <c r="K1744">
        <v>1110166</v>
      </c>
      <c r="L1744" t="s">
        <v>112</v>
      </c>
      <c r="M1744" t="s">
        <v>326</v>
      </c>
      <c r="N1744" t="s">
        <v>225</v>
      </c>
      <c r="O1744" t="s">
        <v>251</v>
      </c>
      <c r="P1744">
        <v>35</v>
      </c>
      <c r="Q1744" s="1">
        <v>30682</v>
      </c>
      <c r="R1744" t="s">
        <v>239</v>
      </c>
      <c r="S1744" t="s">
        <v>303</v>
      </c>
      <c r="T1744" t="s">
        <v>259</v>
      </c>
      <c r="U1744" t="s">
        <v>245</v>
      </c>
      <c r="V1744" t="s">
        <v>231</v>
      </c>
      <c r="W1744">
        <v>744</v>
      </c>
      <c r="X1744" t="s">
        <v>344</v>
      </c>
      <c r="Y1744" t="s">
        <v>360</v>
      </c>
      <c r="Z1744" t="s">
        <v>346</v>
      </c>
      <c r="AA1744">
        <v>9.9099999999999994E-2</v>
      </c>
      <c r="AB1744" t="s">
        <v>347</v>
      </c>
      <c r="AC1744" t="s">
        <v>361</v>
      </c>
      <c r="AD1744" t="s">
        <v>109</v>
      </c>
      <c r="AE1744" t="s">
        <v>9</v>
      </c>
      <c r="AF1744" t="s">
        <v>10</v>
      </c>
      <c r="AG1744" t="s">
        <v>11</v>
      </c>
      <c r="AH1744" t="s">
        <v>11</v>
      </c>
      <c r="AI1744" t="s">
        <v>12</v>
      </c>
      <c r="AJ1744" t="s">
        <v>110</v>
      </c>
      <c r="AK1744">
        <v>1110166</v>
      </c>
      <c r="AL1744" t="s">
        <v>111</v>
      </c>
      <c r="AM1744" t="s">
        <v>14</v>
      </c>
      <c r="AN1744">
        <v>30394</v>
      </c>
      <c r="AO1744">
        <v>8618</v>
      </c>
      <c r="AP1744">
        <v>28673</v>
      </c>
      <c r="AQ1744">
        <v>25.13</v>
      </c>
      <c r="AR1744">
        <v>3516.62</v>
      </c>
      <c r="AS1744" t="s">
        <v>2396</v>
      </c>
      <c r="AT1744" t="s">
        <v>2396</v>
      </c>
      <c r="AU1744">
        <v>0</v>
      </c>
      <c r="AV1744" t="s">
        <v>2399</v>
      </c>
      <c r="AW1744" t="str" cm="1">
        <f t="array" ref="AW1744">IF(Bank_Final_Fact[[#This Row],[Disbursement Date]]=MIN(_xlfn._xlws.FILTER(Bank_Final_Fact[Disbursement Date],Bank_Final_Fact[Client id]=Bank_Final_Fact[[#This Row],[Client id]])),"New","Old")</f>
        <v>Old</v>
      </c>
      <c r="AX1744">
        <f t="shared" si="27"/>
        <v>2</v>
      </c>
    </row>
    <row r="1745" spans="1:50">
      <c r="A1745" t="s">
        <v>2130</v>
      </c>
      <c r="B1745">
        <v>255</v>
      </c>
      <c r="C1745" t="s">
        <v>109</v>
      </c>
      <c r="D1745" t="s">
        <v>343</v>
      </c>
      <c r="E1745">
        <v>2244</v>
      </c>
      <c r="F1745">
        <v>20606</v>
      </c>
      <c r="G1745">
        <v>25097</v>
      </c>
      <c r="H1745" s="1">
        <v>44883</v>
      </c>
      <c r="I1745" t="s">
        <v>385</v>
      </c>
      <c r="J1745" t="s">
        <v>389</v>
      </c>
      <c r="K1745">
        <v>1110166</v>
      </c>
      <c r="L1745" t="s">
        <v>112</v>
      </c>
      <c r="M1745" t="s">
        <v>247</v>
      </c>
      <c r="N1745" t="s">
        <v>225</v>
      </c>
      <c r="O1745" t="s">
        <v>226</v>
      </c>
      <c r="P1745">
        <v>45</v>
      </c>
      <c r="Q1745" s="1">
        <v>26299</v>
      </c>
      <c r="R1745" t="s">
        <v>266</v>
      </c>
      <c r="S1745" t="s">
        <v>243</v>
      </c>
      <c r="T1745" t="s">
        <v>229</v>
      </c>
      <c r="U1745" t="s">
        <v>230</v>
      </c>
      <c r="V1745" t="s">
        <v>231</v>
      </c>
      <c r="W1745">
        <v>773</v>
      </c>
      <c r="X1745" t="s">
        <v>344</v>
      </c>
      <c r="Y1745" t="s">
        <v>345</v>
      </c>
      <c r="Z1745" t="s">
        <v>346</v>
      </c>
      <c r="AA1745">
        <v>0.1065</v>
      </c>
      <c r="AB1745" t="s">
        <v>347</v>
      </c>
      <c r="AC1745" t="s">
        <v>348</v>
      </c>
      <c r="AD1745" t="s">
        <v>109</v>
      </c>
      <c r="AE1745" t="s">
        <v>9</v>
      </c>
      <c r="AF1745" t="s">
        <v>10</v>
      </c>
      <c r="AG1745" t="s">
        <v>11</v>
      </c>
      <c r="AH1745" t="s">
        <v>11</v>
      </c>
      <c r="AI1745" t="s">
        <v>12</v>
      </c>
      <c r="AJ1745" t="s">
        <v>110</v>
      </c>
      <c r="AK1745">
        <v>1110166</v>
      </c>
      <c r="AL1745" t="s">
        <v>111</v>
      </c>
      <c r="AM1745" t="s">
        <v>14</v>
      </c>
      <c r="AN1745">
        <v>3322</v>
      </c>
      <c r="AO1745">
        <v>20861</v>
      </c>
      <c r="AP1745">
        <v>2185</v>
      </c>
      <c r="AQ1745">
        <v>22.15</v>
      </c>
      <c r="AR1745">
        <v>2701.72</v>
      </c>
      <c r="AS1745" t="s">
        <v>2396</v>
      </c>
      <c r="AT1745" t="s">
        <v>2396</v>
      </c>
      <c r="AU1745">
        <v>2</v>
      </c>
      <c r="AV1745" t="s">
        <v>2398</v>
      </c>
      <c r="AW1745" t="str" cm="1">
        <f t="array" ref="AW1745">IF(Bank_Final_Fact[[#This Row],[Disbursement Date]]=MIN(_xlfn._xlws.FILTER(Bank_Final_Fact[Disbursement Date],Bank_Final_Fact[Client id]=Bank_Final_Fact[[#This Row],[Client id]])),"New","Old")</f>
        <v>Old</v>
      </c>
      <c r="AX1745">
        <f t="shared" si="27"/>
        <v>2</v>
      </c>
    </row>
    <row r="1746" spans="1:50">
      <c r="A1746" t="s">
        <v>2131</v>
      </c>
      <c r="B1746">
        <v>216</v>
      </c>
      <c r="C1746" t="s">
        <v>23</v>
      </c>
      <c r="D1746" t="s">
        <v>359</v>
      </c>
      <c r="E1746">
        <v>23298</v>
      </c>
      <c r="F1746">
        <v>30602</v>
      </c>
      <c r="G1746">
        <v>21102</v>
      </c>
      <c r="H1746" s="1">
        <v>44981</v>
      </c>
      <c r="I1746" t="s">
        <v>385</v>
      </c>
      <c r="J1746" t="s">
        <v>383</v>
      </c>
      <c r="K1746">
        <v>910182</v>
      </c>
      <c r="L1746" t="s">
        <v>31</v>
      </c>
      <c r="M1746" t="s">
        <v>270</v>
      </c>
      <c r="N1746" t="s">
        <v>225</v>
      </c>
      <c r="O1746" t="s">
        <v>238</v>
      </c>
      <c r="P1746">
        <v>49</v>
      </c>
      <c r="Q1746" s="1">
        <v>25727</v>
      </c>
      <c r="R1746" t="s">
        <v>281</v>
      </c>
      <c r="S1746" t="s">
        <v>282</v>
      </c>
      <c r="T1746" t="s">
        <v>229</v>
      </c>
      <c r="U1746" t="s">
        <v>261</v>
      </c>
      <c r="V1746" t="s">
        <v>246</v>
      </c>
      <c r="W1746">
        <v>442</v>
      </c>
      <c r="X1746" t="s">
        <v>344</v>
      </c>
      <c r="Y1746" t="s">
        <v>360</v>
      </c>
      <c r="Z1746" t="s">
        <v>346</v>
      </c>
      <c r="AA1746">
        <v>9.9099999999999994E-2</v>
      </c>
      <c r="AB1746" t="s">
        <v>347</v>
      </c>
      <c r="AC1746" t="s">
        <v>361</v>
      </c>
      <c r="AD1746" t="s">
        <v>23</v>
      </c>
      <c r="AE1746" t="s">
        <v>24</v>
      </c>
      <c r="AF1746" t="s">
        <v>25</v>
      </c>
      <c r="AG1746" t="s">
        <v>26</v>
      </c>
      <c r="AH1746" t="s">
        <v>26</v>
      </c>
      <c r="AI1746" t="s">
        <v>27</v>
      </c>
      <c r="AJ1746" t="s">
        <v>28</v>
      </c>
      <c r="AK1746">
        <v>910182</v>
      </c>
      <c r="AL1746" t="s">
        <v>29</v>
      </c>
      <c r="AM1746" t="s">
        <v>16</v>
      </c>
      <c r="AN1746">
        <v>25188</v>
      </c>
      <c r="AO1746">
        <v>30313</v>
      </c>
      <c r="AP1746">
        <v>23186</v>
      </c>
      <c r="AQ1746">
        <v>14.28</v>
      </c>
      <c r="AR1746">
        <v>631.77</v>
      </c>
      <c r="AS1746" t="s">
        <v>2396</v>
      </c>
      <c r="AT1746" t="s">
        <v>2396</v>
      </c>
      <c r="AU1746">
        <v>1</v>
      </c>
      <c r="AV1746" t="s">
        <v>2398</v>
      </c>
      <c r="AW1746" t="str" cm="1">
        <f t="array" ref="AW1746">IF(Bank_Final_Fact[[#This Row],[Disbursement Date]]=MIN(_xlfn._xlws.FILTER(Bank_Final_Fact[Disbursement Date],Bank_Final_Fact[Client id]=Bank_Final_Fact[[#This Row],[Client id]])),"New","Old")</f>
        <v>Old</v>
      </c>
      <c r="AX1746">
        <f t="shared" si="27"/>
        <v>2</v>
      </c>
    </row>
    <row r="1747" spans="1:50">
      <c r="A1747" t="s">
        <v>2132</v>
      </c>
      <c r="B1747">
        <v>984</v>
      </c>
      <c r="C1747" t="s">
        <v>186</v>
      </c>
      <c r="D1747" t="s">
        <v>359</v>
      </c>
      <c r="E1747">
        <v>48883</v>
      </c>
      <c r="F1747">
        <v>35930</v>
      </c>
      <c r="G1747">
        <v>1504</v>
      </c>
      <c r="H1747" s="1">
        <v>45111</v>
      </c>
      <c r="I1747" t="s">
        <v>385</v>
      </c>
      <c r="J1747" t="s">
        <v>389</v>
      </c>
      <c r="K1747">
        <v>800018</v>
      </c>
      <c r="L1747" t="s">
        <v>189</v>
      </c>
      <c r="M1747" t="s">
        <v>253</v>
      </c>
      <c r="N1747" t="s">
        <v>225</v>
      </c>
      <c r="O1747" t="s">
        <v>251</v>
      </c>
      <c r="P1747">
        <v>29</v>
      </c>
      <c r="Q1747" s="1">
        <v>32874</v>
      </c>
      <c r="R1747" t="s">
        <v>227</v>
      </c>
      <c r="S1747" t="s">
        <v>243</v>
      </c>
      <c r="T1747" t="s">
        <v>229</v>
      </c>
      <c r="U1747" t="s">
        <v>230</v>
      </c>
      <c r="V1747" t="s">
        <v>240</v>
      </c>
      <c r="W1747">
        <v>311</v>
      </c>
      <c r="X1747" t="s">
        <v>344</v>
      </c>
      <c r="Y1747" t="s">
        <v>360</v>
      </c>
      <c r="Z1747" t="s">
        <v>346</v>
      </c>
      <c r="AA1747">
        <v>9.9099999999999994E-2</v>
      </c>
      <c r="AB1747" t="s">
        <v>347</v>
      </c>
      <c r="AC1747" t="s">
        <v>361</v>
      </c>
      <c r="AD1747" t="s">
        <v>186</v>
      </c>
      <c r="AE1747" t="s">
        <v>24</v>
      </c>
      <c r="AF1747" t="s">
        <v>25</v>
      </c>
      <c r="AG1747" t="s">
        <v>26</v>
      </c>
      <c r="AH1747" t="s">
        <v>26</v>
      </c>
      <c r="AI1747" t="s">
        <v>27</v>
      </c>
      <c r="AJ1747" t="s">
        <v>187</v>
      </c>
      <c r="AK1747">
        <v>800018</v>
      </c>
      <c r="AL1747" t="s">
        <v>188</v>
      </c>
      <c r="AM1747" t="s">
        <v>14</v>
      </c>
      <c r="AN1747">
        <v>49972</v>
      </c>
      <c r="AO1747">
        <v>35646</v>
      </c>
      <c r="AP1747">
        <v>48484</v>
      </c>
      <c r="AQ1747">
        <v>4.76</v>
      </c>
      <c r="AR1747">
        <v>753.01</v>
      </c>
      <c r="AS1747" t="s">
        <v>2396</v>
      </c>
      <c r="AT1747" t="s">
        <v>2396</v>
      </c>
      <c r="AU1747">
        <v>0</v>
      </c>
      <c r="AV1747" t="s">
        <v>2398</v>
      </c>
      <c r="AW1747" t="str" cm="1">
        <f t="array" ref="AW1747">IF(Bank_Final_Fact[[#This Row],[Disbursement Date]]=MIN(_xlfn._xlws.FILTER(Bank_Final_Fact[Disbursement Date],Bank_Final_Fact[Client id]=Bank_Final_Fact[[#This Row],[Client id]])),"New","Old")</f>
        <v>Old</v>
      </c>
      <c r="AX1747">
        <f t="shared" si="27"/>
        <v>2</v>
      </c>
    </row>
    <row r="1748" spans="1:50">
      <c r="A1748" t="s">
        <v>2133</v>
      </c>
      <c r="B1748">
        <v>382</v>
      </c>
      <c r="C1748" t="s">
        <v>20</v>
      </c>
      <c r="D1748" t="s">
        <v>343</v>
      </c>
      <c r="E1748">
        <v>13878</v>
      </c>
      <c r="F1748">
        <v>22206</v>
      </c>
      <c r="G1748">
        <v>36116</v>
      </c>
      <c r="H1748" s="1">
        <v>43853</v>
      </c>
      <c r="I1748" t="s">
        <v>382</v>
      </c>
      <c r="J1748" t="s">
        <v>389</v>
      </c>
      <c r="K1748">
        <v>110159</v>
      </c>
      <c r="L1748" t="s">
        <v>22</v>
      </c>
      <c r="M1748" t="s">
        <v>333</v>
      </c>
      <c r="N1748" t="s">
        <v>225</v>
      </c>
      <c r="O1748" t="s">
        <v>238</v>
      </c>
      <c r="P1748">
        <v>47</v>
      </c>
      <c r="Q1748" s="1">
        <v>26299</v>
      </c>
      <c r="R1748" t="s">
        <v>281</v>
      </c>
      <c r="S1748" t="s">
        <v>282</v>
      </c>
      <c r="T1748" t="s">
        <v>229</v>
      </c>
      <c r="U1748" t="s">
        <v>261</v>
      </c>
      <c r="V1748" t="s">
        <v>246</v>
      </c>
      <c r="W1748">
        <v>526</v>
      </c>
      <c r="X1748" t="s">
        <v>344</v>
      </c>
      <c r="Y1748" t="s">
        <v>345</v>
      </c>
      <c r="Z1748" t="s">
        <v>346</v>
      </c>
      <c r="AA1748">
        <v>0.1065</v>
      </c>
      <c r="AB1748" t="s">
        <v>347</v>
      </c>
      <c r="AC1748" t="s">
        <v>348</v>
      </c>
      <c r="AD1748" t="s">
        <v>20</v>
      </c>
      <c r="AE1748" t="s">
        <v>9</v>
      </c>
      <c r="AF1748" t="s">
        <v>10</v>
      </c>
      <c r="AG1748" t="s">
        <v>11</v>
      </c>
      <c r="AH1748" t="s">
        <v>11</v>
      </c>
      <c r="AI1748" t="s">
        <v>12</v>
      </c>
      <c r="AJ1748" t="s">
        <v>20</v>
      </c>
      <c r="AK1748">
        <v>110159</v>
      </c>
      <c r="AL1748" t="s">
        <v>21</v>
      </c>
      <c r="AM1748" t="s">
        <v>30</v>
      </c>
      <c r="AN1748">
        <v>14883</v>
      </c>
      <c r="AO1748">
        <v>23656</v>
      </c>
      <c r="AP1748">
        <v>13504</v>
      </c>
      <c r="AQ1748">
        <v>3.55</v>
      </c>
      <c r="AR1748">
        <v>708.13</v>
      </c>
      <c r="AS1748" t="s">
        <v>2396</v>
      </c>
      <c r="AT1748" t="s">
        <v>2396</v>
      </c>
      <c r="AU1748">
        <v>1</v>
      </c>
      <c r="AV1748" t="s">
        <v>2398</v>
      </c>
      <c r="AW1748" t="str" cm="1">
        <f t="array" ref="AW1748">IF(Bank_Final_Fact[[#This Row],[Disbursement Date]]=MIN(_xlfn._xlws.FILTER(Bank_Final_Fact[Disbursement Date],Bank_Final_Fact[Client id]=Bank_Final_Fact[[#This Row],[Client id]])),"New","Old")</f>
        <v>Old</v>
      </c>
      <c r="AX1748">
        <f t="shared" si="27"/>
        <v>3</v>
      </c>
    </row>
    <row r="1749" spans="1:50">
      <c r="A1749" t="s">
        <v>2134</v>
      </c>
      <c r="B1749">
        <v>201</v>
      </c>
      <c r="C1749" t="s">
        <v>109</v>
      </c>
      <c r="D1749" t="s">
        <v>359</v>
      </c>
      <c r="E1749">
        <v>18608</v>
      </c>
      <c r="F1749">
        <v>17574</v>
      </c>
      <c r="G1749">
        <v>40650</v>
      </c>
      <c r="H1749" s="1">
        <v>42470</v>
      </c>
      <c r="I1749" t="s">
        <v>385</v>
      </c>
      <c r="J1749" t="s">
        <v>389</v>
      </c>
      <c r="K1749">
        <v>1110166</v>
      </c>
      <c r="L1749" t="s">
        <v>112</v>
      </c>
      <c r="M1749" t="s">
        <v>273</v>
      </c>
      <c r="N1749" t="s">
        <v>225</v>
      </c>
      <c r="O1749" t="s">
        <v>226</v>
      </c>
      <c r="P1749">
        <v>36</v>
      </c>
      <c r="Q1749" s="1">
        <v>30682</v>
      </c>
      <c r="R1749" t="s">
        <v>281</v>
      </c>
      <c r="S1749" t="s">
        <v>282</v>
      </c>
      <c r="T1749" t="s">
        <v>229</v>
      </c>
      <c r="U1749" t="s">
        <v>230</v>
      </c>
      <c r="V1749" t="s">
        <v>231</v>
      </c>
      <c r="W1749">
        <v>307</v>
      </c>
      <c r="X1749" t="s">
        <v>344</v>
      </c>
      <c r="Y1749" t="s">
        <v>360</v>
      </c>
      <c r="Z1749" t="s">
        <v>346</v>
      </c>
      <c r="AA1749">
        <v>9.9099999999999994E-2</v>
      </c>
      <c r="AB1749" t="s">
        <v>347</v>
      </c>
      <c r="AC1749" t="s">
        <v>361</v>
      </c>
      <c r="AD1749" t="s">
        <v>109</v>
      </c>
      <c r="AE1749" t="s">
        <v>9</v>
      </c>
      <c r="AF1749" t="s">
        <v>10</v>
      </c>
      <c r="AG1749" t="s">
        <v>11</v>
      </c>
      <c r="AH1749" t="s">
        <v>11</v>
      </c>
      <c r="AI1749" t="s">
        <v>12</v>
      </c>
      <c r="AJ1749" t="s">
        <v>110</v>
      </c>
      <c r="AK1749">
        <v>1110166</v>
      </c>
      <c r="AL1749" t="s">
        <v>111</v>
      </c>
      <c r="AM1749" t="s">
        <v>14</v>
      </c>
      <c r="AN1749">
        <v>18423</v>
      </c>
      <c r="AO1749">
        <v>17993</v>
      </c>
      <c r="AP1749">
        <v>18121</v>
      </c>
      <c r="AQ1749">
        <v>11.85</v>
      </c>
      <c r="AR1749">
        <v>2315.73</v>
      </c>
      <c r="AS1749" t="s">
        <v>2396</v>
      </c>
      <c r="AT1749" t="s">
        <v>2396</v>
      </c>
      <c r="AU1749">
        <v>0</v>
      </c>
      <c r="AV1749" t="s">
        <v>2398</v>
      </c>
      <c r="AW1749" t="str" cm="1">
        <f t="array" ref="AW1749">IF(Bank_Final_Fact[[#This Row],[Disbursement Date]]=MIN(_xlfn._xlws.FILTER(Bank_Final_Fact[Disbursement Date],Bank_Final_Fact[Client id]=Bank_Final_Fact[[#This Row],[Client id]])),"New","Old")</f>
        <v>New</v>
      </c>
      <c r="AX1749">
        <f t="shared" si="27"/>
        <v>3</v>
      </c>
    </row>
    <row r="1750" spans="1:50">
      <c r="A1750" t="s">
        <v>2135</v>
      </c>
      <c r="B1750">
        <v>859</v>
      </c>
      <c r="C1750" t="s">
        <v>124</v>
      </c>
      <c r="D1750" t="s">
        <v>362</v>
      </c>
      <c r="E1750">
        <v>3098</v>
      </c>
      <c r="F1750">
        <v>5230</v>
      </c>
      <c r="G1750">
        <v>7907</v>
      </c>
      <c r="H1750" s="1">
        <v>44454</v>
      </c>
      <c r="I1750" t="s">
        <v>382</v>
      </c>
      <c r="J1750" t="s">
        <v>389</v>
      </c>
      <c r="K1750">
        <v>1030063</v>
      </c>
      <c r="L1750" t="s">
        <v>126</v>
      </c>
      <c r="M1750" t="s">
        <v>288</v>
      </c>
      <c r="N1750" t="s">
        <v>225</v>
      </c>
      <c r="O1750" t="s">
        <v>251</v>
      </c>
      <c r="P1750">
        <v>33</v>
      </c>
      <c r="Q1750" s="1">
        <v>31197</v>
      </c>
      <c r="R1750" t="s">
        <v>266</v>
      </c>
      <c r="S1750" t="s">
        <v>243</v>
      </c>
      <c r="T1750" t="s">
        <v>229</v>
      </c>
      <c r="U1750" t="s">
        <v>233</v>
      </c>
      <c r="V1750" t="s">
        <v>231</v>
      </c>
      <c r="W1750">
        <v>716</v>
      </c>
      <c r="X1750" t="s">
        <v>344</v>
      </c>
      <c r="Y1750" t="s">
        <v>357</v>
      </c>
      <c r="Z1750" t="s">
        <v>363</v>
      </c>
      <c r="AA1750">
        <v>0.1991</v>
      </c>
      <c r="AB1750" t="s">
        <v>364</v>
      </c>
      <c r="AC1750" t="s">
        <v>365</v>
      </c>
      <c r="AD1750" t="s">
        <v>124</v>
      </c>
      <c r="AE1750" t="s">
        <v>9</v>
      </c>
      <c r="AF1750" t="s">
        <v>10</v>
      </c>
      <c r="AG1750" t="s">
        <v>11</v>
      </c>
      <c r="AH1750" t="s">
        <v>11</v>
      </c>
      <c r="AI1750" t="s">
        <v>12</v>
      </c>
      <c r="AJ1750" t="s">
        <v>20</v>
      </c>
      <c r="AK1750">
        <v>1030063</v>
      </c>
      <c r="AL1750" t="s">
        <v>125</v>
      </c>
      <c r="AM1750" t="s">
        <v>30</v>
      </c>
      <c r="AN1750">
        <v>3687</v>
      </c>
      <c r="AO1750">
        <v>7173</v>
      </c>
      <c r="AP1750">
        <v>3084</v>
      </c>
      <c r="AQ1750">
        <v>8.59</v>
      </c>
      <c r="AR1750">
        <v>2091.66</v>
      </c>
      <c r="AS1750" t="s">
        <v>2397</v>
      </c>
      <c r="AT1750" t="s">
        <v>2396</v>
      </c>
      <c r="AU1750">
        <v>1</v>
      </c>
      <c r="AV1750" t="s">
        <v>2398</v>
      </c>
      <c r="AW1750" t="str" cm="1">
        <f t="array" ref="AW1750">IF(Bank_Final_Fact[[#This Row],[Disbursement Date]]=MIN(_xlfn._xlws.FILTER(Bank_Final_Fact[Disbursement Date],Bank_Final_Fact[Client id]=Bank_Final_Fact[[#This Row],[Client id]])),"New","Old")</f>
        <v>Old</v>
      </c>
      <c r="AX1750">
        <f t="shared" si="27"/>
        <v>3</v>
      </c>
    </row>
    <row r="1751" spans="1:50">
      <c r="A1751" t="s">
        <v>2136</v>
      </c>
      <c r="B1751">
        <v>786</v>
      </c>
      <c r="C1751" t="s">
        <v>39</v>
      </c>
      <c r="D1751" t="s">
        <v>343</v>
      </c>
      <c r="E1751">
        <v>16724</v>
      </c>
      <c r="F1751">
        <v>30761</v>
      </c>
      <c r="G1751">
        <v>5072</v>
      </c>
      <c r="H1751" s="1">
        <v>43739</v>
      </c>
      <c r="I1751" t="s">
        <v>382</v>
      </c>
      <c r="J1751" t="s">
        <v>383</v>
      </c>
      <c r="K1751">
        <v>30179</v>
      </c>
      <c r="L1751" t="s">
        <v>46</v>
      </c>
      <c r="M1751" t="s">
        <v>292</v>
      </c>
      <c r="N1751" t="s">
        <v>225</v>
      </c>
      <c r="O1751" t="s">
        <v>226</v>
      </c>
      <c r="P1751">
        <v>44</v>
      </c>
      <c r="Q1751" s="1">
        <v>27645</v>
      </c>
      <c r="R1751" t="s">
        <v>266</v>
      </c>
      <c r="S1751" t="s">
        <v>243</v>
      </c>
      <c r="T1751" t="s">
        <v>259</v>
      </c>
      <c r="U1751" t="s">
        <v>245</v>
      </c>
      <c r="V1751" t="s">
        <v>246</v>
      </c>
      <c r="W1751">
        <v>601</v>
      </c>
      <c r="X1751" t="s">
        <v>344</v>
      </c>
      <c r="Y1751" t="s">
        <v>345</v>
      </c>
      <c r="Z1751" t="s">
        <v>346</v>
      </c>
      <c r="AA1751">
        <v>0.1065</v>
      </c>
      <c r="AB1751" t="s">
        <v>347</v>
      </c>
      <c r="AC1751" t="s">
        <v>348</v>
      </c>
      <c r="AD1751" t="s">
        <v>39</v>
      </c>
      <c r="AE1751" t="s">
        <v>40</v>
      </c>
      <c r="AF1751" t="s">
        <v>41</v>
      </c>
      <c r="AG1751" t="s">
        <v>42</v>
      </c>
      <c r="AH1751" t="s">
        <v>42</v>
      </c>
      <c r="AI1751" t="s">
        <v>43</v>
      </c>
      <c r="AJ1751" t="s">
        <v>44</v>
      </c>
      <c r="AK1751">
        <v>30179</v>
      </c>
      <c r="AL1751" t="s">
        <v>45</v>
      </c>
      <c r="AM1751" t="s">
        <v>30</v>
      </c>
      <c r="AN1751">
        <v>17797</v>
      </c>
      <c r="AO1751">
        <v>31985</v>
      </c>
      <c r="AP1751">
        <v>16241</v>
      </c>
      <c r="AQ1751">
        <v>33.659999999999997</v>
      </c>
      <c r="AR1751">
        <v>2603.92</v>
      </c>
      <c r="AS1751" t="s">
        <v>2396</v>
      </c>
      <c r="AT1751" t="s">
        <v>2396</v>
      </c>
      <c r="AU1751">
        <v>1</v>
      </c>
      <c r="AV1751" t="s">
        <v>2398</v>
      </c>
      <c r="AW1751" t="str" cm="1">
        <f t="array" ref="AW1751">IF(Bank_Final_Fact[[#This Row],[Disbursement Date]]=MIN(_xlfn._xlws.FILTER(Bank_Final_Fact[Disbursement Date],Bank_Final_Fact[Client id]=Bank_Final_Fact[[#This Row],[Client id]])),"New","Old")</f>
        <v>New</v>
      </c>
      <c r="AX1751">
        <f t="shared" si="27"/>
        <v>3</v>
      </c>
    </row>
    <row r="1752" spans="1:50">
      <c r="A1752" t="s">
        <v>2137</v>
      </c>
      <c r="B1752">
        <v>743</v>
      </c>
      <c r="C1752" t="s">
        <v>23</v>
      </c>
      <c r="D1752" t="s">
        <v>343</v>
      </c>
      <c r="E1752">
        <v>27492</v>
      </c>
      <c r="F1752">
        <v>47175</v>
      </c>
      <c r="G1752">
        <v>17918</v>
      </c>
      <c r="H1752" s="1">
        <v>42089</v>
      </c>
      <c r="I1752" t="s">
        <v>382</v>
      </c>
      <c r="J1752" t="s">
        <v>383</v>
      </c>
      <c r="K1752">
        <v>910182</v>
      </c>
      <c r="L1752" t="s">
        <v>31</v>
      </c>
      <c r="M1752" t="s">
        <v>296</v>
      </c>
      <c r="N1752" t="s">
        <v>225</v>
      </c>
      <c r="O1752" t="s">
        <v>251</v>
      </c>
      <c r="P1752">
        <v>29</v>
      </c>
      <c r="Q1752" s="1">
        <v>33239</v>
      </c>
      <c r="R1752" t="s">
        <v>239</v>
      </c>
      <c r="S1752" t="s">
        <v>303</v>
      </c>
      <c r="T1752" t="s">
        <v>259</v>
      </c>
      <c r="U1752" t="s">
        <v>233</v>
      </c>
      <c r="V1752" t="s">
        <v>231</v>
      </c>
      <c r="W1752">
        <v>799</v>
      </c>
      <c r="X1752" t="s">
        <v>344</v>
      </c>
      <c r="Y1752" t="s">
        <v>345</v>
      </c>
      <c r="Z1752" t="s">
        <v>346</v>
      </c>
      <c r="AA1752">
        <v>0.1065</v>
      </c>
      <c r="AB1752" t="s">
        <v>347</v>
      </c>
      <c r="AC1752" t="s">
        <v>348</v>
      </c>
      <c r="AD1752" t="s">
        <v>23</v>
      </c>
      <c r="AE1752" t="s">
        <v>24</v>
      </c>
      <c r="AF1752" t="s">
        <v>25</v>
      </c>
      <c r="AG1752" t="s">
        <v>26</v>
      </c>
      <c r="AH1752" t="s">
        <v>26</v>
      </c>
      <c r="AI1752" t="s">
        <v>27</v>
      </c>
      <c r="AJ1752" t="s">
        <v>28</v>
      </c>
      <c r="AK1752">
        <v>910182</v>
      </c>
      <c r="AL1752" t="s">
        <v>29</v>
      </c>
      <c r="AM1752" t="s">
        <v>16</v>
      </c>
      <c r="AN1752">
        <v>27262</v>
      </c>
      <c r="AO1752">
        <v>48736</v>
      </c>
      <c r="AP1752">
        <v>27151</v>
      </c>
      <c r="AQ1752">
        <v>44.89</v>
      </c>
      <c r="AR1752">
        <v>3222.76</v>
      </c>
      <c r="AS1752" t="s">
        <v>2396</v>
      </c>
      <c r="AT1752" t="s">
        <v>2396</v>
      </c>
      <c r="AU1752">
        <v>0</v>
      </c>
      <c r="AV1752" t="s">
        <v>2399</v>
      </c>
      <c r="AW1752" t="str" cm="1">
        <f t="array" ref="AW1752">IF(Bank_Final_Fact[[#This Row],[Disbursement Date]]=MIN(_xlfn._xlws.FILTER(Bank_Final_Fact[Disbursement Date],Bank_Final_Fact[Client id]=Bank_Final_Fact[[#This Row],[Client id]])),"New","Old")</f>
        <v>New</v>
      </c>
      <c r="AX1752">
        <f t="shared" si="27"/>
        <v>2</v>
      </c>
    </row>
    <row r="1753" spans="1:50">
      <c r="A1753" t="s">
        <v>2138</v>
      </c>
      <c r="B1753">
        <v>434</v>
      </c>
      <c r="C1753" t="s">
        <v>50</v>
      </c>
      <c r="D1753" t="s">
        <v>343</v>
      </c>
      <c r="E1753">
        <v>15448</v>
      </c>
      <c r="F1753">
        <v>39919</v>
      </c>
      <c r="G1753">
        <v>44615</v>
      </c>
      <c r="H1753" s="1">
        <v>42118</v>
      </c>
      <c r="I1753" t="s">
        <v>382</v>
      </c>
      <c r="J1753" t="s">
        <v>389</v>
      </c>
      <c r="K1753">
        <v>20242</v>
      </c>
      <c r="L1753" t="s">
        <v>56</v>
      </c>
      <c r="M1753" t="s">
        <v>335</v>
      </c>
      <c r="N1753" t="s">
        <v>225</v>
      </c>
      <c r="O1753" t="s">
        <v>238</v>
      </c>
      <c r="P1753">
        <v>51</v>
      </c>
      <c r="Q1753" s="1">
        <v>24624</v>
      </c>
      <c r="R1753" t="s">
        <v>227</v>
      </c>
      <c r="S1753" t="s">
        <v>243</v>
      </c>
      <c r="T1753" t="s">
        <v>259</v>
      </c>
      <c r="U1753" t="s">
        <v>245</v>
      </c>
      <c r="V1753" t="s">
        <v>231</v>
      </c>
      <c r="W1753">
        <v>770</v>
      </c>
      <c r="X1753" t="s">
        <v>344</v>
      </c>
      <c r="Y1753" t="s">
        <v>345</v>
      </c>
      <c r="Z1753" t="s">
        <v>346</v>
      </c>
      <c r="AA1753">
        <v>0.1065</v>
      </c>
      <c r="AB1753" t="s">
        <v>347</v>
      </c>
      <c r="AC1753" t="s">
        <v>348</v>
      </c>
      <c r="AD1753" t="s">
        <v>50</v>
      </c>
      <c r="AE1753" t="s">
        <v>51</v>
      </c>
      <c r="AF1753" t="s">
        <v>52</v>
      </c>
      <c r="AG1753" t="s">
        <v>53</v>
      </c>
      <c r="AH1753" t="s">
        <v>53</v>
      </c>
      <c r="AI1753" t="s">
        <v>54</v>
      </c>
      <c r="AJ1753" t="s">
        <v>50</v>
      </c>
      <c r="AK1753">
        <v>20242</v>
      </c>
      <c r="AL1753" t="s">
        <v>55</v>
      </c>
      <c r="AM1753" t="s">
        <v>14</v>
      </c>
      <c r="AN1753">
        <v>17435</v>
      </c>
      <c r="AO1753">
        <v>40287</v>
      </c>
      <c r="AP1753">
        <v>14966</v>
      </c>
      <c r="AQ1753">
        <v>48.04</v>
      </c>
      <c r="AR1753">
        <v>3692.95</v>
      </c>
      <c r="AS1753" t="s">
        <v>2396</v>
      </c>
      <c r="AT1753" t="s">
        <v>2396</v>
      </c>
      <c r="AU1753">
        <v>2</v>
      </c>
      <c r="AV1753" t="s">
        <v>2400</v>
      </c>
      <c r="AW1753" t="str" cm="1">
        <f t="array" ref="AW1753">IF(Bank_Final_Fact[[#This Row],[Disbursement Date]]=MIN(_xlfn._xlws.FILTER(Bank_Final_Fact[Disbursement Date],Bank_Final_Fact[Client id]=Bank_Final_Fact[[#This Row],[Client id]])),"New","Old")</f>
        <v>New</v>
      </c>
      <c r="AX1753">
        <f t="shared" si="27"/>
        <v>3</v>
      </c>
    </row>
    <row r="1754" spans="1:50">
      <c r="A1754" t="s">
        <v>2139</v>
      </c>
      <c r="B1754">
        <v>830</v>
      </c>
      <c r="C1754" t="s">
        <v>20</v>
      </c>
      <c r="D1754" t="s">
        <v>359</v>
      </c>
      <c r="E1754">
        <v>25016</v>
      </c>
      <c r="F1754">
        <v>24140</v>
      </c>
      <c r="G1754">
        <v>2223</v>
      </c>
      <c r="H1754" s="1">
        <v>43325</v>
      </c>
      <c r="I1754" t="s">
        <v>385</v>
      </c>
      <c r="J1754" t="s">
        <v>383</v>
      </c>
      <c r="K1754">
        <v>110159</v>
      </c>
      <c r="L1754" t="s">
        <v>22</v>
      </c>
      <c r="M1754" t="s">
        <v>264</v>
      </c>
      <c r="N1754" t="s">
        <v>225</v>
      </c>
      <c r="O1754" t="s">
        <v>238</v>
      </c>
      <c r="P1754">
        <v>52</v>
      </c>
      <c r="Q1754" s="1">
        <v>24473</v>
      </c>
      <c r="R1754" t="s">
        <v>281</v>
      </c>
      <c r="S1754" t="s">
        <v>282</v>
      </c>
      <c r="T1754" t="s">
        <v>229</v>
      </c>
      <c r="U1754" t="s">
        <v>261</v>
      </c>
      <c r="V1754" t="s">
        <v>240</v>
      </c>
      <c r="W1754">
        <v>557</v>
      </c>
      <c r="X1754" t="s">
        <v>344</v>
      </c>
      <c r="Y1754" t="s">
        <v>360</v>
      </c>
      <c r="Z1754" t="s">
        <v>346</v>
      </c>
      <c r="AA1754">
        <v>9.9099999999999994E-2</v>
      </c>
      <c r="AB1754" t="s">
        <v>347</v>
      </c>
      <c r="AC1754" t="s">
        <v>361</v>
      </c>
      <c r="AD1754" t="s">
        <v>20</v>
      </c>
      <c r="AE1754" t="s">
        <v>9</v>
      </c>
      <c r="AF1754" t="s">
        <v>10</v>
      </c>
      <c r="AG1754" t="s">
        <v>11</v>
      </c>
      <c r="AH1754" t="s">
        <v>11</v>
      </c>
      <c r="AI1754" t="s">
        <v>12</v>
      </c>
      <c r="AJ1754" t="s">
        <v>20</v>
      </c>
      <c r="AK1754">
        <v>110159</v>
      </c>
      <c r="AL1754" t="s">
        <v>21</v>
      </c>
      <c r="AM1754" t="s">
        <v>30</v>
      </c>
      <c r="AN1754">
        <v>26427</v>
      </c>
      <c r="AO1754">
        <v>24789</v>
      </c>
      <c r="AP1754">
        <v>24607</v>
      </c>
      <c r="AQ1754">
        <v>13.97</v>
      </c>
      <c r="AR1754">
        <v>2847.33</v>
      </c>
      <c r="AS1754" t="s">
        <v>2396</v>
      </c>
      <c r="AT1754" t="s">
        <v>2396</v>
      </c>
      <c r="AU1754">
        <v>0</v>
      </c>
      <c r="AV1754" t="s">
        <v>2398</v>
      </c>
      <c r="AW1754" t="str" cm="1">
        <f t="array" ref="AW1754">IF(Bank_Final_Fact[[#This Row],[Disbursement Date]]=MIN(_xlfn._xlws.FILTER(Bank_Final_Fact[Disbursement Date],Bank_Final_Fact[Client id]=Bank_Final_Fact[[#This Row],[Client id]])),"New","Old")</f>
        <v>Old</v>
      </c>
      <c r="AX1754">
        <f t="shared" si="27"/>
        <v>5</v>
      </c>
    </row>
    <row r="1755" spans="1:50">
      <c r="A1755" t="s">
        <v>2140</v>
      </c>
      <c r="B1755">
        <v>163</v>
      </c>
      <c r="C1755" t="s">
        <v>168</v>
      </c>
      <c r="D1755" t="s">
        <v>366</v>
      </c>
      <c r="E1755">
        <v>15711</v>
      </c>
      <c r="F1755">
        <v>32748</v>
      </c>
      <c r="G1755">
        <v>44065</v>
      </c>
      <c r="H1755" s="1">
        <v>44067</v>
      </c>
      <c r="I1755" t="s">
        <v>382</v>
      </c>
      <c r="J1755" t="s">
        <v>383</v>
      </c>
      <c r="K1755">
        <v>610198</v>
      </c>
      <c r="L1755" t="s">
        <v>170</v>
      </c>
      <c r="M1755" t="s">
        <v>255</v>
      </c>
      <c r="N1755" t="s">
        <v>225</v>
      </c>
      <c r="O1755" t="s">
        <v>242</v>
      </c>
      <c r="Q1755" s="1"/>
      <c r="R1755" t="s">
        <v>266</v>
      </c>
      <c r="S1755" t="s">
        <v>282</v>
      </c>
      <c r="T1755" t="s">
        <v>259</v>
      </c>
      <c r="U1755" t="s">
        <v>261</v>
      </c>
      <c r="V1755" t="s">
        <v>231</v>
      </c>
      <c r="W1755">
        <v>660</v>
      </c>
      <c r="X1755" t="s">
        <v>344</v>
      </c>
      <c r="Y1755" t="s">
        <v>360</v>
      </c>
      <c r="Z1755" t="s">
        <v>363</v>
      </c>
      <c r="AA1755">
        <v>0.17269999999999999</v>
      </c>
      <c r="AB1755" t="s">
        <v>354</v>
      </c>
      <c r="AC1755" t="s">
        <v>367</v>
      </c>
      <c r="AD1755" t="s">
        <v>168</v>
      </c>
      <c r="AE1755" t="s">
        <v>82</v>
      </c>
      <c r="AF1755" t="s">
        <v>83</v>
      </c>
      <c r="AG1755" t="s">
        <v>84</v>
      </c>
      <c r="AH1755" t="s">
        <v>84</v>
      </c>
      <c r="AI1755" t="s">
        <v>85</v>
      </c>
      <c r="AJ1755" t="s">
        <v>169</v>
      </c>
      <c r="AK1755">
        <v>610198</v>
      </c>
      <c r="AL1755" t="s">
        <v>87</v>
      </c>
      <c r="AM1755" t="s">
        <v>14</v>
      </c>
      <c r="AN1755">
        <v>17493</v>
      </c>
      <c r="AO1755">
        <v>33672</v>
      </c>
      <c r="AP1755">
        <v>15626</v>
      </c>
      <c r="AQ1755">
        <v>0.16</v>
      </c>
      <c r="AR1755">
        <v>1586.57</v>
      </c>
      <c r="AS1755" t="s">
        <v>2396</v>
      </c>
      <c r="AT1755" t="s">
        <v>2396</v>
      </c>
      <c r="AU1755">
        <v>1</v>
      </c>
      <c r="AV1755" t="s">
        <v>2399</v>
      </c>
      <c r="AW1755" t="str" cm="1">
        <f t="array" ref="AW1755">IF(Bank_Final_Fact[[#This Row],[Disbursement Date]]=MIN(_xlfn._xlws.FILTER(Bank_Final_Fact[Disbursement Date],Bank_Final_Fact[Client id]=Bank_Final_Fact[[#This Row],[Client id]])),"New","Old")</f>
        <v>Old</v>
      </c>
      <c r="AX1755">
        <f t="shared" si="27"/>
        <v>2</v>
      </c>
    </row>
    <row r="1756" spans="1:50">
      <c r="A1756" t="s">
        <v>2141</v>
      </c>
      <c r="B1756">
        <v>22</v>
      </c>
      <c r="C1756" t="s">
        <v>32</v>
      </c>
      <c r="D1756" t="s">
        <v>343</v>
      </c>
      <c r="E1756">
        <v>43784</v>
      </c>
      <c r="F1756">
        <v>42786</v>
      </c>
      <c r="G1756">
        <v>44662</v>
      </c>
      <c r="H1756" s="1">
        <v>44033</v>
      </c>
      <c r="I1756" t="s">
        <v>387</v>
      </c>
      <c r="J1756" t="s">
        <v>383</v>
      </c>
      <c r="K1756">
        <v>250029</v>
      </c>
      <c r="L1756" t="s">
        <v>38</v>
      </c>
      <c r="M1756" t="s">
        <v>263</v>
      </c>
      <c r="N1756" t="s">
        <v>225</v>
      </c>
      <c r="O1756" t="s">
        <v>251</v>
      </c>
      <c r="P1756">
        <v>28</v>
      </c>
      <c r="Q1756" s="1">
        <v>32846</v>
      </c>
      <c r="R1756" t="s">
        <v>235</v>
      </c>
      <c r="S1756" t="s">
        <v>243</v>
      </c>
      <c r="T1756" t="s">
        <v>229</v>
      </c>
      <c r="U1756" t="s">
        <v>245</v>
      </c>
      <c r="V1756" t="s">
        <v>240</v>
      </c>
      <c r="W1756">
        <v>385</v>
      </c>
      <c r="X1756" t="s">
        <v>344</v>
      </c>
      <c r="Y1756" t="s">
        <v>345</v>
      </c>
      <c r="Z1756" t="s">
        <v>346</v>
      </c>
      <c r="AA1756">
        <v>0.1065</v>
      </c>
      <c r="AB1756" t="s">
        <v>347</v>
      </c>
      <c r="AC1756" t="s">
        <v>348</v>
      </c>
      <c r="AD1756" t="s">
        <v>32</v>
      </c>
      <c r="AE1756" t="s">
        <v>33</v>
      </c>
      <c r="AF1756" t="s">
        <v>34</v>
      </c>
      <c r="AG1756" t="s">
        <v>35</v>
      </c>
      <c r="AH1756" t="s">
        <v>35</v>
      </c>
      <c r="AI1756" t="s">
        <v>36</v>
      </c>
      <c r="AJ1756" t="s">
        <v>32</v>
      </c>
      <c r="AK1756">
        <v>250029</v>
      </c>
      <c r="AL1756" t="s">
        <v>37</v>
      </c>
      <c r="AM1756" t="s">
        <v>16</v>
      </c>
      <c r="AN1756">
        <v>45628</v>
      </c>
      <c r="AO1756">
        <v>42458</v>
      </c>
      <c r="AP1756">
        <v>43733</v>
      </c>
      <c r="AQ1756">
        <v>29.14</v>
      </c>
      <c r="AR1756">
        <v>467.32</v>
      </c>
      <c r="AS1756" t="s">
        <v>2396</v>
      </c>
      <c r="AT1756" t="s">
        <v>2396</v>
      </c>
      <c r="AU1756">
        <v>2</v>
      </c>
      <c r="AV1756" t="s">
        <v>2398</v>
      </c>
      <c r="AW1756" t="str" cm="1">
        <f t="array" ref="AW1756">IF(Bank_Final_Fact[[#This Row],[Disbursement Date]]=MIN(_xlfn._xlws.FILTER(Bank_Final_Fact[Disbursement Date],Bank_Final_Fact[Client id]=Bank_Final_Fact[[#This Row],[Client id]])),"New","Old")</f>
        <v>Old</v>
      </c>
      <c r="AX1756">
        <f t="shared" si="27"/>
        <v>3</v>
      </c>
    </row>
    <row r="1757" spans="1:50">
      <c r="A1757" t="s">
        <v>2142</v>
      </c>
      <c r="B1757">
        <v>216</v>
      </c>
      <c r="C1757" t="s">
        <v>89</v>
      </c>
      <c r="D1757" t="s">
        <v>349</v>
      </c>
      <c r="E1757">
        <v>40902</v>
      </c>
      <c r="F1757">
        <v>45997</v>
      </c>
      <c r="G1757">
        <v>43828</v>
      </c>
      <c r="H1757" s="1">
        <v>42078</v>
      </c>
      <c r="I1757" t="s">
        <v>382</v>
      </c>
      <c r="J1757" t="s">
        <v>389</v>
      </c>
      <c r="K1757">
        <v>910020</v>
      </c>
      <c r="L1757" t="s">
        <v>91</v>
      </c>
      <c r="M1757" t="s">
        <v>270</v>
      </c>
      <c r="N1757" t="s">
        <v>225</v>
      </c>
      <c r="O1757" t="s">
        <v>238</v>
      </c>
      <c r="P1757">
        <v>49</v>
      </c>
      <c r="Q1757" s="1">
        <v>25727</v>
      </c>
      <c r="R1757" t="s">
        <v>281</v>
      </c>
      <c r="S1757" t="s">
        <v>282</v>
      </c>
      <c r="T1757" t="s">
        <v>229</v>
      </c>
      <c r="U1757" t="s">
        <v>261</v>
      </c>
      <c r="V1757" t="s">
        <v>246</v>
      </c>
      <c r="W1757">
        <v>442</v>
      </c>
      <c r="X1757" t="s">
        <v>344</v>
      </c>
      <c r="Y1757" t="s">
        <v>350</v>
      </c>
      <c r="Z1757" t="s">
        <v>346</v>
      </c>
      <c r="AA1757">
        <v>7.51E-2</v>
      </c>
      <c r="AB1757" t="s">
        <v>351</v>
      </c>
      <c r="AC1757" t="s">
        <v>352</v>
      </c>
      <c r="AD1757" t="s">
        <v>89</v>
      </c>
      <c r="AE1757" t="s">
        <v>24</v>
      </c>
      <c r="AF1757" t="s">
        <v>25</v>
      </c>
      <c r="AG1757" t="s">
        <v>26</v>
      </c>
      <c r="AH1757" t="s">
        <v>26</v>
      </c>
      <c r="AI1757" t="s">
        <v>27</v>
      </c>
      <c r="AJ1757" t="s">
        <v>28</v>
      </c>
      <c r="AK1757">
        <v>910020</v>
      </c>
      <c r="AL1757" t="s">
        <v>90</v>
      </c>
      <c r="AM1757" t="s">
        <v>16</v>
      </c>
      <c r="AN1757">
        <v>40584</v>
      </c>
      <c r="AO1757">
        <v>46525</v>
      </c>
      <c r="AP1757">
        <v>40418</v>
      </c>
      <c r="AQ1757">
        <v>2.2799999999999998</v>
      </c>
      <c r="AR1757">
        <v>3054.07</v>
      </c>
      <c r="AS1757" t="s">
        <v>2396</v>
      </c>
      <c r="AT1757" t="s">
        <v>2396</v>
      </c>
      <c r="AU1757">
        <v>2</v>
      </c>
      <c r="AV1757" t="s">
        <v>2398</v>
      </c>
      <c r="AW1757" t="str" cm="1">
        <f t="array" ref="AW1757">IF(Bank_Final_Fact[[#This Row],[Disbursement Date]]=MIN(_xlfn._xlws.FILTER(Bank_Final_Fact[Disbursement Date],Bank_Final_Fact[Client id]=Bank_Final_Fact[[#This Row],[Client id]])),"New","Old")</f>
        <v>New</v>
      </c>
      <c r="AX1757">
        <f t="shared" si="27"/>
        <v>2</v>
      </c>
    </row>
    <row r="1758" spans="1:50">
      <c r="A1758" t="s">
        <v>2143</v>
      </c>
      <c r="B1758">
        <v>959</v>
      </c>
      <c r="C1758" t="s">
        <v>109</v>
      </c>
      <c r="D1758" t="s">
        <v>343</v>
      </c>
      <c r="E1758">
        <v>48086</v>
      </c>
      <c r="F1758">
        <v>28916</v>
      </c>
      <c r="G1758">
        <v>2394</v>
      </c>
      <c r="H1758" s="1">
        <v>44893</v>
      </c>
      <c r="I1758" t="s">
        <v>385</v>
      </c>
      <c r="J1758" t="s">
        <v>389</v>
      </c>
      <c r="K1758">
        <v>1110166</v>
      </c>
      <c r="L1758" t="s">
        <v>112</v>
      </c>
      <c r="M1758" t="s">
        <v>279</v>
      </c>
      <c r="N1758" t="s">
        <v>225</v>
      </c>
      <c r="O1758" t="s">
        <v>226</v>
      </c>
      <c r="P1758">
        <v>42</v>
      </c>
      <c r="Q1758" s="1">
        <v>28126</v>
      </c>
      <c r="R1758" t="s">
        <v>235</v>
      </c>
      <c r="S1758" t="s">
        <v>243</v>
      </c>
      <c r="T1758" t="s">
        <v>229</v>
      </c>
      <c r="U1758" t="s">
        <v>233</v>
      </c>
      <c r="V1758" t="s">
        <v>231</v>
      </c>
      <c r="W1758">
        <v>668</v>
      </c>
      <c r="X1758" t="s">
        <v>344</v>
      </c>
      <c r="Y1758" t="s">
        <v>345</v>
      </c>
      <c r="Z1758" t="s">
        <v>346</v>
      </c>
      <c r="AA1758">
        <v>0.1065</v>
      </c>
      <c r="AB1758" t="s">
        <v>347</v>
      </c>
      <c r="AC1758" t="s">
        <v>348</v>
      </c>
      <c r="AD1758" t="s">
        <v>109</v>
      </c>
      <c r="AE1758" t="s">
        <v>9</v>
      </c>
      <c r="AF1758" t="s">
        <v>10</v>
      </c>
      <c r="AG1758" t="s">
        <v>11</v>
      </c>
      <c r="AH1758" t="s">
        <v>11</v>
      </c>
      <c r="AI1758" t="s">
        <v>12</v>
      </c>
      <c r="AJ1758" t="s">
        <v>110</v>
      </c>
      <c r="AK1758">
        <v>1110166</v>
      </c>
      <c r="AL1758" t="s">
        <v>111</v>
      </c>
      <c r="AM1758" t="s">
        <v>14</v>
      </c>
      <c r="AN1758">
        <v>48299</v>
      </c>
      <c r="AO1758">
        <v>29157</v>
      </c>
      <c r="AP1758">
        <v>48006</v>
      </c>
      <c r="AQ1758">
        <v>45.91</v>
      </c>
      <c r="AR1758">
        <v>4357.91</v>
      </c>
      <c r="AS1758" t="s">
        <v>2396</v>
      </c>
      <c r="AT1758" t="s">
        <v>2396</v>
      </c>
      <c r="AU1758">
        <v>2</v>
      </c>
      <c r="AV1758" t="s">
        <v>2398</v>
      </c>
      <c r="AW1758" t="str" cm="1">
        <f t="array" ref="AW1758">IF(Bank_Final_Fact[[#This Row],[Disbursement Date]]=MIN(_xlfn._xlws.FILTER(Bank_Final_Fact[Disbursement Date],Bank_Final_Fact[Client id]=Bank_Final_Fact[[#This Row],[Client id]])),"New","Old")</f>
        <v>Old</v>
      </c>
      <c r="AX1758">
        <f t="shared" si="27"/>
        <v>4</v>
      </c>
    </row>
    <row r="1759" spans="1:50">
      <c r="A1759" t="s">
        <v>2144</v>
      </c>
      <c r="B1759">
        <v>449</v>
      </c>
      <c r="C1759" t="s">
        <v>186</v>
      </c>
      <c r="D1759" t="s">
        <v>343</v>
      </c>
      <c r="E1759">
        <v>7851</v>
      </c>
      <c r="F1759">
        <v>40957</v>
      </c>
      <c r="G1759">
        <v>35767</v>
      </c>
      <c r="H1759" s="1">
        <v>45276</v>
      </c>
      <c r="I1759" t="s">
        <v>385</v>
      </c>
      <c r="J1759" t="s">
        <v>389</v>
      </c>
      <c r="K1759">
        <v>800018</v>
      </c>
      <c r="L1759" t="s">
        <v>189</v>
      </c>
      <c r="M1759" t="s">
        <v>250</v>
      </c>
      <c r="N1759" t="s">
        <v>225</v>
      </c>
      <c r="O1759" t="s">
        <v>238</v>
      </c>
      <c r="P1759">
        <v>51</v>
      </c>
      <c r="Q1759" s="1">
        <v>24108</v>
      </c>
      <c r="R1759" t="s">
        <v>235</v>
      </c>
      <c r="S1759" t="s">
        <v>243</v>
      </c>
      <c r="T1759" t="s">
        <v>259</v>
      </c>
      <c r="U1759" t="s">
        <v>233</v>
      </c>
      <c r="V1759" t="s">
        <v>240</v>
      </c>
      <c r="W1759">
        <v>375</v>
      </c>
      <c r="X1759" t="s">
        <v>344</v>
      </c>
      <c r="Y1759" t="s">
        <v>345</v>
      </c>
      <c r="Z1759" t="s">
        <v>346</v>
      </c>
      <c r="AA1759">
        <v>0.1065</v>
      </c>
      <c r="AB1759" t="s">
        <v>347</v>
      </c>
      <c r="AC1759" t="s">
        <v>348</v>
      </c>
      <c r="AD1759" t="s">
        <v>186</v>
      </c>
      <c r="AE1759" t="s">
        <v>24</v>
      </c>
      <c r="AF1759" t="s">
        <v>25</v>
      </c>
      <c r="AG1759" t="s">
        <v>26</v>
      </c>
      <c r="AH1759" t="s">
        <v>26</v>
      </c>
      <c r="AI1759" t="s">
        <v>27</v>
      </c>
      <c r="AJ1759" t="s">
        <v>187</v>
      </c>
      <c r="AK1759">
        <v>800018</v>
      </c>
      <c r="AL1759" t="s">
        <v>188</v>
      </c>
      <c r="AM1759" t="s">
        <v>14</v>
      </c>
      <c r="AN1759">
        <v>9689</v>
      </c>
      <c r="AO1759">
        <v>42351</v>
      </c>
      <c r="AP1759">
        <v>7452</v>
      </c>
      <c r="AQ1759">
        <v>14.74</v>
      </c>
      <c r="AR1759">
        <v>1915.42</v>
      </c>
      <c r="AS1759" t="s">
        <v>2396</v>
      </c>
      <c r="AT1759" t="s">
        <v>2396</v>
      </c>
      <c r="AU1759">
        <v>1</v>
      </c>
      <c r="AV1759" t="s">
        <v>2399</v>
      </c>
      <c r="AW1759" t="str" cm="1">
        <f t="array" ref="AW1759">IF(Bank_Final_Fact[[#This Row],[Disbursement Date]]=MIN(_xlfn._xlws.FILTER(Bank_Final_Fact[Disbursement Date],Bank_Final_Fact[Client id]=Bank_Final_Fact[[#This Row],[Client id]])),"New","Old")</f>
        <v>Old</v>
      </c>
      <c r="AX1759">
        <f t="shared" si="27"/>
        <v>3</v>
      </c>
    </row>
    <row r="1760" spans="1:50">
      <c r="A1760" t="s">
        <v>2145</v>
      </c>
      <c r="B1760">
        <v>726</v>
      </c>
      <c r="C1760" t="s">
        <v>109</v>
      </c>
      <c r="D1760" t="s">
        <v>349</v>
      </c>
      <c r="E1760">
        <v>13751</v>
      </c>
      <c r="F1760">
        <v>38302</v>
      </c>
      <c r="G1760">
        <v>37936</v>
      </c>
      <c r="H1760" s="1">
        <v>42702</v>
      </c>
      <c r="I1760" t="s">
        <v>394</v>
      </c>
      <c r="J1760" t="s">
        <v>383</v>
      </c>
      <c r="K1760">
        <v>1110166</v>
      </c>
      <c r="L1760" t="s">
        <v>112</v>
      </c>
      <c r="M1760" t="s">
        <v>264</v>
      </c>
      <c r="N1760" t="s">
        <v>225</v>
      </c>
      <c r="O1760" t="s">
        <v>251</v>
      </c>
      <c r="P1760">
        <v>29</v>
      </c>
      <c r="Q1760" s="1">
        <v>33187</v>
      </c>
      <c r="R1760" t="s">
        <v>266</v>
      </c>
      <c r="S1760" t="s">
        <v>243</v>
      </c>
      <c r="T1760" t="s">
        <v>259</v>
      </c>
      <c r="U1760" t="s">
        <v>261</v>
      </c>
      <c r="V1760" t="s">
        <v>231</v>
      </c>
      <c r="W1760">
        <v>712</v>
      </c>
      <c r="X1760" t="s">
        <v>344</v>
      </c>
      <c r="Y1760" t="s">
        <v>350</v>
      </c>
      <c r="Z1760" t="s">
        <v>346</v>
      </c>
      <c r="AA1760">
        <v>7.51E-2</v>
      </c>
      <c r="AB1760" t="s">
        <v>351</v>
      </c>
      <c r="AC1760" t="s">
        <v>352</v>
      </c>
      <c r="AD1760" t="s">
        <v>109</v>
      </c>
      <c r="AE1760" t="s">
        <v>9</v>
      </c>
      <c r="AF1760" t="s">
        <v>10</v>
      </c>
      <c r="AG1760" t="s">
        <v>11</v>
      </c>
      <c r="AH1760" t="s">
        <v>11</v>
      </c>
      <c r="AI1760" t="s">
        <v>12</v>
      </c>
      <c r="AJ1760" t="s">
        <v>110</v>
      </c>
      <c r="AK1760">
        <v>1110166</v>
      </c>
      <c r="AL1760" t="s">
        <v>111</v>
      </c>
      <c r="AM1760" t="s">
        <v>14</v>
      </c>
      <c r="AN1760">
        <v>14002</v>
      </c>
      <c r="AO1760">
        <v>40273</v>
      </c>
      <c r="AP1760">
        <v>13690</v>
      </c>
      <c r="AQ1760">
        <v>34.979999999999997</v>
      </c>
      <c r="AR1760">
        <v>894.49</v>
      </c>
      <c r="AS1760" t="s">
        <v>2396</v>
      </c>
      <c r="AT1760" t="s">
        <v>2396</v>
      </c>
      <c r="AU1760">
        <v>0</v>
      </c>
      <c r="AV1760" t="s">
        <v>2398</v>
      </c>
      <c r="AW1760" t="str" cm="1">
        <f t="array" ref="AW1760">IF(Bank_Final_Fact[[#This Row],[Disbursement Date]]=MIN(_xlfn._xlws.FILTER(Bank_Final_Fact[Disbursement Date],Bank_Final_Fact[Client id]=Bank_Final_Fact[[#This Row],[Client id]])),"New","Old")</f>
        <v>New</v>
      </c>
      <c r="AX1760">
        <f t="shared" si="27"/>
        <v>1</v>
      </c>
    </row>
    <row r="1761" spans="1:50">
      <c r="A1761" t="s">
        <v>2146</v>
      </c>
      <c r="B1761">
        <v>737</v>
      </c>
      <c r="C1761" t="s">
        <v>186</v>
      </c>
      <c r="D1761" t="s">
        <v>359</v>
      </c>
      <c r="E1761">
        <v>18728</v>
      </c>
      <c r="F1761">
        <v>32271</v>
      </c>
      <c r="G1761">
        <v>18293</v>
      </c>
      <c r="H1761" s="1">
        <v>44002</v>
      </c>
      <c r="I1761" t="s">
        <v>382</v>
      </c>
      <c r="J1761" t="s">
        <v>389</v>
      </c>
      <c r="K1761">
        <v>800018</v>
      </c>
      <c r="L1761" t="s">
        <v>189</v>
      </c>
      <c r="M1761" t="s">
        <v>264</v>
      </c>
      <c r="N1761" t="s">
        <v>225</v>
      </c>
      <c r="O1761" t="s">
        <v>238</v>
      </c>
      <c r="P1761">
        <v>52</v>
      </c>
      <c r="Q1761" s="1">
        <v>24473</v>
      </c>
      <c r="R1761" t="s">
        <v>281</v>
      </c>
      <c r="S1761" t="s">
        <v>282</v>
      </c>
      <c r="T1761" t="s">
        <v>229</v>
      </c>
      <c r="U1761" t="s">
        <v>261</v>
      </c>
      <c r="V1761" t="s">
        <v>240</v>
      </c>
      <c r="W1761">
        <v>557</v>
      </c>
      <c r="X1761" t="s">
        <v>344</v>
      </c>
      <c r="Y1761" t="s">
        <v>360</v>
      </c>
      <c r="Z1761" t="s">
        <v>346</v>
      </c>
      <c r="AA1761">
        <v>9.9099999999999994E-2</v>
      </c>
      <c r="AB1761" t="s">
        <v>347</v>
      </c>
      <c r="AC1761" t="s">
        <v>361</v>
      </c>
      <c r="AD1761" t="s">
        <v>186</v>
      </c>
      <c r="AE1761" t="s">
        <v>24</v>
      </c>
      <c r="AF1761" t="s">
        <v>25</v>
      </c>
      <c r="AG1761" t="s">
        <v>26</v>
      </c>
      <c r="AH1761" t="s">
        <v>26</v>
      </c>
      <c r="AI1761" t="s">
        <v>27</v>
      </c>
      <c r="AJ1761" t="s">
        <v>187</v>
      </c>
      <c r="AK1761">
        <v>800018</v>
      </c>
      <c r="AL1761" t="s">
        <v>188</v>
      </c>
      <c r="AM1761" t="s">
        <v>14</v>
      </c>
      <c r="AN1761">
        <v>20166</v>
      </c>
      <c r="AO1761">
        <v>32203</v>
      </c>
      <c r="AP1761">
        <v>18315</v>
      </c>
      <c r="AQ1761">
        <v>32.36</v>
      </c>
      <c r="AR1761">
        <v>605.41</v>
      </c>
      <c r="AS1761" t="s">
        <v>2396</v>
      </c>
      <c r="AT1761" t="s">
        <v>2396</v>
      </c>
      <c r="AU1761">
        <v>0</v>
      </c>
      <c r="AV1761" t="s">
        <v>2398</v>
      </c>
      <c r="AW1761" t="str" cm="1">
        <f t="array" ref="AW1761">IF(Bank_Final_Fact[[#This Row],[Disbursement Date]]=MIN(_xlfn._xlws.FILTER(Bank_Final_Fact[Disbursement Date],Bank_Final_Fact[Client id]=Bank_Final_Fact[[#This Row],[Client id]])),"New","Old")</f>
        <v>Old</v>
      </c>
      <c r="AX1761">
        <f t="shared" si="27"/>
        <v>3</v>
      </c>
    </row>
    <row r="1762" spans="1:50">
      <c r="A1762" t="s">
        <v>2147</v>
      </c>
      <c r="B1762">
        <v>433</v>
      </c>
      <c r="C1762" t="s">
        <v>139</v>
      </c>
      <c r="D1762" t="s">
        <v>343</v>
      </c>
      <c r="E1762">
        <v>37291</v>
      </c>
      <c r="F1762">
        <v>48327</v>
      </c>
      <c r="G1762">
        <v>13370</v>
      </c>
      <c r="H1762" s="1">
        <v>42234</v>
      </c>
      <c r="I1762" t="s">
        <v>382</v>
      </c>
      <c r="J1762" t="s">
        <v>383</v>
      </c>
      <c r="K1762">
        <v>630081</v>
      </c>
      <c r="L1762" t="s">
        <v>141</v>
      </c>
      <c r="M1762" t="s">
        <v>244</v>
      </c>
      <c r="N1762" t="s">
        <v>225</v>
      </c>
      <c r="O1762" t="s">
        <v>226</v>
      </c>
      <c r="P1762">
        <v>37</v>
      </c>
      <c r="Q1762" s="1">
        <v>29221</v>
      </c>
      <c r="R1762" t="s">
        <v>227</v>
      </c>
      <c r="S1762" t="s">
        <v>243</v>
      </c>
      <c r="T1762" t="s">
        <v>229</v>
      </c>
      <c r="U1762" t="s">
        <v>245</v>
      </c>
      <c r="V1762" t="s">
        <v>246</v>
      </c>
      <c r="W1762">
        <v>426</v>
      </c>
      <c r="X1762" t="s">
        <v>344</v>
      </c>
      <c r="Y1762" t="s">
        <v>345</v>
      </c>
      <c r="Z1762" t="s">
        <v>346</v>
      </c>
      <c r="AA1762">
        <v>0.1065</v>
      </c>
      <c r="AB1762" t="s">
        <v>347</v>
      </c>
      <c r="AC1762" t="s">
        <v>348</v>
      </c>
      <c r="AD1762" t="s">
        <v>139</v>
      </c>
      <c r="AE1762" t="s">
        <v>133</v>
      </c>
      <c r="AF1762" t="s">
        <v>134</v>
      </c>
      <c r="AG1762" t="s">
        <v>135</v>
      </c>
      <c r="AH1762" t="s">
        <v>135</v>
      </c>
      <c r="AI1762" t="s">
        <v>136</v>
      </c>
      <c r="AJ1762" t="s">
        <v>139</v>
      </c>
      <c r="AK1762">
        <v>630081</v>
      </c>
      <c r="AL1762" t="s">
        <v>140</v>
      </c>
      <c r="AM1762" t="s">
        <v>16</v>
      </c>
      <c r="AN1762">
        <v>38171</v>
      </c>
      <c r="AO1762">
        <v>50251</v>
      </c>
      <c r="AP1762">
        <v>37028</v>
      </c>
      <c r="AQ1762">
        <v>40.14</v>
      </c>
      <c r="AR1762">
        <v>1581.75</v>
      </c>
      <c r="AS1762" t="s">
        <v>2396</v>
      </c>
      <c r="AT1762" t="s">
        <v>2396</v>
      </c>
      <c r="AU1762">
        <v>1</v>
      </c>
      <c r="AV1762" t="s">
        <v>2398</v>
      </c>
      <c r="AW1762" t="str" cm="1">
        <f t="array" ref="AW1762">IF(Bank_Final_Fact[[#This Row],[Disbursement Date]]=MIN(_xlfn._xlws.FILTER(Bank_Final_Fact[Disbursement Date],Bank_Final_Fact[Client id]=Bank_Final_Fact[[#This Row],[Client id]])),"New","Old")</f>
        <v>New</v>
      </c>
      <c r="AX1762">
        <f t="shared" si="27"/>
        <v>4</v>
      </c>
    </row>
    <row r="1763" spans="1:50">
      <c r="A1763" t="s">
        <v>2148</v>
      </c>
      <c r="B1763">
        <v>326</v>
      </c>
      <c r="C1763" t="s">
        <v>20</v>
      </c>
      <c r="D1763" t="s">
        <v>343</v>
      </c>
      <c r="E1763">
        <v>22465</v>
      </c>
      <c r="F1763">
        <v>21241</v>
      </c>
      <c r="G1763">
        <v>42026</v>
      </c>
      <c r="H1763" s="1">
        <v>44851</v>
      </c>
      <c r="I1763" t="s">
        <v>385</v>
      </c>
      <c r="J1763" t="s">
        <v>389</v>
      </c>
      <c r="K1763">
        <v>110159</v>
      </c>
      <c r="L1763" t="s">
        <v>22</v>
      </c>
      <c r="M1763" t="s">
        <v>322</v>
      </c>
      <c r="N1763" t="s">
        <v>225</v>
      </c>
      <c r="O1763" t="s">
        <v>226</v>
      </c>
      <c r="P1763">
        <v>44</v>
      </c>
      <c r="Q1763" s="1">
        <v>27395</v>
      </c>
      <c r="R1763" t="s">
        <v>239</v>
      </c>
      <c r="S1763" t="s">
        <v>303</v>
      </c>
      <c r="T1763" t="s">
        <v>229</v>
      </c>
      <c r="U1763" t="s">
        <v>236</v>
      </c>
      <c r="V1763" t="s">
        <v>231</v>
      </c>
      <c r="W1763">
        <v>638</v>
      </c>
      <c r="X1763" t="s">
        <v>344</v>
      </c>
      <c r="Y1763" t="s">
        <v>345</v>
      </c>
      <c r="Z1763" t="s">
        <v>346</v>
      </c>
      <c r="AA1763">
        <v>0.1065</v>
      </c>
      <c r="AB1763" t="s">
        <v>347</v>
      </c>
      <c r="AC1763" t="s">
        <v>348</v>
      </c>
      <c r="AD1763" t="s">
        <v>20</v>
      </c>
      <c r="AE1763" t="s">
        <v>9</v>
      </c>
      <c r="AF1763" t="s">
        <v>10</v>
      </c>
      <c r="AG1763" t="s">
        <v>11</v>
      </c>
      <c r="AH1763" t="s">
        <v>11</v>
      </c>
      <c r="AI1763" t="s">
        <v>12</v>
      </c>
      <c r="AJ1763" t="s">
        <v>20</v>
      </c>
      <c r="AK1763">
        <v>110159</v>
      </c>
      <c r="AL1763" t="s">
        <v>21</v>
      </c>
      <c r="AM1763" t="s">
        <v>30</v>
      </c>
      <c r="AN1763">
        <v>22503</v>
      </c>
      <c r="AO1763">
        <v>20986</v>
      </c>
      <c r="AP1763">
        <v>22223</v>
      </c>
      <c r="AQ1763">
        <v>37.64</v>
      </c>
      <c r="AR1763">
        <v>4201.62</v>
      </c>
      <c r="AS1763" t="s">
        <v>2396</v>
      </c>
      <c r="AT1763" t="s">
        <v>2396</v>
      </c>
      <c r="AU1763">
        <v>2</v>
      </c>
      <c r="AV1763" t="s">
        <v>2398</v>
      </c>
      <c r="AW1763" t="str" cm="1">
        <f t="array" ref="AW1763">IF(Bank_Final_Fact[[#This Row],[Disbursement Date]]=MIN(_xlfn._xlws.FILTER(Bank_Final_Fact[Disbursement Date],Bank_Final_Fact[Client id]=Bank_Final_Fact[[#This Row],[Client id]])),"New","Old")</f>
        <v>Old</v>
      </c>
      <c r="AX1763">
        <f t="shared" si="27"/>
        <v>5</v>
      </c>
    </row>
    <row r="1764" spans="1:50">
      <c r="A1764" t="s">
        <v>2149</v>
      </c>
      <c r="B1764">
        <v>675</v>
      </c>
      <c r="C1764" t="s">
        <v>39</v>
      </c>
      <c r="D1764" t="s">
        <v>359</v>
      </c>
      <c r="E1764">
        <v>26673</v>
      </c>
      <c r="F1764">
        <v>18595</v>
      </c>
      <c r="G1764">
        <v>30914</v>
      </c>
      <c r="H1764" s="1">
        <v>44309</v>
      </c>
      <c r="I1764" t="s">
        <v>385</v>
      </c>
      <c r="J1764" t="s">
        <v>383</v>
      </c>
      <c r="K1764">
        <v>30179</v>
      </c>
      <c r="L1764" t="s">
        <v>46</v>
      </c>
      <c r="M1764" t="s">
        <v>253</v>
      </c>
      <c r="N1764" t="s">
        <v>225</v>
      </c>
      <c r="O1764" t="s">
        <v>251</v>
      </c>
      <c r="P1764">
        <v>29</v>
      </c>
      <c r="Q1764" s="1">
        <v>32874</v>
      </c>
      <c r="R1764" t="s">
        <v>227</v>
      </c>
      <c r="S1764" t="s">
        <v>243</v>
      </c>
      <c r="T1764" t="s">
        <v>229</v>
      </c>
      <c r="U1764" t="s">
        <v>230</v>
      </c>
      <c r="V1764" t="s">
        <v>240</v>
      </c>
      <c r="W1764">
        <v>311</v>
      </c>
      <c r="X1764" t="s">
        <v>344</v>
      </c>
      <c r="Y1764" t="s">
        <v>360</v>
      </c>
      <c r="Z1764" t="s">
        <v>346</v>
      </c>
      <c r="AA1764">
        <v>9.9099999999999994E-2</v>
      </c>
      <c r="AB1764" t="s">
        <v>347</v>
      </c>
      <c r="AC1764" t="s">
        <v>361</v>
      </c>
      <c r="AD1764" t="s">
        <v>39</v>
      </c>
      <c r="AE1764" t="s">
        <v>40</v>
      </c>
      <c r="AF1764" t="s">
        <v>41</v>
      </c>
      <c r="AG1764" t="s">
        <v>42</v>
      </c>
      <c r="AH1764" t="s">
        <v>42</v>
      </c>
      <c r="AI1764" t="s">
        <v>43</v>
      </c>
      <c r="AJ1764" t="s">
        <v>44</v>
      </c>
      <c r="AK1764">
        <v>30179</v>
      </c>
      <c r="AL1764" t="s">
        <v>45</v>
      </c>
      <c r="AM1764" t="s">
        <v>30</v>
      </c>
      <c r="AN1764">
        <v>27406</v>
      </c>
      <c r="AO1764">
        <v>19181</v>
      </c>
      <c r="AP1764">
        <v>26354</v>
      </c>
      <c r="AQ1764">
        <v>8.82</v>
      </c>
      <c r="AR1764">
        <v>619.63</v>
      </c>
      <c r="AS1764" t="s">
        <v>2397</v>
      </c>
      <c r="AT1764" t="s">
        <v>2396</v>
      </c>
      <c r="AU1764">
        <v>2</v>
      </c>
      <c r="AV1764" t="s">
        <v>2398</v>
      </c>
      <c r="AW1764" t="str" cm="1">
        <f t="array" ref="AW1764">IF(Bank_Final_Fact[[#This Row],[Disbursement Date]]=MIN(_xlfn._xlws.FILTER(Bank_Final_Fact[Disbursement Date],Bank_Final_Fact[Client id]=Bank_Final_Fact[[#This Row],[Client id]])),"New","Old")</f>
        <v>New</v>
      </c>
      <c r="AX1764">
        <f t="shared" si="27"/>
        <v>2</v>
      </c>
    </row>
    <row r="1765" spans="1:50">
      <c r="A1765" t="s">
        <v>2150</v>
      </c>
      <c r="B1765">
        <v>132</v>
      </c>
      <c r="C1765" t="s">
        <v>109</v>
      </c>
      <c r="D1765" t="s">
        <v>359</v>
      </c>
      <c r="E1765">
        <v>10176</v>
      </c>
      <c r="F1765">
        <v>2087</v>
      </c>
      <c r="G1765">
        <v>3144</v>
      </c>
      <c r="H1765" s="1">
        <v>44514</v>
      </c>
      <c r="I1765" t="s">
        <v>382</v>
      </c>
      <c r="J1765" t="s">
        <v>383</v>
      </c>
      <c r="K1765">
        <v>1110166</v>
      </c>
      <c r="L1765" t="s">
        <v>112</v>
      </c>
      <c r="M1765" t="s">
        <v>320</v>
      </c>
      <c r="N1765" t="s">
        <v>225</v>
      </c>
      <c r="O1765" t="s">
        <v>242</v>
      </c>
      <c r="P1765">
        <v>21</v>
      </c>
      <c r="Q1765" s="1">
        <v>35798</v>
      </c>
      <c r="R1765" t="s">
        <v>239</v>
      </c>
      <c r="S1765" t="s">
        <v>303</v>
      </c>
      <c r="T1765" t="s">
        <v>229</v>
      </c>
      <c r="U1765" t="s">
        <v>236</v>
      </c>
      <c r="V1765" t="s">
        <v>231</v>
      </c>
      <c r="W1765">
        <v>493</v>
      </c>
      <c r="X1765" t="s">
        <v>344</v>
      </c>
      <c r="Y1765" t="s">
        <v>360</v>
      </c>
      <c r="Z1765" t="s">
        <v>346</v>
      </c>
      <c r="AA1765">
        <v>9.9099999999999994E-2</v>
      </c>
      <c r="AB1765" t="s">
        <v>347</v>
      </c>
      <c r="AC1765" t="s">
        <v>361</v>
      </c>
      <c r="AD1765" t="s">
        <v>109</v>
      </c>
      <c r="AE1765" t="s">
        <v>9</v>
      </c>
      <c r="AF1765" t="s">
        <v>10</v>
      </c>
      <c r="AG1765" t="s">
        <v>11</v>
      </c>
      <c r="AH1765" t="s">
        <v>11</v>
      </c>
      <c r="AI1765" t="s">
        <v>12</v>
      </c>
      <c r="AJ1765" t="s">
        <v>110</v>
      </c>
      <c r="AK1765">
        <v>1110166</v>
      </c>
      <c r="AL1765" t="s">
        <v>111</v>
      </c>
      <c r="AM1765" t="s">
        <v>14</v>
      </c>
      <c r="AN1765">
        <v>10285</v>
      </c>
      <c r="AO1765">
        <v>3947</v>
      </c>
      <c r="AP1765">
        <v>9881</v>
      </c>
      <c r="AQ1765">
        <v>23.69</v>
      </c>
      <c r="AR1765">
        <v>1635.13</v>
      </c>
      <c r="AS1765" t="s">
        <v>2396</v>
      </c>
      <c r="AT1765" t="s">
        <v>2396</v>
      </c>
      <c r="AU1765">
        <v>0</v>
      </c>
      <c r="AV1765" t="s">
        <v>2398</v>
      </c>
      <c r="AW1765" t="str" cm="1">
        <f t="array" ref="AW1765">IF(Bank_Final_Fact[[#This Row],[Disbursement Date]]=MIN(_xlfn._xlws.FILTER(Bank_Final_Fact[Disbursement Date],Bank_Final_Fact[Client id]=Bank_Final_Fact[[#This Row],[Client id]])),"New","Old")</f>
        <v>Old</v>
      </c>
      <c r="AX1765">
        <f t="shared" si="27"/>
        <v>4</v>
      </c>
    </row>
    <row r="1766" spans="1:50">
      <c r="A1766" t="s">
        <v>2151</v>
      </c>
      <c r="B1766">
        <v>403</v>
      </c>
      <c r="C1766" t="s">
        <v>57</v>
      </c>
      <c r="D1766" t="s">
        <v>359</v>
      </c>
      <c r="E1766">
        <v>46828</v>
      </c>
      <c r="F1766">
        <v>32996</v>
      </c>
      <c r="G1766">
        <v>14952</v>
      </c>
      <c r="H1766" s="1">
        <v>42621</v>
      </c>
      <c r="I1766" t="s">
        <v>382</v>
      </c>
      <c r="J1766" t="s">
        <v>389</v>
      </c>
      <c r="K1766">
        <v>240005</v>
      </c>
      <c r="L1766" t="s">
        <v>59</v>
      </c>
      <c r="M1766" t="s">
        <v>327</v>
      </c>
      <c r="N1766" t="s">
        <v>225</v>
      </c>
      <c r="O1766" t="s">
        <v>238</v>
      </c>
      <c r="P1766">
        <v>55</v>
      </c>
      <c r="Q1766" s="1">
        <v>23012</v>
      </c>
      <c r="R1766" t="s">
        <v>266</v>
      </c>
      <c r="S1766" t="s">
        <v>282</v>
      </c>
      <c r="T1766" t="s">
        <v>259</v>
      </c>
      <c r="U1766" t="s">
        <v>261</v>
      </c>
      <c r="V1766" t="s">
        <v>231</v>
      </c>
      <c r="W1766">
        <v>750</v>
      </c>
      <c r="X1766" t="s">
        <v>344</v>
      </c>
      <c r="Y1766" t="s">
        <v>360</v>
      </c>
      <c r="Z1766" t="s">
        <v>346</v>
      </c>
      <c r="AA1766">
        <v>9.9099999999999994E-2</v>
      </c>
      <c r="AB1766" t="s">
        <v>347</v>
      </c>
      <c r="AC1766" t="s">
        <v>361</v>
      </c>
      <c r="AD1766" t="s">
        <v>57</v>
      </c>
      <c r="AE1766" t="s">
        <v>33</v>
      </c>
      <c r="AF1766" t="s">
        <v>34</v>
      </c>
      <c r="AG1766" t="s">
        <v>35</v>
      </c>
      <c r="AH1766" t="s">
        <v>35</v>
      </c>
      <c r="AI1766" t="s">
        <v>36</v>
      </c>
      <c r="AJ1766" t="s">
        <v>57</v>
      </c>
      <c r="AK1766">
        <v>240005</v>
      </c>
      <c r="AL1766" t="s">
        <v>58</v>
      </c>
      <c r="AM1766" t="s">
        <v>30</v>
      </c>
      <c r="AN1766">
        <v>47519</v>
      </c>
      <c r="AO1766">
        <v>33428</v>
      </c>
      <c r="AP1766">
        <v>46400</v>
      </c>
      <c r="AQ1766">
        <v>22.71</v>
      </c>
      <c r="AR1766">
        <v>867.38</v>
      </c>
      <c r="AS1766" t="s">
        <v>2396</v>
      </c>
      <c r="AT1766" t="s">
        <v>2396</v>
      </c>
      <c r="AU1766">
        <v>2</v>
      </c>
      <c r="AV1766" t="s">
        <v>2400</v>
      </c>
      <c r="AW1766" t="str" cm="1">
        <f t="array" ref="AW1766">IF(Bank_Final_Fact[[#This Row],[Disbursement Date]]=MIN(_xlfn._xlws.FILTER(Bank_Final_Fact[Disbursement Date],Bank_Final_Fact[Client id]=Bank_Final_Fact[[#This Row],[Client id]])),"New","Old")</f>
        <v>New</v>
      </c>
      <c r="AX1766">
        <f t="shared" si="27"/>
        <v>4</v>
      </c>
    </row>
    <row r="1767" spans="1:50">
      <c r="A1767" t="s">
        <v>2152</v>
      </c>
      <c r="B1767">
        <v>137</v>
      </c>
      <c r="C1767" t="s">
        <v>127</v>
      </c>
      <c r="D1767" t="s">
        <v>343</v>
      </c>
      <c r="E1767">
        <v>19288</v>
      </c>
      <c r="F1767">
        <v>42969</v>
      </c>
      <c r="G1767">
        <v>34418</v>
      </c>
      <c r="H1767" s="1">
        <v>43417</v>
      </c>
      <c r="I1767" t="s">
        <v>387</v>
      </c>
      <c r="J1767" t="s">
        <v>389</v>
      </c>
      <c r="K1767">
        <v>120676</v>
      </c>
      <c r="L1767" t="s">
        <v>128</v>
      </c>
      <c r="M1767" t="s">
        <v>322</v>
      </c>
      <c r="N1767" t="s">
        <v>225</v>
      </c>
      <c r="O1767" t="s">
        <v>226</v>
      </c>
      <c r="P1767">
        <v>44</v>
      </c>
      <c r="Q1767" s="1">
        <v>27395</v>
      </c>
      <c r="R1767" t="s">
        <v>239</v>
      </c>
      <c r="S1767" t="s">
        <v>303</v>
      </c>
      <c r="T1767" t="s">
        <v>229</v>
      </c>
      <c r="U1767" t="s">
        <v>236</v>
      </c>
      <c r="V1767" t="s">
        <v>231</v>
      </c>
      <c r="W1767">
        <v>638</v>
      </c>
      <c r="X1767" t="s">
        <v>344</v>
      </c>
      <c r="Y1767" t="s">
        <v>345</v>
      </c>
      <c r="Z1767" t="s">
        <v>346</v>
      </c>
      <c r="AA1767">
        <v>0.1065</v>
      </c>
      <c r="AB1767" t="s">
        <v>347</v>
      </c>
      <c r="AC1767" t="s">
        <v>348</v>
      </c>
      <c r="AD1767" t="s">
        <v>127</v>
      </c>
      <c r="AE1767" t="s">
        <v>9</v>
      </c>
      <c r="AF1767" t="s">
        <v>10</v>
      </c>
      <c r="AG1767" t="s">
        <v>11</v>
      </c>
      <c r="AH1767" t="s">
        <v>11</v>
      </c>
      <c r="AI1767" t="s">
        <v>12</v>
      </c>
      <c r="AJ1767" t="s">
        <v>127</v>
      </c>
      <c r="AK1767">
        <v>120676</v>
      </c>
      <c r="AL1767" t="s">
        <v>21</v>
      </c>
      <c r="AM1767" t="s">
        <v>14</v>
      </c>
      <c r="AN1767">
        <v>18857</v>
      </c>
      <c r="AO1767">
        <v>43692</v>
      </c>
      <c r="AP1767">
        <v>19165</v>
      </c>
      <c r="AQ1767">
        <v>4.59</v>
      </c>
      <c r="AR1767">
        <v>4098.74</v>
      </c>
      <c r="AS1767" t="s">
        <v>2396</v>
      </c>
      <c r="AT1767" t="s">
        <v>2396</v>
      </c>
      <c r="AU1767">
        <v>1</v>
      </c>
      <c r="AV1767" t="s">
        <v>2398</v>
      </c>
      <c r="AW1767" t="str" cm="1">
        <f t="array" ref="AW1767">IF(Bank_Final_Fact[[#This Row],[Disbursement Date]]=MIN(_xlfn._xlws.FILTER(Bank_Final_Fact[Disbursement Date],Bank_Final_Fact[Client id]=Bank_Final_Fact[[#This Row],[Client id]])),"New","Old")</f>
        <v>Old</v>
      </c>
      <c r="AX1767">
        <f t="shared" si="27"/>
        <v>5</v>
      </c>
    </row>
    <row r="1768" spans="1:50">
      <c r="A1768" t="s">
        <v>2153</v>
      </c>
      <c r="B1768">
        <v>933</v>
      </c>
      <c r="C1768" t="s">
        <v>23</v>
      </c>
      <c r="D1768" t="s">
        <v>343</v>
      </c>
      <c r="E1768">
        <v>42177</v>
      </c>
      <c r="F1768">
        <v>29754</v>
      </c>
      <c r="G1768">
        <v>43115</v>
      </c>
      <c r="H1768" s="1">
        <v>42778</v>
      </c>
      <c r="I1768" t="s">
        <v>394</v>
      </c>
      <c r="J1768" t="s">
        <v>383</v>
      </c>
      <c r="K1768">
        <v>910182</v>
      </c>
      <c r="L1768" t="s">
        <v>31</v>
      </c>
      <c r="M1768" t="s">
        <v>309</v>
      </c>
      <c r="N1768" t="s">
        <v>225</v>
      </c>
      <c r="O1768" t="s">
        <v>238</v>
      </c>
      <c r="P1768">
        <v>53</v>
      </c>
      <c r="Q1768" s="1">
        <v>24108</v>
      </c>
      <c r="R1768" t="s">
        <v>239</v>
      </c>
      <c r="S1768" t="s">
        <v>303</v>
      </c>
      <c r="T1768" t="s">
        <v>229</v>
      </c>
      <c r="U1768" t="s">
        <v>261</v>
      </c>
      <c r="V1768" t="s">
        <v>246</v>
      </c>
      <c r="W1768">
        <v>529</v>
      </c>
      <c r="X1768" t="s">
        <v>344</v>
      </c>
      <c r="Y1768" t="s">
        <v>345</v>
      </c>
      <c r="Z1768" t="s">
        <v>346</v>
      </c>
      <c r="AA1768">
        <v>0.1065</v>
      </c>
      <c r="AB1768" t="s">
        <v>347</v>
      </c>
      <c r="AC1768" t="s">
        <v>348</v>
      </c>
      <c r="AD1768" t="s">
        <v>23</v>
      </c>
      <c r="AE1768" t="s">
        <v>24</v>
      </c>
      <c r="AF1768" t="s">
        <v>25</v>
      </c>
      <c r="AG1768" t="s">
        <v>26</v>
      </c>
      <c r="AH1768" t="s">
        <v>26</v>
      </c>
      <c r="AI1768" t="s">
        <v>27</v>
      </c>
      <c r="AJ1768" t="s">
        <v>28</v>
      </c>
      <c r="AK1768">
        <v>910182</v>
      </c>
      <c r="AL1768" t="s">
        <v>29</v>
      </c>
      <c r="AM1768" t="s">
        <v>16</v>
      </c>
      <c r="AN1768">
        <v>42522</v>
      </c>
      <c r="AO1768">
        <v>30118</v>
      </c>
      <c r="AP1768">
        <v>42040</v>
      </c>
      <c r="AQ1768">
        <v>33.18</v>
      </c>
      <c r="AR1768">
        <v>406.81</v>
      </c>
      <c r="AS1768" t="s">
        <v>2396</v>
      </c>
      <c r="AT1768" t="s">
        <v>2396</v>
      </c>
      <c r="AU1768">
        <v>1</v>
      </c>
      <c r="AV1768" t="s">
        <v>2398</v>
      </c>
      <c r="AW1768" t="str" cm="1">
        <f t="array" ref="AW1768">IF(Bank_Final_Fact[[#This Row],[Disbursement Date]]=MIN(_xlfn._xlws.FILTER(Bank_Final_Fact[Disbursement Date],Bank_Final_Fact[Client id]=Bank_Final_Fact[[#This Row],[Client id]])),"New","Old")</f>
        <v>New</v>
      </c>
      <c r="AX1768">
        <f t="shared" si="27"/>
        <v>2</v>
      </c>
    </row>
    <row r="1769" spans="1:50">
      <c r="A1769" t="s">
        <v>2154</v>
      </c>
      <c r="B1769">
        <v>784</v>
      </c>
      <c r="C1769" t="s">
        <v>183</v>
      </c>
      <c r="D1769" t="s">
        <v>359</v>
      </c>
      <c r="E1769">
        <v>19719</v>
      </c>
      <c r="F1769">
        <v>29408</v>
      </c>
      <c r="G1769">
        <v>30050</v>
      </c>
      <c r="H1769" s="1">
        <v>42927</v>
      </c>
      <c r="I1769" t="s">
        <v>385</v>
      </c>
      <c r="J1769" t="s">
        <v>383</v>
      </c>
      <c r="K1769">
        <v>1550006</v>
      </c>
      <c r="L1769" t="s">
        <v>185</v>
      </c>
      <c r="M1769" t="s">
        <v>334</v>
      </c>
      <c r="N1769" t="s">
        <v>225</v>
      </c>
      <c r="O1769" t="s">
        <v>226</v>
      </c>
      <c r="P1769">
        <v>43</v>
      </c>
      <c r="Q1769" s="1">
        <v>27454</v>
      </c>
      <c r="R1769" t="s">
        <v>281</v>
      </c>
      <c r="S1769" t="s">
        <v>282</v>
      </c>
      <c r="T1769" t="s">
        <v>229</v>
      </c>
      <c r="U1769" t="s">
        <v>230</v>
      </c>
      <c r="V1769" t="s">
        <v>246</v>
      </c>
      <c r="W1769">
        <v>558</v>
      </c>
      <c r="X1769" t="s">
        <v>344</v>
      </c>
      <c r="Y1769" t="s">
        <v>360</v>
      </c>
      <c r="Z1769" t="s">
        <v>346</v>
      </c>
      <c r="AA1769">
        <v>9.9099999999999994E-2</v>
      </c>
      <c r="AB1769" t="s">
        <v>347</v>
      </c>
      <c r="AC1769" t="s">
        <v>361</v>
      </c>
      <c r="AD1769" t="s">
        <v>183</v>
      </c>
      <c r="AE1769" t="s">
        <v>103</v>
      </c>
      <c r="AF1769" t="s">
        <v>104</v>
      </c>
      <c r="AG1769" t="s">
        <v>105</v>
      </c>
      <c r="AH1769" t="s">
        <v>105</v>
      </c>
      <c r="AI1769" t="s">
        <v>106</v>
      </c>
      <c r="AJ1769" t="s">
        <v>183</v>
      </c>
      <c r="AK1769">
        <v>1550006</v>
      </c>
      <c r="AL1769" t="s">
        <v>184</v>
      </c>
      <c r="AM1769" t="s">
        <v>14</v>
      </c>
      <c r="AN1769">
        <v>19354</v>
      </c>
      <c r="AO1769">
        <v>30203</v>
      </c>
      <c r="AP1769">
        <v>19236</v>
      </c>
      <c r="AQ1769">
        <v>5.92</v>
      </c>
      <c r="AR1769">
        <v>2299.34</v>
      </c>
      <c r="AS1769" t="s">
        <v>2397</v>
      </c>
      <c r="AT1769" t="s">
        <v>2396</v>
      </c>
      <c r="AU1769">
        <v>0</v>
      </c>
      <c r="AV1769" t="s">
        <v>2398</v>
      </c>
      <c r="AW1769" t="str" cm="1">
        <f t="array" ref="AW1769">IF(Bank_Final_Fact[[#This Row],[Disbursement Date]]=MIN(_xlfn._xlws.FILTER(Bank_Final_Fact[Disbursement Date],Bank_Final_Fact[Client id]=Bank_Final_Fact[[#This Row],[Client id]])),"New","Old")</f>
        <v>Old</v>
      </c>
      <c r="AX1769">
        <f t="shared" si="27"/>
        <v>6</v>
      </c>
    </row>
    <row r="1770" spans="1:50">
      <c r="A1770" t="s">
        <v>2155</v>
      </c>
      <c r="B1770">
        <v>50</v>
      </c>
      <c r="C1770" t="s">
        <v>23</v>
      </c>
      <c r="D1770" t="s">
        <v>359</v>
      </c>
      <c r="E1770">
        <v>25686</v>
      </c>
      <c r="F1770">
        <v>21375</v>
      </c>
      <c r="G1770">
        <v>4789</v>
      </c>
      <c r="H1770" s="1">
        <v>43731</v>
      </c>
      <c r="I1770" t="s">
        <v>385</v>
      </c>
      <c r="J1770" t="s">
        <v>389</v>
      </c>
      <c r="K1770">
        <v>910182</v>
      </c>
      <c r="L1770" t="s">
        <v>31</v>
      </c>
      <c r="M1770" t="s">
        <v>284</v>
      </c>
      <c r="N1770" t="s">
        <v>225</v>
      </c>
      <c r="O1770" t="s">
        <v>226</v>
      </c>
      <c r="P1770">
        <v>38</v>
      </c>
      <c r="Q1770" s="1">
        <v>29891</v>
      </c>
      <c r="R1770" t="s">
        <v>235</v>
      </c>
      <c r="S1770" t="s">
        <v>282</v>
      </c>
      <c r="T1770" t="s">
        <v>229</v>
      </c>
      <c r="U1770" t="s">
        <v>245</v>
      </c>
      <c r="V1770" t="s">
        <v>231</v>
      </c>
      <c r="W1770">
        <v>774</v>
      </c>
      <c r="X1770" t="s">
        <v>344</v>
      </c>
      <c r="Y1770" t="s">
        <v>360</v>
      </c>
      <c r="Z1770" t="s">
        <v>346</v>
      </c>
      <c r="AA1770">
        <v>9.9099999999999994E-2</v>
      </c>
      <c r="AB1770" t="s">
        <v>347</v>
      </c>
      <c r="AC1770" t="s">
        <v>361</v>
      </c>
      <c r="AD1770" t="s">
        <v>23</v>
      </c>
      <c r="AE1770" t="s">
        <v>24</v>
      </c>
      <c r="AF1770" t="s">
        <v>25</v>
      </c>
      <c r="AG1770" t="s">
        <v>26</v>
      </c>
      <c r="AH1770" t="s">
        <v>26</v>
      </c>
      <c r="AI1770" t="s">
        <v>27</v>
      </c>
      <c r="AJ1770" t="s">
        <v>28</v>
      </c>
      <c r="AK1770">
        <v>910182</v>
      </c>
      <c r="AL1770" t="s">
        <v>29</v>
      </c>
      <c r="AM1770" t="s">
        <v>16</v>
      </c>
      <c r="AN1770">
        <v>27244</v>
      </c>
      <c r="AO1770">
        <v>22905</v>
      </c>
      <c r="AP1770">
        <v>25304</v>
      </c>
      <c r="AQ1770">
        <v>30.76</v>
      </c>
      <c r="AR1770">
        <v>1260.46</v>
      </c>
      <c r="AS1770" t="s">
        <v>2397</v>
      </c>
      <c r="AT1770" t="s">
        <v>2396</v>
      </c>
      <c r="AU1770">
        <v>1</v>
      </c>
      <c r="AV1770" t="s">
        <v>2399</v>
      </c>
      <c r="AW1770" t="str" cm="1">
        <f t="array" ref="AW1770">IF(Bank_Final_Fact[[#This Row],[Disbursement Date]]=MIN(_xlfn._xlws.FILTER(Bank_Final_Fact[Disbursement Date],Bank_Final_Fact[Client id]=Bank_Final_Fact[[#This Row],[Client id]])),"New","Old")</f>
        <v>Old</v>
      </c>
      <c r="AX1770">
        <f t="shared" si="27"/>
        <v>3</v>
      </c>
    </row>
    <row r="1771" spans="1:50">
      <c r="A1771" t="s">
        <v>2156</v>
      </c>
      <c r="B1771">
        <v>935</v>
      </c>
      <c r="C1771" t="s">
        <v>206</v>
      </c>
      <c r="D1771" t="s">
        <v>343</v>
      </c>
      <c r="E1771">
        <v>43802</v>
      </c>
      <c r="F1771">
        <v>25080</v>
      </c>
      <c r="G1771">
        <v>39829</v>
      </c>
      <c r="H1771" s="1">
        <v>44963</v>
      </c>
      <c r="I1771" t="s">
        <v>382</v>
      </c>
      <c r="J1771" t="s">
        <v>383</v>
      </c>
      <c r="K1771">
        <v>670106</v>
      </c>
      <c r="L1771" t="s">
        <v>208</v>
      </c>
      <c r="M1771" t="s">
        <v>274</v>
      </c>
      <c r="N1771" t="s">
        <v>225</v>
      </c>
      <c r="O1771" t="s">
        <v>238</v>
      </c>
      <c r="P1771">
        <v>49</v>
      </c>
      <c r="Q1771" s="1">
        <v>25882</v>
      </c>
      <c r="R1771" t="s">
        <v>235</v>
      </c>
      <c r="S1771" t="s">
        <v>243</v>
      </c>
      <c r="T1771" t="s">
        <v>229</v>
      </c>
      <c r="U1771" t="s">
        <v>230</v>
      </c>
      <c r="V1771" t="s">
        <v>240</v>
      </c>
      <c r="W1771">
        <v>641</v>
      </c>
      <c r="X1771" t="s">
        <v>344</v>
      </c>
      <c r="Y1771" t="s">
        <v>345</v>
      </c>
      <c r="Z1771" t="s">
        <v>346</v>
      </c>
      <c r="AA1771">
        <v>0.1065</v>
      </c>
      <c r="AB1771" t="s">
        <v>347</v>
      </c>
      <c r="AC1771" t="s">
        <v>348</v>
      </c>
      <c r="AD1771" t="s">
        <v>206</v>
      </c>
      <c r="AE1771" t="s">
        <v>51</v>
      </c>
      <c r="AF1771" t="s">
        <v>52</v>
      </c>
      <c r="AG1771" t="s">
        <v>53</v>
      </c>
      <c r="AH1771" t="s">
        <v>53</v>
      </c>
      <c r="AI1771" t="s">
        <v>54</v>
      </c>
      <c r="AJ1771" t="s">
        <v>206</v>
      </c>
      <c r="AK1771">
        <v>670106</v>
      </c>
      <c r="AL1771" t="s">
        <v>207</v>
      </c>
      <c r="AM1771" t="s">
        <v>14</v>
      </c>
      <c r="AN1771">
        <v>45496</v>
      </c>
      <c r="AO1771">
        <v>26008</v>
      </c>
      <c r="AP1771">
        <v>43738</v>
      </c>
      <c r="AQ1771">
        <v>25.42</v>
      </c>
      <c r="AR1771">
        <v>4171.67</v>
      </c>
      <c r="AS1771" t="s">
        <v>2396</v>
      </c>
      <c r="AT1771" t="s">
        <v>2396</v>
      </c>
      <c r="AU1771">
        <v>1</v>
      </c>
      <c r="AV1771" t="s">
        <v>2398</v>
      </c>
      <c r="AW1771" t="str" cm="1">
        <f t="array" ref="AW1771">IF(Bank_Final_Fact[[#This Row],[Disbursement Date]]=MIN(_xlfn._xlws.FILTER(Bank_Final_Fact[Disbursement Date],Bank_Final_Fact[Client id]=Bank_Final_Fact[[#This Row],[Client id]])),"New","Old")</f>
        <v>Old</v>
      </c>
      <c r="AX1771">
        <f t="shared" si="27"/>
        <v>5</v>
      </c>
    </row>
    <row r="1772" spans="1:50">
      <c r="A1772" t="s">
        <v>2157</v>
      </c>
      <c r="B1772">
        <v>196</v>
      </c>
      <c r="C1772" t="s">
        <v>17</v>
      </c>
      <c r="D1772" t="s">
        <v>343</v>
      </c>
      <c r="E1772">
        <v>4126</v>
      </c>
      <c r="F1772">
        <v>28903</v>
      </c>
      <c r="G1772">
        <v>4141</v>
      </c>
      <c r="H1772" s="1">
        <v>44482</v>
      </c>
      <c r="I1772" t="s">
        <v>394</v>
      </c>
      <c r="J1772" t="s">
        <v>383</v>
      </c>
      <c r="K1772">
        <v>160051</v>
      </c>
      <c r="L1772" t="s">
        <v>19</v>
      </c>
      <c r="M1772" t="s">
        <v>253</v>
      </c>
      <c r="N1772" t="s">
        <v>225</v>
      </c>
      <c r="O1772" t="s">
        <v>251</v>
      </c>
      <c r="P1772">
        <v>29</v>
      </c>
      <c r="Q1772" s="1">
        <v>32874</v>
      </c>
      <c r="R1772" t="s">
        <v>227</v>
      </c>
      <c r="S1772" t="s">
        <v>243</v>
      </c>
      <c r="T1772" t="s">
        <v>229</v>
      </c>
      <c r="U1772" t="s">
        <v>230</v>
      </c>
      <c r="V1772" t="s">
        <v>240</v>
      </c>
      <c r="W1772">
        <v>311</v>
      </c>
      <c r="X1772" t="s">
        <v>344</v>
      </c>
      <c r="Y1772" t="s">
        <v>345</v>
      </c>
      <c r="Z1772" t="s">
        <v>346</v>
      </c>
      <c r="AA1772">
        <v>0.1065</v>
      </c>
      <c r="AB1772" t="s">
        <v>347</v>
      </c>
      <c r="AC1772" t="s">
        <v>348</v>
      </c>
      <c r="AD1772" t="s">
        <v>17</v>
      </c>
      <c r="AE1772" t="s">
        <v>9</v>
      </c>
      <c r="AF1772" t="s">
        <v>10</v>
      </c>
      <c r="AG1772" t="s">
        <v>11</v>
      </c>
      <c r="AH1772" t="s">
        <v>11</v>
      </c>
      <c r="AI1772" t="s">
        <v>12</v>
      </c>
      <c r="AJ1772" t="s">
        <v>17</v>
      </c>
      <c r="AK1772">
        <v>160051</v>
      </c>
      <c r="AL1772" t="s">
        <v>18</v>
      </c>
      <c r="AM1772" t="s">
        <v>30</v>
      </c>
      <c r="AN1772">
        <v>3712</v>
      </c>
      <c r="AO1772">
        <v>29601</v>
      </c>
      <c r="AP1772">
        <v>4076</v>
      </c>
      <c r="AQ1772">
        <v>21.87</v>
      </c>
      <c r="AR1772">
        <v>3628.32</v>
      </c>
      <c r="AS1772" t="s">
        <v>2396</v>
      </c>
      <c r="AT1772" t="s">
        <v>2396</v>
      </c>
      <c r="AU1772">
        <v>1</v>
      </c>
      <c r="AV1772" t="s">
        <v>2399</v>
      </c>
      <c r="AW1772" t="str" cm="1">
        <f t="array" ref="AW1772">IF(Bank_Final_Fact[[#This Row],[Disbursement Date]]=MIN(_xlfn._xlws.FILTER(Bank_Final_Fact[Disbursement Date],Bank_Final_Fact[Client id]=Bank_Final_Fact[[#This Row],[Client id]])),"New","Old")</f>
        <v>Old</v>
      </c>
      <c r="AX1772">
        <f t="shared" si="27"/>
        <v>2</v>
      </c>
    </row>
    <row r="1773" spans="1:50">
      <c r="A1773" t="s">
        <v>2158</v>
      </c>
      <c r="B1773">
        <v>915</v>
      </c>
      <c r="C1773" t="s">
        <v>23</v>
      </c>
      <c r="D1773" t="s">
        <v>343</v>
      </c>
      <c r="E1773">
        <v>12527</v>
      </c>
      <c r="F1773">
        <v>3479</v>
      </c>
      <c r="G1773">
        <v>34968</v>
      </c>
      <c r="H1773" s="1">
        <v>44213</v>
      </c>
      <c r="I1773" t="s">
        <v>385</v>
      </c>
      <c r="J1773" t="s">
        <v>383</v>
      </c>
      <c r="K1773">
        <v>910182</v>
      </c>
      <c r="L1773" t="s">
        <v>31</v>
      </c>
      <c r="M1773" t="s">
        <v>241</v>
      </c>
      <c r="N1773" t="s">
        <v>225</v>
      </c>
      <c r="O1773" t="s">
        <v>238</v>
      </c>
      <c r="P1773">
        <v>54</v>
      </c>
      <c r="Q1773" s="1">
        <v>24025</v>
      </c>
      <c r="R1773" t="s">
        <v>266</v>
      </c>
      <c r="S1773" t="s">
        <v>243</v>
      </c>
      <c r="T1773" t="s">
        <v>259</v>
      </c>
      <c r="U1773" t="s">
        <v>236</v>
      </c>
      <c r="V1773" t="s">
        <v>240</v>
      </c>
      <c r="W1773">
        <v>629</v>
      </c>
      <c r="X1773" t="s">
        <v>344</v>
      </c>
      <c r="Y1773" t="s">
        <v>345</v>
      </c>
      <c r="Z1773" t="s">
        <v>346</v>
      </c>
      <c r="AA1773">
        <v>0.1065</v>
      </c>
      <c r="AB1773" t="s">
        <v>347</v>
      </c>
      <c r="AC1773" t="s">
        <v>348</v>
      </c>
      <c r="AD1773" t="s">
        <v>23</v>
      </c>
      <c r="AE1773" t="s">
        <v>24</v>
      </c>
      <c r="AF1773" t="s">
        <v>25</v>
      </c>
      <c r="AG1773" t="s">
        <v>26</v>
      </c>
      <c r="AH1773" t="s">
        <v>26</v>
      </c>
      <c r="AI1773" t="s">
        <v>27</v>
      </c>
      <c r="AJ1773" t="s">
        <v>28</v>
      </c>
      <c r="AK1773">
        <v>910182</v>
      </c>
      <c r="AL1773" t="s">
        <v>29</v>
      </c>
      <c r="AM1773" t="s">
        <v>16</v>
      </c>
      <c r="AN1773">
        <v>13844</v>
      </c>
      <c r="AO1773">
        <v>4930</v>
      </c>
      <c r="AP1773">
        <v>12117</v>
      </c>
      <c r="AQ1773">
        <v>7.3</v>
      </c>
      <c r="AR1773">
        <v>514.15</v>
      </c>
      <c r="AS1773" t="s">
        <v>2396</v>
      </c>
      <c r="AT1773" t="s">
        <v>2396</v>
      </c>
      <c r="AU1773">
        <v>1</v>
      </c>
      <c r="AV1773" t="s">
        <v>2399</v>
      </c>
      <c r="AW1773" t="str" cm="1">
        <f t="array" ref="AW1773">IF(Bank_Final_Fact[[#This Row],[Disbursement Date]]=MIN(_xlfn._xlws.FILTER(Bank_Final_Fact[Disbursement Date],Bank_Final_Fact[Client id]=Bank_Final_Fact[[#This Row],[Client id]])),"New","Old")</f>
        <v>Old</v>
      </c>
      <c r="AX1773">
        <f t="shared" si="27"/>
        <v>2</v>
      </c>
    </row>
    <row r="1774" spans="1:50">
      <c r="A1774" t="s">
        <v>2159</v>
      </c>
      <c r="B1774">
        <v>104</v>
      </c>
      <c r="C1774" t="s">
        <v>20</v>
      </c>
      <c r="D1774" t="s">
        <v>356</v>
      </c>
      <c r="E1774">
        <v>21680</v>
      </c>
      <c r="F1774">
        <v>15805</v>
      </c>
      <c r="G1774">
        <v>7108</v>
      </c>
      <c r="H1774" s="1">
        <v>43987</v>
      </c>
      <c r="I1774" t="s">
        <v>385</v>
      </c>
      <c r="J1774" t="s">
        <v>383</v>
      </c>
      <c r="K1774">
        <v>110159</v>
      </c>
      <c r="L1774" t="s">
        <v>22</v>
      </c>
      <c r="M1774" t="s">
        <v>260</v>
      </c>
      <c r="N1774" t="s">
        <v>225</v>
      </c>
      <c r="O1774" t="s">
        <v>226</v>
      </c>
      <c r="P1774">
        <v>38</v>
      </c>
      <c r="Q1774" s="1">
        <v>29221</v>
      </c>
      <c r="R1774" t="s">
        <v>239</v>
      </c>
      <c r="S1774" t="s">
        <v>303</v>
      </c>
      <c r="T1774" t="s">
        <v>249</v>
      </c>
      <c r="U1774" t="s">
        <v>230</v>
      </c>
      <c r="V1774" t="s">
        <v>231</v>
      </c>
      <c r="W1774">
        <v>368</v>
      </c>
      <c r="X1774" t="s">
        <v>344</v>
      </c>
      <c r="Y1774" t="s">
        <v>357</v>
      </c>
      <c r="Z1774" t="s">
        <v>346</v>
      </c>
      <c r="AA1774">
        <v>6.6199999999999995E-2</v>
      </c>
      <c r="AB1774" t="s">
        <v>351</v>
      </c>
      <c r="AC1774" t="s">
        <v>358</v>
      </c>
      <c r="AD1774" t="s">
        <v>20</v>
      </c>
      <c r="AE1774" t="s">
        <v>9</v>
      </c>
      <c r="AF1774" t="s">
        <v>10</v>
      </c>
      <c r="AG1774" t="s">
        <v>11</v>
      </c>
      <c r="AH1774" t="s">
        <v>11</v>
      </c>
      <c r="AI1774" t="s">
        <v>12</v>
      </c>
      <c r="AJ1774" t="s">
        <v>20</v>
      </c>
      <c r="AK1774">
        <v>110159</v>
      </c>
      <c r="AL1774" t="s">
        <v>21</v>
      </c>
      <c r="AM1774" t="s">
        <v>30</v>
      </c>
      <c r="AN1774">
        <v>22064</v>
      </c>
      <c r="AO1774">
        <v>17086</v>
      </c>
      <c r="AP1774">
        <v>21620</v>
      </c>
      <c r="AQ1774">
        <v>8.59</v>
      </c>
      <c r="AR1774">
        <v>2971.17</v>
      </c>
      <c r="AS1774" t="s">
        <v>2396</v>
      </c>
      <c r="AT1774" t="s">
        <v>2396</v>
      </c>
      <c r="AU1774">
        <v>2</v>
      </c>
      <c r="AV1774" t="s">
        <v>2398</v>
      </c>
      <c r="AW1774" t="str" cm="1">
        <f t="array" ref="AW1774">IF(Bank_Final_Fact[[#This Row],[Disbursement Date]]=MIN(_xlfn._xlws.FILTER(Bank_Final_Fact[Disbursement Date],Bank_Final_Fact[Client id]=Bank_Final_Fact[[#This Row],[Client id]])),"New","Old")</f>
        <v>New</v>
      </c>
      <c r="AX1774">
        <f t="shared" si="27"/>
        <v>1</v>
      </c>
    </row>
    <row r="1775" spans="1:50">
      <c r="A1775" t="s">
        <v>2160</v>
      </c>
      <c r="B1775">
        <v>24</v>
      </c>
      <c r="C1775" t="s">
        <v>47</v>
      </c>
      <c r="D1775" t="s">
        <v>359</v>
      </c>
      <c r="E1775">
        <v>12023</v>
      </c>
      <c r="F1775">
        <v>11818</v>
      </c>
      <c r="G1775">
        <v>14980</v>
      </c>
      <c r="H1775" s="1">
        <v>42629</v>
      </c>
      <c r="I1775" t="s">
        <v>394</v>
      </c>
      <c r="J1775" t="s">
        <v>389</v>
      </c>
      <c r="K1775">
        <v>80001</v>
      </c>
      <c r="L1775" t="s">
        <v>49</v>
      </c>
      <c r="M1775" t="s">
        <v>265</v>
      </c>
      <c r="N1775" t="s">
        <v>225</v>
      </c>
      <c r="O1775" t="s">
        <v>238</v>
      </c>
      <c r="P1775">
        <v>47</v>
      </c>
      <c r="Q1775" s="1">
        <v>25639</v>
      </c>
      <c r="R1775" t="s">
        <v>266</v>
      </c>
      <c r="S1775" t="s">
        <v>243</v>
      </c>
      <c r="T1775" t="s">
        <v>249</v>
      </c>
      <c r="U1775" t="s">
        <v>230</v>
      </c>
      <c r="V1775" t="s">
        <v>246</v>
      </c>
      <c r="W1775">
        <v>519</v>
      </c>
      <c r="X1775" t="s">
        <v>344</v>
      </c>
      <c r="Y1775" t="s">
        <v>360</v>
      </c>
      <c r="Z1775" t="s">
        <v>346</v>
      </c>
      <c r="AA1775">
        <v>9.9099999999999994E-2</v>
      </c>
      <c r="AB1775" t="s">
        <v>347</v>
      </c>
      <c r="AC1775" t="s">
        <v>361</v>
      </c>
      <c r="AD1775" t="s">
        <v>47</v>
      </c>
      <c r="AE1775" t="s">
        <v>40</v>
      </c>
      <c r="AF1775" t="s">
        <v>41</v>
      </c>
      <c r="AG1775" t="s">
        <v>42</v>
      </c>
      <c r="AH1775" t="s">
        <v>42</v>
      </c>
      <c r="AI1775" t="s">
        <v>43</v>
      </c>
      <c r="AJ1775" t="s">
        <v>47</v>
      </c>
      <c r="AK1775">
        <v>80001</v>
      </c>
      <c r="AL1775" t="s">
        <v>48</v>
      </c>
      <c r="AM1775" t="s">
        <v>16</v>
      </c>
      <c r="AN1775">
        <v>13422</v>
      </c>
      <c r="AO1775">
        <v>12647</v>
      </c>
      <c r="AP1775">
        <v>11902</v>
      </c>
      <c r="AQ1775">
        <v>31.68</v>
      </c>
      <c r="AR1775">
        <v>4670.1499999999996</v>
      </c>
      <c r="AS1775" t="s">
        <v>2396</v>
      </c>
      <c r="AT1775" t="s">
        <v>2396</v>
      </c>
      <c r="AU1775">
        <v>2</v>
      </c>
      <c r="AV1775" t="s">
        <v>2398</v>
      </c>
      <c r="AW1775" t="str" cm="1">
        <f t="array" ref="AW1775">IF(Bank_Final_Fact[[#This Row],[Disbursement Date]]=MIN(_xlfn._xlws.FILTER(Bank_Final_Fact[Disbursement Date],Bank_Final_Fact[Client id]=Bank_Final_Fact[[#This Row],[Client id]])),"New","Old")</f>
        <v>New</v>
      </c>
      <c r="AX1775">
        <f t="shared" si="27"/>
        <v>1</v>
      </c>
    </row>
    <row r="1776" spans="1:50">
      <c r="A1776" t="s">
        <v>2161</v>
      </c>
      <c r="B1776">
        <v>716</v>
      </c>
      <c r="C1776" t="s">
        <v>109</v>
      </c>
      <c r="D1776" t="s">
        <v>353</v>
      </c>
      <c r="E1776">
        <v>33000</v>
      </c>
      <c r="F1776">
        <v>26425</v>
      </c>
      <c r="G1776">
        <v>16439</v>
      </c>
      <c r="H1776" s="1">
        <v>43378</v>
      </c>
      <c r="I1776" t="s">
        <v>382</v>
      </c>
      <c r="J1776" t="s">
        <v>389</v>
      </c>
      <c r="K1776">
        <v>1110166</v>
      </c>
      <c r="L1776" t="s">
        <v>112</v>
      </c>
      <c r="M1776" t="s">
        <v>323</v>
      </c>
      <c r="N1776" t="s">
        <v>225</v>
      </c>
      <c r="O1776" t="s">
        <v>251</v>
      </c>
      <c r="P1776">
        <v>28</v>
      </c>
      <c r="Q1776" s="1">
        <v>33550</v>
      </c>
      <c r="R1776" t="s">
        <v>239</v>
      </c>
      <c r="S1776" t="s">
        <v>303</v>
      </c>
      <c r="T1776" t="s">
        <v>259</v>
      </c>
      <c r="U1776" t="s">
        <v>245</v>
      </c>
      <c r="V1776" t="s">
        <v>231</v>
      </c>
      <c r="W1776">
        <v>641</v>
      </c>
      <c r="X1776" t="s">
        <v>344</v>
      </c>
      <c r="Y1776" t="s">
        <v>357</v>
      </c>
      <c r="Z1776" t="s">
        <v>346</v>
      </c>
      <c r="AA1776">
        <v>0.1825</v>
      </c>
      <c r="AB1776" t="s">
        <v>354</v>
      </c>
      <c r="AC1776" t="s">
        <v>355</v>
      </c>
      <c r="AD1776" t="s">
        <v>109</v>
      </c>
      <c r="AE1776" t="s">
        <v>9</v>
      </c>
      <c r="AF1776" t="s">
        <v>10</v>
      </c>
      <c r="AG1776" t="s">
        <v>11</v>
      </c>
      <c r="AH1776" t="s">
        <v>11</v>
      </c>
      <c r="AI1776" t="s">
        <v>12</v>
      </c>
      <c r="AJ1776" t="s">
        <v>110</v>
      </c>
      <c r="AK1776">
        <v>1110166</v>
      </c>
      <c r="AL1776" t="s">
        <v>111</v>
      </c>
      <c r="AM1776" t="s">
        <v>14</v>
      </c>
      <c r="AN1776">
        <v>33896</v>
      </c>
      <c r="AO1776">
        <v>26272</v>
      </c>
      <c r="AP1776">
        <v>32929</v>
      </c>
      <c r="AQ1776">
        <v>41.43</v>
      </c>
      <c r="AR1776">
        <v>1644.17</v>
      </c>
      <c r="AS1776" t="s">
        <v>2397</v>
      </c>
      <c r="AT1776" t="s">
        <v>2396</v>
      </c>
      <c r="AU1776">
        <v>1</v>
      </c>
      <c r="AV1776" t="s">
        <v>2398</v>
      </c>
      <c r="AW1776" t="str" cm="1">
        <f t="array" ref="AW1776">IF(Bank_Final_Fact[[#This Row],[Disbursement Date]]=MIN(_xlfn._xlws.FILTER(Bank_Final_Fact[Disbursement Date],Bank_Final_Fact[Client id]=Bank_Final_Fact[[#This Row],[Client id]])),"New","Old")</f>
        <v>Old</v>
      </c>
      <c r="AX1776">
        <f t="shared" si="27"/>
        <v>4</v>
      </c>
    </row>
    <row r="1777" spans="1:50">
      <c r="A1777" t="s">
        <v>2162</v>
      </c>
      <c r="B1777">
        <v>41</v>
      </c>
      <c r="C1777" t="s">
        <v>17</v>
      </c>
      <c r="D1777" t="s">
        <v>343</v>
      </c>
      <c r="E1777">
        <v>6510</v>
      </c>
      <c r="F1777">
        <v>43935</v>
      </c>
      <c r="G1777">
        <v>25892</v>
      </c>
      <c r="H1777" s="1">
        <v>44968</v>
      </c>
      <c r="I1777" t="s">
        <v>394</v>
      </c>
      <c r="J1777" t="s">
        <v>383</v>
      </c>
      <c r="K1777">
        <v>160051</v>
      </c>
      <c r="L1777" t="s">
        <v>19</v>
      </c>
      <c r="M1777" t="s">
        <v>277</v>
      </c>
      <c r="N1777" t="s">
        <v>225</v>
      </c>
      <c r="O1777" t="s">
        <v>251</v>
      </c>
      <c r="P1777">
        <v>26</v>
      </c>
      <c r="Q1777" s="1">
        <v>33239</v>
      </c>
      <c r="R1777" t="s">
        <v>266</v>
      </c>
      <c r="S1777" t="s">
        <v>243</v>
      </c>
      <c r="T1777" t="s">
        <v>229</v>
      </c>
      <c r="U1777" t="s">
        <v>245</v>
      </c>
      <c r="V1777" t="s">
        <v>246</v>
      </c>
      <c r="W1777">
        <v>522</v>
      </c>
      <c r="X1777" t="s">
        <v>344</v>
      </c>
      <c r="Y1777" t="s">
        <v>345</v>
      </c>
      <c r="Z1777" t="s">
        <v>346</v>
      </c>
      <c r="AA1777">
        <v>0.1065</v>
      </c>
      <c r="AB1777" t="s">
        <v>347</v>
      </c>
      <c r="AC1777" t="s">
        <v>348</v>
      </c>
      <c r="AD1777" t="s">
        <v>17</v>
      </c>
      <c r="AE1777" t="s">
        <v>9</v>
      </c>
      <c r="AF1777" t="s">
        <v>10</v>
      </c>
      <c r="AG1777" t="s">
        <v>11</v>
      </c>
      <c r="AH1777" t="s">
        <v>11</v>
      </c>
      <c r="AI1777" t="s">
        <v>12</v>
      </c>
      <c r="AJ1777" t="s">
        <v>17</v>
      </c>
      <c r="AK1777">
        <v>160051</v>
      </c>
      <c r="AL1777" t="s">
        <v>18</v>
      </c>
      <c r="AM1777" t="s">
        <v>30</v>
      </c>
      <c r="AN1777">
        <v>7234</v>
      </c>
      <c r="AO1777">
        <v>44437</v>
      </c>
      <c r="AP1777">
        <v>6205</v>
      </c>
      <c r="AQ1777">
        <v>42.8</v>
      </c>
      <c r="AR1777">
        <v>2833.8</v>
      </c>
      <c r="AS1777" t="s">
        <v>2397</v>
      </c>
      <c r="AT1777" t="s">
        <v>2396</v>
      </c>
      <c r="AU1777">
        <v>0</v>
      </c>
      <c r="AV1777" t="s">
        <v>2398</v>
      </c>
      <c r="AW1777" t="str" cm="1">
        <f t="array" ref="AW1777">IF(Bank_Final_Fact[[#This Row],[Disbursement Date]]=MIN(_xlfn._xlws.FILTER(Bank_Final_Fact[Disbursement Date],Bank_Final_Fact[Client id]=Bank_Final_Fact[[#This Row],[Client id]])),"New","Old")</f>
        <v>Old</v>
      </c>
      <c r="AX1777">
        <f t="shared" si="27"/>
        <v>6</v>
      </c>
    </row>
    <row r="1778" spans="1:50">
      <c r="A1778" t="s">
        <v>2163</v>
      </c>
      <c r="B1778">
        <v>374</v>
      </c>
      <c r="C1778" t="s">
        <v>202</v>
      </c>
      <c r="D1778" t="s">
        <v>356</v>
      </c>
      <c r="E1778">
        <v>32559</v>
      </c>
      <c r="F1778">
        <v>45198</v>
      </c>
      <c r="G1778">
        <v>6133</v>
      </c>
      <c r="H1778" s="1">
        <v>42948</v>
      </c>
      <c r="I1778" t="s">
        <v>382</v>
      </c>
      <c r="J1778" t="s">
        <v>389</v>
      </c>
      <c r="K1778">
        <v>680026</v>
      </c>
      <c r="L1778" t="s">
        <v>205</v>
      </c>
      <c r="M1778" t="s">
        <v>304</v>
      </c>
      <c r="N1778" t="s">
        <v>225</v>
      </c>
      <c r="O1778" t="s">
        <v>251</v>
      </c>
      <c r="P1778">
        <v>33</v>
      </c>
      <c r="Q1778" s="1">
        <v>31451</v>
      </c>
      <c r="R1778" t="s">
        <v>266</v>
      </c>
      <c r="S1778" t="s">
        <v>282</v>
      </c>
      <c r="T1778" t="s">
        <v>229</v>
      </c>
      <c r="U1778" t="s">
        <v>261</v>
      </c>
      <c r="V1778" t="s">
        <v>231</v>
      </c>
      <c r="W1778">
        <v>336</v>
      </c>
      <c r="X1778" t="s">
        <v>344</v>
      </c>
      <c r="Y1778" t="s">
        <v>357</v>
      </c>
      <c r="Z1778" t="s">
        <v>346</v>
      </c>
      <c r="AA1778">
        <v>6.6199999999999995E-2</v>
      </c>
      <c r="AB1778" t="s">
        <v>351</v>
      </c>
      <c r="AC1778" t="s">
        <v>358</v>
      </c>
      <c r="AD1778" t="s">
        <v>202</v>
      </c>
      <c r="AE1778" t="s">
        <v>143</v>
      </c>
      <c r="AF1778" t="s">
        <v>144</v>
      </c>
      <c r="AG1778" t="s">
        <v>145</v>
      </c>
      <c r="AH1778" t="s">
        <v>145</v>
      </c>
      <c r="AI1778" t="s">
        <v>146</v>
      </c>
      <c r="AJ1778" t="s">
        <v>203</v>
      </c>
      <c r="AK1778">
        <v>680026</v>
      </c>
      <c r="AL1778" t="s">
        <v>204</v>
      </c>
      <c r="AM1778" t="s">
        <v>14</v>
      </c>
      <c r="AN1778">
        <v>32775</v>
      </c>
      <c r="AO1778">
        <v>45798</v>
      </c>
      <c r="AP1778">
        <v>32491</v>
      </c>
      <c r="AQ1778">
        <v>45.68</v>
      </c>
      <c r="AR1778">
        <v>3522.95</v>
      </c>
      <c r="AS1778" t="s">
        <v>2396</v>
      </c>
      <c r="AT1778" t="s">
        <v>2396</v>
      </c>
      <c r="AU1778">
        <v>1</v>
      </c>
      <c r="AV1778" t="s">
        <v>2398</v>
      </c>
      <c r="AW1778" t="str" cm="1">
        <f t="array" ref="AW1778">IF(Bank_Final_Fact[[#This Row],[Disbursement Date]]=MIN(_xlfn._xlws.FILTER(Bank_Final_Fact[Disbursement Date],Bank_Final_Fact[Client id]=Bank_Final_Fact[[#This Row],[Client id]])),"New","Old")</f>
        <v>New</v>
      </c>
      <c r="AX1778">
        <f t="shared" si="27"/>
        <v>3</v>
      </c>
    </row>
    <row r="1779" spans="1:50">
      <c r="A1779" t="s">
        <v>2164</v>
      </c>
      <c r="B1779">
        <v>497</v>
      </c>
      <c r="C1779" t="s">
        <v>39</v>
      </c>
      <c r="D1779" t="s">
        <v>343</v>
      </c>
      <c r="E1779">
        <v>33648</v>
      </c>
      <c r="F1779">
        <v>7741</v>
      </c>
      <c r="G1779">
        <v>6770</v>
      </c>
      <c r="H1779" s="1">
        <v>43840</v>
      </c>
      <c r="I1779" t="s">
        <v>382</v>
      </c>
      <c r="J1779" t="s">
        <v>389</v>
      </c>
      <c r="K1779">
        <v>30179</v>
      </c>
      <c r="L1779" t="s">
        <v>46</v>
      </c>
      <c r="M1779" t="s">
        <v>271</v>
      </c>
      <c r="N1779" t="s">
        <v>225</v>
      </c>
      <c r="O1779" t="s">
        <v>238</v>
      </c>
      <c r="P1779">
        <v>46</v>
      </c>
      <c r="Q1779" s="1">
        <v>26665</v>
      </c>
      <c r="R1779" t="s">
        <v>239</v>
      </c>
      <c r="S1779" t="s">
        <v>303</v>
      </c>
      <c r="T1779" t="s">
        <v>249</v>
      </c>
      <c r="U1779" t="s">
        <v>230</v>
      </c>
      <c r="V1779" t="s">
        <v>240</v>
      </c>
      <c r="W1779">
        <v>481</v>
      </c>
      <c r="X1779" t="s">
        <v>344</v>
      </c>
      <c r="Y1779" t="s">
        <v>345</v>
      </c>
      <c r="Z1779" t="s">
        <v>346</v>
      </c>
      <c r="AA1779">
        <v>0.1065</v>
      </c>
      <c r="AB1779" t="s">
        <v>347</v>
      </c>
      <c r="AC1779" t="s">
        <v>348</v>
      </c>
      <c r="AD1779" t="s">
        <v>39</v>
      </c>
      <c r="AE1779" t="s">
        <v>40</v>
      </c>
      <c r="AF1779" t="s">
        <v>41</v>
      </c>
      <c r="AG1779" t="s">
        <v>42</v>
      </c>
      <c r="AH1779" t="s">
        <v>42</v>
      </c>
      <c r="AI1779" t="s">
        <v>43</v>
      </c>
      <c r="AJ1779" t="s">
        <v>44</v>
      </c>
      <c r="AK1779">
        <v>30179</v>
      </c>
      <c r="AL1779" t="s">
        <v>45</v>
      </c>
      <c r="AM1779" t="s">
        <v>30</v>
      </c>
      <c r="AN1779">
        <v>33934</v>
      </c>
      <c r="AO1779">
        <v>8864</v>
      </c>
      <c r="AP1779">
        <v>33406</v>
      </c>
      <c r="AQ1779">
        <v>10.8</v>
      </c>
      <c r="AR1779">
        <v>1374.02</v>
      </c>
      <c r="AS1779" t="s">
        <v>2396</v>
      </c>
      <c r="AT1779" t="s">
        <v>2396</v>
      </c>
      <c r="AU1779">
        <v>0</v>
      </c>
      <c r="AV1779" t="s">
        <v>2400</v>
      </c>
      <c r="AW1779" t="str" cm="1">
        <f t="array" ref="AW1779">IF(Bank_Final_Fact[[#This Row],[Disbursement Date]]=MIN(_xlfn._xlws.FILTER(Bank_Final_Fact[Disbursement Date],Bank_Final_Fact[Client id]=Bank_Final_Fact[[#This Row],[Client id]])),"New","Old")</f>
        <v>Old</v>
      </c>
      <c r="AX1779">
        <f t="shared" si="27"/>
        <v>5</v>
      </c>
    </row>
    <row r="1780" spans="1:50">
      <c r="A1780" t="s">
        <v>2165</v>
      </c>
      <c r="B1780">
        <v>656</v>
      </c>
      <c r="C1780" t="s">
        <v>124</v>
      </c>
      <c r="D1780" t="s">
        <v>359</v>
      </c>
      <c r="E1780">
        <v>3098</v>
      </c>
      <c r="F1780">
        <v>41094</v>
      </c>
      <c r="G1780">
        <v>35048</v>
      </c>
      <c r="H1780" s="1">
        <v>44609</v>
      </c>
      <c r="I1780" t="s">
        <v>394</v>
      </c>
      <c r="J1780" t="s">
        <v>383</v>
      </c>
      <c r="K1780">
        <v>1030063</v>
      </c>
      <c r="L1780" t="s">
        <v>126</v>
      </c>
      <c r="M1780" t="s">
        <v>273</v>
      </c>
      <c r="N1780" t="s">
        <v>225</v>
      </c>
      <c r="O1780" t="s">
        <v>226</v>
      </c>
      <c r="P1780">
        <v>43</v>
      </c>
      <c r="Q1780" s="1">
        <v>27463</v>
      </c>
      <c r="R1780" t="s">
        <v>266</v>
      </c>
      <c r="S1780" t="s">
        <v>282</v>
      </c>
      <c r="T1780" t="s">
        <v>249</v>
      </c>
      <c r="U1780" t="s">
        <v>233</v>
      </c>
      <c r="V1780" t="s">
        <v>240</v>
      </c>
      <c r="W1780">
        <v>300</v>
      </c>
      <c r="X1780" t="s">
        <v>344</v>
      </c>
      <c r="Y1780" t="s">
        <v>360</v>
      </c>
      <c r="Z1780" t="s">
        <v>346</v>
      </c>
      <c r="AA1780">
        <v>9.9099999999999994E-2</v>
      </c>
      <c r="AB1780" t="s">
        <v>347</v>
      </c>
      <c r="AC1780" t="s">
        <v>361</v>
      </c>
      <c r="AD1780" t="s">
        <v>124</v>
      </c>
      <c r="AE1780" t="s">
        <v>9</v>
      </c>
      <c r="AF1780" t="s">
        <v>10</v>
      </c>
      <c r="AG1780" t="s">
        <v>11</v>
      </c>
      <c r="AH1780" t="s">
        <v>11</v>
      </c>
      <c r="AI1780" t="s">
        <v>12</v>
      </c>
      <c r="AJ1780" t="s">
        <v>20</v>
      </c>
      <c r="AK1780">
        <v>1030063</v>
      </c>
      <c r="AL1780" t="s">
        <v>125</v>
      </c>
      <c r="AM1780" t="s">
        <v>30</v>
      </c>
      <c r="AN1780">
        <v>4112</v>
      </c>
      <c r="AO1780">
        <v>42367</v>
      </c>
      <c r="AP1780">
        <v>2839</v>
      </c>
      <c r="AQ1780">
        <v>49.49</v>
      </c>
      <c r="AR1780">
        <v>4843.16</v>
      </c>
      <c r="AS1780" t="s">
        <v>2396</v>
      </c>
      <c r="AT1780" t="s">
        <v>2396</v>
      </c>
      <c r="AU1780">
        <v>2</v>
      </c>
      <c r="AV1780" t="s">
        <v>2398</v>
      </c>
      <c r="AW1780" t="str" cm="1">
        <f t="array" ref="AW1780">IF(Bank_Final_Fact[[#This Row],[Disbursement Date]]=MIN(_xlfn._xlws.FILTER(Bank_Final_Fact[Disbursement Date],Bank_Final_Fact[Client id]=Bank_Final_Fact[[#This Row],[Client id]])),"New","Old")</f>
        <v>Old</v>
      </c>
      <c r="AX1780">
        <f t="shared" si="27"/>
        <v>2</v>
      </c>
    </row>
    <row r="1781" spans="1:50">
      <c r="A1781" t="s">
        <v>2166</v>
      </c>
      <c r="B1781">
        <v>758</v>
      </c>
      <c r="C1781" t="s">
        <v>69</v>
      </c>
      <c r="D1781" t="s">
        <v>343</v>
      </c>
      <c r="E1781">
        <v>11180</v>
      </c>
      <c r="F1781">
        <v>8982</v>
      </c>
      <c r="G1781">
        <v>42772</v>
      </c>
      <c r="H1781" s="1">
        <v>44559</v>
      </c>
      <c r="I1781" t="s">
        <v>382</v>
      </c>
      <c r="J1781" t="s">
        <v>389</v>
      </c>
      <c r="K1781">
        <v>140056</v>
      </c>
      <c r="L1781" t="s">
        <v>71</v>
      </c>
      <c r="M1781" t="s">
        <v>290</v>
      </c>
      <c r="N1781" t="s">
        <v>225</v>
      </c>
      <c r="O1781" t="s">
        <v>238</v>
      </c>
      <c r="P1781">
        <v>46</v>
      </c>
      <c r="Q1781" s="1">
        <v>27030</v>
      </c>
      <c r="R1781" t="s">
        <v>281</v>
      </c>
      <c r="S1781" t="s">
        <v>282</v>
      </c>
      <c r="T1781" t="s">
        <v>229</v>
      </c>
      <c r="U1781" t="s">
        <v>261</v>
      </c>
      <c r="V1781" t="s">
        <v>240</v>
      </c>
      <c r="W1781">
        <v>708</v>
      </c>
      <c r="X1781" t="s">
        <v>344</v>
      </c>
      <c r="Y1781" t="s">
        <v>345</v>
      </c>
      <c r="Z1781" t="s">
        <v>346</v>
      </c>
      <c r="AA1781">
        <v>0.1065</v>
      </c>
      <c r="AB1781" t="s">
        <v>347</v>
      </c>
      <c r="AC1781" t="s">
        <v>348</v>
      </c>
      <c r="AD1781" t="s">
        <v>69</v>
      </c>
      <c r="AE1781" t="s">
        <v>24</v>
      </c>
      <c r="AF1781" t="s">
        <v>25</v>
      </c>
      <c r="AG1781" t="s">
        <v>26</v>
      </c>
      <c r="AH1781" t="s">
        <v>26</v>
      </c>
      <c r="AI1781" t="s">
        <v>27</v>
      </c>
      <c r="AJ1781" t="s">
        <v>69</v>
      </c>
      <c r="AK1781">
        <v>140056</v>
      </c>
      <c r="AL1781" t="s">
        <v>70</v>
      </c>
      <c r="AM1781" t="s">
        <v>14</v>
      </c>
      <c r="AN1781">
        <v>12556</v>
      </c>
      <c r="AO1781">
        <v>8816</v>
      </c>
      <c r="AP1781">
        <v>11117</v>
      </c>
      <c r="AQ1781">
        <v>36.21</v>
      </c>
      <c r="AR1781">
        <v>114.6</v>
      </c>
      <c r="AS1781" t="s">
        <v>2396</v>
      </c>
      <c r="AT1781" t="s">
        <v>2396</v>
      </c>
      <c r="AU1781">
        <v>1</v>
      </c>
      <c r="AV1781" t="s">
        <v>2398</v>
      </c>
      <c r="AW1781" t="str" cm="1">
        <f t="array" ref="AW1781">IF(Bank_Final_Fact[[#This Row],[Disbursement Date]]=MIN(_xlfn._xlws.FILTER(Bank_Final_Fact[Disbursement Date],Bank_Final_Fact[Client id]=Bank_Final_Fact[[#This Row],[Client id]])),"New","Old")</f>
        <v>New</v>
      </c>
      <c r="AX1781">
        <f t="shared" si="27"/>
        <v>1</v>
      </c>
    </row>
    <row r="1782" spans="1:50">
      <c r="A1782" t="s">
        <v>2167</v>
      </c>
      <c r="B1782">
        <v>900</v>
      </c>
      <c r="C1782" t="s">
        <v>186</v>
      </c>
      <c r="D1782" t="s">
        <v>343</v>
      </c>
      <c r="E1782">
        <v>7327</v>
      </c>
      <c r="F1782">
        <v>2470</v>
      </c>
      <c r="G1782">
        <v>4266</v>
      </c>
      <c r="H1782" s="1">
        <v>42363</v>
      </c>
      <c r="I1782" t="s">
        <v>387</v>
      </c>
      <c r="J1782" t="s">
        <v>389</v>
      </c>
      <c r="K1782">
        <v>800018</v>
      </c>
      <c r="L1782" t="s">
        <v>189</v>
      </c>
      <c r="M1782" t="s">
        <v>279</v>
      </c>
      <c r="N1782" t="s">
        <v>225</v>
      </c>
      <c r="O1782" t="s">
        <v>226</v>
      </c>
      <c r="P1782">
        <v>42</v>
      </c>
      <c r="Q1782" s="1">
        <v>28126</v>
      </c>
      <c r="R1782" t="s">
        <v>235</v>
      </c>
      <c r="S1782" t="s">
        <v>243</v>
      </c>
      <c r="T1782" t="s">
        <v>229</v>
      </c>
      <c r="U1782" t="s">
        <v>233</v>
      </c>
      <c r="V1782" t="s">
        <v>231</v>
      </c>
      <c r="W1782">
        <v>668</v>
      </c>
      <c r="X1782" t="s">
        <v>344</v>
      </c>
      <c r="Y1782" t="s">
        <v>345</v>
      </c>
      <c r="Z1782" t="s">
        <v>346</v>
      </c>
      <c r="AA1782">
        <v>0.1065</v>
      </c>
      <c r="AB1782" t="s">
        <v>347</v>
      </c>
      <c r="AC1782" t="s">
        <v>348</v>
      </c>
      <c r="AD1782" t="s">
        <v>186</v>
      </c>
      <c r="AE1782" t="s">
        <v>24</v>
      </c>
      <c r="AF1782" t="s">
        <v>25</v>
      </c>
      <c r="AG1782" t="s">
        <v>26</v>
      </c>
      <c r="AH1782" t="s">
        <v>26</v>
      </c>
      <c r="AI1782" t="s">
        <v>27</v>
      </c>
      <c r="AJ1782" t="s">
        <v>187</v>
      </c>
      <c r="AK1782">
        <v>800018</v>
      </c>
      <c r="AL1782" t="s">
        <v>188</v>
      </c>
      <c r="AM1782" t="s">
        <v>14</v>
      </c>
      <c r="AN1782">
        <v>7828</v>
      </c>
      <c r="AO1782">
        <v>4120</v>
      </c>
      <c r="AP1782">
        <v>7182</v>
      </c>
      <c r="AQ1782">
        <v>46.23</v>
      </c>
      <c r="AR1782">
        <v>1204.51</v>
      </c>
      <c r="AS1782" t="s">
        <v>2396</v>
      </c>
      <c r="AT1782" t="s">
        <v>2396</v>
      </c>
      <c r="AU1782">
        <v>0</v>
      </c>
      <c r="AV1782" t="s">
        <v>2398</v>
      </c>
      <c r="AW1782" t="str" cm="1">
        <f t="array" ref="AW1782">IF(Bank_Final_Fact[[#This Row],[Disbursement Date]]=MIN(_xlfn._xlws.FILTER(Bank_Final_Fact[Disbursement Date],Bank_Final_Fact[Client id]=Bank_Final_Fact[[#This Row],[Client id]])),"New","Old")</f>
        <v>New</v>
      </c>
      <c r="AX1782">
        <f t="shared" si="27"/>
        <v>2</v>
      </c>
    </row>
    <row r="1783" spans="1:50">
      <c r="A1783" t="s">
        <v>2168</v>
      </c>
      <c r="B1783">
        <v>841</v>
      </c>
      <c r="C1783" t="s">
        <v>186</v>
      </c>
      <c r="D1783" t="s">
        <v>343</v>
      </c>
      <c r="E1783">
        <v>25707</v>
      </c>
      <c r="F1783">
        <v>2142</v>
      </c>
      <c r="G1783">
        <v>23700</v>
      </c>
      <c r="H1783" s="1">
        <v>44840</v>
      </c>
      <c r="I1783" t="s">
        <v>394</v>
      </c>
      <c r="J1783" t="s">
        <v>383</v>
      </c>
      <c r="K1783">
        <v>800018</v>
      </c>
      <c r="L1783" t="s">
        <v>189</v>
      </c>
      <c r="M1783" t="s">
        <v>300</v>
      </c>
      <c r="N1783" t="s">
        <v>225</v>
      </c>
      <c r="O1783" t="s">
        <v>226</v>
      </c>
      <c r="P1783">
        <v>43</v>
      </c>
      <c r="Q1783" s="1">
        <v>27852</v>
      </c>
      <c r="R1783" t="s">
        <v>266</v>
      </c>
      <c r="S1783" t="s">
        <v>243</v>
      </c>
      <c r="T1783" t="s">
        <v>229</v>
      </c>
      <c r="U1783" t="s">
        <v>233</v>
      </c>
      <c r="V1783" t="s">
        <v>246</v>
      </c>
      <c r="W1783">
        <v>675</v>
      </c>
      <c r="X1783" t="s">
        <v>344</v>
      </c>
      <c r="Y1783" t="s">
        <v>345</v>
      </c>
      <c r="Z1783" t="s">
        <v>346</v>
      </c>
      <c r="AA1783">
        <v>0.1065</v>
      </c>
      <c r="AB1783" t="s">
        <v>347</v>
      </c>
      <c r="AC1783" t="s">
        <v>348</v>
      </c>
      <c r="AD1783" t="s">
        <v>186</v>
      </c>
      <c r="AE1783" t="s">
        <v>24</v>
      </c>
      <c r="AF1783" t="s">
        <v>25</v>
      </c>
      <c r="AG1783" t="s">
        <v>26</v>
      </c>
      <c r="AH1783" t="s">
        <v>26</v>
      </c>
      <c r="AI1783" t="s">
        <v>27</v>
      </c>
      <c r="AJ1783" t="s">
        <v>187</v>
      </c>
      <c r="AK1783">
        <v>800018</v>
      </c>
      <c r="AL1783" t="s">
        <v>188</v>
      </c>
      <c r="AM1783" t="s">
        <v>14</v>
      </c>
      <c r="AN1783">
        <v>25425</v>
      </c>
      <c r="AO1783">
        <v>3755</v>
      </c>
      <c r="AP1783">
        <v>25366</v>
      </c>
      <c r="AQ1783">
        <v>35.31</v>
      </c>
      <c r="AR1783">
        <v>4541.7</v>
      </c>
      <c r="AS1783" t="s">
        <v>2396</v>
      </c>
      <c r="AT1783" t="s">
        <v>2396</v>
      </c>
      <c r="AU1783">
        <v>0</v>
      </c>
      <c r="AV1783" t="s">
        <v>2400</v>
      </c>
      <c r="AW1783" t="str" cm="1">
        <f t="array" ref="AW1783">IF(Bank_Final_Fact[[#This Row],[Disbursement Date]]=MIN(_xlfn._xlws.FILTER(Bank_Final_Fact[Disbursement Date],Bank_Final_Fact[Client id]=Bank_Final_Fact[[#This Row],[Client id]])),"New","Old")</f>
        <v>Old</v>
      </c>
      <c r="AX1783">
        <f t="shared" si="27"/>
        <v>2</v>
      </c>
    </row>
    <row r="1784" spans="1:50">
      <c r="A1784" t="s">
        <v>2169</v>
      </c>
      <c r="B1784">
        <v>439</v>
      </c>
      <c r="C1784" t="s">
        <v>186</v>
      </c>
      <c r="D1784" t="s">
        <v>359</v>
      </c>
      <c r="E1784">
        <v>46035</v>
      </c>
      <c r="F1784">
        <v>43814</v>
      </c>
      <c r="G1784">
        <v>33273</v>
      </c>
      <c r="H1784" s="1">
        <v>43648</v>
      </c>
      <c r="I1784" t="s">
        <v>382</v>
      </c>
      <c r="J1784" t="s">
        <v>383</v>
      </c>
      <c r="K1784">
        <v>800018</v>
      </c>
      <c r="L1784" t="s">
        <v>189</v>
      </c>
      <c r="M1784" t="s">
        <v>271</v>
      </c>
      <c r="N1784" t="s">
        <v>225</v>
      </c>
      <c r="O1784" t="s">
        <v>226</v>
      </c>
      <c r="P1784">
        <v>38</v>
      </c>
      <c r="Q1784" s="1">
        <v>28856</v>
      </c>
      <c r="R1784" t="s">
        <v>266</v>
      </c>
      <c r="S1784" t="s">
        <v>243</v>
      </c>
      <c r="T1784" t="s">
        <v>259</v>
      </c>
      <c r="U1784" t="s">
        <v>230</v>
      </c>
      <c r="V1784" t="s">
        <v>240</v>
      </c>
      <c r="W1784">
        <v>517</v>
      </c>
      <c r="X1784" t="s">
        <v>344</v>
      </c>
      <c r="Y1784" t="s">
        <v>360</v>
      </c>
      <c r="Z1784" t="s">
        <v>346</v>
      </c>
      <c r="AA1784">
        <v>9.9099999999999994E-2</v>
      </c>
      <c r="AB1784" t="s">
        <v>347</v>
      </c>
      <c r="AC1784" t="s">
        <v>361</v>
      </c>
      <c r="AD1784" t="s">
        <v>186</v>
      </c>
      <c r="AE1784" t="s">
        <v>24</v>
      </c>
      <c r="AF1784" t="s">
        <v>25</v>
      </c>
      <c r="AG1784" t="s">
        <v>26</v>
      </c>
      <c r="AH1784" t="s">
        <v>26</v>
      </c>
      <c r="AI1784" t="s">
        <v>27</v>
      </c>
      <c r="AJ1784" t="s">
        <v>187</v>
      </c>
      <c r="AK1784">
        <v>800018</v>
      </c>
      <c r="AL1784" t="s">
        <v>188</v>
      </c>
      <c r="AM1784" t="s">
        <v>14</v>
      </c>
      <c r="AN1784">
        <v>46973</v>
      </c>
      <c r="AO1784">
        <v>45326</v>
      </c>
      <c r="AP1784">
        <v>45920</v>
      </c>
      <c r="AQ1784">
        <v>34.75</v>
      </c>
      <c r="AR1784">
        <v>1256.52</v>
      </c>
      <c r="AS1784" t="s">
        <v>2396</v>
      </c>
      <c r="AT1784" t="s">
        <v>2396</v>
      </c>
      <c r="AU1784">
        <v>1</v>
      </c>
      <c r="AV1784" t="s">
        <v>2399</v>
      </c>
      <c r="AW1784" t="str" cm="1">
        <f t="array" ref="AW1784">IF(Bank_Final_Fact[[#This Row],[Disbursement Date]]=MIN(_xlfn._xlws.FILTER(Bank_Final_Fact[Disbursement Date],Bank_Final_Fact[Client id]=Bank_Final_Fact[[#This Row],[Client id]])),"New","Old")</f>
        <v>Old</v>
      </c>
      <c r="AX1784">
        <f t="shared" si="27"/>
        <v>2</v>
      </c>
    </row>
    <row r="1785" spans="1:50">
      <c r="A1785" t="s">
        <v>2170</v>
      </c>
      <c r="B1785">
        <v>351</v>
      </c>
      <c r="C1785" t="s">
        <v>23</v>
      </c>
      <c r="D1785" t="s">
        <v>343</v>
      </c>
      <c r="E1785">
        <v>32780</v>
      </c>
      <c r="F1785">
        <v>23428</v>
      </c>
      <c r="G1785">
        <v>29714</v>
      </c>
      <c r="H1785" s="1">
        <v>43833</v>
      </c>
      <c r="I1785" t="s">
        <v>385</v>
      </c>
      <c r="J1785" t="s">
        <v>389</v>
      </c>
      <c r="K1785">
        <v>910182</v>
      </c>
      <c r="L1785" t="s">
        <v>31</v>
      </c>
      <c r="M1785" t="s">
        <v>255</v>
      </c>
      <c r="N1785" t="s">
        <v>225</v>
      </c>
      <c r="O1785" t="s">
        <v>251</v>
      </c>
      <c r="P1785">
        <v>29</v>
      </c>
      <c r="Q1785" s="1">
        <v>32509</v>
      </c>
      <c r="R1785" t="s">
        <v>239</v>
      </c>
      <c r="S1785" t="s">
        <v>303</v>
      </c>
      <c r="T1785" t="s">
        <v>229</v>
      </c>
      <c r="U1785" t="s">
        <v>233</v>
      </c>
      <c r="V1785" t="s">
        <v>246</v>
      </c>
      <c r="W1785">
        <v>324</v>
      </c>
      <c r="X1785" t="s">
        <v>344</v>
      </c>
      <c r="Y1785" t="s">
        <v>345</v>
      </c>
      <c r="Z1785" t="s">
        <v>346</v>
      </c>
      <c r="AA1785">
        <v>0.1065</v>
      </c>
      <c r="AB1785" t="s">
        <v>347</v>
      </c>
      <c r="AC1785" t="s">
        <v>348</v>
      </c>
      <c r="AD1785" t="s">
        <v>23</v>
      </c>
      <c r="AE1785" t="s">
        <v>24</v>
      </c>
      <c r="AF1785" t="s">
        <v>25</v>
      </c>
      <c r="AG1785" t="s">
        <v>26</v>
      </c>
      <c r="AH1785" t="s">
        <v>26</v>
      </c>
      <c r="AI1785" t="s">
        <v>27</v>
      </c>
      <c r="AJ1785" t="s">
        <v>28</v>
      </c>
      <c r="AK1785">
        <v>910182</v>
      </c>
      <c r="AL1785" t="s">
        <v>29</v>
      </c>
      <c r="AM1785" t="s">
        <v>16</v>
      </c>
      <c r="AN1785">
        <v>33067</v>
      </c>
      <c r="AO1785">
        <v>23664</v>
      </c>
      <c r="AP1785">
        <v>32761</v>
      </c>
      <c r="AQ1785">
        <v>21.47</v>
      </c>
      <c r="AR1785">
        <v>1706.44</v>
      </c>
      <c r="AS1785" t="s">
        <v>2397</v>
      </c>
      <c r="AT1785" t="s">
        <v>2396</v>
      </c>
      <c r="AU1785">
        <v>2</v>
      </c>
      <c r="AV1785" t="s">
        <v>2399</v>
      </c>
      <c r="AW1785" t="str" cm="1">
        <f t="array" ref="AW1785">IF(Bank_Final_Fact[[#This Row],[Disbursement Date]]=MIN(_xlfn._xlws.FILTER(Bank_Final_Fact[Disbursement Date],Bank_Final_Fact[Client id]=Bank_Final_Fact[[#This Row],[Client id]])),"New","Old")</f>
        <v>Old</v>
      </c>
      <c r="AX1785">
        <f t="shared" si="27"/>
        <v>2</v>
      </c>
    </row>
    <row r="1786" spans="1:50">
      <c r="A1786" t="s">
        <v>2171</v>
      </c>
      <c r="B1786">
        <v>339</v>
      </c>
      <c r="C1786" t="s">
        <v>23</v>
      </c>
      <c r="D1786" t="s">
        <v>343</v>
      </c>
      <c r="E1786">
        <v>32170</v>
      </c>
      <c r="F1786">
        <v>22583</v>
      </c>
      <c r="G1786">
        <v>12293</v>
      </c>
      <c r="H1786" s="1">
        <v>42722</v>
      </c>
      <c r="I1786" t="s">
        <v>385</v>
      </c>
      <c r="J1786" t="s">
        <v>383</v>
      </c>
      <c r="K1786">
        <v>910182</v>
      </c>
      <c r="L1786" t="s">
        <v>31</v>
      </c>
      <c r="M1786" t="s">
        <v>334</v>
      </c>
      <c r="N1786" t="s">
        <v>225</v>
      </c>
      <c r="O1786" t="s">
        <v>226</v>
      </c>
      <c r="P1786">
        <v>43</v>
      </c>
      <c r="Q1786" s="1">
        <v>27454</v>
      </c>
      <c r="R1786" t="s">
        <v>281</v>
      </c>
      <c r="S1786" t="s">
        <v>282</v>
      </c>
      <c r="T1786" t="s">
        <v>229</v>
      </c>
      <c r="U1786" t="s">
        <v>230</v>
      </c>
      <c r="V1786" t="s">
        <v>246</v>
      </c>
      <c r="W1786">
        <v>558</v>
      </c>
      <c r="X1786" t="s">
        <v>344</v>
      </c>
      <c r="Y1786" t="s">
        <v>345</v>
      </c>
      <c r="Z1786" t="s">
        <v>346</v>
      </c>
      <c r="AA1786">
        <v>0.1065</v>
      </c>
      <c r="AB1786" t="s">
        <v>347</v>
      </c>
      <c r="AC1786" t="s">
        <v>348</v>
      </c>
      <c r="AD1786" t="s">
        <v>23</v>
      </c>
      <c r="AE1786" t="s">
        <v>24</v>
      </c>
      <c r="AF1786" t="s">
        <v>25</v>
      </c>
      <c r="AG1786" t="s">
        <v>26</v>
      </c>
      <c r="AH1786" t="s">
        <v>26</v>
      </c>
      <c r="AI1786" t="s">
        <v>27</v>
      </c>
      <c r="AJ1786" t="s">
        <v>28</v>
      </c>
      <c r="AK1786">
        <v>910182</v>
      </c>
      <c r="AL1786" t="s">
        <v>29</v>
      </c>
      <c r="AM1786" t="s">
        <v>16</v>
      </c>
      <c r="AN1786">
        <v>32030</v>
      </c>
      <c r="AO1786">
        <v>24154</v>
      </c>
      <c r="AP1786">
        <v>31691</v>
      </c>
      <c r="AQ1786">
        <v>17.38</v>
      </c>
      <c r="AR1786">
        <v>2202.84</v>
      </c>
      <c r="AS1786" t="s">
        <v>2396</v>
      </c>
      <c r="AT1786" t="s">
        <v>2396</v>
      </c>
      <c r="AU1786">
        <v>1</v>
      </c>
      <c r="AV1786" t="s">
        <v>2398</v>
      </c>
      <c r="AW1786" t="str" cm="1">
        <f t="array" ref="AW1786">IF(Bank_Final_Fact[[#This Row],[Disbursement Date]]=MIN(_xlfn._xlws.FILTER(Bank_Final_Fact[Disbursement Date],Bank_Final_Fact[Client id]=Bank_Final_Fact[[#This Row],[Client id]])),"New","Old")</f>
        <v>Old</v>
      </c>
      <c r="AX1786">
        <f t="shared" si="27"/>
        <v>4</v>
      </c>
    </row>
    <row r="1787" spans="1:50">
      <c r="A1787" t="s">
        <v>2172</v>
      </c>
      <c r="B1787">
        <v>322</v>
      </c>
      <c r="C1787" t="s">
        <v>8</v>
      </c>
      <c r="D1787" t="s">
        <v>343</v>
      </c>
      <c r="E1787">
        <v>26805</v>
      </c>
      <c r="F1787">
        <v>30939</v>
      </c>
      <c r="G1787">
        <v>15682</v>
      </c>
      <c r="H1787" s="1">
        <v>44121</v>
      </c>
      <c r="I1787" t="s">
        <v>382</v>
      </c>
      <c r="J1787" t="s">
        <v>389</v>
      </c>
      <c r="K1787">
        <v>100186</v>
      </c>
      <c r="L1787" t="s">
        <v>15</v>
      </c>
      <c r="M1787" t="s">
        <v>237</v>
      </c>
      <c r="N1787" t="s">
        <v>225</v>
      </c>
      <c r="O1787" t="s">
        <v>251</v>
      </c>
      <c r="P1787">
        <v>29</v>
      </c>
      <c r="Q1787" s="1">
        <v>32509</v>
      </c>
      <c r="R1787" t="s">
        <v>239</v>
      </c>
      <c r="S1787" t="s">
        <v>303</v>
      </c>
      <c r="T1787" t="s">
        <v>229</v>
      </c>
      <c r="U1787" t="s">
        <v>230</v>
      </c>
      <c r="V1787" t="s">
        <v>231</v>
      </c>
      <c r="W1787">
        <v>369</v>
      </c>
      <c r="X1787" t="s">
        <v>344</v>
      </c>
      <c r="Y1787" t="s">
        <v>345</v>
      </c>
      <c r="Z1787" t="s">
        <v>346</v>
      </c>
      <c r="AA1787">
        <v>0.1065</v>
      </c>
      <c r="AB1787" t="s">
        <v>347</v>
      </c>
      <c r="AC1787" t="s">
        <v>348</v>
      </c>
      <c r="AD1787" t="s">
        <v>8</v>
      </c>
      <c r="AE1787" t="s">
        <v>9</v>
      </c>
      <c r="AF1787" t="s">
        <v>10</v>
      </c>
      <c r="AG1787" t="s">
        <v>11</v>
      </c>
      <c r="AH1787" t="s">
        <v>11</v>
      </c>
      <c r="AI1787" t="s">
        <v>12</v>
      </c>
      <c r="AJ1787" t="s">
        <v>8</v>
      </c>
      <c r="AK1787">
        <v>100186</v>
      </c>
      <c r="AL1787" t="s">
        <v>13</v>
      </c>
      <c r="AM1787" t="s">
        <v>14</v>
      </c>
      <c r="AN1787">
        <v>28498</v>
      </c>
      <c r="AO1787">
        <v>30515</v>
      </c>
      <c r="AP1787">
        <v>26574</v>
      </c>
      <c r="AQ1787">
        <v>0.17</v>
      </c>
      <c r="AR1787">
        <v>1766.7</v>
      </c>
      <c r="AS1787" t="s">
        <v>2396</v>
      </c>
      <c r="AT1787" t="s">
        <v>2396</v>
      </c>
      <c r="AU1787">
        <v>1</v>
      </c>
      <c r="AV1787" t="s">
        <v>2400</v>
      </c>
      <c r="AW1787" t="str" cm="1">
        <f t="array" ref="AW1787">IF(Bank_Final_Fact[[#This Row],[Disbursement Date]]=MIN(_xlfn._xlws.FILTER(Bank_Final_Fact[Disbursement Date],Bank_Final_Fact[Client id]=Bank_Final_Fact[[#This Row],[Client id]])),"New","Old")</f>
        <v>New</v>
      </c>
      <c r="AX1787">
        <f t="shared" si="27"/>
        <v>1</v>
      </c>
    </row>
    <row r="1788" spans="1:50">
      <c r="A1788" t="s">
        <v>2173</v>
      </c>
      <c r="B1788">
        <v>161</v>
      </c>
      <c r="C1788" t="s">
        <v>60</v>
      </c>
      <c r="D1788" t="s">
        <v>353</v>
      </c>
      <c r="E1788">
        <v>49856</v>
      </c>
      <c r="F1788">
        <v>45571</v>
      </c>
      <c r="G1788">
        <v>41295</v>
      </c>
      <c r="H1788" s="1">
        <v>44055</v>
      </c>
      <c r="I1788" t="s">
        <v>394</v>
      </c>
      <c r="J1788" t="s">
        <v>389</v>
      </c>
      <c r="K1788">
        <v>90149</v>
      </c>
      <c r="L1788" t="s">
        <v>62</v>
      </c>
      <c r="M1788" t="s">
        <v>270</v>
      </c>
      <c r="N1788" t="s">
        <v>225</v>
      </c>
      <c r="O1788" t="s">
        <v>328</v>
      </c>
      <c r="P1788">
        <v>59</v>
      </c>
      <c r="Q1788" s="1">
        <v>21916</v>
      </c>
      <c r="R1788" t="s">
        <v>266</v>
      </c>
      <c r="S1788" t="s">
        <v>282</v>
      </c>
      <c r="T1788" t="s">
        <v>229</v>
      </c>
      <c r="U1788" t="s">
        <v>236</v>
      </c>
      <c r="V1788" t="s">
        <v>246</v>
      </c>
      <c r="W1788">
        <v>775</v>
      </c>
      <c r="X1788" t="s">
        <v>344</v>
      </c>
      <c r="Y1788" t="s">
        <v>357</v>
      </c>
      <c r="Z1788" t="s">
        <v>346</v>
      </c>
      <c r="AA1788">
        <v>0.1825</v>
      </c>
      <c r="AB1788" t="s">
        <v>354</v>
      </c>
      <c r="AC1788" t="s">
        <v>355</v>
      </c>
      <c r="AD1788" t="s">
        <v>60</v>
      </c>
      <c r="AE1788" t="s">
        <v>40</v>
      </c>
      <c r="AF1788" t="s">
        <v>41</v>
      </c>
      <c r="AG1788" t="s">
        <v>42</v>
      </c>
      <c r="AH1788" t="s">
        <v>42</v>
      </c>
      <c r="AI1788" t="s">
        <v>43</v>
      </c>
      <c r="AJ1788" t="s">
        <v>61</v>
      </c>
      <c r="AK1788">
        <v>90149</v>
      </c>
      <c r="AL1788" t="s">
        <v>48</v>
      </c>
      <c r="AM1788" t="s">
        <v>30</v>
      </c>
      <c r="AN1788">
        <v>49665</v>
      </c>
      <c r="AO1788">
        <v>45606</v>
      </c>
      <c r="AP1788">
        <v>49693</v>
      </c>
      <c r="AQ1788">
        <v>26.62</v>
      </c>
      <c r="AR1788">
        <v>724.23</v>
      </c>
      <c r="AS1788" t="s">
        <v>2396</v>
      </c>
      <c r="AT1788" t="s">
        <v>2397</v>
      </c>
      <c r="AU1788">
        <v>1</v>
      </c>
      <c r="AV1788" t="s">
        <v>2399</v>
      </c>
      <c r="AW1788" t="str" cm="1">
        <f t="array" ref="AW1788">IF(Bank_Final_Fact[[#This Row],[Disbursement Date]]=MIN(_xlfn._xlws.FILTER(Bank_Final_Fact[Disbursement Date],Bank_Final_Fact[Client id]=Bank_Final_Fact[[#This Row],[Client id]])),"New","Old")</f>
        <v>Old</v>
      </c>
      <c r="AX1788">
        <f t="shared" si="27"/>
        <v>4</v>
      </c>
    </row>
    <row r="1789" spans="1:50">
      <c r="A1789" t="s">
        <v>2174</v>
      </c>
      <c r="B1789">
        <v>908</v>
      </c>
      <c r="C1789" t="s">
        <v>92</v>
      </c>
      <c r="D1789" t="s">
        <v>343</v>
      </c>
      <c r="E1789">
        <v>9929</v>
      </c>
      <c r="F1789">
        <v>27422</v>
      </c>
      <c r="G1789">
        <v>11794</v>
      </c>
      <c r="H1789" s="1">
        <v>43117</v>
      </c>
      <c r="I1789" t="s">
        <v>387</v>
      </c>
      <c r="J1789" t="s">
        <v>383</v>
      </c>
      <c r="K1789">
        <v>700013</v>
      </c>
      <c r="L1789" t="s">
        <v>93</v>
      </c>
      <c r="M1789" t="s">
        <v>279</v>
      </c>
      <c r="N1789" t="s">
        <v>225</v>
      </c>
      <c r="O1789" t="s">
        <v>251</v>
      </c>
      <c r="P1789">
        <v>33</v>
      </c>
      <c r="Q1789" s="1">
        <v>31778</v>
      </c>
      <c r="R1789" t="s">
        <v>239</v>
      </c>
      <c r="S1789" t="s">
        <v>303</v>
      </c>
      <c r="T1789" t="s">
        <v>229</v>
      </c>
      <c r="U1789" t="s">
        <v>233</v>
      </c>
      <c r="V1789" t="s">
        <v>240</v>
      </c>
      <c r="W1789">
        <v>473</v>
      </c>
      <c r="X1789" t="s">
        <v>344</v>
      </c>
      <c r="Y1789" t="s">
        <v>345</v>
      </c>
      <c r="Z1789" t="s">
        <v>346</v>
      </c>
      <c r="AA1789">
        <v>0.1065</v>
      </c>
      <c r="AB1789" t="s">
        <v>347</v>
      </c>
      <c r="AC1789" t="s">
        <v>348</v>
      </c>
      <c r="AD1789" t="s">
        <v>92</v>
      </c>
      <c r="AE1789" t="s">
        <v>82</v>
      </c>
      <c r="AF1789" t="s">
        <v>83</v>
      </c>
      <c r="AG1789" t="s">
        <v>84</v>
      </c>
      <c r="AH1789" t="s">
        <v>84</v>
      </c>
      <c r="AI1789" t="s">
        <v>85</v>
      </c>
      <c r="AJ1789" t="s">
        <v>86</v>
      </c>
      <c r="AK1789">
        <v>700013</v>
      </c>
      <c r="AL1789" t="s">
        <v>21</v>
      </c>
      <c r="AM1789" t="s">
        <v>30</v>
      </c>
      <c r="AN1789">
        <v>10385</v>
      </c>
      <c r="AO1789">
        <v>27687</v>
      </c>
      <c r="AP1789">
        <v>9608</v>
      </c>
      <c r="AQ1789">
        <v>26.83</v>
      </c>
      <c r="AR1789">
        <v>3007.52</v>
      </c>
      <c r="AS1789" t="s">
        <v>2396</v>
      </c>
      <c r="AT1789" t="s">
        <v>2396</v>
      </c>
      <c r="AU1789">
        <v>1</v>
      </c>
      <c r="AV1789" t="s">
        <v>2399</v>
      </c>
      <c r="AW1789" t="str" cm="1">
        <f t="array" ref="AW1789">IF(Bank_Final_Fact[[#This Row],[Disbursement Date]]=MIN(_xlfn._xlws.FILTER(Bank_Final_Fact[Disbursement Date],Bank_Final_Fact[Client id]=Bank_Final_Fact[[#This Row],[Client id]])),"New","Old")</f>
        <v>New</v>
      </c>
      <c r="AX1789">
        <f t="shared" si="27"/>
        <v>2</v>
      </c>
    </row>
    <row r="1790" spans="1:50">
      <c r="A1790" t="s">
        <v>2175</v>
      </c>
      <c r="B1790">
        <v>169</v>
      </c>
      <c r="C1790" t="s">
        <v>109</v>
      </c>
      <c r="D1790" t="s">
        <v>359</v>
      </c>
      <c r="E1790">
        <v>49809</v>
      </c>
      <c r="F1790">
        <v>11038</v>
      </c>
      <c r="G1790">
        <v>38336</v>
      </c>
      <c r="H1790" s="1">
        <v>43760</v>
      </c>
      <c r="I1790" t="s">
        <v>382</v>
      </c>
      <c r="J1790" t="s">
        <v>389</v>
      </c>
      <c r="K1790">
        <v>1110166</v>
      </c>
      <c r="L1790" t="s">
        <v>112</v>
      </c>
      <c r="M1790" t="s">
        <v>297</v>
      </c>
      <c r="N1790" t="s">
        <v>225</v>
      </c>
      <c r="O1790" t="s">
        <v>226</v>
      </c>
      <c r="P1790">
        <v>45</v>
      </c>
      <c r="Q1790" s="1">
        <v>26737</v>
      </c>
      <c r="R1790" t="s">
        <v>266</v>
      </c>
      <c r="S1790" t="s">
        <v>282</v>
      </c>
      <c r="T1790" t="s">
        <v>249</v>
      </c>
      <c r="U1790" t="s">
        <v>236</v>
      </c>
      <c r="V1790" t="s">
        <v>240</v>
      </c>
      <c r="W1790">
        <v>490</v>
      </c>
      <c r="X1790" t="s">
        <v>344</v>
      </c>
      <c r="Y1790" t="s">
        <v>360</v>
      </c>
      <c r="Z1790" t="s">
        <v>346</v>
      </c>
      <c r="AA1790">
        <v>9.9099999999999994E-2</v>
      </c>
      <c r="AB1790" t="s">
        <v>347</v>
      </c>
      <c r="AC1790" t="s">
        <v>361</v>
      </c>
      <c r="AD1790" t="s">
        <v>109</v>
      </c>
      <c r="AE1790" t="s">
        <v>9</v>
      </c>
      <c r="AF1790" t="s">
        <v>10</v>
      </c>
      <c r="AG1790" t="s">
        <v>11</v>
      </c>
      <c r="AH1790" t="s">
        <v>11</v>
      </c>
      <c r="AI1790" t="s">
        <v>12</v>
      </c>
      <c r="AJ1790" t="s">
        <v>110</v>
      </c>
      <c r="AK1790">
        <v>1110166</v>
      </c>
      <c r="AL1790" t="s">
        <v>111</v>
      </c>
      <c r="AM1790" t="s">
        <v>14</v>
      </c>
      <c r="AN1790">
        <v>51351</v>
      </c>
      <c r="AO1790">
        <v>13033</v>
      </c>
      <c r="AP1790">
        <v>49678</v>
      </c>
      <c r="AQ1790">
        <v>48.76</v>
      </c>
      <c r="AR1790">
        <v>3533.72</v>
      </c>
      <c r="AS1790" t="s">
        <v>2396</v>
      </c>
      <c r="AT1790" t="s">
        <v>2396</v>
      </c>
      <c r="AU1790">
        <v>2</v>
      </c>
      <c r="AV1790" t="s">
        <v>2398</v>
      </c>
      <c r="AW1790" t="str" cm="1">
        <f t="array" ref="AW1790">IF(Bank_Final_Fact[[#This Row],[Disbursement Date]]=MIN(_xlfn._xlws.FILTER(Bank_Final_Fact[Disbursement Date],Bank_Final_Fact[Client id]=Bank_Final_Fact[[#This Row],[Client id]])),"New","Old")</f>
        <v>Old</v>
      </c>
      <c r="AX1790">
        <f t="shared" si="27"/>
        <v>4</v>
      </c>
    </row>
    <row r="1791" spans="1:50">
      <c r="A1791" t="s">
        <v>2176</v>
      </c>
      <c r="B1791">
        <v>785</v>
      </c>
      <c r="C1791" t="s">
        <v>119</v>
      </c>
      <c r="D1791" t="s">
        <v>343</v>
      </c>
      <c r="E1791">
        <v>22441</v>
      </c>
      <c r="F1791">
        <v>17356</v>
      </c>
      <c r="G1791">
        <v>24174</v>
      </c>
      <c r="H1791" s="1">
        <v>42720</v>
      </c>
      <c r="I1791" t="s">
        <v>385</v>
      </c>
      <c r="J1791" t="s">
        <v>383</v>
      </c>
      <c r="K1791">
        <v>720081</v>
      </c>
      <c r="L1791" t="s">
        <v>123</v>
      </c>
      <c r="M1791" t="s">
        <v>315</v>
      </c>
      <c r="N1791" t="s">
        <v>225</v>
      </c>
      <c r="O1791" t="s">
        <v>251</v>
      </c>
      <c r="P1791">
        <v>34</v>
      </c>
      <c r="Q1791" s="1">
        <v>30682</v>
      </c>
      <c r="R1791" t="s">
        <v>239</v>
      </c>
      <c r="S1791" t="s">
        <v>303</v>
      </c>
      <c r="T1791" t="s">
        <v>259</v>
      </c>
      <c r="U1791" t="s">
        <v>233</v>
      </c>
      <c r="V1791" t="s">
        <v>231</v>
      </c>
      <c r="W1791">
        <v>341</v>
      </c>
      <c r="X1791" t="s">
        <v>344</v>
      </c>
      <c r="Y1791" t="s">
        <v>345</v>
      </c>
      <c r="Z1791" t="s">
        <v>346</v>
      </c>
      <c r="AA1791">
        <v>0.1065</v>
      </c>
      <c r="AB1791" t="s">
        <v>347</v>
      </c>
      <c r="AC1791" t="s">
        <v>348</v>
      </c>
      <c r="AD1791" t="s">
        <v>119</v>
      </c>
      <c r="AE1791" t="s">
        <v>82</v>
      </c>
      <c r="AF1791" t="s">
        <v>10</v>
      </c>
      <c r="AG1791" t="s">
        <v>120</v>
      </c>
      <c r="AH1791" t="s">
        <v>120</v>
      </c>
      <c r="AI1791" t="s">
        <v>121</v>
      </c>
      <c r="AJ1791" t="s">
        <v>119</v>
      </c>
      <c r="AK1791">
        <v>720081</v>
      </c>
      <c r="AL1791" t="s">
        <v>122</v>
      </c>
      <c r="AM1791" t="s">
        <v>16</v>
      </c>
      <c r="AN1791">
        <v>21993</v>
      </c>
      <c r="AO1791">
        <v>18503</v>
      </c>
      <c r="AP1791">
        <v>22362</v>
      </c>
      <c r="AQ1791">
        <v>11.52</v>
      </c>
      <c r="AR1791">
        <v>4646.6099999999997</v>
      </c>
      <c r="AS1791" t="s">
        <v>2396</v>
      </c>
      <c r="AT1791" t="s">
        <v>2396</v>
      </c>
      <c r="AU1791">
        <v>1</v>
      </c>
      <c r="AV1791" t="s">
        <v>2398</v>
      </c>
      <c r="AW1791" t="str" cm="1">
        <f t="array" ref="AW1791">IF(Bank_Final_Fact[[#This Row],[Disbursement Date]]=MIN(_xlfn._xlws.FILTER(Bank_Final_Fact[Disbursement Date],Bank_Final_Fact[Client id]=Bank_Final_Fact[[#This Row],[Client id]])),"New","Old")</f>
        <v>Old</v>
      </c>
      <c r="AX1791">
        <f t="shared" si="27"/>
        <v>4</v>
      </c>
    </row>
    <row r="1792" spans="1:50">
      <c r="A1792" t="s">
        <v>2177</v>
      </c>
      <c r="B1792">
        <v>953</v>
      </c>
      <c r="C1792" t="s">
        <v>32</v>
      </c>
      <c r="D1792" t="s">
        <v>343</v>
      </c>
      <c r="E1792">
        <v>24857</v>
      </c>
      <c r="F1792">
        <v>8208</v>
      </c>
      <c r="G1792">
        <v>13858</v>
      </c>
      <c r="H1792" s="1">
        <v>42481</v>
      </c>
      <c r="I1792" t="s">
        <v>394</v>
      </c>
      <c r="J1792" t="s">
        <v>383</v>
      </c>
      <c r="K1792">
        <v>250029</v>
      </c>
      <c r="L1792" t="s">
        <v>38</v>
      </c>
      <c r="M1792" t="s">
        <v>279</v>
      </c>
      <c r="N1792" t="s">
        <v>225</v>
      </c>
      <c r="O1792" t="s">
        <v>251</v>
      </c>
      <c r="P1792">
        <v>33</v>
      </c>
      <c r="Q1792" s="1">
        <v>31778</v>
      </c>
      <c r="R1792" t="s">
        <v>239</v>
      </c>
      <c r="S1792" t="s">
        <v>303</v>
      </c>
      <c r="T1792" t="s">
        <v>229</v>
      </c>
      <c r="U1792" t="s">
        <v>233</v>
      </c>
      <c r="V1792" t="s">
        <v>240</v>
      </c>
      <c r="W1792">
        <v>473</v>
      </c>
      <c r="X1792" t="s">
        <v>344</v>
      </c>
      <c r="Y1792" t="s">
        <v>345</v>
      </c>
      <c r="Z1792" t="s">
        <v>346</v>
      </c>
      <c r="AA1792">
        <v>0.1065</v>
      </c>
      <c r="AB1792" t="s">
        <v>347</v>
      </c>
      <c r="AC1792" t="s">
        <v>348</v>
      </c>
      <c r="AD1792" t="s">
        <v>32</v>
      </c>
      <c r="AE1792" t="s">
        <v>33</v>
      </c>
      <c r="AF1792" t="s">
        <v>34</v>
      </c>
      <c r="AG1792" t="s">
        <v>35</v>
      </c>
      <c r="AH1792" t="s">
        <v>35</v>
      </c>
      <c r="AI1792" t="s">
        <v>36</v>
      </c>
      <c r="AJ1792" t="s">
        <v>32</v>
      </c>
      <c r="AK1792">
        <v>250029</v>
      </c>
      <c r="AL1792" t="s">
        <v>37</v>
      </c>
      <c r="AM1792" t="s">
        <v>16</v>
      </c>
      <c r="AN1792">
        <v>26121</v>
      </c>
      <c r="AO1792">
        <v>9786</v>
      </c>
      <c r="AP1792">
        <v>24708</v>
      </c>
      <c r="AQ1792">
        <v>0.59</v>
      </c>
      <c r="AR1792">
        <v>2059</v>
      </c>
      <c r="AS1792" t="s">
        <v>2396</v>
      </c>
      <c r="AT1792" t="s">
        <v>2396</v>
      </c>
      <c r="AU1792">
        <v>0</v>
      </c>
      <c r="AV1792" t="s">
        <v>2398</v>
      </c>
      <c r="AW1792" t="str" cm="1">
        <f t="array" ref="AW1792">IF(Bank_Final_Fact[[#This Row],[Disbursement Date]]=MIN(_xlfn._xlws.FILTER(Bank_Final_Fact[Disbursement Date],Bank_Final_Fact[Client id]=Bank_Final_Fact[[#This Row],[Client id]])),"New","Old")</f>
        <v>New</v>
      </c>
      <c r="AX1792">
        <f t="shared" si="27"/>
        <v>2</v>
      </c>
    </row>
    <row r="1793" spans="1:50">
      <c r="A1793" t="s">
        <v>2178</v>
      </c>
      <c r="B1793">
        <v>545</v>
      </c>
      <c r="C1793" t="s">
        <v>186</v>
      </c>
      <c r="D1793" t="s">
        <v>359</v>
      </c>
      <c r="E1793">
        <v>48195</v>
      </c>
      <c r="F1793">
        <v>29655</v>
      </c>
      <c r="G1793">
        <v>5024</v>
      </c>
      <c r="H1793" s="1">
        <v>44949</v>
      </c>
      <c r="I1793" t="s">
        <v>394</v>
      </c>
      <c r="J1793" t="s">
        <v>383</v>
      </c>
      <c r="K1793">
        <v>800018</v>
      </c>
      <c r="L1793" t="s">
        <v>189</v>
      </c>
      <c r="M1793" t="s">
        <v>313</v>
      </c>
      <c r="N1793" t="s">
        <v>225</v>
      </c>
      <c r="O1793" t="s">
        <v>251</v>
      </c>
      <c r="P1793">
        <v>30</v>
      </c>
      <c r="Q1793" s="1">
        <v>32143</v>
      </c>
      <c r="R1793" t="s">
        <v>239</v>
      </c>
      <c r="S1793" t="s">
        <v>303</v>
      </c>
      <c r="T1793" t="s">
        <v>229</v>
      </c>
      <c r="U1793" t="s">
        <v>230</v>
      </c>
      <c r="V1793" t="s">
        <v>240</v>
      </c>
      <c r="W1793">
        <v>783</v>
      </c>
      <c r="X1793" t="s">
        <v>344</v>
      </c>
      <c r="Y1793" t="s">
        <v>360</v>
      </c>
      <c r="Z1793" t="s">
        <v>346</v>
      </c>
      <c r="AA1793">
        <v>9.9099999999999994E-2</v>
      </c>
      <c r="AB1793" t="s">
        <v>347</v>
      </c>
      <c r="AC1793" t="s">
        <v>361</v>
      </c>
      <c r="AD1793" t="s">
        <v>186</v>
      </c>
      <c r="AE1793" t="s">
        <v>24</v>
      </c>
      <c r="AF1793" t="s">
        <v>25</v>
      </c>
      <c r="AG1793" t="s">
        <v>26</v>
      </c>
      <c r="AH1793" t="s">
        <v>26</v>
      </c>
      <c r="AI1793" t="s">
        <v>27</v>
      </c>
      <c r="AJ1793" t="s">
        <v>187</v>
      </c>
      <c r="AK1793">
        <v>800018</v>
      </c>
      <c r="AL1793" t="s">
        <v>188</v>
      </c>
      <c r="AM1793" t="s">
        <v>14</v>
      </c>
      <c r="AN1793">
        <v>47949</v>
      </c>
      <c r="AO1793">
        <v>29604</v>
      </c>
      <c r="AP1793">
        <v>47959</v>
      </c>
      <c r="AQ1793">
        <v>49.68</v>
      </c>
      <c r="AR1793">
        <v>3782.29</v>
      </c>
      <c r="AS1793" t="s">
        <v>2396</v>
      </c>
      <c r="AT1793" t="s">
        <v>2396</v>
      </c>
      <c r="AU1793">
        <v>1</v>
      </c>
      <c r="AV1793" t="s">
        <v>2398</v>
      </c>
      <c r="AW1793" t="str" cm="1">
        <f t="array" ref="AW1793">IF(Bank_Final_Fact[[#This Row],[Disbursement Date]]=MIN(_xlfn._xlws.FILTER(Bank_Final_Fact[Disbursement Date],Bank_Final_Fact[Client id]=Bank_Final_Fact[[#This Row],[Client id]])),"New","Old")</f>
        <v>Old</v>
      </c>
      <c r="AX1793">
        <f t="shared" si="27"/>
        <v>3</v>
      </c>
    </row>
    <row r="1794" spans="1:50">
      <c r="A1794" t="s">
        <v>2179</v>
      </c>
      <c r="B1794">
        <v>49</v>
      </c>
      <c r="C1794" t="s">
        <v>32</v>
      </c>
      <c r="D1794" t="s">
        <v>359</v>
      </c>
      <c r="E1794">
        <v>41776</v>
      </c>
      <c r="F1794">
        <v>26866</v>
      </c>
      <c r="G1794">
        <v>12545</v>
      </c>
      <c r="H1794" s="1">
        <v>42910</v>
      </c>
      <c r="I1794" t="s">
        <v>394</v>
      </c>
      <c r="J1794" t="s">
        <v>389</v>
      </c>
      <c r="K1794">
        <v>250029</v>
      </c>
      <c r="L1794" t="s">
        <v>38</v>
      </c>
      <c r="M1794" t="s">
        <v>267</v>
      </c>
      <c r="N1794" t="s">
        <v>225</v>
      </c>
      <c r="O1794" t="s">
        <v>238</v>
      </c>
      <c r="P1794">
        <v>46</v>
      </c>
      <c r="Q1794" s="1">
        <v>26759</v>
      </c>
      <c r="R1794" t="s">
        <v>235</v>
      </c>
      <c r="S1794" t="s">
        <v>243</v>
      </c>
      <c r="T1794" t="s">
        <v>229</v>
      </c>
      <c r="U1794" t="s">
        <v>233</v>
      </c>
      <c r="V1794" t="s">
        <v>240</v>
      </c>
      <c r="W1794">
        <v>459</v>
      </c>
      <c r="X1794" t="s">
        <v>344</v>
      </c>
      <c r="Y1794" t="s">
        <v>360</v>
      </c>
      <c r="Z1794" t="s">
        <v>346</v>
      </c>
      <c r="AA1794">
        <v>9.9099999999999994E-2</v>
      </c>
      <c r="AB1794" t="s">
        <v>347</v>
      </c>
      <c r="AC1794" t="s">
        <v>361</v>
      </c>
      <c r="AD1794" t="s">
        <v>32</v>
      </c>
      <c r="AE1794" t="s">
        <v>33</v>
      </c>
      <c r="AF1794" t="s">
        <v>34</v>
      </c>
      <c r="AG1794" t="s">
        <v>35</v>
      </c>
      <c r="AH1794" t="s">
        <v>35</v>
      </c>
      <c r="AI1794" t="s">
        <v>36</v>
      </c>
      <c r="AJ1794" t="s">
        <v>32</v>
      </c>
      <c r="AK1794">
        <v>250029</v>
      </c>
      <c r="AL1794" t="s">
        <v>37</v>
      </c>
      <c r="AM1794" t="s">
        <v>16</v>
      </c>
      <c r="AN1794">
        <v>41523</v>
      </c>
      <c r="AO1794">
        <v>26912</v>
      </c>
      <c r="AP1794">
        <v>41351</v>
      </c>
      <c r="AQ1794">
        <v>35.36</v>
      </c>
      <c r="AR1794">
        <v>378.72</v>
      </c>
      <c r="AS1794" t="s">
        <v>2396</v>
      </c>
      <c r="AT1794" t="s">
        <v>2396</v>
      </c>
      <c r="AU1794">
        <v>0</v>
      </c>
      <c r="AV1794" t="s">
        <v>2400</v>
      </c>
      <c r="AW1794" t="str" cm="1">
        <f t="array" ref="AW1794">IF(Bank_Final_Fact[[#This Row],[Disbursement Date]]=MIN(_xlfn._xlws.FILTER(Bank_Final_Fact[Disbursement Date],Bank_Final_Fact[Client id]=Bank_Final_Fact[[#This Row],[Client id]])),"New","Old")</f>
        <v>Old</v>
      </c>
      <c r="AX1794">
        <f t="shared" ref="AX1794:AX1857" si="28">COUNTIF($B:$B,B1794)</f>
        <v>5</v>
      </c>
    </row>
    <row r="1795" spans="1:50">
      <c r="A1795" t="s">
        <v>2180</v>
      </c>
      <c r="B1795">
        <v>596</v>
      </c>
      <c r="C1795" t="s">
        <v>25</v>
      </c>
      <c r="D1795" t="s">
        <v>359</v>
      </c>
      <c r="E1795">
        <v>40175</v>
      </c>
      <c r="F1795">
        <v>23720</v>
      </c>
      <c r="G1795">
        <v>30475</v>
      </c>
      <c r="H1795" s="1">
        <v>42893</v>
      </c>
      <c r="I1795" t="s">
        <v>385</v>
      </c>
      <c r="J1795" t="s">
        <v>383</v>
      </c>
      <c r="K1795">
        <v>10068</v>
      </c>
      <c r="L1795" t="s">
        <v>74</v>
      </c>
      <c r="M1795" t="s">
        <v>250</v>
      </c>
      <c r="N1795" t="s">
        <v>225</v>
      </c>
      <c r="O1795" t="s">
        <v>238</v>
      </c>
      <c r="P1795">
        <v>51</v>
      </c>
      <c r="Q1795" s="1">
        <v>24108</v>
      </c>
      <c r="R1795" t="s">
        <v>235</v>
      </c>
      <c r="S1795" t="s">
        <v>243</v>
      </c>
      <c r="T1795" t="s">
        <v>259</v>
      </c>
      <c r="U1795" t="s">
        <v>233</v>
      </c>
      <c r="V1795" t="s">
        <v>240</v>
      </c>
      <c r="W1795">
        <v>375</v>
      </c>
      <c r="X1795" t="s">
        <v>344</v>
      </c>
      <c r="Y1795" t="s">
        <v>360</v>
      </c>
      <c r="Z1795" t="s">
        <v>346</v>
      </c>
      <c r="AA1795">
        <v>9.9099999999999994E-2</v>
      </c>
      <c r="AB1795" t="s">
        <v>347</v>
      </c>
      <c r="AC1795" t="s">
        <v>361</v>
      </c>
      <c r="AD1795" t="s">
        <v>25</v>
      </c>
      <c r="AE1795" t="s">
        <v>24</v>
      </c>
      <c r="AF1795" t="s">
        <v>25</v>
      </c>
      <c r="AG1795" t="s">
        <v>26</v>
      </c>
      <c r="AH1795" t="s">
        <v>26</v>
      </c>
      <c r="AI1795" t="s">
        <v>27</v>
      </c>
      <c r="AJ1795" t="s">
        <v>72</v>
      </c>
      <c r="AK1795">
        <v>10068</v>
      </c>
      <c r="AL1795" t="s">
        <v>73</v>
      </c>
      <c r="AM1795" t="s">
        <v>16</v>
      </c>
      <c r="AN1795">
        <v>41059</v>
      </c>
      <c r="AO1795">
        <v>24534</v>
      </c>
      <c r="AP1795">
        <v>40023</v>
      </c>
      <c r="AQ1795">
        <v>33.39</v>
      </c>
      <c r="AR1795">
        <v>4429.63</v>
      </c>
      <c r="AS1795" t="s">
        <v>2396</v>
      </c>
      <c r="AT1795" t="s">
        <v>2396</v>
      </c>
      <c r="AU1795">
        <v>2</v>
      </c>
      <c r="AV1795" t="s">
        <v>2398</v>
      </c>
      <c r="AW1795" t="str" cm="1">
        <f t="array" ref="AW1795">IF(Bank_Final_Fact[[#This Row],[Disbursement Date]]=MIN(_xlfn._xlws.FILTER(Bank_Final_Fact[Disbursement Date],Bank_Final_Fact[Client id]=Bank_Final_Fact[[#This Row],[Client id]])),"New","Old")</f>
        <v>New</v>
      </c>
      <c r="AX1795">
        <f t="shared" si="28"/>
        <v>3</v>
      </c>
    </row>
    <row r="1796" spans="1:50">
      <c r="A1796" t="s">
        <v>2181</v>
      </c>
      <c r="B1796">
        <v>824</v>
      </c>
      <c r="C1796" t="s">
        <v>109</v>
      </c>
      <c r="D1796" t="s">
        <v>343</v>
      </c>
      <c r="E1796">
        <v>36583</v>
      </c>
      <c r="F1796">
        <v>43601</v>
      </c>
      <c r="G1796">
        <v>15689</v>
      </c>
      <c r="H1796" s="1">
        <v>45078</v>
      </c>
      <c r="I1796" t="s">
        <v>394</v>
      </c>
      <c r="J1796" t="s">
        <v>383</v>
      </c>
      <c r="K1796">
        <v>1110166</v>
      </c>
      <c r="L1796" t="s">
        <v>112</v>
      </c>
      <c r="M1796" t="s">
        <v>253</v>
      </c>
      <c r="N1796" t="s">
        <v>225</v>
      </c>
      <c r="O1796" t="s">
        <v>251</v>
      </c>
      <c r="P1796">
        <v>31</v>
      </c>
      <c r="Q1796" s="1">
        <v>32153</v>
      </c>
      <c r="R1796" t="s">
        <v>235</v>
      </c>
      <c r="S1796" t="s">
        <v>243</v>
      </c>
      <c r="T1796" t="s">
        <v>229</v>
      </c>
      <c r="U1796" t="s">
        <v>245</v>
      </c>
      <c r="V1796" t="s">
        <v>246</v>
      </c>
      <c r="W1796">
        <v>315</v>
      </c>
      <c r="X1796" t="s">
        <v>344</v>
      </c>
      <c r="Y1796" t="s">
        <v>345</v>
      </c>
      <c r="Z1796" t="s">
        <v>346</v>
      </c>
      <c r="AA1796">
        <v>0.1065</v>
      </c>
      <c r="AB1796" t="s">
        <v>347</v>
      </c>
      <c r="AC1796" t="s">
        <v>348</v>
      </c>
      <c r="AD1796" t="s">
        <v>109</v>
      </c>
      <c r="AE1796" t="s">
        <v>9</v>
      </c>
      <c r="AF1796" t="s">
        <v>10</v>
      </c>
      <c r="AG1796" t="s">
        <v>11</v>
      </c>
      <c r="AH1796" t="s">
        <v>11</v>
      </c>
      <c r="AI1796" t="s">
        <v>12</v>
      </c>
      <c r="AJ1796" t="s">
        <v>110</v>
      </c>
      <c r="AK1796">
        <v>1110166</v>
      </c>
      <c r="AL1796" t="s">
        <v>111</v>
      </c>
      <c r="AM1796" t="s">
        <v>14</v>
      </c>
      <c r="AN1796">
        <v>36613</v>
      </c>
      <c r="AO1796">
        <v>43227</v>
      </c>
      <c r="AP1796">
        <v>36142</v>
      </c>
      <c r="AQ1796">
        <v>8.6999999999999993</v>
      </c>
      <c r="AR1796">
        <v>2330.2600000000002</v>
      </c>
      <c r="AS1796" t="s">
        <v>2397</v>
      </c>
      <c r="AT1796" t="s">
        <v>2396</v>
      </c>
      <c r="AU1796">
        <v>1</v>
      </c>
      <c r="AV1796" t="s">
        <v>2398</v>
      </c>
      <c r="AW1796" t="str" cm="1">
        <f t="array" ref="AW1796">IF(Bank_Final_Fact[[#This Row],[Disbursement Date]]=MIN(_xlfn._xlws.FILTER(Bank_Final_Fact[Disbursement Date],Bank_Final_Fact[Client id]=Bank_Final_Fact[[#This Row],[Client id]])),"New","Old")</f>
        <v>Old</v>
      </c>
      <c r="AX1796">
        <f t="shared" si="28"/>
        <v>3</v>
      </c>
    </row>
    <row r="1797" spans="1:50">
      <c r="A1797" t="s">
        <v>2182</v>
      </c>
      <c r="B1797">
        <v>116</v>
      </c>
      <c r="C1797" t="s">
        <v>23</v>
      </c>
      <c r="D1797" t="s">
        <v>343</v>
      </c>
      <c r="E1797">
        <v>48460</v>
      </c>
      <c r="F1797">
        <v>47457</v>
      </c>
      <c r="G1797">
        <v>29615</v>
      </c>
      <c r="H1797" s="1">
        <v>44374</v>
      </c>
      <c r="I1797" t="s">
        <v>382</v>
      </c>
      <c r="J1797" t="s">
        <v>389</v>
      </c>
      <c r="K1797">
        <v>910182</v>
      </c>
      <c r="L1797" t="s">
        <v>31</v>
      </c>
      <c r="M1797" t="s">
        <v>272</v>
      </c>
      <c r="N1797" t="s">
        <v>225</v>
      </c>
      <c r="O1797" t="s">
        <v>251</v>
      </c>
      <c r="P1797">
        <v>35</v>
      </c>
      <c r="Q1797" s="1">
        <v>30682</v>
      </c>
      <c r="R1797" t="s">
        <v>239</v>
      </c>
      <c r="S1797" t="s">
        <v>303</v>
      </c>
      <c r="T1797" t="s">
        <v>229</v>
      </c>
      <c r="U1797" t="s">
        <v>261</v>
      </c>
      <c r="V1797" t="s">
        <v>240</v>
      </c>
      <c r="W1797">
        <v>697</v>
      </c>
      <c r="X1797" t="s">
        <v>344</v>
      </c>
      <c r="Y1797" t="s">
        <v>345</v>
      </c>
      <c r="Z1797" t="s">
        <v>346</v>
      </c>
      <c r="AA1797">
        <v>0.1065</v>
      </c>
      <c r="AB1797" t="s">
        <v>347</v>
      </c>
      <c r="AC1797" t="s">
        <v>348</v>
      </c>
      <c r="AD1797" t="s">
        <v>23</v>
      </c>
      <c r="AE1797" t="s">
        <v>24</v>
      </c>
      <c r="AF1797" t="s">
        <v>25</v>
      </c>
      <c r="AG1797" t="s">
        <v>26</v>
      </c>
      <c r="AH1797" t="s">
        <v>26</v>
      </c>
      <c r="AI1797" t="s">
        <v>27</v>
      </c>
      <c r="AJ1797" t="s">
        <v>28</v>
      </c>
      <c r="AK1797">
        <v>910182</v>
      </c>
      <c r="AL1797" t="s">
        <v>29</v>
      </c>
      <c r="AM1797" t="s">
        <v>16</v>
      </c>
      <c r="AN1797">
        <v>48929</v>
      </c>
      <c r="AO1797">
        <v>47239</v>
      </c>
      <c r="AP1797">
        <v>48431</v>
      </c>
      <c r="AQ1797">
        <v>46.96</v>
      </c>
      <c r="AR1797">
        <v>2742.12</v>
      </c>
      <c r="AS1797" t="s">
        <v>2396</v>
      </c>
      <c r="AT1797" t="s">
        <v>2396</v>
      </c>
      <c r="AU1797">
        <v>1</v>
      </c>
      <c r="AV1797" t="s">
        <v>2398</v>
      </c>
      <c r="AW1797" t="str" cm="1">
        <f t="array" ref="AW1797">IF(Bank_Final_Fact[[#This Row],[Disbursement Date]]=MIN(_xlfn._xlws.FILTER(Bank_Final_Fact[Disbursement Date],Bank_Final_Fact[Client id]=Bank_Final_Fact[[#This Row],[Client id]])),"New","Old")</f>
        <v>Old</v>
      </c>
      <c r="AX1797">
        <f t="shared" si="28"/>
        <v>4</v>
      </c>
    </row>
    <row r="1798" spans="1:50">
      <c r="A1798" t="s">
        <v>2183</v>
      </c>
      <c r="B1798">
        <v>760</v>
      </c>
      <c r="C1798" t="s">
        <v>75</v>
      </c>
      <c r="D1798" t="s">
        <v>359</v>
      </c>
      <c r="E1798">
        <v>25425</v>
      </c>
      <c r="F1798">
        <v>35043</v>
      </c>
      <c r="G1798">
        <v>22399</v>
      </c>
      <c r="H1798" s="1">
        <v>44419</v>
      </c>
      <c r="I1798" t="s">
        <v>394</v>
      </c>
      <c r="J1798" t="s">
        <v>383</v>
      </c>
      <c r="K1798">
        <v>710002</v>
      </c>
      <c r="L1798" t="s">
        <v>80</v>
      </c>
      <c r="M1798" t="s">
        <v>279</v>
      </c>
      <c r="N1798" t="s">
        <v>225</v>
      </c>
      <c r="O1798" t="s">
        <v>251</v>
      </c>
      <c r="P1798">
        <v>33</v>
      </c>
      <c r="Q1798" s="1">
        <v>31778</v>
      </c>
      <c r="R1798" t="s">
        <v>239</v>
      </c>
      <c r="S1798" t="s">
        <v>303</v>
      </c>
      <c r="T1798" t="s">
        <v>229</v>
      </c>
      <c r="U1798" t="s">
        <v>233</v>
      </c>
      <c r="V1798" t="s">
        <v>240</v>
      </c>
      <c r="W1798">
        <v>473</v>
      </c>
      <c r="X1798" t="s">
        <v>344</v>
      </c>
      <c r="Y1798" t="s">
        <v>360</v>
      </c>
      <c r="Z1798" t="s">
        <v>346</v>
      </c>
      <c r="AA1798">
        <v>9.9099999999999994E-2</v>
      </c>
      <c r="AB1798" t="s">
        <v>347</v>
      </c>
      <c r="AC1798" t="s">
        <v>361</v>
      </c>
      <c r="AD1798" t="s">
        <v>75</v>
      </c>
      <c r="AE1798" t="s">
        <v>76</v>
      </c>
      <c r="AF1798" t="s">
        <v>77</v>
      </c>
      <c r="AG1798" t="s">
        <v>78</v>
      </c>
      <c r="AH1798" t="s">
        <v>78</v>
      </c>
      <c r="AI1798" t="s">
        <v>79</v>
      </c>
      <c r="AJ1798" t="s">
        <v>75</v>
      </c>
      <c r="AK1798">
        <v>710002</v>
      </c>
      <c r="AL1798" t="s">
        <v>45</v>
      </c>
      <c r="AM1798" t="s">
        <v>14</v>
      </c>
      <c r="AN1798">
        <v>26947</v>
      </c>
      <c r="AO1798">
        <v>34657</v>
      </c>
      <c r="AP1798">
        <v>25075</v>
      </c>
      <c r="AQ1798">
        <v>20.09</v>
      </c>
      <c r="AR1798">
        <v>4232.5</v>
      </c>
      <c r="AS1798" t="s">
        <v>2396</v>
      </c>
      <c r="AT1798" t="s">
        <v>2396</v>
      </c>
      <c r="AU1798">
        <v>2</v>
      </c>
      <c r="AV1798" t="s">
        <v>2400</v>
      </c>
      <c r="AW1798" t="str" cm="1">
        <f t="array" ref="AW1798">IF(Bank_Final_Fact[[#This Row],[Disbursement Date]]=MIN(_xlfn._xlws.FILTER(Bank_Final_Fact[Disbursement Date],Bank_Final_Fact[Client id]=Bank_Final_Fact[[#This Row],[Client id]])),"New","Old")</f>
        <v>Old</v>
      </c>
      <c r="AX1798">
        <f t="shared" si="28"/>
        <v>4</v>
      </c>
    </row>
    <row r="1799" spans="1:50">
      <c r="A1799" t="s">
        <v>2184</v>
      </c>
      <c r="B1799">
        <v>731</v>
      </c>
      <c r="C1799" t="s">
        <v>94</v>
      </c>
      <c r="D1799" t="s">
        <v>343</v>
      </c>
      <c r="E1799">
        <v>21579</v>
      </c>
      <c r="F1799">
        <v>2253</v>
      </c>
      <c r="G1799">
        <v>4226</v>
      </c>
      <c r="H1799" s="1">
        <v>42635</v>
      </c>
      <c r="I1799" t="s">
        <v>382</v>
      </c>
      <c r="J1799" t="s">
        <v>389</v>
      </c>
      <c r="K1799">
        <v>70364</v>
      </c>
      <c r="L1799" t="s">
        <v>96</v>
      </c>
      <c r="M1799" t="s">
        <v>306</v>
      </c>
      <c r="N1799" t="s">
        <v>225</v>
      </c>
      <c r="O1799" t="s">
        <v>242</v>
      </c>
      <c r="P1799">
        <v>22</v>
      </c>
      <c r="Q1799" s="1">
        <v>35730</v>
      </c>
      <c r="R1799" t="s">
        <v>266</v>
      </c>
      <c r="S1799" t="s">
        <v>243</v>
      </c>
      <c r="T1799" t="s">
        <v>229</v>
      </c>
      <c r="U1799" t="s">
        <v>261</v>
      </c>
      <c r="V1799" t="s">
        <v>246</v>
      </c>
      <c r="W1799">
        <v>516</v>
      </c>
      <c r="X1799" t="s">
        <v>344</v>
      </c>
      <c r="Y1799" t="s">
        <v>345</v>
      </c>
      <c r="Z1799" t="s">
        <v>346</v>
      </c>
      <c r="AA1799">
        <v>0.1065</v>
      </c>
      <c r="AB1799" t="s">
        <v>347</v>
      </c>
      <c r="AC1799" t="s">
        <v>348</v>
      </c>
      <c r="AD1799" t="s">
        <v>94</v>
      </c>
      <c r="AE1799" t="s">
        <v>51</v>
      </c>
      <c r="AF1799" t="s">
        <v>52</v>
      </c>
      <c r="AG1799" t="s">
        <v>53</v>
      </c>
      <c r="AH1799" t="s">
        <v>53</v>
      </c>
      <c r="AI1799" t="s">
        <v>54</v>
      </c>
      <c r="AJ1799" t="s">
        <v>94</v>
      </c>
      <c r="AK1799">
        <v>70364</v>
      </c>
      <c r="AL1799" t="s">
        <v>95</v>
      </c>
      <c r="AM1799" t="s">
        <v>14</v>
      </c>
      <c r="AN1799">
        <v>22702</v>
      </c>
      <c r="AO1799">
        <v>2691</v>
      </c>
      <c r="AP1799">
        <v>21287</v>
      </c>
      <c r="AQ1799">
        <v>15.5</v>
      </c>
      <c r="AR1799">
        <v>2030.67</v>
      </c>
      <c r="AS1799" t="s">
        <v>2396</v>
      </c>
      <c r="AT1799" t="s">
        <v>2396</v>
      </c>
      <c r="AU1799">
        <v>2</v>
      </c>
      <c r="AV1799" t="s">
        <v>2398</v>
      </c>
      <c r="AW1799" t="str" cm="1">
        <f t="array" ref="AW1799">IF(Bank_Final_Fact[[#This Row],[Disbursement Date]]=MIN(_xlfn._xlws.FILTER(Bank_Final_Fact[Disbursement Date],Bank_Final_Fact[Client id]=Bank_Final_Fact[[#This Row],[Client id]])),"New","Old")</f>
        <v>New</v>
      </c>
      <c r="AX1799">
        <f t="shared" si="28"/>
        <v>5</v>
      </c>
    </row>
    <row r="1800" spans="1:50">
      <c r="A1800" t="s">
        <v>2185</v>
      </c>
      <c r="B1800">
        <v>587</v>
      </c>
      <c r="C1800" t="s">
        <v>127</v>
      </c>
      <c r="D1800" t="s">
        <v>343</v>
      </c>
      <c r="E1800">
        <v>22147</v>
      </c>
      <c r="F1800">
        <v>34370</v>
      </c>
      <c r="G1800">
        <v>33537</v>
      </c>
      <c r="H1800" s="1">
        <v>44926</v>
      </c>
      <c r="I1800" t="s">
        <v>382</v>
      </c>
      <c r="J1800" t="s">
        <v>383</v>
      </c>
      <c r="K1800">
        <v>120676</v>
      </c>
      <c r="L1800" t="s">
        <v>128</v>
      </c>
      <c r="M1800" t="s">
        <v>270</v>
      </c>
      <c r="N1800" t="s">
        <v>225</v>
      </c>
      <c r="O1800" t="s">
        <v>328</v>
      </c>
      <c r="P1800">
        <v>59</v>
      </c>
      <c r="Q1800" s="1">
        <v>21916</v>
      </c>
      <c r="R1800" t="s">
        <v>266</v>
      </c>
      <c r="S1800" t="s">
        <v>282</v>
      </c>
      <c r="T1800" t="s">
        <v>229</v>
      </c>
      <c r="U1800" t="s">
        <v>236</v>
      </c>
      <c r="V1800" t="s">
        <v>246</v>
      </c>
      <c r="W1800">
        <v>775</v>
      </c>
      <c r="X1800" t="s">
        <v>344</v>
      </c>
      <c r="Y1800" t="s">
        <v>345</v>
      </c>
      <c r="Z1800" t="s">
        <v>346</v>
      </c>
      <c r="AA1800">
        <v>0.1065</v>
      </c>
      <c r="AB1800" t="s">
        <v>347</v>
      </c>
      <c r="AC1800" t="s">
        <v>348</v>
      </c>
      <c r="AD1800" t="s">
        <v>127</v>
      </c>
      <c r="AE1800" t="s">
        <v>9</v>
      </c>
      <c r="AF1800" t="s">
        <v>10</v>
      </c>
      <c r="AG1800" t="s">
        <v>11</v>
      </c>
      <c r="AH1800" t="s">
        <v>11</v>
      </c>
      <c r="AI1800" t="s">
        <v>12</v>
      </c>
      <c r="AJ1800" t="s">
        <v>127</v>
      </c>
      <c r="AK1800">
        <v>120676</v>
      </c>
      <c r="AL1800" t="s">
        <v>21</v>
      </c>
      <c r="AM1800" t="s">
        <v>14</v>
      </c>
      <c r="AN1800">
        <v>23122</v>
      </c>
      <c r="AO1800">
        <v>36203</v>
      </c>
      <c r="AP1800">
        <v>22098</v>
      </c>
      <c r="AQ1800">
        <v>22.94</v>
      </c>
      <c r="AR1800">
        <v>1811.33</v>
      </c>
      <c r="AS1800" t="s">
        <v>2396</v>
      </c>
      <c r="AT1800" t="s">
        <v>2396</v>
      </c>
      <c r="AU1800">
        <v>2</v>
      </c>
      <c r="AV1800" t="s">
        <v>2400</v>
      </c>
      <c r="AW1800" t="str" cm="1">
        <f t="array" ref="AW1800">IF(Bank_Final_Fact[[#This Row],[Disbursement Date]]=MIN(_xlfn._xlws.FILTER(Bank_Final_Fact[Disbursement Date],Bank_Final_Fact[Client id]=Bank_Final_Fact[[#This Row],[Client id]])),"New","Old")</f>
        <v>Old</v>
      </c>
      <c r="AX1800">
        <f t="shared" si="28"/>
        <v>3</v>
      </c>
    </row>
    <row r="1801" spans="1:50">
      <c r="A1801" t="s">
        <v>2186</v>
      </c>
      <c r="B1801">
        <v>907</v>
      </c>
      <c r="C1801" t="s">
        <v>109</v>
      </c>
      <c r="D1801" t="s">
        <v>343</v>
      </c>
      <c r="E1801">
        <v>33062</v>
      </c>
      <c r="F1801">
        <v>19429</v>
      </c>
      <c r="G1801">
        <v>37650</v>
      </c>
      <c r="H1801" s="1">
        <v>44001</v>
      </c>
      <c r="I1801" t="s">
        <v>394</v>
      </c>
      <c r="J1801" t="s">
        <v>389</v>
      </c>
      <c r="K1801">
        <v>1110166</v>
      </c>
      <c r="L1801" t="s">
        <v>112</v>
      </c>
      <c r="M1801" t="s">
        <v>301</v>
      </c>
      <c r="N1801" t="s">
        <v>225</v>
      </c>
      <c r="O1801" t="s">
        <v>251</v>
      </c>
      <c r="P1801">
        <v>27</v>
      </c>
      <c r="Q1801" s="1">
        <v>33675</v>
      </c>
      <c r="R1801" t="s">
        <v>235</v>
      </c>
      <c r="S1801" t="s">
        <v>243</v>
      </c>
      <c r="T1801" t="s">
        <v>249</v>
      </c>
      <c r="U1801" t="s">
        <v>233</v>
      </c>
      <c r="V1801" t="s">
        <v>246</v>
      </c>
      <c r="W1801">
        <v>693</v>
      </c>
      <c r="X1801" t="s">
        <v>344</v>
      </c>
      <c r="Y1801" t="s">
        <v>345</v>
      </c>
      <c r="Z1801" t="s">
        <v>346</v>
      </c>
      <c r="AA1801">
        <v>0.1065</v>
      </c>
      <c r="AB1801" t="s">
        <v>347</v>
      </c>
      <c r="AC1801" t="s">
        <v>348</v>
      </c>
      <c r="AD1801" t="s">
        <v>109</v>
      </c>
      <c r="AE1801" t="s">
        <v>9</v>
      </c>
      <c r="AF1801" t="s">
        <v>10</v>
      </c>
      <c r="AG1801" t="s">
        <v>11</v>
      </c>
      <c r="AH1801" t="s">
        <v>11</v>
      </c>
      <c r="AI1801" t="s">
        <v>12</v>
      </c>
      <c r="AJ1801" t="s">
        <v>110</v>
      </c>
      <c r="AK1801">
        <v>1110166</v>
      </c>
      <c r="AL1801" t="s">
        <v>111</v>
      </c>
      <c r="AM1801" t="s">
        <v>14</v>
      </c>
      <c r="AN1801">
        <v>35028</v>
      </c>
      <c r="AO1801">
        <v>19087</v>
      </c>
      <c r="AP1801">
        <v>32827</v>
      </c>
      <c r="AQ1801">
        <v>31.8</v>
      </c>
      <c r="AR1801">
        <v>1154.6400000000001</v>
      </c>
      <c r="AS1801" t="s">
        <v>2396</v>
      </c>
      <c r="AT1801" t="s">
        <v>2396</v>
      </c>
      <c r="AU1801">
        <v>0</v>
      </c>
      <c r="AV1801" t="s">
        <v>2398</v>
      </c>
      <c r="AW1801" t="str" cm="1">
        <f t="array" ref="AW1801">IF(Bank_Final_Fact[[#This Row],[Disbursement Date]]=MIN(_xlfn._xlws.FILTER(Bank_Final_Fact[Disbursement Date],Bank_Final_Fact[Client id]=Bank_Final_Fact[[#This Row],[Client id]])),"New","Old")</f>
        <v>Old</v>
      </c>
      <c r="AX1801">
        <f t="shared" si="28"/>
        <v>2</v>
      </c>
    </row>
    <row r="1802" spans="1:50">
      <c r="A1802" t="s">
        <v>2187</v>
      </c>
      <c r="B1802">
        <v>576</v>
      </c>
      <c r="C1802" t="s">
        <v>165</v>
      </c>
      <c r="D1802" t="s">
        <v>343</v>
      </c>
      <c r="E1802">
        <v>37173</v>
      </c>
      <c r="F1802">
        <v>32563</v>
      </c>
      <c r="G1802">
        <v>35859</v>
      </c>
      <c r="H1802" s="1">
        <v>44252</v>
      </c>
      <c r="I1802" t="s">
        <v>385</v>
      </c>
      <c r="J1802" t="s">
        <v>383</v>
      </c>
      <c r="K1802">
        <v>650051</v>
      </c>
      <c r="L1802" t="s">
        <v>167</v>
      </c>
      <c r="M1802" t="s">
        <v>273</v>
      </c>
      <c r="N1802" t="s">
        <v>225</v>
      </c>
      <c r="O1802" t="s">
        <v>242</v>
      </c>
      <c r="P1802">
        <v>23</v>
      </c>
      <c r="Q1802" s="1">
        <v>34335</v>
      </c>
      <c r="R1802" t="s">
        <v>266</v>
      </c>
      <c r="S1802" t="s">
        <v>243</v>
      </c>
      <c r="T1802" t="s">
        <v>229</v>
      </c>
      <c r="U1802" t="s">
        <v>230</v>
      </c>
      <c r="V1802" t="s">
        <v>240</v>
      </c>
      <c r="W1802">
        <v>588</v>
      </c>
      <c r="X1802" t="s">
        <v>344</v>
      </c>
      <c r="Y1802" t="s">
        <v>345</v>
      </c>
      <c r="Z1802" t="s">
        <v>346</v>
      </c>
      <c r="AA1802">
        <v>0.1065</v>
      </c>
      <c r="AB1802" t="s">
        <v>347</v>
      </c>
      <c r="AC1802" t="s">
        <v>348</v>
      </c>
      <c r="AD1802" t="s">
        <v>165</v>
      </c>
      <c r="AE1802" t="s">
        <v>82</v>
      </c>
      <c r="AF1802" t="s">
        <v>83</v>
      </c>
      <c r="AG1802" t="s">
        <v>84</v>
      </c>
      <c r="AH1802" t="s">
        <v>84</v>
      </c>
      <c r="AI1802" t="s">
        <v>85</v>
      </c>
      <c r="AJ1802" t="s">
        <v>165</v>
      </c>
      <c r="AK1802">
        <v>650051</v>
      </c>
      <c r="AL1802" t="s">
        <v>166</v>
      </c>
      <c r="AM1802" t="s">
        <v>30</v>
      </c>
      <c r="AN1802">
        <v>37917</v>
      </c>
      <c r="AO1802">
        <v>34522</v>
      </c>
      <c r="AP1802">
        <v>37038</v>
      </c>
      <c r="AQ1802">
        <v>4.3099999999999996</v>
      </c>
      <c r="AR1802">
        <v>3044.32</v>
      </c>
      <c r="AS1802" t="s">
        <v>2396</v>
      </c>
      <c r="AT1802" t="s">
        <v>2396</v>
      </c>
      <c r="AU1802">
        <v>2</v>
      </c>
      <c r="AV1802" t="s">
        <v>2398</v>
      </c>
      <c r="AW1802" t="str" cm="1">
        <f t="array" ref="AW1802">IF(Bank_Final_Fact[[#This Row],[Disbursement Date]]=MIN(_xlfn._xlws.FILTER(Bank_Final_Fact[Disbursement Date],Bank_Final_Fact[Client id]=Bank_Final_Fact[[#This Row],[Client id]])),"New","Old")</f>
        <v>Old</v>
      </c>
      <c r="AX1802">
        <f t="shared" si="28"/>
        <v>4</v>
      </c>
    </row>
    <row r="1803" spans="1:50">
      <c r="A1803" t="s">
        <v>2188</v>
      </c>
      <c r="B1803">
        <v>558</v>
      </c>
      <c r="C1803" t="s">
        <v>75</v>
      </c>
      <c r="D1803" t="s">
        <v>359</v>
      </c>
      <c r="E1803">
        <v>44899</v>
      </c>
      <c r="F1803">
        <v>6203</v>
      </c>
      <c r="G1803">
        <v>41832</v>
      </c>
      <c r="H1803" s="1">
        <v>42387</v>
      </c>
      <c r="I1803" t="s">
        <v>394</v>
      </c>
      <c r="J1803" t="s">
        <v>389</v>
      </c>
      <c r="K1803">
        <v>710002</v>
      </c>
      <c r="L1803" t="s">
        <v>80</v>
      </c>
      <c r="M1803" t="s">
        <v>290</v>
      </c>
      <c r="N1803" t="s">
        <v>225</v>
      </c>
      <c r="O1803" t="s">
        <v>238</v>
      </c>
      <c r="P1803">
        <v>46</v>
      </c>
      <c r="Q1803" s="1">
        <v>27030</v>
      </c>
      <c r="R1803" t="s">
        <v>281</v>
      </c>
      <c r="S1803" t="s">
        <v>282</v>
      </c>
      <c r="T1803" t="s">
        <v>229</v>
      </c>
      <c r="U1803" t="s">
        <v>261</v>
      </c>
      <c r="V1803" t="s">
        <v>240</v>
      </c>
      <c r="W1803">
        <v>708</v>
      </c>
      <c r="X1803" t="s">
        <v>344</v>
      </c>
      <c r="Y1803" t="s">
        <v>360</v>
      </c>
      <c r="Z1803" t="s">
        <v>346</v>
      </c>
      <c r="AA1803">
        <v>9.9099999999999994E-2</v>
      </c>
      <c r="AB1803" t="s">
        <v>347</v>
      </c>
      <c r="AC1803" t="s">
        <v>361</v>
      </c>
      <c r="AD1803" t="s">
        <v>75</v>
      </c>
      <c r="AE1803" t="s">
        <v>76</v>
      </c>
      <c r="AF1803" t="s">
        <v>77</v>
      </c>
      <c r="AG1803" t="s">
        <v>78</v>
      </c>
      <c r="AH1803" t="s">
        <v>78</v>
      </c>
      <c r="AI1803" t="s">
        <v>79</v>
      </c>
      <c r="AJ1803" t="s">
        <v>75</v>
      </c>
      <c r="AK1803">
        <v>710002</v>
      </c>
      <c r="AL1803" t="s">
        <v>45</v>
      </c>
      <c r="AM1803" t="s">
        <v>14</v>
      </c>
      <c r="AN1803">
        <v>46782</v>
      </c>
      <c r="AO1803">
        <v>7205</v>
      </c>
      <c r="AP1803">
        <v>44866</v>
      </c>
      <c r="AQ1803">
        <v>4.03</v>
      </c>
      <c r="AR1803">
        <v>2158.1</v>
      </c>
      <c r="AS1803" t="s">
        <v>2396</v>
      </c>
      <c r="AT1803" t="s">
        <v>2396</v>
      </c>
      <c r="AU1803">
        <v>2</v>
      </c>
      <c r="AV1803" t="s">
        <v>2398</v>
      </c>
      <c r="AW1803" t="str" cm="1">
        <f t="array" ref="AW1803">IF(Bank_Final_Fact[[#This Row],[Disbursement Date]]=MIN(_xlfn._xlws.FILTER(Bank_Final_Fact[Disbursement Date],Bank_Final_Fact[Client id]=Bank_Final_Fact[[#This Row],[Client id]])),"New","Old")</f>
        <v>New</v>
      </c>
      <c r="AX1803">
        <f t="shared" si="28"/>
        <v>3</v>
      </c>
    </row>
    <row r="1804" spans="1:50">
      <c r="A1804" t="s">
        <v>2189</v>
      </c>
      <c r="B1804">
        <v>611</v>
      </c>
      <c r="C1804" t="s">
        <v>81</v>
      </c>
      <c r="D1804" t="s">
        <v>359</v>
      </c>
      <c r="E1804">
        <v>30945</v>
      </c>
      <c r="F1804">
        <v>8625</v>
      </c>
      <c r="G1804">
        <v>42964</v>
      </c>
      <c r="H1804" s="1">
        <v>44964</v>
      </c>
      <c r="I1804" t="s">
        <v>382</v>
      </c>
      <c r="J1804" t="s">
        <v>389</v>
      </c>
      <c r="K1804">
        <v>690076</v>
      </c>
      <c r="L1804" t="s">
        <v>88</v>
      </c>
      <c r="M1804" t="s">
        <v>329</v>
      </c>
      <c r="N1804" t="s">
        <v>225</v>
      </c>
      <c r="O1804" t="s">
        <v>238</v>
      </c>
      <c r="P1804">
        <v>49</v>
      </c>
      <c r="Q1804" s="1">
        <v>25571</v>
      </c>
      <c r="R1804" t="s">
        <v>266</v>
      </c>
      <c r="S1804" t="s">
        <v>282</v>
      </c>
      <c r="T1804" t="s">
        <v>229</v>
      </c>
      <c r="U1804" t="s">
        <v>233</v>
      </c>
      <c r="V1804" t="s">
        <v>246</v>
      </c>
      <c r="W1804">
        <v>519</v>
      </c>
      <c r="X1804" t="s">
        <v>344</v>
      </c>
      <c r="Y1804" t="s">
        <v>360</v>
      </c>
      <c r="Z1804" t="s">
        <v>346</v>
      </c>
      <c r="AA1804">
        <v>9.9099999999999994E-2</v>
      </c>
      <c r="AB1804" t="s">
        <v>347</v>
      </c>
      <c r="AC1804" t="s">
        <v>361</v>
      </c>
      <c r="AD1804" t="s">
        <v>81</v>
      </c>
      <c r="AE1804" t="s">
        <v>82</v>
      </c>
      <c r="AF1804" t="s">
        <v>83</v>
      </c>
      <c r="AG1804" t="s">
        <v>84</v>
      </c>
      <c r="AH1804" t="s">
        <v>84</v>
      </c>
      <c r="AI1804" t="s">
        <v>85</v>
      </c>
      <c r="AJ1804" t="s">
        <v>86</v>
      </c>
      <c r="AK1804">
        <v>690076</v>
      </c>
      <c r="AL1804" t="s">
        <v>87</v>
      </c>
      <c r="AM1804" t="s">
        <v>14</v>
      </c>
      <c r="AN1804">
        <v>31116</v>
      </c>
      <c r="AO1804">
        <v>8963</v>
      </c>
      <c r="AP1804">
        <v>30751</v>
      </c>
      <c r="AQ1804">
        <v>46.74</v>
      </c>
      <c r="AR1804">
        <v>1568.59</v>
      </c>
      <c r="AS1804" t="s">
        <v>2396</v>
      </c>
      <c r="AT1804" t="s">
        <v>2396</v>
      </c>
      <c r="AU1804">
        <v>2</v>
      </c>
      <c r="AV1804" t="s">
        <v>2398</v>
      </c>
      <c r="AW1804" t="str" cm="1">
        <f t="array" ref="AW1804">IF(Bank_Final_Fact[[#This Row],[Disbursement Date]]=MIN(_xlfn._xlws.FILTER(Bank_Final_Fact[Disbursement Date],Bank_Final_Fact[Client id]=Bank_Final_Fact[[#This Row],[Client id]])),"New","Old")</f>
        <v>Old</v>
      </c>
      <c r="AX1804">
        <f t="shared" si="28"/>
        <v>2</v>
      </c>
    </row>
    <row r="1805" spans="1:50">
      <c r="A1805" t="s">
        <v>2190</v>
      </c>
      <c r="B1805">
        <v>577</v>
      </c>
      <c r="C1805" t="s">
        <v>23</v>
      </c>
      <c r="D1805" t="s">
        <v>359</v>
      </c>
      <c r="E1805">
        <v>49183</v>
      </c>
      <c r="F1805">
        <v>39315</v>
      </c>
      <c r="G1805">
        <v>35724</v>
      </c>
      <c r="H1805" s="1">
        <v>43475</v>
      </c>
      <c r="I1805" t="s">
        <v>385</v>
      </c>
      <c r="J1805" t="s">
        <v>383</v>
      </c>
      <c r="K1805">
        <v>910182</v>
      </c>
      <c r="L1805" t="s">
        <v>31</v>
      </c>
      <c r="M1805" t="s">
        <v>279</v>
      </c>
      <c r="N1805" t="s">
        <v>225</v>
      </c>
      <c r="O1805" t="s">
        <v>226</v>
      </c>
      <c r="P1805">
        <v>44</v>
      </c>
      <c r="Q1805" s="1">
        <v>27395</v>
      </c>
      <c r="R1805" t="s">
        <v>227</v>
      </c>
      <c r="S1805" t="s">
        <v>243</v>
      </c>
      <c r="T1805" t="s">
        <v>259</v>
      </c>
      <c r="U1805" t="s">
        <v>230</v>
      </c>
      <c r="V1805" t="s">
        <v>240</v>
      </c>
      <c r="W1805">
        <v>815</v>
      </c>
      <c r="X1805" t="s">
        <v>344</v>
      </c>
      <c r="Y1805" t="s">
        <v>360</v>
      </c>
      <c r="Z1805" t="s">
        <v>346</v>
      </c>
      <c r="AA1805">
        <v>9.9099999999999994E-2</v>
      </c>
      <c r="AB1805" t="s">
        <v>347</v>
      </c>
      <c r="AC1805" t="s">
        <v>361</v>
      </c>
      <c r="AD1805" t="s">
        <v>23</v>
      </c>
      <c r="AE1805" t="s">
        <v>24</v>
      </c>
      <c r="AF1805" t="s">
        <v>25</v>
      </c>
      <c r="AG1805" t="s">
        <v>26</v>
      </c>
      <c r="AH1805" t="s">
        <v>26</v>
      </c>
      <c r="AI1805" t="s">
        <v>27</v>
      </c>
      <c r="AJ1805" t="s">
        <v>28</v>
      </c>
      <c r="AK1805">
        <v>910182</v>
      </c>
      <c r="AL1805" t="s">
        <v>29</v>
      </c>
      <c r="AM1805" t="s">
        <v>16</v>
      </c>
      <c r="AN1805">
        <v>49702</v>
      </c>
      <c r="AO1805">
        <v>39181</v>
      </c>
      <c r="AP1805">
        <v>48880</v>
      </c>
      <c r="AQ1805">
        <v>20.190000000000001</v>
      </c>
      <c r="AR1805">
        <v>4027.64</v>
      </c>
      <c r="AS1805" t="s">
        <v>2396</v>
      </c>
      <c r="AT1805" t="s">
        <v>2396</v>
      </c>
      <c r="AU1805">
        <v>2</v>
      </c>
      <c r="AV1805" t="s">
        <v>2398</v>
      </c>
      <c r="AW1805" t="str" cm="1">
        <f t="array" ref="AW1805">IF(Bank_Final_Fact[[#This Row],[Disbursement Date]]=MIN(_xlfn._xlws.FILTER(Bank_Final_Fact[Disbursement Date],Bank_Final_Fact[Client id]=Bank_Final_Fact[[#This Row],[Client id]])),"New","Old")</f>
        <v>New</v>
      </c>
      <c r="AX1805">
        <f t="shared" si="28"/>
        <v>2</v>
      </c>
    </row>
    <row r="1806" spans="1:50">
      <c r="A1806" t="s">
        <v>2191</v>
      </c>
      <c r="B1806">
        <v>496</v>
      </c>
      <c r="C1806" t="s">
        <v>20</v>
      </c>
      <c r="D1806" t="s">
        <v>343</v>
      </c>
      <c r="E1806">
        <v>2845</v>
      </c>
      <c r="F1806">
        <v>5059</v>
      </c>
      <c r="G1806">
        <v>44730</v>
      </c>
      <c r="H1806" s="1">
        <v>42686</v>
      </c>
      <c r="I1806" t="s">
        <v>382</v>
      </c>
      <c r="J1806" t="s">
        <v>383</v>
      </c>
      <c r="K1806">
        <v>110159</v>
      </c>
      <c r="L1806" t="s">
        <v>22</v>
      </c>
      <c r="M1806" t="s">
        <v>276</v>
      </c>
      <c r="N1806" t="s">
        <v>225</v>
      </c>
      <c r="O1806" t="s">
        <v>226</v>
      </c>
      <c r="P1806">
        <v>37</v>
      </c>
      <c r="Q1806" s="1">
        <v>29221</v>
      </c>
      <c r="R1806" t="s">
        <v>266</v>
      </c>
      <c r="S1806" t="s">
        <v>243</v>
      </c>
      <c r="T1806" t="s">
        <v>229</v>
      </c>
      <c r="U1806" t="s">
        <v>261</v>
      </c>
      <c r="V1806" t="s">
        <v>231</v>
      </c>
      <c r="W1806">
        <v>479</v>
      </c>
      <c r="X1806" t="s">
        <v>344</v>
      </c>
      <c r="Y1806" t="s">
        <v>345</v>
      </c>
      <c r="Z1806" t="s">
        <v>346</v>
      </c>
      <c r="AA1806">
        <v>0.1065</v>
      </c>
      <c r="AB1806" t="s">
        <v>347</v>
      </c>
      <c r="AC1806" t="s">
        <v>348</v>
      </c>
      <c r="AD1806" t="s">
        <v>20</v>
      </c>
      <c r="AE1806" t="s">
        <v>9</v>
      </c>
      <c r="AF1806" t="s">
        <v>10</v>
      </c>
      <c r="AG1806" t="s">
        <v>11</v>
      </c>
      <c r="AH1806" t="s">
        <v>11</v>
      </c>
      <c r="AI1806" t="s">
        <v>12</v>
      </c>
      <c r="AJ1806" t="s">
        <v>20</v>
      </c>
      <c r="AK1806">
        <v>110159</v>
      </c>
      <c r="AL1806" t="s">
        <v>21</v>
      </c>
      <c r="AM1806" t="s">
        <v>30</v>
      </c>
      <c r="AN1806">
        <v>2575</v>
      </c>
      <c r="AO1806">
        <v>5584</v>
      </c>
      <c r="AP1806">
        <v>2842</v>
      </c>
      <c r="AQ1806">
        <v>40.590000000000003</v>
      </c>
      <c r="AR1806">
        <v>3789.59</v>
      </c>
      <c r="AS1806" t="s">
        <v>2396</v>
      </c>
      <c r="AT1806" t="s">
        <v>2396</v>
      </c>
      <c r="AU1806">
        <v>0</v>
      </c>
      <c r="AV1806" t="s">
        <v>2398</v>
      </c>
      <c r="AW1806" t="str" cm="1">
        <f t="array" ref="AW1806">IF(Bank_Final_Fact[[#This Row],[Disbursement Date]]=MIN(_xlfn._xlws.FILTER(Bank_Final_Fact[Disbursement Date],Bank_Final_Fact[Client id]=Bank_Final_Fact[[#This Row],[Client id]])),"New","Old")</f>
        <v>New</v>
      </c>
      <c r="AX1806">
        <f t="shared" si="28"/>
        <v>2</v>
      </c>
    </row>
    <row r="1807" spans="1:50">
      <c r="A1807" t="s">
        <v>2192</v>
      </c>
      <c r="B1807">
        <v>864</v>
      </c>
      <c r="C1807" t="s">
        <v>75</v>
      </c>
      <c r="D1807" t="s">
        <v>343</v>
      </c>
      <c r="E1807">
        <v>7565</v>
      </c>
      <c r="F1807">
        <v>6287</v>
      </c>
      <c r="G1807">
        <v>37868</v>
      </c>
      <c r="H1807" s="1">
        <v>44420</v>
      </c>
      <c r="I1807" t="s">
        <v>382</v>
      </c>
      <c r="J1807" t="s">
        <v>383</v>
      </c>
      <c r="K1807">
        <v>710002</v>
      </c>
      <c r="L1807" t="s">
        <v>80</v>
      </c>
      <c r="M1807" t="s">
        <v>324</v>
      </c>
      <c r="N1807" t="s">
        <v>225</v>
      </c>
      <c r="O1807" t="s">
        <v>251</v>
      </c>
      <c r="P1807">
        <v>27</v>
      </c>
      <c r="Q1807" s="1">
        <v>33705</v>
      </c>
      <c r="R1807" t="s">
        <v>239</v>
      </c>
      <c r="S1807" t="s">
        <v>303</v>
      </c>
      <c r="T1807" t="s">
        <v>259</v>
      </c>
      <c r="U1807" t="s">
        <v>230</v>
      </c>
      <c r="V1807" t="s">
        <v>246</v>
      </c>
      <c r="W1807">
        <v>600</v>
      </c>
      <c r="X1807" t="s">
        <v>344</v>
      </c>
      <c r="Y1807" t="s">
        <v>345</v>
      </c>
      <c r="Z1807" t="s">
        <v>346</v>
      </c>
      <c r="AA1807">
        <v>0.1065</v>
      </c>
      <c r="AB1807" t="s">
        <v>347</v>
      </c>
      <c r="AC1807" t="s">
        <v>348</v>
      </c>
      <c r="AD1807" t="s">
        <v>75</v>
      </c>
      <c r="AE1807" t="s">
        <v>76</v>
      </c>
      <c r="AF1807" t="s">
        <v>77</v>
      </c>
      <c r="AG1807" t="s">
        <v>78</v>
      </c>
      <c r="AH1807" t="s">
        <v>78</v>
      </c>
      <c r="AI1807" t="s">
        <v>79</v>
      </c>
      <c r="AJ1807" t="s">
        <v>75</v>
      </c>
      <c r="AK1807">
        <v>710002</v>
      </c>
      <c r="AL1807" t="s">
        <v>45</v>
      </c>
      <c r="AM1807" t="s">
        <v>14</v>
      </c>
      <c r="AN1807">
        <v>8518</v>
      </c>
      <c r="AO1807">
        <v>6184</v>
      </c>
      <c r="AP1807">
        <v>7128</v>
      </c>
      <c r="AQ1807">
        <v>10.75</v>
      </c>
      <c r="AR1807">
        <v>853.05</v>
      </c>
      <c r="AS1807" t="s">
        <v>2396</v>
      </c>
      <c r="AT1807" t="s">
        <v>2396</v>
      </c>
      <c r="AU1807">
        <v>2</v>
      </c>
      <c r="AV1807" t="s">
        <v>2398</v>
      </c>
      <c r="AW1807" t="str" cm="1">
        <f t="array" ref="AW1807">IF(Bank_Final_Fact[[#This Row],[Disbursement Date]]=MIN(_xlfn._xlws.FILTER(Bank_Final_Fact[Disbursement Date],Bank_Final_Fact[Client id]=Bank_Final_Fact[[#This Row],[Client id]])),"New","Old")</f>
        <v>Old</v>
      </c>
      <c r="AX1807">
        <f t="shared" si="28"/>
        <v>5</v>
      </c>
    </row>
    <row r="1808" spans="1:50">
      <c r="A1808" t="s">
        <v>2193</v>
      </c>
      <c r="B1808">
        <v>314</v>
      </c>
      <c r="C1808" t="s">
        <v>25</v>
      </c>
      <c r="D1808" t="s">
        <v>343</v>
      </c>
      <c r="E1808">
        <v>25655</v>
      </c>
      <c r="F1808">
        <v>21021</v>
      </c>
      <c r="G1808">
        <v>36797</v>
      </c>
      <c r="H1808" s="1">
        <v>44458</v>
      </c>
      <c r="I1808" t="s">
        <v>385</v>
      </c>
      <c r="J1808" t="s">
        <v>389</v>
      </c>
      <c r="K1808">
        <v>10068</v>
      </c>
      <c r="L1808" t="s">
        <v>74</v>
      </c>
      <c r="M1808" t="s">
        <v>298</v>
      </c>
      <c r="N1808" t="s">
        <v>225</v>
      </c>
      <c r="O1808" t="s">
        <v>251</v>
      </c>
      <c r="P1808">
        <v>26</v>
      </c>
      <c r="Q1808" s="1">
        <v>33970</v>
      </c>
      <c r="R1808" t="s">
        <v>227</v>
      </c>
      <c r="S1808" t="s">
        <v>243</v>
      </c>
      <c r="T1808" t="s">
        <v>229</v>
      </c>
      <c r="U1808" t="s">
        <v>233</v>
      </c>
      <c r="V1808" t="s">
        <v>231</v>
      </c>
      <c r="W1808">
        <v>824</v>
      </c>
      <c r="X1808" t="s">
        <v>344</v>
      </c>
      <c r="Y1808" t="s">
        <v>345</v>
      </c>
      <c r="Z1808" t="s">
        <v>346</v>
      </c>
      <c r="AA1808">
        <v>0.1065</v>
      </c>
      <c r="AB1808" t="s">
        <v>347</v>
      </c>
      <c r="AC1808" t="s">
        <v>348</v>
      </c>
      <c r="AD1808" t="s">
        <v>25</v>
      </c>
      <c r="AE1808" t="s">
        <v>24</v>
      </c>
      <c r="AF1808" t="s">
        <v>25</v>
      </c>
      <c r="AG1808" t="s">
        <v>26</v>
      </c>
      <c r="AH1808" t="s">
        <v>26</v>
      </c>
      <c r="AI1808" t="s">
        <v>27</v>
      </c>
      <c r="AJ1808" t="s">
        <v>72</v>
      </c>
      <c r="AK1808">
        <v>10068</v>
      </c>
      <c r="AL1808" t="s">
        <v>73</v>
      </c>
      <c r="AM1808" t="s">
        <v>16</v>
      </c>
      <c r="AN1808">
        <v>27139</v>
      </c>
      <c r="AO1808">
        <v>22290</v>
      </c>
      <c r="AP1808">
        <v>25287</v>
      </c>
      <c r="AQ1808">
        <v>17.809999999999999</v>
      </c>
      <c r="AR1808">
        <v>4887.7700000000004</v>
      </c>
      <c r="AS1808" t="s">
        <v>2396</v>
      </c>
      <c r="AT1808" t="s">
        <v>2397</v>
      </c>
      <c r="AU1808">
        <v>1</v>
      </c>
      <c r="AV1808" t="s">
        <v>2398</v>
      </c>
      <c r="AW1808" t="str" cm="1">
        <f t="array" ref="AW1808">IF(Bank_Final_Fact[[#This Row],[Disbursement Date]]=MIN(_xlfn._xlws.FILTER(Bank_Final_Fact[Disbursement Date],Bank_Final_Fact[Client id]=Bank_Final_Fact[[#This Row],[Client id]])),"New","Old")</f>
        <v>New</v>
      </c>
      <c r="AX1808">
        <f t="shared" si="28"/>
        <v>3</v>
      </c>
    </row>
    <row r="1809" spans="1:50">
      <c r="A1809" t="s">
        <v>2194</v>
      </c>
      <c r="B1809">
        <v>646</v>
      </c>
      <c r="C1809" t="s">
        <v>8</v>
      </c>
      <c r="D1809" t="s">
        <v>343</v>
      </c>
      <c r="E1809">
        <v>20140</v>
      </c>
      <c r="F1809">
        <v>45004</v>
      </c>
      <c r="G1809">
        <v>19145</v>
      </c>
      <c r="H1809" s="1">
        <v>42724</v>
      </c>
      <c r="I1809" t="s">
        <v>385</v>
      </c>
      <c r="J1809" t="s">
        <v>389</v>
      </c>
      <c r="K1809">
        <v>100186</v>
      </c>
      <c r="L1809" t="s">
        <v>15</v>
      </c>
      <c r="M1809" t="s">
        <v>276</v>
      </c>
      <c r="N1809" t="s">
        <v>225</v>
      </c>
      <c r="O1809" t="s">
        <v>226</v>
      </c>
      <c r="P1809">
        <v>37</v>
      </c>
      <c r="Q1809" s="1">
        <v>29221</v>
      </c>
      <c r="R1809" t="s">
        <v>266</v>
      </c>
      <c r="S1809" t="s">
        <v>243</v>
      </c>
      <c r="T1809" t="s">
        <v>229</v>
      </c>
      <c r="U1809" t="s">
        <v>261</v>
      </c>
      <c r="V1809" t="s">
        <v>231</v>
      </c>
      <c r="W1809">
        <v>479</v>
      </c>
      <c r="X1809" t="s">
        <v>344</v>
      </c>
      <c r="Y1809" t="s">
        <v>345</v>
      </c>
      <c r="Z1809" t="s">
        <v>346</v>
      </c>
      <c r="AA1809">
        <v>0.1065</v>
      </c>
      <c r="AB1809" t="s">
        <v>347</v>
      </c>
      <c r="AC1809" t="s">
        <v>348</v>
      </c>
      <c r="AD1809" t="s">
        <v>8</v>
      </c>
      <c r="AE1809" t="s">
        <v>9</v>
      </c>
      <c r="AF1809" t="s">
        <v>10</v>
      </c>
      <c r="AG1809" t="s">
        <v>11</v>
      </c>
      <c r="AH1809" t="s">
        <v>11</v>
      </c>
      <c r="AI1809" t="s">
        <v>12</v>
      </c>
      <c r="AJ1809" t="s">
        <v>8</v>
      </c>
      <c r="AK1809">
        <v>100186</v>
      </c>
      <c r="AL1809" t="s">
        <v>13</v>
      </c>
      <c r="AM1809" t="s">
        <v>14</v>
      </c>
      <c r="AN1809">
        <v>20034</v>
      </c>
      <c r="AO1809">
        <v>44513</v>
      </c>
      <c r="AP1809">
        <v>19864</v>
      </c>
      <c r="AQ1809">
        <v>6.91</v>
      </c>
      <c r="AR1809">
        <v>1101.8599999999999</v>
      </c>
      <c r="AS1809" t="s">
        <v>2396</v>
      </c>
      <c r="AT1809" t="s">
        <v>2396</v>
      </c>
      <c r="AU1809">
        <v>2</v>
      </c>
      <c r="AV1809" t="s">
        <v>2398</v>
      </c>
      <c r="AW1809" t="str" cm="1">
        <f t="array" ref="AW1809">IF(Bank_Final_Fact[[#This Row],[Disbursement Date]]=MIN(_xlfn._xlws.FILTER(Bank_Final_Fact[Disbursement Date],Bank_Final_Fact[Client id]=Bank_Final_Fact[[#This Row],[Client id]])),"New","Old")</f>
        <v>New</v>
      </c>
      <c r="AX1809">
        <f t="shared" si="28"/>
        <v>4</v>
      </c>
    </row>
    <row r="1810" spans="1:50">
      <c r="A1810" t="s">
        <v>2195</v>
      </c>
      <c r="B1810">
        <v>115</v>
      </c>
      <c r="C1810" t="s">
        <v>39</v>
      </c>
      <c r="D1810" t="s">
        <v>359</v>
      </c>
      <c r="E1810">
        <v>32355</v>
      </c>
      <c r="F1810">
        <v>43916</v>
      </c>
      <c r="G1810">
        <v>6419</v>
      </c>
      <c r="H1810" s="1">
        <v>43576</v>
      </c>
      <c r="I1810" t="s">
        <v>382</v>
      </c>
      <c r="J1810" t="s">
        <v>389</v>
      </c>
      <c r="K1810">
        <v>30179</v>
      </c>
      <c r="L1810" t="s">
        <v>46</v>
      </c>
      <c r="M1810" t="s">
        <v>316</v>
      </c>
      <c r="N1810" t="s">
        <v>225</v>
      </c>
      <c r="O1810" t="s">
        <v>226</v>
      </c>
      <c r="P1810">
        <v>38</v>
      </c>
      <c r="Q1810" s="1">
        <v>29587</v>
      </c>
      <c r="R1810" t="s">
        <v>239</v>
      </c>
      <c r="S1810" t="s">
        <v>303</v>
      </c>
      <c r="T1810" t="s">
        <v>259</v>
      </c>
      <c r="U1810" t="s">
        <v>236</v>
      </c>
      <c r="V1810" t="s">
        <v>246</v>
      </c>
      <c r="W1810">
        <v>485</v>
      </c>
      <c r="X1810" t="s">
        <v>344</v>
      </c>
      <c r="Y1810" t="s">
        <v>360</v>
      </c>
      <c r="Z1810" t="s">
        <v>346</v>
      </c>
      <c r="AA1810">
        <v>9.9099999999999994E-2</v>
      </c>
      <c r="AB1810" t="s">
        <v>347</v>
      </c>
      <c r="AC1810" t="s">
        <v>361</v>
      </c>
      <c r="AD1810" t="s">
        <v>39</v>
      </c>
      <c r="AE1810" t="s">
        <v>40</v>
      </c>
      <c r="AF1810" t="s">
        <v>41</v>
      </c>
      <c r="AG1810" t="s">
        <v>42</v>
      </c>
      <c r="AH1810" t="s">
        <v>42</v>
      </c>
      <c r="AI1810" t="s">
        <v>43</v>
      </c>
      <c r="AJ1810" t="s">
        <v>44</v>
      </c>
      <c r="AK1810">
        <v>30179</v>
      </c>
      <c r="AL1810" t="s">
        <v>45</v>
      </c>
      <c r="AM1810" t="s">
        <v>30</v>
      </c>
      <c r="AN1810">
        <v>33751</v>
      </c>
      <c r="AO1810">
        <v>44865</v>
      </c>
      <c r="AP1810">
        <v>32299</v>
      </c>
      <c r="AQ1810">
        <v>3.15</v>
      </c>
      <c r="AR1810">
        <v>336.12</v>
      </c>
      <c r="AS1810" t="s">
        <v>2396</v>
      </c>
      <c r="AT1810" t="s">
        <v>2396</v>
      </c>
      <c r="AU1810">
        <v>0</v>
      </c>
      <c r="AV1810" t="s">
        <v>2399</v>
      </c>
      <c r="AW1810" t="str" cm="1">
        <f t="array" ref="AW1810">IF(Bank_Final_Fact[[#This Row],[Disbursement Date]]=MIN(_xlfn._xlws.FILTER(Bank_Final_Fact[Disbursement Date],Bank_Final_Fact[Client id]=Bank_Final_Fact[[#This Row],[Client id]])),"New","Old")</f>
        <v>New</v>
      </c>
      <c r="AX1810">
        <f t="shared" si="28"/>
        <v>3</v>
      </c>
    </row>
    <row r="1811" spans="1:50">
      <c r="A1811" t="s">
        <v>2196</v>
      </c>
      <c r="B1811">
        <v>948</v>
      </c>
      <c r="C1811" t="s">
        <v>17</v>
      </c>
      <c r="D1811" t="s">
        <v>343</v>
      </c>
      <c r="E1811">
        <v>21285</v>
      </c>
      <c r="F1811">
        <v>49194</v>
      </c>
      <c r="G1811">
        <v>25097</v>
      </c>
      <c r="H1811" s="1">
        <v>42745</v>
      </c>
      <c r="I1811" t="s">
        <v>385</v>
      </c>
      <c r="J1811" t="s">
        <v>383</v>
      </c>
      <c r="K1811">
        <v>160051</v>
      </c>
      <c r="L1811" t="s">
        <v>19</v>
      </c>
      <c r="M1811" t="s">
        <v>252</v>
      </c>
      <c r="N1811" t="s">
        <v>225</v>
      </c>
      <c r="O1811" t="s">
        <v>226</v>
      </c>
      <c r="P1811">
        <v>45</v>
      </c>
      <c r="Q1811" s="1">
        <v>26299</v>
      </c>
      <c r="R1811" t="s">
        <v>227</v>
      </c>
      <c r="S1811" t="s">
        <v>243</v>
      </c>
      <c r="T1811" t="s">
        <v>249</v>
      </c>
      <c r="U1811" t="s">
        <v>230</v>
      </c>
      <c r="V1811" t="s">
        <v>240</v>
      </c>
      <c r="W1811">
        <v>417</v>
      </c>
      <c r="X1811" t="s">
        <v>344</v>
      </c>
      <c r="Y1811" t="s">
        <v>345</v>
      </c>
      <c r="Z1811" t="s">
        <v>346</v>
      </c>
      <c r="AA1811">
        <v>0.1065</v>
      </c>
      <c r="AB1811" t="s">
        <v>347</v>
      </c>
      <c r="AC1811" t="s">
        <v>348</v>
      </c>
      <c r="AD1811" t="s">
        <v>17</v>
      </c>
      <c r="AE1811" t="s">
        <v>9</v>
      </c>
      <c r="AF1811" t="s">
        <v>10</v>
      </c>
      <c r="AG1811" t="s">
        <v>11</v>
      </c>
      <c r="AH1811" t="s">
        <v>11</v>
      </c>
      <c r="AI1811" t="s">
        <v>12</v>
      </c>
      <c r="AJ1811" t="s">
        <v>17</v>
      </c>
      <c r="AK1811">
        <v>160051</v>
      </c>
      <c r="AL1811" t="s">
        <v>18</v>
      </c>
      <c r="AM1811" t="s">
        <v>30</v>
      </c>
      <c r="AN1811">
        <v>21883</v>
      </c>
      <c r="AO1811">
        <v>49657</v>
      </c>
      <c r="AP1811">
        <v>20952</v>
      </c>
      <c r="AQ1811">
        <v>3.68</v>
      </c>
      <c r="AR1811">
        <v>4211.46</v>
      </c>
      <c r="AS1811" t="s">
        <v>2396</v>
      </c>
      <c r="AT1811" t="s">
        <v>2396</v>
      </c>
      <c r="AU1811">
        <v>2</v>
      </c>
      <c r="AV1811" t="s">
        <v>2398</v>
      </c>
      <c r="AW1811" t="str" cm="1">
        <f t="array" ref="AW1811">IF(Bank_Final_Fact[[#This Row],[Disbursement Date]]=MIN(_xlfn._xlws.FILTER(Bank_Final_Fact[Disbursement Date],Bank_Final_Fact[Client id]=Bank_Final_Fact[[#This Row],[Client id]])),"New","Old")</f>
        <v>Old</v>
      </c>
      <c r="AX1811">
        <f t="shared" si="28"/>
        <v>3</v>
      </c>
    </row>
    <row r="1812" spans="1:50">
      <c r="A1812" t="s">
        <v>2197</v>
      </c>
      <c r="B1812">
        <v>516</v>
      </c>
      <c r="C1812" t="s">
        <v>124</v>
      </c>
      <c r="D1812" t="s">
        <v>343</v>
      </c>
      <c r="E1812">
        <v>7297</v>
      </c>
      <c r="F1812">
        <v>37355</v>
      </c>
      <c r="G1812">
        <v>5373</v>
      </c>
      <c r="H1812" s="1">
        <v>42398</v>
      </c>
      <c r="I1812" t="s">
        <v>394</v>
      </c>
      <c r="J1812" t="s">
        <v>389</v>
      </c>
      <c r="K1812">
        <v>1030063</v>
      </c>
      <c r="L1812" t="s">
        <v>126</v>
      </c>
      <c r="M1812" t="s">
        <v>268</v>
      </c>
      <c r="N1812" t="s">
        <v>225</v>
      </c>
      <c r="O1812" t="s">
        <v>251</v>
      </c>
      <c r="P1812">
        <v>26</v>
      </c>
      <c r="Q1812" s="1">
        <v>33970</v>
      </c>
      <c r="R1812" t="s">
        <v>235</v>
      </c>
      <c r="S1812" t="s">
        <v>243</v>
      </c>
      <c r="T1812" t="s">
        <v>229</v>
      </c>
      <c r="U1812" t="s">
        <v>230</v>
      </c>
      <c r="V1812" t="s">
        <v>240</v>
      </c>
      <c r="W1812">
        <v>398</v>
      </c>
      <c r="X1812" t="s">
        <v>344</v>
      </c>
      <c r="Y1812" t="s">
        <v>345</v>
      </c>
      <c r="Z1812" t="s">
        <v>346</v>
      </c>
      <c r="AA1812">
        <v>0.1065</v>
      </c>
      <c r="AB1812" t="s">
        <v>347</v>
      </c>
      <c r="AC1812" t="s">
        <v>348</v>
      </c>
      <c r="AD1812" t="s">
        <v>124</v>
      </c>
      <c r="AE1812" t="s">
        <v>9</v>
      </c>
      <c r="AF1812" t="s">
        <v>10</v>
      </c>
      <c r="AG1812" t="s">
        <v>11</v>
      </c>
      <c r="AH1812" t="s">
        <v>11</v>
      </c>
      <c r="AI1812" t="s">
        <v>12</v>
      </c>
      <c r="AJ1812" t="s">
        <v>20</v>
      </c>
      <c r="AK1812">
        <v>1030063</v>
      </c>
      <c r="AL1812" t="s">
        <v>125</v>
      </c>
      <c r="AM1812" t="s">
        <v>30</v>
      </c>
      <c r="AN1812">
        <v>9202</v>
      </c>
      <c r="AO1812">
        <v>39105</v>
      </c>
      <c r="AP1812">
        <v>7029</v>
      </c>
      <c r="AQ1812">
        <v>28.75</v>
      </c>
      <c r="AR1812">
        <v>1675.11</v>
      </c>
      <c r="AS1812" t="s">
        <v>2396</v>
      </c>
      <c r="AT1812" t="s">
        <v>2396</v>
      </c>
      <c r="AU1812">
        <v>2</v>
      </c>
      <c r="AV1812" t="s">
        <v>2398</v>
      </c>
      <c r="AW1812" t="str" cm="1">
        <f t="array" ref="AW1812">IF(Bank_Final_Fact[[#This Row],[Disbursement Date]]=MIN(_xlfn._xlws.FILTER(Bank_Final_Fact[Disbursement Date],Bank_Final_Fact[Client id]=Bank_Final_Fact[[#This Row],[Client id]])),"New","Old")</f>
        <v>New</v>
      </c>
      <c r="AX1812">
        <f t="shared" si="28"/>
        <v>5</v>
      </c>
    </row>
    <row r="1813" spans="1:50">
      <c r="A1813" t="s">
        <v>2198</v>
      </c>
      <c r="B1813">
        <v>387</v>
      </c>
      <c r="C1813" t="s">
        <v>171</v>
      </c>
      <c r="D1813" t="s">
        <v>359</v>
      </c>
      <c r="E1813">
        <v>9941</v>
      </c>
      <c r="F1813">
        <v>20452</v>
      </c>
      <c r="G1813">
        <v>42569</v>
      </c>
      <c r="H1813" s="1">
        <v>44839</v>
      </c>
      <c r="I1813" t="s">
        <v>382</v>
      </c>
      <c r="J1813" t="s">
        <v>389</v>
      </c>
      <c r="K1813">
        <v>380112</v>
      </c>
      <c r="L1813" t="s">
        <v>173</v>
      </c>
      <c r="M1813" t="s">
        <v>332</v>
      </c>
      <c r="N1813" t="s">
        <v>225</v>
      </c>
      <c r="O1813" t="s">
        <v>238</v>
      </c>
      <c r="P1813">
        <v>55</v>
      </c>
      <c r="Q1813" s="1">
        <v>23489</v>
      </c>
      <c r="R1813" t="s">
        <v>281</v>
      </c>
      <c r="S1813" t="s">
        <v>282</v>
      </c>
      <c r="T1813" t="s">
        <v>229</v>
      </c>
      <c r="U1813" t="s">
        <v>233</v>
      </c>
      <c r="V1813" t="s">
        <v>231</v>
      </c>
      <c r="W1813">
        <v>502</v>
      </c>
      <c r="X1813" t="s">
        <v>344</v>
      </c>
      <c r="Y1813" t="s">
        <v>360</v>
      </c>
      <c r="Z1813" t="s">
        <v>346</v>
      </c>
      <c r="AA1813">
        <v>9.9099999999999994E-2</v>
      </c>
      <c r="AB1813" t="s">
        <v>347</v>
      </c>
      <c r="AC1813" t="s">
        <v>361</v>
      </c>
      <c r="AD1813" t="s">
        <v>171</v>
      </c>
      <c r="AE1813" t="s">
        <v>76</v>
      </c>
      <c r="AF1813" t="s">
        <v>77</v>
      </c>
      <c r="AG1813" t="s">
        <v>78</v>
      </c>
      <c r="AH1813" t="s">
        <v>78</v>
      </c>
      <c r="AI1813" t="s">
        <v>79</v>
      </c>
      <c r="AJ1813" t="s">
        <v>171</v>
      </c>
      <c r="AK1813">
        <v>380112</v>
      </c>
      <c r="AL1813" t="s">
        <v>172</v>
      </c>
      <c r="AM1813" t="s">
        <v>16</v>
      </c>
      <c r="AN1813">
        <v>11718</v>
      </c>
      <c r="AO1813">
        <v>20886</v>
      </c>
      <c r="AP1813">
        <v>9524</v>
      </c>
      <c r="AQ1813">
        <v>49.68</v>
      </c>
      <c r="AR1813">
        <v>214.91</v>
      </c>
      <c r="AS1813" t="s">
        <v>2396</v>
      </c>
      <c r="AT1813" t="s">
        <v>2396</v>
      </c>
      <c r="AU1813">
        <v>1</v>
      </c>
      <c r="AV1813" t="s">
        <v>2399</v>
      </c>
      <c r="AW1813" t="str" cm="1">
        <f t="array" ref="AW1813">IF(Bank_Final_Fact[[#This Row],[Disbursement Date]]=MIN(_xlfn._xlws.FILTER(Bank_Final_Fact[Disbursement Date],Bank_Final_Fact[Client id]=Bank_Final_Fact[[#This Row],[Client id]])),"New","Old")</f>
        <v>New</v>
      </c>
      <c r="AX1813">
        <f t="shared" si="28"/>
        <v>1</v>
      </c>
    </row>
    <row r="1814" spans="1:50">
      <c r="A1814" t="s">
        <v>2199</v>
      </c>
      <c r="B1814">
        <v>839</v>
      </c>
      <c r="C1814" t="s">
        <v>92</v>
      </c>
      <c r="D1814" t="s">
        <v>359</v>
      </c>
      <c r="E1814">
        <v>5373</v>
      </c>
      <c r="F1814">
        <v>17991</v>
      </c>
      <c r="G1814">
        <v>4761</v>
      </c>
      <c r="H1814" s="1">
        <v>44960</v>
      </c>
      <c r="I1814" t="s">
        <v>385</v>
      </c>
      <c r="J1814" t="s">
        <v>383</v>
      </c>
      <c r="K1814">
        <v>700013</v>
      </c>
      <c r="L1814" t="s">
        <v>93</v>
      </c>
      <c r="M1814" t="s">
        <v>295</v>
      </c>
      <c r="N1814" t="s">
        <v>225</v>
      </c>
      <c r="O1814" t="s">
        <v>238</v>
      </c>
      <c r="P1814">
        <v>51</v>
      </c>
      <c r="Q1814" s="1">
        <v>24838</v>
      </c>
      <c r="R1814" t="s">
        <v>227</v>
      </c>
      <c r="S1814" t="s">
        <v>243</v>
      </c>
      <c r="T1814" t="s">
        <v>229</v>
      </c>
      <c r="U1814" t="s">
        <v>245</v>
      </c>
      <c r="V1814" t="s">
        <v>231</v>
      </c>
      <c r="W1814">
        <v>389</v>
      </c>
      <c r="X1814" t="s">
        <v>344</v>
      </c>
      <c r="Y1814" t="s">
        <v>360</v>
      </c>
      <c r="Z1814" t="s">
        <v>346</v>
      </c>
      <c r="AA1814">
        <v>9.9099999999999994E-2</v>
      </c>
      <c r="AB1814" t="s">
        <v>347</v>
      </c>
      <c r="AC1814" t="s">
        <v>361</v>
      </c>
      <c r="AD1814" t="s">
        <v>92</v>
      </c>
      <c r="AE1814" t="s">
        <v>82</v>
      </c>
      <c r="AF1814" t="s">
        <v>83</v>
      </c>
      <c r="AG1814" t="s">
        <v>84</v>
      </c>
      <c r="AH1814" t="s">
        <v>84</v>
      </c>
      <c r="AI1814" t="s">
        <v>85</v>
      </c>
      <c r="AJ1814" t="s">
        <v>86</v>
      </c>
      <c r="AK1814">
        <v>700013</v>
      </c>
      <c r="AL1814" t="s">
        <v>21</v>
      </c>
      <c r="AM1814" t="s">
        <v>30</v>
      </c>
      <c r="AN1814">
        <v>6253</v>
      </c>
      <c r="AO1814">
        <v>17940</v>
      </c>
      <c r="AP1814">
        <v>4954</v>
      </c>
      <c r="AQ1814">
        <v>39.43</v>
      </c>
      <c r="AR1814">
        <v>4250.1000000000004</v>
      </c>
      <c r="AS1814" t="s">
        <v>2396</v>
      </c>
      <c r="AT1814" t="s">
        <v>2396</v>
      </c>
      <c r="AU1814">
        <v>2</v>
      </c>
      <c r="AV1814" t="s">
        <v>2399</v>
      </c>
      <c r="AW1814" t="str" cm="1">
        <f t="array" ref="AW1814">IF(Bank_Final_Fact[[#This Row],[Disbursement Date]]=MIN(_xlfn._xlws.FILTER(Bank_Final_Fact[Disbursement Date],Bank_Final_Fact[Client id]=Bank_Final_Fact[[#This Row],[Client id]])),"New","Old")</f>
        <v>Old</v>
      </c>
      <c r="AX1814">
        <f t="shared" si="28"/>
        <v>4</v>
      </c>
    </row>
    <row r="1815" spans="1:50">
      <c r="A1815" t="s">
        <v>2200</v>
      </c>
      <c r="B1815">
        <v>603</v>
      </c>
      <c r="C1815" t="s">
        <v>94</v>
      </c>
      <c r="D1815" t="s">
        <v>359</v>
      </c>
      <c r="E1815">
        <v>33073</v>
      </c>
      <c r="F1815">
        <v>32994</v>
      </c>
      <c r="G1815">
        <v>14764</v>
      </c>
      <c r="H1815" s="1">
        <v>43150</v>
      </c>
      <c r="I1815" t="s">
        <v>385</v>
      </c>
      <c r="J1815" t="s">
        <v>389</v>
      </c>
      <c r="K1815">
        <v>70364</v>
      </c>
      <c r="L1815" t="s">
        <v>96</v>
      </c>
      <c r="M1815" t="s">
        <v>286</v>
      </c>
      <c r="N1815" t="s">
        <v>225</v>
      </c>
      <c r="O1815" t="s">
        <v>238</v>
      </c>
      <c r="P1815">
        <v>46</v>
      </c>
      <c r="Q1815" s="1">
        <v>26665</v>
      </c>
      <c r="R1815" t="s">
        <v>266</v>
      </c>
      <c r="S1815" t="s">
        <v>243</v>
      </c>
      <c r="T1815" t="s">
        <v>229</v>
      </c>
      <c r="U1815" t="s">
        <v>236</v>
      </c>
      <c r="V1815" t="s">
        <v>240</v>
      </c>
      <c r="W1815">
        <v>467</v>
      </c>
      <c r="X1815" t="s">
        <v>344</v>
      </c>
      <c r="Y1815" t="s">
        <v>360</v>
      </c>
      <c r="Z1815" t="s">
        <v>346</v>
      </c>
      <c r="AA1815">
        <v>9.9099999999999994E-2</v>
      </c>
      <c r="AB1815" t="s">
        <v>347</v>
      </c>
      <c r="AC1815" t="s">
        <v>361</v>
      </c>
      <c r="AD1815" t="s">
        <v>94</v>
      </c>
      <c r="AE1815" t="s">
        <v>51</v>
      </c>
      <c r="AF1815" t="s">
        <v>52</v>
      </c>
      <c r="AG1815" t="s">
        <v>53</v>
      </c>
      <c r="AH1815" t="s">
        <v>53</v>
      </c>
      <c r="AI1815" t="s">
        <v>54</v>
      </c>
      <c r="AJ1815" t="s">
        <v>94</v>
      </c>
      <c r="AK1815">
        <v>70364</v>
      </c>
      <c r="AL1815" t="s">
        <v>95</v>
      </c>
      <c r="AM1815" t="s">
        <v>14</v>
      </c>
      <c r="AN1815">
        <v>33461</v>
      </c>
      <c r="AO1815">
        <v>33603</v>
      </c>
      <c r="AP1815">
        <v>33069</v>
      </c>
      <c r="AQ1815">
        <v>16.14</v>
      </c>
      <c r="AR1815">
        <v>2357.14</v>
      </c>
      <c r="AS1815" t="s">
        <v>2396</v>
      </c>
      <c r="AT1815" t="s">
        <v>2396</v>
      </c>
      <c r="AU1815">
        <v>1</v>
      </c>
      <c r="AV1815" t="s">
        <v>2398</v>
      </c>
      <c r="AW1815" t="str" cm="1">
        <f t="array" ref="AW1815">IF(Bank_Final_Fact[[#This Row],[Disbursement Date]]=MIN(_xlfn._xlws.FILTER(Bank_Final_Fact[Disbursement Date],Bank_Final_Fact[Client id]=Bank_Final_Fact[[#This Row],[Client id]])),"New","Old")</f>
        <v>New</v>
      </c>
      <c r="AX1815">
        <f t="shared" si="28"/>
        <v>2</v>
      </c>
    </row>
    <row r="1816" spans="1:50">
      <c r="A1816" t="s">
        <v>2201</v>
      </c>
      <c r="B1816">
        <v>389</v>
      </c>
      <c r="C1816" t="s">
        <v>124</v>
      </c>
      <c r="D1816" t="s">
        <v>359</v>
      </c>
      <c r="E1816">
        <v>18764</v>
      </c>
      <c r="F1816">
        <v>22065</v>
      </c>
      <c r="G1816">
        <v>7955</v>
      </c>
      <c r="H1816" s="1">
        <v>42329</v>
      </c>
      <c r="I1816" t="s">
        <v>387</v>
      </c>
      <c r="J1816" t="s">
        <v>383</v>
      </c>
      <c r="K1816">
        <v>1030063</v>
      </c>
      <c r="L1816" t="s">
        <v>126</v>
      </c>
      <c r="M1816" t="s">
        <v>286</v>
      </c>
      <c r="N1816" t="s">
        <v>225</v>
      </c>
      <c r="O1816" t="s">
        <v>251</v>
      </c>
      <c r="P1816">
        <v>28</v>
      </c>
      <c r="Q1816" s="1">
        <v>33239</v>
      </c>
      <c r="R1816" t="s">
        <v>235</v>
      </c>
      <c r="S1816" t="s">
        <v>243</v>
      </c>
      <c r="T1816" t="s">
        <v>259</v>
      </c>
      <c r="U1816" t="s">
        <v>230</v>
      </c>
      <c r="V1816" t="s">
        <v>240</v>
      </c>
      <c r="W1816">
        <v>844</v>
      </c>
      <c r="X1816" t="s">
        <v>344</v>
      </c>
      <c r="Y1816" t="s">
        <v>360</v>
      </c>
      <c r="Z1816" t="s">
        <v>346</v>
      </c>
      <c r="AA1816">
        <v>9.9099999999999994E-2</v>
      </c>
      <c r="AB1816" t="s">
        <v>347</v>
      </c>
      <c r="AC1816" t="s">
        <v>361</v>
      </c>
      <c r="AD1816" t="s">
        <v>124</v>
      </c>
      <c r="AE1816" t="s">
        <v>9</v>
      </c>
      <c r="AF1816" t="s">
        <v>10</v>
      </c>
      <c r="AG1816" t="s">
        <v>11</v>
      </c>
      <c r="AH1816" t="s">
        <v>11</v>
      </c>
      <c r="AI1816" t="s">
        <v>12</v>
      </c>
      <c r="AJ1816" t="s">
        <v>20</v>
      </c>
      <c r="AK1816">
        <v>1030063</v>
      </c>
      <c r="AL1816" t="s">
        <v>125</v>
      </c>
      <c r="AM1816" t="s">
        <v>30</v>
      </c>
      <c r="AN1816">
        <v>18351</v>
      </c>
      <c r="AO1816">
        <v>23289</v>
      </c>
      <c r="AP1816">
        <v>18716</v>
      </c>
      <c r="AQ1816">
        <v>39.229999999999997</v>
      </c>
      <c r="AR1816">
        <v>2480.81</v>
      </c>
      <c r="AS1816" t="s">
        <v>2397</v>
      </c>
      <c r="AT1816" t="s">
        <v>2396</v>
      </c>
      <c r="AU1816">
        <v>0</v>
      </c>
      <c r="AV1816" t="s">
        <v>2399</v>
      </c>
      <c r="AW1816" t="str" cm="1">
        <f t="array" ref="AW1816">IF(Bank_Final_Fact[[#This Row],[Disbursement Date]]=MIN(_xlfn._xlws.FILTER(Bank_Final_Fact[Disbursement Date],Bank_Final_Fact[Client id]=Bank_Final_Fact[[#This Row],[Client id]])),"New","Old")</f>
        <v>Old</v>
      </c>
      <c r="AX1816">
        <f t="shared" si="28"/>
        <v>3</v>
      </c>
    </row>
    <row r="1817" spans="1:50">
      <c r="A1817" t="s">
        <v>2202</v>
      </c>
      <c r="B1817">
        <v>584</v>
      </c>
      <c r="C1817" t="s">
        <v>109</v>
      </c>
      <c r="D1817" t="s">
        <v>343</v>
      </c>
      <c r="E1817">
        <v>40943</v>
      </c>
      <c r="F1817">
        <v>33191</v>
      </c>
      <c r="G1817">
        <v>29267</v>
      </c>
      <c r="H1817" s="1">
        <v>42468</v>
      </c>
      <c r="I1817" t="s">
        <v>382</v>
      </c>
      <c r="J1817" t="s">
        <v>383</v>
      </c>
      <c r="K1817">
        <v>1110166</v>
      </c>
      <c r="L1817" t="s">
        <v>112</v>
      </c>
      <c r="M1817" t="s">
        <v>241</v>
      </c>
      <c r="N1817" t="s">
        <v>225</v>
      </c>
      <c r="O1817" t="s">
        <v>242</v>
      </c>
      <c r="P1817">
        <v>23</v>
      </c>
      <c r="Q1817" s="1">
        <v>34335</v>
      </c>
      <c r="R1817" t="s">
        <v>227</v>
      </c>
      <c r="S1817" t="s">
        <v>243</v>
      </c>
      <c r="T1817" t="s">
        <v>229</v>
      </c>
      <c r="U1817" t="s">
        <v>233</v>
      </c>
      <c r="V1817" t="s">
        <v>240</v>
      </c>
      <c r="W1817">
        <v>416</v>
      </c>
      <c r="X1817" t="s">
        <v>344</v>
      </c>
      <c r="Y1817" t="s">
        <v>345</v>
      </c>
      <c r="Z1817" t="s">
        <v>346</v>
      </c>
      <c r="AA1817">
        <v>0.1065</v>
      </c>
      <c r="AB1817" t="s">
        <v>347</v>
      </c>
      <c r="AC1817" t="s">
        <v>348</v>
      </c>
      <c r="AD1817" t="s">
        <v>109</v>
      </c>
      <c r="AE1817" t="s">
        <v>9</v>
      </c>
      <c r="AF1817" t="s">
        <v>10</v>
      </c>
      <c r="AG1817" t="s">
        <v>11</v>
      </c>
      <c r="AH1817" t="s">
        <v>11</v>
      </c>
      <c r="AI1817" t="s">
        <v>12</v>
      </c>
      <c r="AJ1817" t="s">
        <v>110</v>
      </c>
      <c r="AK1817">
        <v>1110166</v>
      </c>
      <c r="AL1817" t="s">
        <v>111</v>
      </c>
      <c r="AM1817" t="s">
        <v>14</v>
      </c>
      <c r="AN1817">
        <v>41778</v>
      </c>
      <c r="AO1817">
        <v>32796</v>
      </c>
      <c r="AP1817">
        <v>40506</v>
      </c>
      <c r="AQ1817">
        <v>9.25</v>
      </c>
      <c r="AR1817">
        <v>4555.22</v>
      </c>
      <c r="AS1817" t="s">
        <v>2396</v>
      </c>
      <c r="AT1817" t="s">
        <v>2397</v>
      </c>
      <c r="AU1817">
        <v>1</v>
      </c>
      <c r="AV1817" t="s">
        <v>2398</v>
      </c>
      <c r="AW1817" t="str" cm="1">
        <f t="array" ref="AW1817">IF(Bank_Final_Fact[[#This Row],[Disbursement Date]]=MIN(_xlfn._xlws.FILTER(Bank_Final_Fact[Disbursement Date],Bank_Final_Fact[Client id]=Bank_Final_Fact[[#This Row],[Client id]])),"New","Old")</f>
        <v>New</v>
      </c>
      <c r="AX1817">
        <f t="shared" si="28"/>
        <v>2</v>
      </c>
    </row>
    <row r="1818" spans="1:50">
      <c r="A1818" t="s">
        <v>2203</v>
      </c>
      <c r="B1818">
        <v>771</v>
      </c>
      <c r="C1818" t="s">
        <v>127</v>
      </c>
      <c r="D1818" t="s">
        <v>349</v>
      </c>
      <c r="E1818">
        <v>12846</v>
      </c>
      <c r="F1818">
        <v>45254</v>
      </c>
      <c r="G1818">
        <v>8187</v>
      </c>
      <c r="H1818" s="1">
        <v>44340</v>
      </c>
      <c r="I1818" t="s">
        <v>382</v>
      </c>
      <c r="J1818" t="s">
        <v>383</v>
      </c>
      <c r="K1818">
        <v>120676</v>
      </c>
      <c r="L1818" t="s">
        <v>128</v>
      </c>
      <c r="M1818" t="s">
        <v>327</v>
      </c>
      <c r="N1818" t="s">
        <v>225</v>
      </c>
      <c r="O1818" t="s">
        <v>238</v>
      </c>
      <c r="P1818">
        <v>55</v>
      </c>
      <c r="Q1818" s="1">
        <v>23012</v>
      </c>
      <c r="R1818" t="s">
        <v>266</v>
      </c>
      <c r="S1818" t="s">
        <v>282</v>
      </c>
      <c r="T1818" t="s">
        <v>259</v>
      </c>
      <c r="U1818" t="s">
        <v>261</v>
      </c>
      <c r="V1818" t="s">
        <v>231</v>
      </c>
      <c r="W1818">
        <v>750</v>
      </c>
      <c r="X1818" t="s">
        <v>344</v>
      </c>
      <c r="Y1818" t="s">
        <v>350</v>
      </c>
      <c r="Z1818" t="s">
        <v>346</v>
      </c>
      <c r="AA1818">
        <v>7.51E-2</v>
      </c>
      <c r="AB1818" t="s">
        <v>351</v>
      </c>
      <c r="AC1818" t="s">
        <v>352</v>
      </c>
      <c r="AD1818" t="s">
        <v>127</v>
      </c>
      <c r="AE1818" t="s">
        <v>9</v>
      </c>
      <c r="AF1818" t="s">
        <v>10</v>
      </c>
      <c r="AG1818" t="s">
        <v>11</v>
      </c>
      <c r="AH1818" t="s">
        <v>11</v>
      </c>
      <c r="AI1818" t="s">
        <v>12</v>
      </c>
      <c r="AJ1818" t="s">
        <v>127</v>
      </c>
      <c r="AK1818">
        <v>120676</v>
      </c>
      <c r="AL1818" t="s">
        <v>21</v>
      </c>
      <c r="AM1818" t="s">
        <v>14</v>
      </c>
      <c r="AN1818">
        <v>14198</v>
      </c>
      <c r="AO1818">
        <v>45117</v>
      </c>
      <c r="AP1818">
        <v>12395</v>
      </c>
      <c r="AQ1818">
        <v>26.47</v>
      </c>
      <c r="AR1818">
        <v>2790.21</v>
      </c>
      <c r="AS1818" t="s">
        <v>2396</v>
      </c>
      <c r="AT1818" t="s">
        <v>2396</v>
      </c>
      <c r="AU1818">
        <v>0</v>
      </c>
      <c r="AV1818" t="s">
        <v>2399</v>
      </c>
      <c r="AW1818" t="str" cm="1">
        <f t="array" ref="AW1818">IF(Bank_Final_Fact[[#This Row],[Disbursement Date]]=MIN(_xlfn._xlws.FILTER(Bank_Final_Fact[Disbursement Date],Bank_Final_Fact[Client id]=Bank_Final_Fact[[#This Row],[Client id]])),"New","Old")</f>
        <v>Old</v>
      </c>
      <c r="AX1818">
        <f t="shared" si="28"/>
        <v>2</v>
      </c>
    </row>
    <row r="1819" spans="1:50">
      <c r="A1819" t="s">
        <v>2204</v>
      </c>
      <c r="B1819">
        <v>235</v>
      </c>
      <c r="C1819" t="s">
        <v>92</v>
      </c>
      <c r="D1819" t="s">
        <v>343</v>
      </c>
      <c r="E1819">
        <v>28739</v>
      </c>
      <c r="F1819">
        <v>26754</v>
      </c>
      <c r="G1819">
        <v>6139</v>
      </c>
      <c r="H1819" s="1">
        <v>42610</v>
      </c>
      <c r="I1819" t="s">
        <v>385</v>
      </c>
      <c r="J1819" t="s">
        <v>389</v>
      </c>
      <c r="K1819">
        <v>700013</v>
      </c>
      <c r="L1819" t="s">
        <v>93</v>
      </c>
      <c r="M1819" t="s">
        <v>260</v>
      </c>
      <c r="N1819" t="s">
        <v>225</v>
      </c>
      <c r="O1819" t="s">
        <v>226</v>
      </c>
      <c r="P1819">
        <v>38</v>
      </c>
      <c r="Q1819" s="1">
        <v>29221</v>
      </c>
      <c r="R1819" t="s">
        <v>239</v>
      </c>
      <c r="S1819" t="s">
        <v>303</v>
      </c>
      <c r="T1819" t="s">
        <v>249</v>
      </c>
      <c r="U1819" t="s">
        <v>230</v>
      </c>
      <c r="V1819" t="s">
        <v>231</v>
      </c>
      <c r="W1819">
        <v>368</v>
      </c>
      <c r="X1819" t="s">
        <v>344</v>
      </c>
      <c r="Y1819" t="s">
        <v>345</v>
      </c>
      <c r="Z1819" t="s">
        <v>346</v>
      </c>
      <c r="AA1819">
        <v>0.1065</v>
      </c>
      <c r="AB1819" t="s">
        <v>347</v>
      </c>
      <c r="AC1819" t="s">
        <v>348</v>
      </c>
      <c r="AD1819" t="s">
        <v>92</v>
      </c>
      <c r="AE1819" t="s">
        <v>82</v>
      </c>
      <c r="AF1819" t="s">
        <v>83</v>
      </c>
      <c r="AG1819" t="s">
        <v>84</v>
      </c>
      <c r="AH1819" t="s">
        <v>84</v>
      </c>
      <c r="AI1819" t="s">
        <v>85</v>
      </c>
      <c r="AJ1819" t="s">
        <v>86</v>
      </c>
      <c r="AK1819">
        <v>700013</v>
      </c>
      <c r="AL1819" t="s">
        <v>21</v>
      </c>
      <c r="AM1819" t="s">
        <v>30</v>
      </c>
      <c r="AN1819">
        <v>29185</v>
      </c>
      <c r="AO1819">
        <v>28239</v>
      </c>
      <c r="AP1819">
        <v>28365</v>
      </c>
      <c r="AQ1819">
        <v>20.14</v>
      </c>
      <c r="AR1819">
        <v>3885.94</v>
      </c>
      <c r="AS1819" t="s">
        <v>2396</v>
      </c>
      <c r="AT1819" t="s">
        <v>2396</v>
      </c>
      <c r="AU1819">
        <v>2</v>
      </c>
      <c r="AV1819" t="s">
        <v>2398</v>
      </c>
      <c r="AW1819" t="str" cm="1">
        <f t="array" ref="AW1819">IF(Bank_Final_Fact[[#This Row],[Disbursement Date]]=MIN(_xlfn._xlws.FILTER(Bank_Final_Fact[Disbursement Date],Bank_Final_Fact[Client id]=Bank_Final_Fact[[#This Row],[Client id]])),"New","Old")</f>
        <v>Old</v>
      </c>
      <c r="AX1819">
        <f t="shared" si="28"/>
        <v>2</v>
      </c>
    </row>
    <row r="1820" spans="1:50">
      <c r="A1820" t="s">
        <v>2205</v>
      </c>
      <c r="B1820">
        <v>183</v>
      </c>
      <c r="C1820" t="s">
        <v>69</v>
      </c>
      <c r="D1820" t="s">
        <v>353</v>
      </c>
      <c r="E1820">
        <v>42370</v>
      </c>
      <c r="F1820">
        <v>44217</v>
      </c>
      <c r="G1820">
        <v>43598</v>
      </c>
      <c r="H1820" s="1">
        <v>43399</v>
      </c>
      <c r="I1820" t="s">
        <v>382</v>
      </c>
      <c r="J1820" t="s">
        <v>389</v>
      </c>
      <c r="K1820">
        <v>140056</v>
      </c>
      <c r="L1820" t="s">
        <v>71</v>
      </c>
      <c r="M1820" t="s">
        <v>265</v>
      </c>
      <c r="N1820" t="s">
        <v>225</v>
      </c>
      <c r="O1820" t="s">
        <v>226</v>
      </c>
      <c r="P1820">
        <v>39</v>
      </c>
      <c r="Q1820" s="1">
        <v>28856</v>
      </c>
      <c r="R1820" t="s">
        <v>281</v>
      </c>
      <c r="S1820" t="s">
        <v>282</v>
      </c>
      <c r="T1820" t="s">
        <v>229</v>
      </c>
      <c r="U1820" t="s">
        <v>236</v>
      </c>
      <c r="V1820" t="s">
        <v>231</v>
      </c>
      <c r="W1820">
        <v>831</v>
      </c>
      <c r="X1820" t="s">
        <v>344</v>
      </c>
      <c r="Y1820" t="s">
        <v>357</v>
      </c>
      <c r="Z1820" t="s">
        <v>346</v>
      </c>
      <c r="AA1820">
        <v>0.1825</v>
      </c>
      <c r="AB1820" t="s">
        <v>354</v>
      </c>
      <c r="AC1820" t="s">
        <v>355</v>
      </c>
      <c r="AD1820" t="s">
        <v>69</v>
      </c>
      <c r="AE1820" t="s">
        <v>24</v>
      </c>
      <c r="AF1820" t="s">
        <v>25</v>
      </c>
      <c r="AG1820" t="s">
        <v>26</v>
      </c>
      <c r="AH1820" t="s">
        <v>26</v>
      </c>
      <c r="AI1820" t="s">
        <v>27</v>
      </c>
      <c r="AJ1820" t="s">
        <v>69</v>
      </c>
      <c r="AK1820">
        <v>140056</v>
      </c>
      <c r="AL1820" t="s">
        <v>70</v>
      </c>
      <c r="AM1820" t="s">
        <v>14</v>
      </c>
      <c r="AN1820">
        <v>42022</v>
      </c>
      <c r="AO1820">
        <v>44708</v>
      </c>
      <c r="AP1820">
        <v>42055</v>
      </c>
      <c r="AQ1820">
        <v>19.39</v>
      </c>
      <c r="AR1820">
        <v>1920.06</v>
      </c>
      <c r="AS1820" t="s">
        <v>2396</v>
      </c>
      <c r="AT1820" t="s">
        <v>2396</v>
      </c>
      <c r="AU1820">
        <v>1</v>
      </c>
      <c r="AV1820" t="s">
        <v>2398</v>
      </c>
      <c r="AW1820" t="str" cm="1">
        <f t="array" ref="AW1820">IF(Bank_Final_Fact[[#This Row],[Disbursement Date]]=MIN(_xlfn._xlws.FILTER(Bank_Final_Fact[Disbursement Date],Bank_Final_Fact[Client id]=Bank_Final_Fact[[#This Row],[Client id]])),"New","Old")</f>
        <v>Old</v>
      </c>
      <c r="AX1820">
        <f t="shared" si="28"/>
        <v>5</v>
      </c>
    </row>
    <row r="1821" spans="1:50">
      <c r="A1821" t="s">
        <v>2206</v>
      </c>
      <c r="B1821">
        <v>217</v>
      </c>
      <c r="C1821" t="s">
        <v>20</v>
      </c>
      <c r="D1821" t="s">
        <v>343</v>
      </c>
      <c r="E1821">
        <v>25699</v>
      </c>
      <c r="F1821">
        <v>22245</v>
      </c>
      <c r="G1821">
        <v>43200</v>
      </c>
      <c r="H1821" s="1">
        <v>44797</v>
      </c>
      <c r="I1821" t="s">
        <v>385</v>
      </c>
      <c r="J1821" t="s">
        <v>389</v>
      </c>
      <c r="K1821">
        <v>110159</v>
      </c>
      <c r="L1821" t="s">
        <v>22</v>
      </c>
      <c r="M1821" t="s">
        <v>237</v>
      </c>
      <c r="N1821" t="s">
        <v>225</v>
      </c>
      <c r="O1821" t="s">
        <v>238</v>
      </c>
      <c r="P1821">
        <v>55</v>
      </c>
      <c r="Q1821" s="1">
        <v>22647</v>
      </c>
      <c r="R1821" t="s">
        <v>239</v>
      </c>
      <c r="S1821" t="s">
        <v>228</v>
      </c>
      <c r="T1821" t="s">
        <v>229</v>
      </c>
      <c r="U1821" t="s">
        <v>233</v>
      </c>
      <c r="V1821" t="s">
        <v>240</v>
      </c>
      <c r="W1821">
        <v>773</v>
      </c>
      <c r="X1821" t="s">
        <v>344</v>
      </c>
      <c r="Y1821" t="s">
        <v>345</v>
      </c>
      <c r="Z1821" t="s">
        <v>346</v>
      </c>
      <c r="AA1821">
        <v>0.1065</v>
      </c>
      <c r="AB1821" t="s">
        <v>347</v>
      </c>
      <c r="AC1821" t="s">
        <v>348</v>
      </c>
      <c r="AD1821" t="s">
        <v>20</v>
      </c>
      <c r="AE1821" t="s">
        <v>9</v>
      </c>
      <c r="AF1821" t="s">
        <v>10</v>
      </c>
      <c r="AG1821" t="s">
        <v>11</v>
      </c>
      <c r="AH1821" t="s">
        <v>11</v>
      </c>
      <c r="AI1821" t="s">
        <v>12</v>
      </c>
      <c r="AJ1821" t="s">
        <v>20</v>
      </c>
      <c r="AK1821">
        <v>110159</v>
      </c>
      <c r="AL1821" t="s">
        <v>21</v>
      </c>
      <c r="AM1821" t="s">
        <v>30</v>
      </c>
      <c r="AN1821">
        <v>26809</v>
      </c>
      <c r="AO1821">
        <v>22385</v>
      </c>
      <c r="AP1821">
        <v>25266</v>
      </c>
      <c r="AQ1821">
        <v>3.38</v>
      </c>
      <c r="AR1821">
        <v>2596.5300000000002</v>
      </c>
      <c r="AS1821" t="s">
        <v>2396</v>
      </c>
      <c r="AT1821" t="s">
        <v>2396</v>
      </c>
      <c r="AU1821">
        <v>1</v>
      </c>
      <c r="AV1821" t="s">
        <v>2398</v>
      </c>
      <c r="AW1821" t="str" cm="1">
        <f t="array" ref="AW1821">IF(Bank_Final_Fact[[#This Row],[Disbursement Date]]=MIN(_xlfn._xlws.FILTER(Bank_Final_Fact[Disbursement Date],Bank_Final_Fact[Client id]=Bank_Final_Fact[[#This Row],[Client id]])),"New","Old")</f>
        <v>New</v>
      </c>
      <c r="AX1821">
        <f t="shared" si="28"/>
        <v>1</v>
      </c>
    </row>
    <row r="1822" spans="1:50">
      <c r="A1822" t="s">
        <v>2207</v>
      </c>
      <c r="B1822">
        <v>671</v>
      </c>
      <c r="C1822" t="s">
        <v>39</v>
      </c>
      <c r="D1822" t="s">
        <v>343</v>
      </c>
      <c r="E1822">
        <v>32482</v>
      </c>
      <c r="F1822">
        <v>38463</v>
      </c>
      <c r="G1822">
        <v>36045</v>
      </c>
      <c r="H1822" s="1">
        <v>45016</v>
      </c>
      <c r="I1822" t="s">
        <v>382</v>
      </c>
      <c r="J1822" t="s">
        <v>383</v>
      </c>
      <c r="K1822">
        <v>30179</v>
      </c>
      <c r="L1822" t="s">
        <v>46</v>
      </c>
      <c r="M1822" t="s">
        <v>313</v>
      </c>
      <c r="N1822" t="s">
        <v>225</v>
      </c>
      <c r="O1822" t="s">
        <v>226</v>
      </c>
      <c r="P1822">
        <v>38</v>
      </c>
      <c r="Q1822" s="1">
        <v>29221</v>
      </c>
      <c r="R1822" t="s">
        <v>239</v>
      </c>
      <c r="S1822" t="s">
        <v>303</v>
      </c>
      <c r="T1822" t="s">
        <v>229</v>
      </c>
      <c r="U1822" t="s">
        <v>245</v>
      </c>
      <c r="V1822" t="s">
        <v>246</v>
      </c>
      <c r="W1822">
        <v>398</v>
      </c>
      <c r="X1822" t="s">
        <v>344</v>
      </c>
      <c r="Y1822" t="s">
        <v>345</v>
      </c>
      <c r="Z1822" t="s">
        <v>346</v>
      </c>
      <c r="AA1822">
        <v>0.1065</v>
      </c>
      <c r="AB1822" t="s">
        <v>347</v>
      </c>
      <c r="AC1822" t="s">
        <v>348</v>
      </c>
      <c r="AD1822" t="s">
        <v>39</v>
      </c>
      <c r="AE1822" t="s">
        <v>40</v>
      </c>
      <c r="AF1822" t="s">
        <v>41</v>
      </c>
      <c r="AG1822" t="s">
        <v>42</v>
      </c>
      <c r="AH1822" t="s">
        <v>42</v>
      </c>
      <c r="AI1822" t="s">
        <v>43</v>
      </c>
      <c r="AJ1822" t="s">
        <v>44</v>
      </c>
      <c r="AK1822">
        <v>30179</v>
      </c>
      <c r="AL1822" t="s">
        <v>45</v>
      </c>
      <c r="AM1822" t="s">
        <v>30</v>
      </c>
      <c r="AN1822">
        <v>33728</v>
      </c>
      <c r="AO1822">
        <v>39726</v>
      </c>
      <c r="AP1822">
        <v>32043</v>
      </c>
      <c r="AQ1822">
        <v>27.8</v>
      </c>
      <c r="AR1822">
        <v>975.22</v>
      </c>
      <c r="AS1822" t="s">
        <v>2396</v>
      </c>
      <c r="AT1822" t="s">
        <v>2396</v>
      </c>
      <c r="AU1822">
        <v>1</v>
      </c>
      <c r="AV1822" t="s">
        <v>2398</v>
      </c>
      <c r="AW1822" t="str" cm="1">
        <f t="array" ref="AW1822">IF(Bank_Final_Fact[[#This Row],[Disbursement Date]]=MIN(_xlfn._xlws.FILTER(Bank_Final_Fact[Disbursement Date],Bank_Final_Fact[Client id]=Bank_Final_Fact[[#This Row],[Client id]])),"New","Old")</f>
        <v>Old</v>
      </c>
      <c r="AX1822">
        <f t="shared" si="28"/>
        <v>5</v>
      </c>
    </row>
    <row r="1823" spans="1:50">
      <c r="A1823" t="s">
        <v>2208</v>
      </c>
      <c r="B1823">
        <v>99</v>
      </c>
      <c r="C1823" t="s">
        <v>129</v>
      </c>
      <c r="D1823" t="s">
        <v>343</v>
      </c>
      <c r="E1823">
        <v>44393</v>
      </c>
      <c r="F1823">
        <v>31506</v>
      </c>
      <c r="G1823">
        <v>10400</v>
      </c>
      <c r="H1823" s="1">
        <v>43587</v>
      </c>
      <c r="I1823" t="s">
        <v>382</v>
      </c>
      <c r="J1823" t="s">
        <v>389</v>
      </c>
      <c r="K1823">
        <v>130067</v>
      </c>
      <c r="L1823" t="s">
        <v>131</v>
      </c>
      <c r="M1823" t="s">
        <v>311</v>
      </c>
      <c r="N1823" t="s">
        <v>225</v>
      </c>
      <c r="O1823" t="s">
        <v>251</v>
      </c>
      <c r="P1823">
        <v>33</v>
      </c>
      <c r="Q1823" s="1">
        <v>31200</v>
      </c>
      <c r="R1823" t="s">
        <v>239</v>
      </c>
      <c r="S1823" t="s">
        <v>303</v>
      </c>
      <c r="T1823" t="s">
        <v>259</v>
      </c>
      <c r="U1823" t="s">
        <v>245</v>
      </c>
      <c r="V1823" t="s">
        <v>246</v>
      </c>
      <c r="W1823">
        <v>754</v>
      </c>
      <c r="X1823" t="s">
        <v>344</v>
      </c>
      <c r="Y1823" t="s">
        <v>345</v>
      </c>
      <c r="Z1823" t="s">
        <v>346</v>
      </c>
      <c r="AA1823">
        <v>0.1065</v>
      </c>
      <c r="AB1823" t="s">
        <v>347</v>
      </c>
      <c r="AC1823" t="s">
        <v>348</v>
      </c>
      <c r="AD1823" t="s">
        <v>129</v>
      </c>
      <c r="AE1823" t="s">
        <v>9</v>
      </c>
      <c r="AF1823" t="s">
        <v>10</v>
      </c>
      <c r="AG1823" t="s">
        <v>11</v>
      </c>
      <c r="AH1823" t="s">
        <v>11</v>
      </c>
      <c r="AI1823" t="s">
        <v>12</v>
      </c>
      <c r="AJ1823" t="s">
        <v>129</v>
      </c>
      <c r="AK1823">
        <v>130067</v>
      </c>
      <c r="AL1823" t="s">
        <v>130</v>
      </c>
      <c r="AM1823" t="s">
        <v>30</v>
      </c>
      <c r="AN1823">
        <v>46347</v>
      </c>
      <c r="AO1823">
        <v>32484</v>
      </c>
      <c r="AP1823">
        <v>44391</v>
      </c>
      <c r="AQ1823">
        <v>15.85</v>
      </c>
      <c r="AR1823">
        <v>2815.25</v>
      </c>
      <c r="AS1823" t="s">
        <v>2397</v>
      </c>
      <c r="AT1823" t="s">
        <v>2396</v>
      </c>
      <c r="AU1823">
        <v>0</v>
      </c>
      <c r="AV1823" t="s">
        <v>2398</v>
      </c>
      <c r="AW1823" t="str" cm="1">
        <f t="array" ref="AW1823">IF(Bank_Final_Fact[[#This Row],[Disbursement Date]]=MIN(_xlfn._xlws.FILTER(Bank_Final_Fact[Disbursement Date],Bank_Final_Fact[Client id]=Bank_Final_Fact[[#This Row],[Client id]])),"New","Old")</f>
        <v>Old</v>
      </c>
      <c r="AX1823">
        <f t="shared" si="28"/>
        <v>2</v>
      </c>
    </row>
    <row r="1824" spans="1:50">
      <c r="A1824" t="s">
        <v>2209</v>
      </c>
      <c r="B1824">
        <v>991</v>
      </c>
      <c r="C1824" t="s">
        <v>23</v>
      </c>
      <c r="D1824" t="s">
        <v>359</v>
      </c>
      <c r="E1824">
        <v>8082</v>
      </c>
      <c r="F1824">
        <v>31732</v>
      </c>
      <c r="G1824">
        <v>4063</v>
      </c>
      <c r="H1824" s="1">
        <v>43077</v>
      </c>
      <c r="I1824" t="s">
        <v>385</v>
      </c>
      <c r="J1824" t="s">
        <v>383</v>
      </c>
      <c r="K1824">
        <v>910182</v>
      </c>
      <c r="L1824" t="s">
        <v>31</v>
      </c>
      <c r="M1824" t="s">
        <v>292</v>
      </c>
      <c r="N1824" t="s">
        <v>225</v>
      </c>
      <c r="O1824" t="s">
        <v>226</v>
      </c>
      <c r="P1824">
        <v>44</v>
      </c>
      <c r="Q1824" s="1">
        <v>27645</v>
      </c>
      <c r="R1824" t="s">
        <v>266</v>
      </c>
      <c r="S1824" t="s">
        <v>243</v>
      </c>
      <c r="T1824" t="s">
        <v>259</v>
      </c>
      <c r="U1824" t="s">
        <v>245</v>
      </c>
      <c r="V1824" t="s">
        <v>246</v>
      </c>
      <c r="W1824">
        <v>601</v>
      </c>
      <c r="X1824" t="s">
        <v>344</v>
      </c>
      <c r="Y1824" t="s">
        <v>360</v>
      </c>
      <c r="Z1824" t="s">
        <v>346</v>
      </c>
      <c r="AA1824">
        <v>9.9099999999999994E-2</v>
      </c>
      <c r="AB1824" t="s">
        <v>347</v>
      </c>
      <c r="AC1824" t="s">
        <v>361</v>
      </c>
      <c r="AD1824" t="s">
        <v>23</v>
      </c>
      <c r="AE1824" t="s">
        <v>24</v>
      </c>
      <c r="AF1824" t="s">
        <v>25</v>
      </c>
      <c r="AG1824" t="s">
        <v>26</v>
      </c>
      <c r="AH1824" t="s">
        <v>26</v>
      </c>
      <c r="AI1824" t="s">
        <v>27</v>
      </c>
      <c r="AJ1824" t="s">
        <v>28</v>
      </c>
      <c r="AK1824">
        <v>910182</v>
      </c>
      <c r="AL1824" t="s">
        <v>29</v>
      </c>
      <c r="AM1824" t="s">
        <v>16</v>
      </c>
      <c r="AN1824">
        <v>8924</v>
      </c>
      <c r="AO1824">
        <v>32456</v>
      </c>
      <c r="AP1824">
        <v>7700</v>
      </c>
      <c r="AQ1824">
        <v>19.829999999999998</v>
      </c>
      <c r="AR1824">
        <v>4568.96</v>
      </c>
      <c r="AS1824" t="s">
        <v>2396</v>
      </c>
      <c r="AT1824" t="s">
        <v>2396</v>
      </c>
      <c r="AU1824">
        <v>2</v>
      </c>
      <c r="AV1824" t="s">
        <v>2398</v>
      </c>
      <c r="AW1824" t="str" cm="1">
        <f t="array" ref="AW1824">IF(Bank_Final_Fact[[#This Row],[Disbursement Date]]=MIN(_xlfn._xlws.FILTER(Bank_Final_Fact[Disbursement Date],Bank_Final_Fact[Client id]=Bank_Final_Fact[[#This Row],[Client id]])),"New","Old")</f>
        <v>New</v>
      </c>
      <c r="AX1824">
        <f t="shared" si="28"/>
        <v>1</v>
      </c>
    </row>
    <row r="1825" spans="1:50">
      <c r="A1825" t="s">
        <v>2210</v>
      </c>
      <c r="B1825">
        <v>979</v>
      </c>
      <c r="C1825" t="s">
        <v>39</v>
      </c>
      <c r="D1825" t="s">
        <v>359</v>
      </c>
      <c r="E1825">
        <v>22757</v>
      </c>
      <c r="F1825">
        <v>42013</v>
      </c>
      <c r="G1825">
        <v>10688</v>
      </c>
      <c r="H1825" s="1">
        <v>44809</v>
      </c>
      <c r="I1825" t="s">
        <v>382</v>
      </c>
      <c r="J1825" t="s">
        <v>383</v>
      </c>
      <c r="K1825">
        <v>30179</v>
      </c>
      <c r="L1825" t="s">
        <v>46</v>
      </c>
      <c r="M1825" t="s">
        <v>278</v>
      </c>
      <c r="N1825" t="s">
        <v>225</v>
      </c>
      <c r="O1825" t="s">
        <v>226</v>
      </c>
      <c r="P1825">
        <v>44</v>
      </c>
      <c r="Q1825" s="1">
        <v>27395</v>
      </c>
      <c r="R1825" t="s">
        <v>235</v>
      </c>
      <c r="S1825" t="s">
        <v>243</v>
      </c>
      <c r="T1825" t="s">
        <v>259</v>
      </c>
      <c r="U1825" t="s">
        <v>261</v>
      </c>
      <c r="V1825" t="s">
        <v>231</v>
      </c>
      <c r="W1825">
        <v>361</v>
      </c>
      <c r="X1825" t="s">
        <v>344</v>
      </c>
      <c r="Y1825" t="s">
        <v>360</v>
      </c>
      <c r="Z1825" t="s">
        <v>346</v>
      </c>
      <c r="AA1825">
        <v>9.9099999999999994E-2</v>
      </c>
      <c r="AB1825" t="s">
        <v>347</v>
      </c>
      <c r="AC1825" t="s">
        <v>361</v>
      </c>
      <c r="AD1825" t="s">
        <v>39</v>
      </c>
      <c r="AE1825" t="s">
        <v>40</v>
      </c>
      <c r="AF1825" t="s">
        <v>41</v>
      </c>
      <c r="AG1825" t="s">
        <v>42</v>
      </c>
      <c r="AH1825" t="s">
        <v>42</v>
      </c>
      <c r="AI1825" t="s">
        <v>43</v>
      </c>
      <c r="AJ1825" t="s">
        <v>44</v>
      </c>
      <c r="AK1825">
        <v>30179</v>
      </c>
      <c r="AL1825" t="s">
        <v>45</v>
      </c>
      <c r="AM1825" t="s">
        <v>30</v>
      </c>
      <c r="AN1825">
        <v>23493</v>
      </c>
      <c r="AO1825">
        <v>43002</v>
      </c>
      <c r="AP1825">
        <v>22287</v>
      </c>
      <c r="AQ1825">
        <v>1.93</v>
      </c>
      <c r="AR1825">
        <v>1523.29</v>
      </c>
      <c r="AS1825" t="s">
        <v>2396</v>
      </c>
      <c r="AT1825" t="s">
        <v>2397</v>
      </c>
      <c r="AU1825">
        <v>1</v>
      </c>
      <c r="AV1825" t="s">
        <v>2398</v>
      </c>
      <c r="AW1825" t="str" cm="1">
        <f t="array" ref="AW1825">IF(Bank_Final_Fact[[#This Row],[Disbursement Date]]=MIN(_xlfn._xlws.FILTER(Bank_Final_Fact[Disbursement Date],Bank_Final_Fact[Client id]=Bank_Final_Fact[[#This Row],[Client id]])),"New","Old")</f>
        <v>Old</v>
      </c>
      <c r="AX1825">
        <f t="shared" si="28"/>
        <v>3</v>
      </c>
    </row>
    <row r="1826" spans="1:50">
      <c r="A1826" t="s">
        <v>2211</v>
      </c>
      <c r="B1826">
        <v>995</v>
      </c>
      <c r="C1826" t="s">
        <v>186</v>
      </c>
      <c r="D1826" t="s">
        <v>343</v>
      </c>
      <c r="E1826">
        <v>31504</v>
      </c>
      <c r="F1826">
        <v>9752</v>
      </c>
      <c r="G1826">
        <v>18213</v>
      </c>
      <c r="H1826" s="1">
        <v>45113</v>
      </c>
      <c r="I1826" t="s">
        <v>385</v>
      </c>
      <c r="J1826" t="s">
        <v>383</v>
      </c>
      <c r="K1826">
        <v>800018</v>
      </c>
      <c r="L1826" t="s">
        <v>189</v>
      </c>
      <c r="M1826" t="s">
        <v>255</v>
      </c>
      <c r="N1826" t="s">
        <v>225</v>
      </c>
      <c r="O1826" t="s">
        <v>251</v>
      </c>
      <c r="P1826">
        <v>29</v>
      </c>
      <c r="Q1826" s="1">
        <v>32509</v>
      </c>
      <c r="R1826" t="s">
        <v>239</v>
      </c>
      <c r="S1826" t="s">
        <v>303</v>
      </c>
      <c r="T1826" t="s">
        <v>229</v>
      </c>
      <c r="U1826" t="s">
        <v>233</v>
      </c>
      <c r="V1826" t="s">
        <v>246</v>
      </c>
      <c r="W1826">
        <v>324</v>
      </c>
      <c r="X1826" t="s">
        <v>344</v>
      </c>
      <c r="Y1826" t="s">
        <v>345</v>
      </c>
      <c r="Z1826" t="s">
        <v>346</v>
      </c>
      <c r="AA1826">
        <v>0.1065</v>
      </c>
      <c r="AB1826" t="s">
        <v>347</v>
      </c>
      <c r="AC1826" t="s">
        <v>348</v>
      </c>
      <c r="AD1826" t="s">
        <v>186</v>
      </c>
      <c r="AE1826" t="s">
        <v>24</v>
      </c>
      <c r="AF1826" t="s">
        <v>25</v>
      </c>
      <c r="AG1826" t="s">
        <v>26</v>
      </c>
      <c r="AH1826" t="s">
        <v>26</v>
      </c>
      <c r="AI1826" t="s">
        <v>27</v>
      </c>
      <c r="AJ1826" t="s">
        <v>187</v>
      </c>
      <c r="AK1826">
        <v>800018</v>
      </c>
      <c r="AL1826" t="s">
        <v>188</v>
      </c>
      <c r="AM1826" t="s">
        <v>14</v>
      </c>
      <c r="AN1826">
        <v>32576</v>
      </c>
      <c r="AO1826">
        <v>10504</v>
      </c>
      <c r="AP1826">
        <v>31364</v>
      </c>
      <c r="AQ1826">
        <v>48.43</v>
      </c>
      <c r="AR1826">
        <v>696.11</v>
      </c>
      <c r="AS1826" t="s">
        <v>2396</v>
      </c>
      <c r="AT1826" t="s">
        <v>2396</v>
      </c>
      <c r="AU1826">
        <v>1</v>
      </c>
      <c r="AV1826" t="s">
        <v>2399</v>
      </c>
      <c r="AW1826" t="str" cm="1">
        <f t="array" ref="AW1826">IF(Bank_Final_Fact[[#This Row],[Disbursement Date]]=MIN(_xlfn._xlws.FILTER(Bank_Final_Fact[Disbursement Date],Bank_Final_Fact[Client id]=Bank_Final_Fact[[#This Row],[Client id]])),"New","Old")</f>
        <v>Old</v>
      </c>
      <c r="AX1826">
        <f t="shared" si="28"/>
        <v>2</v>
      </c>
    </row>
    <row r="1827" spans="1:50">
      <c r="A1827" t="s">
        <v>2212</v>
      </c>
      <c r="B1827">
        <v>432</v>
      </c>
      <c r="C1827" t="s">
        <v>109</v>
      </c>
      <c r="D1827" t="s">
        <v>343</v>
      </c>
      <c r="E1827">
        <v>19259</v>
      </c>
      <c r="F1827">
        <v>8116</v>
      </c>
      <c r="G1827">
        <v>22694</v>
      </c>
      <c r="H1827" s="1">
        <v>45090</v>
      </c>
      <c r="I1827" t="s">
        <v>387</v>
      </c>
      <c r="J1827" t="s">
        <v>383</v>
      </c>
      <c r="K1827">
        <v>1110166</v>
      </c>
      <c r="L1827" t="s">
        <v>112</v>
      </c>
      <c r="M1827" t="s">
        <v>257</v>
      </c>
      <c r="N1827" t="s">
        <v>225</v>
      </c>
      <c r="O1827" t="s">
        <v>238</v>
      </c>
      <c r="P1827">
        <v>48</v>
      </c>
      <c r="Q1827" s="1">
        <v>26299</v>
      </c>
      <c r="R1827" t="s">
        <v>281</v>
      </c>
      <c r="S1827" t="s">
        <v>282</v>
      </c>
      <c r="T1827" t="s">
        <v>229</v>
      </c>
      <c r="U1827" t="s">
        <v>245</v>
      </c>
      <c r="V1827" t="s">
        <v>240</v>
      </c>
      <c r="W1827">
        <v>701</v>
      </c>
      <c r="X1827" t="s">
        <v>344</v>
      </c>
      <c r="Y1827" t="s">
        <v>345</v>
      </c>
      <c r="Z1827" t="s">
        <v>346</v>
      </c>
      <c r="AA1827">
        <v>0.1065</v>
      </c>
      <c r="AB1827" t="s">
        <v>347</v>
      </c>
      <c r="AC1827" t="s">
        <v>348</v>
      </c>
      <c r="AD1827" t="s">
        <v>109</v>
      </c>
      <c r="AE1827" t="s">
        <v>9</v>
      </c>
      <c r="AF1827" t="s">
        <v>10</v>
      </c>
      <c r="AG1827" t="s">
        <v>11</v>
      </c>
      <c r="AH1827" t="s">
        <v>11</v>
      </c>
      <c r="AI1827" t="s">
        <v>12</v>
      </c>
      <c r="AJ1827" t="s">
        <v>110</v>
      </c>
      <c r="AK1827">
        <v>1110166</v>
      </c>
      <c r="AL1827" t="s">
        <v>111</v>
      </c>
      <c r="AM1827" t="s">
        <v>14</v>
      </c>
      <c r="AN1827">
        <v>20936</v>
      </c>
      <c r="AO1827">
        <v>9530</v>
      </c>
      <c r="AP1827">
        <v>18921</v>
      </c>
      <c r="AQ1827">
        <v>29.3</v>
      </c>
      <c r="AR1827">
        <v>4898.1000000000004</v>
      </c>
      <c r="AS1827" t="s">
        <v>2396</v>
      </c>
      <c r="AT1827" t="s">
        <v>2396</v>
      </c>
      <c r="AU1827">
        <v>1</v>
      </c>
      <c r="AV1827" t="s">
        <v>2398</v>
      </c>
      <c r="AW1827" t="str" cm="1">
        <f t="array" ref="AW1827">IF(Bank_Final_Fact[[#This Row],[Disbursement Date]]=MIN(_xlfn._xlws.FILTER(Bank_Final_Fact[Disbursement Date],Bank_Final_Fact[Client id]=Bank_Final_Fact[[#This Row],[Client id]])),"New","Old")</f>
        <v>Old</v>
      </c>
      <c r="AX1827">
        <f t="shared" si="28"/>
        <v>2</v>
      </c>
    </row>
    <row r="1828" spans="1:50">
      <c r="A1828" t="s">
        <v>2213</v>
      </c>
      <c r="B1828">
        <v>246</v>
      </c>
      <c r="C1828" t="s">
        <v>20</v>
      </c>
      <c r="D1828" t="s">
        <v>343</v>
      </c>
      <c r="E1828">
        <v>43398</v>
      </c>
      <c r="F1828">
        <v>25883</v>
      </c>
      <c r="G1828">
        <v>4049</v>
      </c>
      <c r="H1828" s="1">
        <v>44594</v>
      </c>
      <c r="I1828" t="s">
        <v>382</v>
      </c>
      <c r="J1828" t="s">
        <v>389</v>
      </c>
      <c r="K1828">
        <v>110159</v>
      </c>
      <c r="L1828" t="s">
        <v>22</v>
      </c>
      <c r="M1828" t="s">
        <v>234</v>
      </c>
      <c r="N1828" t="s">
        <v>225</v>
      </c>
      <c r="O1828" t="s">
        <v>226</v>
      </c>
      <c r="P1828">
        <v>43</v>
      </c>
      <c r="Q1828" s="1">
        <v>27030</v>
      </c>
      <c r="R1828" t="s">
        <v>235</v>
      </c>
      <c r="S1828" t="s">
        <v>228</v>
      </c>
      <c r="T1828" t="s">
        <v>229</v>
      </c>
      <c r="U1828" t="s">
        <v>236</v>
      </c>
      <c r="V1828" t="s">
        <v>231</v>
      </c>
      <c r="W1828">
        <v>645</v>
      </c>
      <c r="X1828" t="s">
        <v>344</v>
      </c>
      <c r="Y1828" t="s">
        <v>345</v>
      </c>
      <c r="Z1828" t="s">
        <v>346</v>
      </c>
      <c r="AA1828">
        <v>0.1065</v>
      </c>
      <c r="AB1828" t="s">
        <v>347</v>
      </c>
      <c r="AC1828" t="s">
        <v>348</v>
      </c>
      <c r="AD1828" t="s">
        <v>20</v>
      </c>
      <c r="AE1828" t="s">
        <v>9</v>
      </c>
      <c r="AF1828" t="s">
        <v>10</v>
      </c>
      <c r="AG1828" t="s">
        <v>11</v>
      </c>
      <c r="AH1828" t="s">
        <v>11</v>
      </c>
      <c r="AI1828" t="s">
        <v>12</v>
      </c>
      <c r="AJ1828" t="s">
        <v>20</v>
      </c>
      <c r="AK1828">
        <v>110159</v>
      </c>
      <c r="AL1828" t="s">
        <v>21</v>
      </c>
      <c r="AM1828" t="s">
        <v>30</v>
      </c>
      <c r="AN1828">
        <v>44881</v>
      </c>
      <c r="AO1828">
        <v>25586</v>
      </c>
      <c r="AP1828">
        <v>42928</v>
      </c>
      <c r="AQ1828">
        <v>29.15</v>
      </c>
      <c r="AR1828">
        <v>4197.25</v>
      </c>
      <c r="AS1828" t="s">
        <v>2396</v>
      </c>
      <c r="AT1828" t="s">
        <v>2396</v>
      </c>
      <c r="AU1828">
        <v>1</v>
      </c>
      <c r="AV1828" t="s">
        <v>2398</v>
      </c>
      <c r="AW1828" t="str" cm="1">
        <f t="array" ref="AW1828">IF(Bank_Final_Fact[[#This Row],[Disbursement Date]]=MIN(_xlfn._xlws.FILTER(Bank_Final_Fact[Disbursement Date],Bank_Final_Fact[Client id]=Bank_Final_Fact[[#This Row],[Client id]])),"New","Old")</f>
        <v>Old</v>
      </c>
      <c r="AX1828">
        <f t="shared" si="28"/>
        <v>2</v>
      </c>
    </row>
    <row r="1829" spans="1:50">
      <c r="A1829" t="s">
        <v>2214</v>
      </c>
      <c r="B1829">
        <v>243</v>
      </c>
      <c r="C1829" t="s">
        <v>23</v>
      </c>
      <c r="D1829" t="s">
        <v>343</v>
      </c>
      <c r="E1829">
        <v>24075</v>
      </c>
      <c r="F1829">
        <v>14977</v>
      </c>
      <c r="G1829">
        <v>10260</v>
      </c>
      <c r="H1829" s="1">
        <v>44337</v>
      </c>
      <c r="I1829" t="s">
        <v>382</v>
      </c>
      <c r="J1829" t="s">
        <v>389</v>
      </c>
      <c r="K1829">
        <v>910182</v>
      </c>
      <c r="L1829" t="s">
        <v>31</v>
      </c>
      <c r="M1829" t="s">
        <v>263</v>
      </c>
      <c r="N1829" t="s">
        <v>225</v>
      </c>
      <c r="O1829" t="s">
        <v>251</v>
      </c>
      <c r="P1829">
        <v>28</v>
      </c>
      <c r="Q1829" s="1">
        <v>32846</v>
      </c>
      <c r="R1829" t="s">
        <v>235</v>
      </c>
      <c r="S1829" t="s">
        <v>243</v>
      </c>
      <c r="T1829" t="s">
        <v>229</v>
      </c>
      <c r="U1829" t="s">
        <v>245</v>
      </c>
      <c r="V1829" t="s">
        <v>240</v>
      </c>
      <c r="W1829">
        <v>385</v>
      </c>
      <c r="X1829" t="s">
        <v>344</v>
      </c>
      <c r="Y1829" t="s">
        <v>345</v>
      </c>
      <c r="Z1829" t="s">
        <v>346</v>
      </c>
      <c r="AA1829">
        <v>0.1065</v>
      </c>
      <c r="AB1829" t="s">
        <v>347</v>
      </c>
      <c r="AC1829" t="s">
        <v>348</v>
      </c>
      <c r="AD1829" t="s">
        <v>23</v>
      </c>
      <c r="AE1829" t="s">
        <v>24</v>
      </c>
      <c r="AF1829" t="s">
        <v>25</v>
      </c>
      <c r="AG1829" t="s">
        <v>26</v>
      </c>
      <c r="AH1829" t="s">
        <v>26</v>
      </c>
      <c r="AI1829" t="s">
        <v>27</v>
      </c>
      <c r="AJ1829" t="s">
        <v>28</v>
      </c>
      <c r="AK1829">
        <v>910182</v>
      </c>
      <c r="AL1829" t="s">
        <v>29</v>
      </c>
      <c r="AM1829" t="s">
        <v>16</v>
      </c>
      <c r="AN1829">
        <v>25361</v>
      </c>
      <c r="AO1829">
        <v>15137</v>
      </c>
      <c r="AP1829">
        <v>24056</v>
      </c>
      <c r="AQ1829">
        <v>21.71</v>
      </c>
      <c r="AR1829">
        <v>3448.15</v>
      </c>
      <c r="AS1829" t="s">
        <v>2396</v>
      </c>
      <c r="AT1829" t="s">
        <v>2396</v>
      </c>
      <c r="AU1829">
        <v>1</v>
      </c>
      <c r="AV1829" t="s">
        <v>2398</v>
      </c>
      <c r="AW1829" t="str" cm="1">
        <f t="array" ref="AW1829">IF(Bank_Final_Fact[[#This Row],[Disbursement Date]]=MIN(_xlfn._xlws.FILTER(Bank_Final_Fact[Disbursement Date],Bank_Final_Fact[Client id]=Bank_Final_Fact[[#This Row],[Client id]])),"New","Old")</f>
        <v>New</v>
      </c>
      <c r="AX1829">
        <f t="shared" si="28"/>
        <v>2</v>
      </c>
    </row>
    <row r="1830" spans="1:50">
      <c r="A1830" t="s">
        <v>2215</v>
      </c>
      <c r="B1830">
        <v>199</v>
      </c>
      <c r="C1830" t="s">
        <v>69</v>
      </c>
      <c r="D1830" t="s">
        <v>359</v>
      </c>
      <c r="E1830">
        <v>15718</v>
      </c>
      <c r="F1830">
        <v>35631</v>
      </c>
      <c r="G1830">
        <v>37359</v>
      </c>
      <c r="H1830" s="1">
        <v>42877</v>
      </c>
      <c r="I1830" t="s">
        <v>382</v>
      </c>
      <c r="J1830" t="s">
        <v>383</v>
      </c>
      <c r="K1830">
        <v>140056</v>
      </c>
      <c r="L1830" t="s">
        <v>71</v>
      </c>
      <c r="M1830" t="s">
        <v>253</v>
      </c>
      <c r="N1830" t="s">
        <v>225</v>
      </c>
      <c r="O1830" t="s">
        <v>251</v>
      </c>
      <c r="P1830">
        <v>34</v>
      </c>
      <c r="Q1830" s="1">
        <v>31048</v>
      </c>
      <c r="R1830" t="s">
        <v>227</v>
      </c>
      <c r="S1830" t="s">
        <v>243</v>
      </c>
      <c r="T1830" t="s">
        <v>229</v>
      </c>
      <c r="U1830" t="s">
        <v>261</v>
      </c>
      <c r="V1830" t="s">
        <v>246</v>
      </c>
      <c r="W1830">
        <v>707</v>
      </c>
      <c r="X1830" t="s">
        <v>344</v>
      </c>
      <c r="Y1830" t="s">
        <v>360</v>
      </c>
      <c r="Z1830" t="s">
        <v>346</v>
      </c>
      <c r="AA1830">
        <v>9.9099999999999994E-2</v>
      </c>
      <c r="AB1830" t="s">
        <v>347</v>
      </c>
      <c r="AC1830" t="s">
        <v>361</v>
      </c>
      <c r="AD1830" t="s">
        <v>69</v>
      </c>
      <c r="AE1830" t="s">
        <v>24</v>
      </c>
      <c r="AF1830" t="s">
        <v>25</v>
      </c>
      <c r="AG1830" t="s">
        <v>26</v>
      </c>
      <c r="AH1830" t="s">
        <v>26</v>
      </c>
      <c r="AI1830" t="s">
        <v>27</v>
      </c>
      <c r="AJ1830" t="s">
        <v>69</v>
      </c>
      <c r="AK1830">
        <v>140056</v>
      </c>
      <c r="AL1830" t="s">
        <v>70</v>
      </c>
      <c r="AM1830" t="s">
        <v>14</v>
      </c>
      <c r="AN1830">
        <v>15550</v>
      </c>
      <c r="AO1830">
        <v>35934</v>
      </c>
      <c r="AP1830">
        <v>15446</v>
      </c>
      <c r="AQ1830">
        <v>47.48</v>
      </c>
      <c r="AR1830">
        <v>2929.49</v>
      </c>
      <c r="AS1830" t="s">
        <v>2396</v>
      </c>
      <c r="AT1830" t="s">
        <v>2396</v>
      </c>
      <c r="AU1830">
        <v>0</v>
      </c>
      <c r="AV1830" t="s">
        <v>2399</v>
      </c>
      <c r="AW1830" t="str" cm="1">
        <f t="array" ref="AW1830">IF(Bank_Final_Fact[[#This Row],[Disbursement Date]]=MIN(_xlfn._xlws.FILTER(Bank_Final_Fact[Disbursement Date],Bank_Final_Fact[Client id]=Bank_Final_Fact[[#This Row],[Client id]])),"New","Old")</f>
        <v>New</v>
      </c>
      <c r="AX1830">
        <f t="shared" si="28"/>
        <v>2</v>
      </c>
    </row>
    <row r="1831" spans="1:50">
      <c r="A1831" t="s">
        <v>2216</v>
      </c>
      <c r="B1831">
        <v>564</v>
      </c>
      <c r="C1831" t="s">
        <v>127</v>
      </c>
      <c r="D1831" t="s">
        <v>343</v>
      </c>
      <c r="E1831">
        <v>40550</v>
      </c>
      <c r="F1831">
        <v>4059</v>
      </c>
      <c r="G1831">
        <v>21012</v>
      </c>
      <c r="H1831" s="1">
        <v>44207</v>
      </c>
      <c r="I1831" t="s">
        <v>382</v>
      </c>
      <c r="J1831" t="s">
        <v>383</v>
      </c>
      <c r="K1831">
        <v>120676</v>
      </c>
      <c r="L1831" t="s">
        <v>128</v>
      </c>
      <c r="M1831" t="s">
        <v>297</v>
      </c>
      <c r="N1831" t="s">
        <v>225</v>
      </c>
      <c r="O1831" t="s">
        <v>238</v>
      </c>
      <c r="P1831">
        <v>52</v>
      </c>
      <c r="Q1831" s="1">
        <v>24473</v>
      </c>
      <c r="R1831" t="s">
        <v>266</v>
      </c>
      <c r="S1831" t="s">
        <v>282</v>
      </c>
      <c r="T1831" t="s">
        <v>229</v>
      </c>
      <c r="U1831" t="s">
        <v>261</v>
      </c>
      <c r="V1831" t="s">
        <v>240</v>
      </c>
      <c r="W1831">
        <v>390</v>
      </c>
      <c r="X1831" t="s">
        <v>344</v>
      </c>
      <c r="Y1831" t="s">
        <v>345</v>
      </c>
      <c r="Z1831" t="s">
        <v>346</v>
      </c>
      <c r="AA1831">
        <v>0.1065</v>
      </c>
      <c r="AB1831" t="s">
        <v>347</v>
      </c>
      <c r="AC1831" t="s">
        <v>348</v>
      </c>
      <c r="AD1831" t="s">
        <v>127</v>
      </c>
      <c r="AE1831" t="s">
        <v>9</v>
      </c>
      <c r="AF1831" t="s">
        <v>10</v>
      </c>
      <c r="AG1831" t="s">
        <v>11</v>
      </c>
      <c r="AH1831" t="s">
        <v>11</v>
      </c>
      <c r="AI1831" t="s">
        <v>12</v>
      </c>
      <c r="AJ1831" t="s">
        <v>127</v>
      </c>
      <c r="AK1831">
        <v>120676</v>
      </c>
      <c r="AL1831" t="s">
        <v>21</v>
      </c>
      <c r="AM1831" t="s">
        <v>14</v>
      </c>
      <c r="AN1831">
        <v>41121</v>
      </c>
      <c r="AO1831">
        <v>4673</v>
      </c>
      <c r="AP1831">
        <v>40402</v>
      </c>
      <c r="AQ1831">
        <v>23.62</v>
      </c>
      <c r="AR1831">
        <v>115.15</v>
      </c>
      <c r="AS1831" t="s">
        <v>2396</v>
      </c>
      <c r="AT1831" t="s">
        <v>2396</v>
      </c>
      <c r="AU1831">
        <v>2</v>
      </c>
      <c r="AV1831" t="s">
        <v>2398</v>
      </c>
      <c r="AW1831" t="str" cm="1">
        <f t="array" ref="AW1831">IF(Bank_Final_Fact[[#This Row],[Disbursement Date]]=MIN(_xlfn._xlws.FILTER(Bank_Final_Fact[Disbursement Date],Bank_Final_Fact[Client id]=Bank_Final_Fact[[#This Row],[Client id]])),"New","Old")</f>
        <v>New</v>
      </c>
      <c r="AX1831">
        <f t="shared" si="28"/>
        <v>2</v>
      </c>
    </row>
    <row r="1832" spans="1:50">
      <c r="A1832" t="s">
        <v>2217</v>
      </c>
      <c r="B1832">
        <v>686</v>
      </c>
      <c r="C1832" t="s">
        <v>23</v>
      </c>
      <c r="D1832" t="s">
        <v>343</v>
      </c>
      <c r="E1832">
        <v>9653</v>
      </c>
      <c r="F1832">
        <v>2674</v>
      </c>
      <c r="G1832">
        <v>12578</v>
      </c>
      <c r="H1832" s="1">
        <v>42357</v>
      </c>
      <c r="I1832" t="s">
        <v>382</v>
      </c>
      <c r="J1832" t="s">
        <v>389</v>
      </c>
      <c r="K1832">
        <v>910182</v>
      </c>
      <c r="L1832" t="s">
        <v>31</v>
      </c>
      <c r="M1832" t="s">
        <v>279</v>
      </c>
      <c r="N1832" t="s">
        <v>225</v>
      </c>
      <c r="O1832" t="s">
        <v>251</v>
      </c>
      <c r="P1832">
        <v>33</v>
      </c>
      <c r="Q1832" s="1">
        <v>31778</v>
      </c>
      <c r="R1832" t="s">
        <v>239</v>
      </c>
      <c r="S1832" t="s">
        <v>303</v>
      </c>
      <c r="T1832" t="s">
        <v>229</v>
      </c>
      <c r="U1832" t="s">
        <v>233</v>
      </c>
      <c r="V1832" t="s">
        <v>240</v>
      </c>
      <c r="W1832">
        <v>473</v>
      </c>
      <c r="X1832" t="s">
        <v>344</v>
      </c>
      <c r="Y1832" t="s">
        <v>345</v>
      </c>
      <c r="Z1832" t="s">
        <v>346</v>
      </c>
      <c r="AA1832">
        <v>0.1065</v>
      </c>
      <c r="AB1832" t="s">
        <v>347</v>
      </c>
      <c r="AC1832" t="s">
        <v>348</v>
      </c>
      <c r="AD1832" t="s">
        <v>23</v>
      </c>
      <c r="AE1832" t="s">
        <v>24</v>
      </c>
      <c r="AF1832" t="s">
        <v>25</v>
      </c>
      <c r="AG1832" t="s">
        <v>26</v>
      </c>
      <c r="AH1832" t="s">
        <v>26</v>
      </c>
      <c r="AI1832" t="s">
        <v>27</v>
      </c>
      <c r="AJ1832" t="s">
        <v>28</v>
      </c>
      <c r="AK1832">
        <v>910182</v>
      </c>
      <c r="AL1832" t="s">
        <v>29</v>
      </c>
      <c r="AM1832" t="s">
        <v>16</v>
      </c>
      <c r="AN1832">
        <v>9430</v>
      </c>
      <c r="AO1832">
        <v>3628</v>
      </c>
      <c r="AP1832">
        <v>9547</v>
      </c>
      <c r="AQ1832">
        <v>13.52</v>
      </c>
      <c r="AR1832">
        <v>1475.12</v>
      </c>
      <c r="AS1832" t="s">
        <v>2396</v>
      </c>
      <c r="AT1832" t="s">
        <v>2396</v>
      </c>
      <c r="AU1832">
        <v>1</v>
      </c>
      <c r="AV1832" t="s">
        <v>2399</v>
      </c>
      <c r="AW1832" t="str" cm="1">
        <f t="array" ref="AW1832">IF(Bank_Final_Fact[[#This Row],[Disbursement Date]]=MIN(_xlfn._xlws.FILTER(Bank_Final_Fact[Disbursement Date],Bank_Final_Fact[Client id]=Bank_Final_Fact[[#This Row],[Client id]])),"New","Old")</f>
        <v>New</v>
      </c>
      <c r="AX1832">
        <f t="shared" si="28"/>
        <v>1</v>
      </c>
    </row>
    <row r="1833" spans="1:50">
      <c r="A1833" t="s">
        <v>2218</v>
      </c>
      <c r="B1833">
        <v>939</v>
      </c>
      <c r="C1833" t="s">
        <v>113</v>
      </c>
      <c r="D1833" t="s">
        <v>343</v>
      </c>
      <c r="E1833">
        <v>44274</v>
      </c>
      <c r="F1833">
        <v>11496</v>
      </c>
      <c r="G1833">
        <v>2998</v>
      </c>
      <c r="H1833" s="1">
        <v>43211</v>
      </c>
      <c r="I1833" t="s">
        <v>385</v>
      </c>
      <c r="J1833" t="s">
        <v>389</v>
      </c>
      <c r="K1833">
        <v>730084</v>
      </c>
      <c r="L1833" t="s">
        <v>115</v>
      </c>
      <c r="M1833" t="s">
        <v>276</v>
      </c>
      <c r="N1833" t="s">
        <v>225</v>
      </c>
      <c r="O1833" t="s">
        <v>226</v>
      </c>
      <c r="P1833">
        <v>39</v>
      </c>
      <c r="Q1833" s="1">
        <v>29221</v>
      </c>
      <c r="R1833" t="s">
        <v>239</v>
      </c>
      <c r="S1833" t="s">
        <v>303</v>
      </c>
      <c r="T1833" t="s">
        <v>229</v>
      </c>
      <c r="U1833" t="s">
        <v>233</v>
      </c>
      <c r="V1833" t="s">
        <v>240</v>
      </c>
      <c r="W1833">
        <v>791</v>
      </c>
      <c r="X1833" t="s">
        <v>344</v>
      </c>
      <c r="Y1833" t="s">
        <v>345</v>
      </c>
      <c r="Z1833" t="s">
        <v>346</v>
      </c>
      <c r="AA1833">
        <v>0.1065</v>
      </c>
      <c r="AB1833" t="s">
        <v>347</v>
      </c>
      <c r="AC1833" t="s">
        <v>348</v>
      </c>
      <c r="AD1833" t="s">
        <v>113</v>
      </c>
      <c r="AE1833" t="s">
        <v>51</v>
      </c>
      <c r="AF1833" t="s">
        <v>52</v>
      </c>
      <c r="AG1833" t="s">
        <v>53</v>
      </c>
      <c r="AH1833" t="s">
        <v>53</v>
      </c>
      <c r="AI1833" t="s">
        <v>54</v>
      </c>
      <c r="AJ1833" t="s">
        <v>113</v>
      </c>
      <c r="AK1833">
        <v>730084</v>
      </c>
      <c r="AL1833" t="s">
        <v>114</v>
      </c>
      <c r="AM1833" t="s">
        <v>14</v>
      </c>
      <c r="AN1833">
        <v>44771</v>
      </c>
      <c r="AO1833">
        <v>11219</v>
      </c>
      <c r="AP1833">
        <v>44090</v>
      </c>
      <c r="AQ1833">
        <v>23.97</v>
      </c>
      <c r="AR1833">
        <v>4797.34</v>
      </c>
      <c r="AS1833" t="s">
        <v>2396</v>
      </c>
      <c r="AT1833" t="s">
        <v>2397</v>
      </c>
      <c r="AU1833">
        <v>0</v>
      </c>
      <c r="AV1833" t="s">
        <v>2399</v>
      </c>
      <c r="AW1833" t="str" cm="1">
        <f t="array" ref="AW1833">IF(Bank_Final_Fact[[#This Row],[Disbursement Date]]=MIN(_xlfn._xlws.FILTER(Bank_Final_Fact[Disbursement Date],Bank_Final_Fact[Client id]=Bank_Final_Fact[[#This Row],[Client id]])),"New","Old")</f>
        <v>New</v>
      </c>
      <c r="AX1833">
        <f t="shared" si="28"/>
        <v>2</v>
      </c>
    </row>
    <row r="1834" spans="1:50">
      <c r="A1834" t="s">
        <v>2219</v>
      </c>
      <c r="B1834">
        <v>518</v>
      </c>
      <c r="C1834" t="s">
        <v>8</v>
      </c>
      <c r="D1834" t="s">
        <v>343</v>
      </c>
      <c r="E1834">
        <v>2150</v>
      </c>
      <c r="F1834">
        <v>19119</v>
      </c>
      <c r="G1834">
        <v>33016</v>
      </c>
      <c r="H1834" s="1">
        <v>42286</v>
      </c>
      <c r="I1834" t="s">
        <v>382</v>
      </c>
      <c r="J1834" t="s">
        <v>389</v>
      </c>
      <c r="K1834">
        <v>100186</v>
      </c>
      <c r="L1834" t="s">
        <v>15</v>
      </c>
      <c r="M1834" t="s">
        <v>319</v>
      </c>
      <c r="N1834" t="s">
        <v>225</v>
      </c>
      <c r="O1834" t="s">
        <v>251</v>
      </c>
      <c r="P1834">
        <v>34</v>
      </c>
      <c r="Q1834" s="1">
        <v>31319</v>
      </c>
      <c r="R1834" t="s">
        <v>239</v>
      </c>
      <c r="S1834" t="s">
        <v>303</v>
      </c>
      <c r="T1834" t="s">
        <v>259</v>
      </c>
      <c r="U1834" t="s">
        <v>233</v>
      </c>
      <c r="V1834" t="s">
        <v>231</v>
      </c>
      <c r="W1834">
        <v>469</v>
      </c>
      <c r="X1834" t="s">
        <v>344</v>
      </c>
      <c r="Y1834" t="s">
        <v>345</v>
      </c>
      <c r="Z1834" t="s">
        <v>346</v>
      </c>
      <c r="AA1834">
        <v>0.1065</v>
      </c>
      <c r="AB1834" t="s">
        <v>347</v>
      </c>
      <c r="AC1834" t="s">
        <v>348</v>
      </c>
      <c r="AD1834" t="s">
        <v>8</v>
      </c>
      <c r="AE1834" t="s">
        <v>9</v>
      </c>
      <c r="AF1834" t="s">
        <v>10</v>
      </c>
      <c r="AG1834" t="s">
        <v>11</v>
      </c>
      <c r="AH1834" t="s">
        <v>11</v>
      </c>
      <c r="AI1834" t="s">
        <v>12</v>
      </c>
      <c r="AJ1834" t="s">
        <v>8</v>
      </c>
      <c r="AK1834">
        <v>100186</v>
      </c>
      <c r="AL1834" t="s">
        <v>13</v>
      </c>
      <c r="AM1834" t="s">
        <v>14</v>
      </c>
      <c r="AN1834">
        <v>3428</v>
      </c>
      <c r="AO1834">
        <v>20394</v>
      </c>
      <c r="AP1834">
        <v>2126</v>
      </c>
      <c r="AQ1834">
        <v>18.37</v>
      </c>
      <c r="AR1834">
        <v>2517.6999999999998</v>
      </c>
      <c r="AS1834" t="s">
        <v>2396</v>
      </c>
      <c r="AT1834" t="s">
        <v>2396</v>
      </c>
      <c r="AU1834">
        <v>0</v>
      </c>
      <c r="AV1834" t="s">
        <v>2398</v>
      </c>
      <c r="AW1834" t="str" cm="1">
        <f t="array" ref="AW1834">IF(Bank_Final_Fact[[#This Row],[Disbursement Date]]=MIN(_xlfn._xlws.FILTER(Bank_Final_Fact[Disbursement Date],Bank_Final_Fact[Client id]=Bank_Final_Fact[[#This Row],[Client id]])),"New","Old")</f>
        <v>Old</v>
      </c>
      <c r="AX1834">
        <f t="shared" si="28"/>
        <v>5</v>
      </c>
    </row>
    <row r="1835" spans="1:50">
      <c r="A1835" t="s">
        <v>2220</v>
      </c>
      <c r="B1835">
        <v>770</v>
      </c>
      <c r="C1835" t="s">
        <v>124</v>
      </c>
      <c r="D1835" t="s">
        <v>359</v>
      </c>
      <c r="E1835">
        <v>15331</v>
      </c>
      <c r="F1835">
        <v>45190</v>
      </c>
      <c r="G1835">
        <v>23690</v>
      </c>
      <c r="H1835" s="1">
        <v>43350</v>
      </c>
      <c r="I1835" t="s">
        <v>382</v>
      </c>
      <c r="J1835" t="s">
        <v>389</v>
      </c>
      <c r="K1835">
        <v>1030063</v>
      </c>
      <c r="L1835" t="s">
        <v>126</v>
      </c>
      <c r="M1835" t="s">
        <v>271</v>
      </c>
      <c r="N1835" t="s">
        <v>225</v>
      </c>
      <c r="O1835" t="s">
        <v>238</v>
      </c>
      <c r="P1835">
        <v>46</v>
      </c>
      <c r="Q1835" s="1">
        <v>26665</v>
      </c>
      <c r="R1835" t="s">
        <v>239</v>
      </c>
      <c r="S1835" t="s">
        <v>303</v>
      </c>
      <c r="T1835" t="s">
        <v>249</v>
      </c>
      <c r="U1835" t="s">
        <v>230</v>
      </c>
      <c r="V1835" t="s">
        <v>240</v>
      </c>
      <c r="W1835">
        <v>481</v>
      </c>
      <c r="X1835" t="s">
        <v>344</v>
      </c>
      <c r="Y1835" t="s">
        <v>360</v>
      </c>
      <c r="Z1835" t="s">
        <v>346</v>
      </c>
      <c r="AA1835">
        <v>9.9099999999999994E-2</v>
      </c>
      <c r="AB1835" t="s">
        <v>347</v>
      </c>
      <c r="AC1835" t="s">
        <v>361</v>
      </c>
      <c r="AD1835" t="s">
        <v>124</v>
      </c>
      <c r="AE1835" t="s">
        <v>9</v>
      </c>
      <c r="AF1835" t="s">
        <v>10</v>
      </c>
      <c r="AG1835" t="s">
        <v>11</v>
      </c>
      <c r="AH1835" t="s">
        <v>11</v>
      </c>
      <c r="AI1835" t="s">
        <v>12</v>
      </c>
      <c r="AJ1835" t="s">
        <v>20</v>
      </c>
      <c r="AK1835">
        <v>1030063</v>
      </c>
      <c r="AL1835" t="s">
        <v>125</v>
      </c>
      <c r="AM1835" t="s">
        <v>30</v>
      </c>
      <c r="AN1835">
        <v>15605</v>
      </c>
      <c r="AO1835">
        <v>45665</v>
      </c>
      <c r="AP1835">
        <v>15041</v>
      </c>
      <c r="AQ1835">
        <v>41.52</v>
      </c>
      <c r="AR1835">
        <v>2193.9299999999998</v>
      </c>
      <c r="AS1835" t="s">
        <v>2396</v>
      </c>
      <c r="AT1835" t="s">
        <v>2396</v>
      </c>
      <c r="AU1835">
        <v>1</v>
      </c>
      <c r="AV1835" t="s">
        <v>2399</v>
      </c>
      <c r="AW1835" t="str" cm="1">
        <f t="array" ref="AW1835">IF(Bank_Final_Fact[[#This Row],[Disbursement Date]]=MIN(_xlfn._xlws.FILTER(Bank_Final_Fact[Disbursement Date],Bank_Final_Fact[Client id]=Bank_Final_Fact[[#This Row],[Client id]])),"New","Old")</f>
        <v>New</v>
      </c>
      <c r="AX1835">
        <f t="shared" si="28"/>
        <v>1</v>
      </c>
    </row>
    <row r="1836" spans="1:50">
      <c r="A1836" t="s">
        <v>2221</v>
      </c>
      <c r="B1836">
        <v>666</v>
      </c>
      <c r="C1836" t="s">
        <v>124</v>
      </c>
      <c r="D1836" t="s">
        <v>359</v>
      </c>
      <c r="E1836">
        <v>29411</v>
      </c>
      <c r="F1836">
        <v>29473</v>
      </c>
      <c r="G1836">
        <v>30289</v>
      </c>
      <c r="H1836" s="1">
        <v>44294</v>
      </c>
      <c r="I1836" t="s">
        <v>382</v>
      </c>
      <c r="J1836" t="s">
        <v>383</v>
      </c>
      <c r="K1836">
        <v>1030063</v>
      </c>
      <c r="L1836" t="s">
        <v>126</v>
      </c>
      <c r="M1836" t="s">
        <v>298</v>
      </c>
      <c r="N1836" t="s">
        <v>225</v>
      </c>
      <c r="O1836" t="s">
        <v>242</v>
      </c>
      <c r="P1836">
        <v>22</v>
      </c>
      <c r="Q1836" s="1">
        <v>35348</v>
      </c>
      <c r="R1836" t="s">
        <v>239</v>
      </c>
      <c r="S1836" t="s">
        <v>303</v>
      </c>
      <c r="T1836" t="s">
        <v>259</v>
      </c>
      <c r="U1836" t="s">
        <v>233</v>
      </c>
      <c r="V1836" t="s">
        <v>246</v>
      </c>
      <c r="W1836">
        <v>564</v>
      </c>
      <c r="X1836" t="s">
        <v>344</v>
      </c>
      <c r="Y1836" t="s">
        <v>360</v>
      </c>
      <c r="Z1836" t="s">
        <v>346</v>
      </c>
      <c r="AA1836">
        <v>9.9099999999999994E-2</v>
      </c>
      <c r="AB1836" t="s">
        <v>347</v>
      </c>
      <c r="AC1836" t="s">
        <v>361</v>
      </c>
      <c r="AD1836" t="s">
        <v>124</v>
      </c>
      <c r="AE1836" t="s">
        <v>9</v>
      </c>
      <c r="AF1836" t="s">
        <v>10</v>
      </c>
      <c r="AG1836" t="s">
        <v>11</v>
      </c>
      <c r="AH1836" t="s">
        <v>11</v>
      </c>
      <c r="AI1836" t="s">
        <v>12</v>
      </c>
      <c r="AJ1836" t="s">
        <v>20</v>
      </c>
      <c r="AK1836">
        <v>1030063</v>
      </c>
      <c r="AL1836" t="s">
        <v>125</v>
      </c>
      <c r="AM1836" t="s">
        <v>30</v>
      </c>
      <c r="AN1836">
        <v>30676</v>
      </c>
      <c r="AO1836">
        <v>31329</v>
      </c>
      <c r="AP1836">
        <v>29166</v>
      </c>
      <c r="AQ1836">
        <v>13.83</v>
      </c>
      <c r="AR1836">
        <v>2223.58</v>
      </c>
      <c r="AS1836" t="s">
        <v>2396</v>
      </c>
      <c r="AT1836" t="s">
        <v>2396</v>
      </c>
      <c r="AU1836">
        <v>1</v>
      </c>
      <c r="AV1836" t="s">
        <v>2400</v>
      </c>
      <c r="AW1836" t="str" cm="1">
        <f t="array" ref="AW1836">IF(Bank_Final_Fact[[#This Row],[Disbursement Date]]=MIN(_xlfn._xlws.FILTER(Bank_Final_Fact[Disbursement Date],Bank_Final_Fact[Client id]=Bank_Final_Fact[[#This Row],[Client id]])),"New","Old")</f>
        <v>Old</v>
      </c>
      <c r="AX1836">
        <f t="shared" si="28"/>
        <v>5</v>
      </c>
    </row>
    <row r="1837" spans="1:50">
      <c r="A1837" t="s">
        <v>2222</v>
      </c>
      <c r="B1837">
        <v>335</v>
      </c>
      <c r="C1837" t="s">
        <v>186</v>
      </c>
      <c r="D1837" t="s">
        <v>359</v>
      </c>
      <c r="E1837">
        <v>49798</v>
      </c>
      <c r="F1837">
        <v>25216</v>
      </c>
      <c r="G1837">
        <v>28524</v>
      </c>
      <c r="H1837" s="1">
        <v>43009</v>
      </c>
      <c r="I1837" t="s">
        <v>394</v>
      </c>
      <c r="J1837" t="s">
        <v>389</v>
      </c>
      <c r="K1837">
        <v>800018</v>
      </c>
      <c r="L1837" t="s">
        <v>189</v>
      </c>
      <c r="M1837" t="s">
        <v>262</v>
      </c>
      <c r="N1837" t="s">
        <v>225</v>
      </c>
      <c r="O1837" t="s">
        <v>226</v>
      </c>
      <c r="P1837">
        <v>41</v>
      </c>
      <c r="Q1837" s="1">
        <v>27760</v>
      </c>
      <c r="R1837" t="s">
        <v>266</v>
      </c>
      <c r="S1837" t="s">
        <v>243</v>
      </c>
      <c r="T1837" t="s">
        <v>229</v>
      </c>
      <c r="U1837" t="s">
        <v>233</v>
      </c>
      <c r="V1837" t="s">
        <v>246</v>
      </c>
      <c r="W1837">
        <v>399</v>
      </c>
      <c r="X1837" t="s">
        <v>344</v>
      </c>
      <c r="Y1837" t="s">
        <v>360</v>
      </c>
      <c r="Z1837" t="s">
        <v>346</v>
      </c>
      <c r="AA1837">
        <v>9.9099999999999994E-2</v>
      </c>
      <c r="AB1837" t="s">
        <v>347</v>
      </c>
      <c r="AC1837" t="s">
        <v>361</v>
      </c>
      <c r="AD1837" t="s">
        <v>186</v>
      </c>
      <c r="AE1837" t="s">
        <v>24</v>
      </c>
      <c r="AF1837" t="s">
        <v>25</v>
      </c>
      <c r="AG1837" t="s">
        <v>26</v>
      </c>
      <c r="AH1837" t="s">
        <v>26</v>
      </c>
      <c r="AI1837" t="s">
        <v>27</v>
      </c>
      <c r="AJ1837" t="s">
        <v>187</v>
      </c>
      <c r="AK1837">
        <v>800018</v>
      </c>
      <c r="AL1837" t="s">
        <v>188</v>
      </c>
      <c r="AM1837" t="s">
        <v>14</v>
      </c>
      <c r="AN1837">
        <v>51738</v>
      </c>
      <c r="AO1837">
        <v>24963</v>
      </c>
      <c r="AP1837">
        <v>49384</v>
      </c>
      <c r="AQ1837">
        <v>12.48</v>
      </c>
      <c r="AR1837">
        <v>1241.43</v>
      </c>
      <c r="AS1837" t="s">
        <v>2396</v>
      </c>
      <c r="AT1837" t="s">
        <v>2396</v>
      </c>
      <c r="AU1837">
        <v>0</v>
      </c>
      <c r="AV1837" t="s">
        <v>2398</v>
      </c>
      <c r="AW1837" t="str" cm="1">
        <f t="array" ref="AW1837">IF(Bank_Final_Fact[[#This Row],[Disbursement Date]]=MIN(_xlfn._xlws.FILTER(Bank_Final_Fact[Disbursement Date],Bank_Final_Fact[Client id]=Bank_Final_Fact[[#This Row],[Client id]])),"New","Old")</f>
        <v>New</v>
      </c>
      <c r="AX1837">
        <f t="shared" si="28"/>
        <v>1</v>
      </c>
    </row>
    <row r="1838" spans="1:50">
      <c r="A1838" t="s">
        <v>2223</v>
      </c>
      <c r="B1838">
        <v>824</v>
      </c>
      <c r="C1838" t="s">
        <v>186</v>
      </c>
      <c r="D1838" t="s">
        <v>343</v>
      </c>
      <c r="E1838">
        <v>37082</v>
      </c>
      <c r="F1838">
        <v>43729</v>
      </c>
      <c r="G1838">
        <v>17002</v>
      </c>
      <c r="H1838" s="1">
        <v>42457</v>
      </c>
      <c r="I1838" t="s">
        <v>394</v>
      </c>
      <c r="J1838" t="s">
        <v>383</v>
      </c>
      <c r="K1838">
        <v>800018</v>
      </c>
      <c r="L1838" t="s">
        <v>189</v>
      </c>
      <c r="M1838" t="s">
        <v>253</v>
      </c>
      <c r="N1838" t="s">
        <v>225</v>
      </c>
      <c r="O1838" t="s">
        <v>251</v>
      </c>
      <c r="P1838">
        <v>31</v>
      </c>
      <c r="Q1838" s="1">
        <v>32153</v>
      </c>
      <c r="R1838" t="s">
        <v>235</v>
      </c>
      <c r="S1838" t="s">
        <v>243</v>
      </c>
      <c r="T1838" t="s">
        <v>229</v>
      </c>
      <c r="U1838" t="s">
        <v>245</v>
      </c>
      <c r="V1838" t="s">
        <v>246</v>
      </c>
      <c r="W1838">
        <v>315</v>
      </c>
      <c r="X1838" t="s">
        <v>344</v>
      </c>
      <c r="Y1838" t="s">
        <v>345</v>
      </c>
      <c r="Z1838" t="s">
        <v>346</v>
      </c>
      <c r="AA1838">
        <v>0.1065</v>
      </c>
      <c r="AB1838" t="s">
        <v>347</v>
      </c>
      <c r="AC1838" t="s">
        <v>348</v>
      </c>
      <c r="AD1838" t="s">
        <v>186</v>
      </c>
      <c r="AE1838" t="s">
        <v>24</v>
      </c>
      <c r="AF1838" t="s">
        <v>25</v>
      </c>
      <c r="AG1838" t="s">
        <v>26</v>
      </c>
      <c r="AH1838" t="s">
        <v>26</v>
      </c>
      <c r="AI1838" t="s">
        <v>27</v>
      </c>
      <c r="AJ1838" t="s">
        <v>187</v>
      </c>
      <c r="AK1838">
        <v>800018</v>
      </c>
      <c r="AL1838" t="s">
        <v>188</v>
      </c>
      <c r="AM1838" t="s">
        <v>14</v>
      </c>
      <c r="AN1838">
        <v>37827</v>
      </c>
      <c r="AO1838">
        <v>43408</v>
      </c>
      <c r="AP1838">
        <v>36747</v>
      </c>
      <c r="AQ1838">
        <v>32.01</v>
      </c>
      <c r="AR1838">
        <v>1930.06</v>
      </c>
      <c r="AS1838" t="s">
        <v>2396</v>
      </c>
      <c r="AT1838" t="s">
        <v>2396</v>
      </c>
      <c r="AU1838">
        <v>0</v>
      </c>
      <c r="AV1838" t="s">
        <v>2400</v>
      </c>
      <c r="AW1838" t="str" cm="1">
        <f t="array" ref="AW1838">IF(Bank_Final_Fact[[#This Row],[Disbursement Date]]=MIN(_xlfn._xlws.FILTER(Bank_Final_Fact[Disbursement Date],Bank_Final_Fact[Client id]=Bank_Final_Fact[[#This Row],[Client id]])),"New","Old")</f>
        <v>New</v>
      </c>
      <c r="AX1838">
        <f t="shared" si="28"/>
        <v>3</v>
      </c>
    </row>
    <row r="1839" spans="1:50">
      <c r="A1839" t="s">
        <v>2224</v>
      </c>
      <c r="B1839">
        <v>977</v>
      </c>
      <c r="C1839" t="s">
        <v>200</v>
      </c>
      <c r="D1839" t="s">
        <v>343</v>
      </c>
      <c r="E1839">
        <v>23115</v>
      </c>
      <c r="F1839">
        <v>24718</v>
      </c>
      <c r="G1839">
        <v>41416</v>
      </c>
      <c r="H1839" s="1">
        <v>43372</v>
      </c>
      <c r="I1839" t="s">
        <v>385</v>
      </c>
      <c r="J1839" t="s">
        <v>383</v>
      </c>
      <c r="K1839">
        <v>850152</v>
      </c>
      <c r="L1839" t="s">
        <v>201</v>
      </c>
      <c r="M1839" t="s">
        <v>297</v>
      </c>
      <c r="N1839" t="s">
        <v>225</v>
      </c>
      <c r="O1839" t="s">
        <v>226</v>
      </c>
      <c r="P1839">
        <v>37</v>
      </c>
      <c r="Q1839" s="1">
        <v>29963</v>
      </c>
      <c r="R1839" t="s">
        <v>239</v>
      </c>
      <c r="S1839" t="s">
        <v>243</v>
      </c>
      <c r="T1839" t="s">
        <v>259</v>
      </c>
      <c r="U1839" t="s">
        <v>230</v>
      </c>
      <c r="V1839" t="s">
        <v>240</v>
      </c>
      <c r="W1839">
        <v>414</v>
      </c>
      <c r="X1839" t="s">
        <v>344</v>
      </c>
      <c r="Y1839" t="s">
        <v>345</v>
      </c>
      <c r="Z1839" t="s">
        <v>346</v>
      </c>
      <c r="AA1839">
        <v>0.1065</v>
      </c>
      <c r="AB1839" t="s">
        <v>347</v>
      </c>
      <c r="AC1839" t="s">
        <v>348</v>
      </c>
      <c r="AD1839" t="s">
        <v>200</v>
      </c>
      <c r="AE1839" t="s">
        <v>143</v>
      </c>
      <c r="AF1839" t="s">
        <v>144</v>
      </c>
      <c r="AG1839" t="s">
        <v>145</v>
      </c>
      <c r="AH1839" t="s">
        <v>145</v>
      </c>
      <c r="AI1839" t="s">
        <v>146</v>
      </c>
      <c r="AJ1839" t="s">
        <v>200</v>
      </c>
      <c r="AK1839">
        <v>850152</v>
      </c>
      <c r="AL1839" t="s">
        <v>147</v>
      </c>
      <c r="AM1839" t="s">
        <v>16</v>
      </c>
      <c r="AN1839">
        <v>24414</v>
      </c>
      <c r="AO1839">
        <v>26406</v>
      </c>
      <c r="AP1839">
        <v>23024</v>
      </c>
      <c r="AQ1839">
        <v>49.58</v>
      </c>
      <c r="AR1839">
        <v>3647.8</v>
      </c>
      <c r="AS1839" t="s">
        <v>2396</v>
      </c>
      <c r="AT1839" t="s">
        <v>2396</v>
      </c>
      <c r="AU1839">
        <v>1</v>
      </c>
      <c r="AV1839" t="s">
        <v>2398</v>
      </c>
      <c r="AW1839" t="str" cm="1">
        <f t="array" ref="AW1839">IF(Bank_Final_Fact[[#This Row],[Disbursement Date]]=MIN(_xlfn._xlws.FILTER(Bank_Final_Fact[Disbursement Date],Bank_Final_Fact[Client id]=Bank_Final_Fact[[#This Row],[Client id]])),"New","Old")</f>
        <v>New</v>
      </c>
      <c r="AX1839">
        <f t="shared" si="28"/>
        <v>2</v>
      </c>
    </row>
    <row r="1840" spans="1:50">
      <c r="A1840" t="s">
        <v>2225</v>
      </c>
      <c r="B1840">
        <v>546</v>
      </c>
      <c r="C1840" t="s">
        <v>109</v>
      </c>
      <c r="D1840" t="s">
        <v>343</v>
      </c>
      <c r="E1840">
        <v>48408</v>
      </c>
      <c r="F1840">
        <v>4528</v>
      </c>
      <c r="G1840">
        <v>43275</v>
      </c>
      <c r="H1840" s="1">
        <v>43870</v>
      </c>
      <c r="I1840" t="s">
        <v>394</v>
      </c>
      <c r="J1840" t="s">
        <v>389</v>
      </c>
      <c r="K1840">
        <v>1110166</v>
      </c>
      <c r="L1840" t="s">
        <v>112</v>
      </c>
      <c r="M1840" t="s">
        <v>247</v>
      </c>
      <c r="N1840" t="s">
        <v>225</v>
      </c>
      <c r="O1840" t="s">
        <v>226</v>
      </c>
      <c r="P1840">
        <v>39</v>
      </c>
      <c r="Q1840" s="1">
        <v>28491</v>
      </c>
      <c r="R1840" t="s">
        <v>227</v>
      </c>
      <c r="S1840" t="s">
        <v>243</v>
      </c>
      <c r="T1840" t="s">
        <v>229</v>
      </c>
      <c r="U1840" t="s">
        <v>236</v>
      </c>
      <c r="V1840" t="s">
        <v>246</v>
      </c>
      <c r="W1840">
        <v>692</v>
      </c>
      <c r="X1840" t="s">
        <v>344</v>
      </c>
      <c r="Y1840" t="s">
        <v>345</v>
      </c>
      <c r="Z1840" t="s">
        <v>346</v>
      </c>
      <c r="AA1840">
        <v>0.1065</v>
      </c>
      <c r="AB1840" t="s">
        <v>347</v>
      </c>
      <c r="AC1840" t="s">
        <v>348</v>
      </c>
      <c r="AD1840" t="s">
        <v>109</v>
      </c>
      <c r="AE1840" t="s">
        <v>9</v>
      </c>
      <c r="AF1840" t="s">
        <v>10</v>
      </c>
      <c r="AG1840" t="s">
        <v>11</v>
      </c>
      <c r="AH1840" t="s">
        <v>11</v>
      </c>
      <c r="AI1840" t="s">
        <v>12</v>
      </c>
      <c r="AJ1840" t="s">
        <v>110</v>
      </c>
      <c r="AK1840">
        <v>1110166</v>
      </c>
      <c r="AL1840" t="s">
        <v>111</v>
      </c>
      <c r="AM1840" t="s">
        <v>14</v>
      </c>
      <c r="AN1840">
        <v>48985</v>
      </c>
      <c r="AO1840">
        <v>4390</v>
      </c>
      <c r="AP1840">
        <v>48168</v>
      </c>
      <c r="AQ1840">
        <v>15.31</v>
      </c>
      <c r="AR1840">
        <v>3290.41</v>
      </c>
      <c r="AS1840" t="s">
        <v>2396</v>
      </c>
      <c r="AT1840" t="s">
        <v>2396</v>
      </c>
      <c r="AU1840">
        <v>0</v>
      </c>
      <c r="AV1840" t="s">
        <v>2398</v>
      </c>
      <c r="AW1840" t="str" cm="1">
        <f t="array" ref="AW1840">IF(Bank_Final_Fact[[#This Row],[Disbursement Date]]=MIN(_xlfn._xlws.FILTER(Bank_Final_Fact[Disbursement Date],Bank_Final_Fact[Client id]=Bank_Final_Fact[[#This Row],[Client id]])),"New","Old")</f>
        <v>Old</v>
      </c>
      <c r="AX1840">
        <f t="shared" si="28"/>
        <v>5</v>
      </c>
    </row>
    <row r="1841" spans="1:50">
      <c r="A1841" t="s">
        <v>2226</v>
      </c>
      <c r="B1841">
        <v>650</v>
      </c>
      <c r="C1841" t="s">
        <v>23</v>
      </c>
      <c r="D1841" t="s">
        <v>343</v>
      </c>
      <c r="E1841">
        <v>7468</v>
      </c>
      <c r="F1841">
        <v>44013</v>
      </c>
      <c r="G1841">
        <v>16917</v>
      </c>
      <c r="H1841" s="1">
        <v>42663</v>
      </c>
      <c r="I1841" t="s">
        <v>385</v>
      </c>
      <c r="J1841" t="s">
        <v>383</v>
      </c>
      <c r="K1841">
        <v>910182</v>
      </c>
      <c r="L1841" t="s">
        <v>31</v>
      </c>
      <c r="M1841" t="s">
        <v>292</v>
      </c>
      <c r="N1841" t="s">
        <v>225</v>
      </c>
      <c r="O1841" t="s">
        <v>226</v>
      </c>
      <c r="P1841">
        <v>44</v>
      </c>
      <c r="Q1841" s="1">
        <v>27645</v>
      </c>
      <c r="R1841" t="s">
        <v>266</v>
      </c>
      <c r="S1841" t="s">
        <v>243</v>
      </c>
      <c r="T1841" t="s">
        <v>259</v>
      </c>
      <c r="U1841" t="s">
        <v>245</v>
      </c>
      <c r="V1841" t="s">
        <v>246</v>
      </c>
      <c r="W1841">
        <v>601</v>
      </c>
      <c r="X1841" t="s">
        <v>344</v>
      </c>
      <c r="Y1841" t="s">
        <v>345</v>
      </c>
      <c r="Z1841" t="s">
        <v>346</v>
      </c>
      <c r="AA1841">
        <v>0.1065</v>
      </c>
      <c r="AB1841" t="s">
        <v>347</v>
      </c>
      <c r="AC1841" t="s">
        <v>348</v>
      </c>
      <c r="AD1841" t="s">
        <v>23</v>
      </c>
      <c r="AE1841" t="s">
        <v>24</v>
      </c>
      <c r="AF1841" t="s">
        <v>25</v>
      </c>
      <c r="AG1841" t="s">
        <v>26</v>
      </c>
      <c r="AH1841" t="s">
        <v>26</v>
      </c>
      <c r="AI1841" t="s">
        <v>27</v>
      </c>
      <c r="AJ1841" t="s">
        <v>28</v>
      </c>
      <c r="AK1841">
        <v>910182</v>
      </c>
      <c r="AL1841" t="s">
        <v>29</v>
      </c>
      <c r="AM1841" t="s">
        <v>16</v>
      </c>
      <c r="AN1841">
        <v>7073</v>
      </c>
      <c r="AO1841">
        <v>44948</v>
      </c>
      <c r="AP1841">
        <v>7420</v>
      </c>
      <c r="AQ1841">
        <v>27.25</v>
      </c>
      <c r="AR1841">
        <v>3064.21</v>
      </c>
      <c r="AS1841" t="s">
        <v>2396</v>
      </c>
      <c r="AT1841" t="s">
        <v>2396</v>
      </c>
      <c r="AU1841">
        <v>0</v>
      </c>
      <c r="AV1841" t="s">
        <v>2400</v>
      </c>
      <c r="AW1841" t="str" cm="1">
        <f t="array" ref="AW1841">IF(Bank_Final_Fact[[#This Row],[Disbursement Date]]=MIN(_xlfn._xlws.FILTER(Bank_Final_Fact[Disbursement Date],Bank_Final_Fact[Client id]=Bank_Final_Fact[[#This Row],[Client id]])),"New","Old")</f>
        <v>New</v>
      </c>
      <c r="AX1841">
        <f t="shared" si="28"/>
        <v>4</v>
      </c>
    </row>
    <row r="1842" spans="1:50">
      <c r="A1842" t="s">
        <v>2227</v>
      </c>
      <c r="B1842">
        <v>563</v>
      </c>
      <c r="C1842" t="s">
        <v>23</v>
      </c>
      <c r="D1842" t="s">
        <v>353</v>
      </c>
      <c r="E1842">
        <v>7759</v>
      </c>
      <c r="F1842">
        <v>34349</v>
      </c>
      <c r="G1842">
        <v>14668</v>
      </c>
      <c r="H1842" s="1">
        <v>44895</v>
      </c>
      <c r="I1842" t="s">
        <v>387</v>
      </c>
      <c r="J1842" t="s">
        <v>383</v>
      </c>
      <c r="K1842">
        <v>910182</v>
      </c>
      <c r="L1842" t="s">
        <v>31</v>
      </c>
      <c r="M1842" t="s">
        <v>254</v>
      </c>
      <c r="N1842" t="s">
        <v>225</v>
      </c>
      <c r="O1842" t="s">
        <v>251</v>
      </c>
      <c r="P1842">
        <v>28</v>
      </c>
      <c r="Q1842" s="1">
        <v>32509</v>
      </c>
      <c r="R1842" t="s">
        <v>235</v>
      </c>
      <c r="S1842" t="s">
        <v>243</v>
      </c>
      <c r="T1842" t="s">
        <v>229</v>
      </c>
      <c r="U1842" t="s">
        <v>233</v>
      </c>
      <c r="V1842" t="s">
        <v>240</v>
      </c>
      <c r="W1842">
        <v>536</v>
      </c>
      <c r="X1842" t="s">
        <v>344</v>
      </c>
      <c r="Y1842" t="s">
        <v>357</v>
      </c>
      <c r="Z1842" t="s">
        <v>346</v>
      </c>
      <c r="AA1842">
        <v>0.1825</v>
      </c>
      <c r="AB1842" t="s">
        <v>354</v>
      </c>
      <c r="AC1842" t="s">
        <v>355</v>
      </c>
      <c r="AD1842" t="s">
        <v>23</v>
      </c>
      <c r="AE1842" t="s">
        <v>24</v>
      </c>
      <c r="AF1842" t="s">
        <v>25</v>
      </c>
      <c r="AG1842" t="s">
        <v>26</v>
      </c>
      <c r="AH1842" t="s">
        <v>26</v>
      </c>
      <c r="AI1842" t="s">
        <v>27</v>
      </c>
      <c r="AJ1842" t="s">
        <v>28</v>
      </c>
      <c r="AK1842">
        <v>910182</v>
      </c>
      <c r="AL1842" t="s">
        <v>29</v>
      </c>
      <c r="AM1842" t="s">
        <v>16</v>
      </c>
      <c r="AN1842">
        <v>9546</v>
      </c>
      <c r="AO1842">
        <v>34825</v>
      </c>
      <c r="AP1842">
        <v>7437</v>
      </c>
      <c r="AQ1842">
        <v>13.01</v>
      </c>
      <c r="AR1842">
        <v>3357.48</v>
      </c>
      <c r="AS1842" t="s">
        <v>2396</v>
      </c>
      <c r="AT1842" t="s">
        <v>2396</v>
      </c>
      <c r="AU1842">
        <v>2</v>
      </c>
      <c r="AV1842" t="s">
        <v>2398</v>
      </c>
      <c r="AW1842" t="str" cm="1">
        <f t="array" ref="AW1842">IF(Bank_Final_Fact[[#This Row],[Disbursement Date]]=MIN(_xlfn._xlws.FILTER(Bank_Final_Fact[Disbursement Date],Bank_Final_Fact[Client id]=Bank_Final_Fact[[#This Row],[Client id]])),"New","Old")</f>
        <v>Old</v>
      </c>
      <c r="AX1842">
        <f t="shared" si="28"/>
        <v>3</v>
      </c>
    </row>
    <row r="1843" spans="1:50">
      <c r="A1843" t="s">
        <v>2228</v>
      </c>
      <c r="B1843">
        <v>859</v>
      </c>
      <c r="C1843" t="s">
        <v>63</v>
      </c>
      <c r="D1843" t="s">
        <v>343</v>
      </c>
      <c r="E1843">
        <v>35971</v>
      </c>
      <c r="F1843">
        <v>43780</v>
      </c>
      <c r="G1843">
        <v>18805</v>
      </c>
      <c r="H1843" s="1">
        <v>45059</v>
      </c>
      <c r="I1843" t="s">
        <v>385</v>
      </c>
      <c r="J1843" t="s">
        <v>389</v>
      </c>
      <c r="K1843">
        <v>1280108</v>
      </c>
      <c r="L1843" t="s">
        <v>65</v>
      </c>
      <c r="M1843" t="s">
        <v>288</v>
      </c>
      <c r="N1843" t="s">
        <v>225</v>
      </c>
      <c r="O1843" t="s">
        <v>251</v>
      </c>
      <c r="P1843">
        <v>33</v>
      </c>
      <c r="Q1843" s="1">
        <v>31197</v>
      </c>
      <c r="R1843" t="s">
        <v>266</v>
      </c>
      <c r="S1843" t="s">
        <v>243</v>
      </c>
      <c r="T1843" t="s">
        <v>229</v>
      </c>
      <c r="U1843" t="s">
        <v>233</v>
      </c>
      <c r="V1843" t="s">
        <v>231</v>
      </c>
      <c r="W1843">
        <v>716</v>
      </c>
      <c r="X1843" t="s">
        <v>344</v>
      </c>
      <c r="Y1843" t="s">
        <v>345</v>
      </c>
      <c r="Z1843" t="s">
        <v>346</v>
      </c>
      <c r="AA1843">
        <v>0.1065</v>
      </c>
      <c r="AB1843" t="s">
        <v>347</v>
      </c>
      <c r="AC1843" t="s">
        <v>348</v>
      </c>
      <c r="AD1843" t="s">
        <v>63</v>
      </c>
      <c r="AE1843" t="s">
        <v>24</v>
      </c>
      <c r="AF1843" t="s">
        <v>63</v>
      </c>
      <c r="AG1843" t="s">
        <v>26</v>
      </c>
      <c r="AH1843" t="s">
        <v>26</v>
      </c>
      <c r="AI1843" t="s">
        <v>27</v>
      </c>
      <c r="AJ1843" t="s">
        <v>63</v>
      </c>
      <c r="AK1843">
        <v>1280108</v>
      </c>
      <c r="AL1843" t="s">
        <v>64</v>
      </c>
      <c r="AM1843" t="s">
        <v>14</v>
      </c>
      <c r="AN1843">
        <v>37104</v>
      </c>
      <c r="AO1843">
        <v>44415</v>
      </c>
      <c r="AP1843">
        <v>35619</v>
      </c>
      <c r="AQ1843">
        <v>11.02</v>
      </c>
      <c r="AR1843">
        <v>2540.89</v>
      </c>
      <c r="AS1843" t="s">
        <v>2396</v>
      </c>
      <c r="AT1843" t="s">
        <v>2396</v>
      </c>
      <c r="AU1843">
        <v>2</v>
      </c>
      <c r="AV1843" t="s">
        <v>2398</v>
      </c>
      <c r="AW1843" t="str" cm="1">
        <f t="array" ref="AW1843">IF(Bank_Final_Fact[[#This Row],[Disbursement Date]]=MIN(_xlfn._xlws.FILTER(Bank_Final_Fact[Disbursement Date],Bank_Final_Fact[Client id]=Bank_Final_Fact[[#This Row],[Client id]])),"New","Old")</f>
        <v>Old</v>
      </c>
      <c r="AX1843">
        <f t="shared" si="28"/>
        <v>3</v>
      </c>
    </row>
    <row r="1844" spans="1:50">
      <c r="A1844" t="s">
        <v>2229</v>
      </c>
      <c r="B1844">
        <v>400</v>
      </c>
      <c r="C1844" t="s">
        <v>109</v>
      </c>
      <c r="D1844" t="s">
        <v>343</v>
      </c>
      <c r="E1844">
        <v>16215</v>
      </c>
      <c r="F1844">
        <v>36550</v>
      </c>
      <c r="G1844">
        <v>5694</v>
      </c>
      <c r="H1844" s="1">
        <v>43540</v>
      </c>
      <c r="I1844" t="s">
        <v>382</v>
      </c>
      <c r="J1844" t="s">
        <v>389</v>
      </c>
      <c r="K1844">
        <v>1110166</v>
      </c>
      <c r="L1844" t="s">
        <v>112</v>
      </c>
      <c r="M1844" t="s">
        <v>335</v>
      </c>
      <c r="N1844" t="s">
        <v>225</v>
      </c>
      <c r="O1844" t="s">
        <v>238</v>
      </c>
      <c r="P1844">
        <v>51</v>
      </c>
      <c r="Q1844" s="1">
        <v>24624</v>
      </c>
      <c r="R1844" t="s">
        <v>227</v>
      </c>
      <c r="S1844" t="s">
        <v>243</v>
      </c>
      <c r="T1844" t="s">
        <v>259</v>
      </c>
      <c r="U1844" t="s">
        <v>245</v>
      </c>
      <c r="V1844" t="s">
        <v>231</v>
      </c>
      <c r="W1844">
        <v>770</v>
      </c>
      <c r="X1844" t="s">
        <v>344</v>
      </c>
      <c r="Y1844" t="s">
        <v>345</v>
      </c>
      <c r="Z1844" t="s">
        <v>346</v>
      </c>
      <c r="AA1844">
        <v>0.1065</v>
      </c>
      <c r="AB1844" t="s">
        <v>347</v>
      </c>
      <c r="AC1844" t="s">
        <v>348</v>
      </c>
      <c r="AD1844" t="s">
        <v>109</v>
      </c>
      <c r="AE1844" t="s">
        <v>9</v>
      </c>
      <c r="AF1844" t="s">
        <v>10</v>
      </c>
      <c r="AG1844" t="s">
        <v>11</v>
      </c>
      <c r="AH1844" t="s">
        <v>11</v>
      </c>
      <c r="AI1844" t="s">
        <v>12</v>
      </c>
      <c r="AJ1844" t="s">
        <v>110</v>
      </c>
      <c r="AK1844">
        <v>1110166</v>
      </c>
      <c r="AL1844" t="s">
        <v>111</v>
      </c>
      <c r="AM1844" t="s">
        <v>14</v>
      </c>
      <c r="AN1844">
        <v>16789</v>
      </c>
      <c r="AO1844">
        <v>36743</v>
      </c>
      <c r="AP1844">
        <v>16007</v>
      </c>
      <c r="AQ1844">
        <v>43.67</v>
      </c>
      <c r="AR1844">
        <v>590.36</v>
      </c>
      <c r="AS1844" t="s">
        <v>2396</v>
      </c>
      <c r="AT1844" t="s">
        <v>2396</v>
      </c>
      <c r="AU1844">
        <v>2</v>
      </c>
      <c r="AV1844" t="s">
        <v>2400</v>
      </c>
      <c r="AW1844" t="str" cm="1">
        <f t="array" ref="AW1844">IF(Bank_Final_Fact[[#This Row],[Disbursement Date]]=MIN(_xlfn._xlws.FILTER(Bank_Final_Fact[Disbursement Date],Bank_Final_Fact[Client id]=Bank_Final_Fact[[#This Row],[Client id]])),"New","Old")</f>
        <v>New</v>
      </c>
      <c r="AX1844">
        <f t="shared" si="28"/>
        <v>1</v>
      </c>
    </row>
    <row r="1845" spans="1:50">
      <c r="A1845" t="s">
        <v>2230</v>
      </c>
      <c r="B1845">
        <v>358</v>
      </c>
      <c r="C1845" t="s">
        <v>109</v>
      </c>
      <c r="D1845" t="s">
        <v>343</v>
      </c>
      <c r="E1845">
        <v>15862</v>
      </c>
      <c r="F1845">
        <v>40268</v>
      </c>
      <c r="G1845">
        <v>29342</v>
      </c>
      <c r="H1845" s="1">
        <v>44525</v>
      </c>
      <c r="I1845" t="s">
        <v>382</v>
      </c>
      <c r="J1845" t="s">
        <v>383</v>
      </c>
      <c r="K1845">
        <v>1110166</v>
      </c>
      <c r="L1845" t="s">
        <v>112</v>
      </c>
      <c r="M1845" t="s">
        <v>252</v>
      </c>
      <c r="N1845" t="s">
        <v>225</v>
      </c>
      <c r="O1845" t="s">
        <v>242</v>
      </c>
      <c r="P1845">
        <v>22</v>
      </c>
      <c r="Q1845" s="1">
        <v>35047</v>
      </c>
      <c r="R1845" t="s">
        <v>266</v>
      </c>
      <c r="S1845" t="s">
        <v>243</v>
      </c>
      <c r="T1845" t="s">
        <v>229</v>
      </c>
      <c r="U1845" t="s">
        <v>261</v>
      </c>
      <c r="V1845" t="s">
        <v>246</v>
      </c>
      <c r="W1845">
        <v>346</v>
      </c>
      <c r="X1845" t="s">
        <v>344</v>
      </c>
      <c r="Y1845" t="s">
        <v>345</v>
      </c>
      <c r="Z1845" t="s">
        <v>346</v>
      </c>
      <c r="AA1845">
        <v>0.1065</v>
      </c>
      <c r="AB1845" t="s">
        <v>347</v>
      </c>
      <c r="AC1845" t="s">
        <v>348</v>
      </c>
      <c r="AD1845" t="s">
        <v>109</v>
      </c>
      <c r="AE1845" t="s">
        <v>9</v>
      </c>
      <c r="AF1845" t="s">
        <v>10</v>
      </c>
      <c r="AG1845" t="s">
        <v>11</v>
      </c>
      <c r="AH1845" t="s">
        <v>11</v>
      </c>
      <c r="AI1845" t="s">
        <v>12</v>
      </c>
      <c r="AJ1845" t="s">
        <v>110</v>
      </c>
      <c r="AK1845">
        <v>1110166</v>
      </c>
      <c r="AL1845" t="s">
        <v>111</v>
      </c>
      <c r="AM1845" t="s">
        <v>14</v>
      </c>
      <c r="AN1845">
        <v>16503</v>
      </c>
      <c r="AO1845">
        <v>40676</v>
      </c>
      <c r="AP1845">
        <v>15837</v>
      </c>
      <c r="AQ1845">
        <v>45.86</v>
      </c>
      <c r="AR1845">
        <v>4445.82</v>
      </c>
      <c r="AS1845" t="s">
        <v>2396</v>
      </c>
      <c r="AT1845" t="s">
        <v>2396</v>
      </c>
      <c r="AU1845">
        <v>1</v>
      </c>
      <c r="AV1845" t="s">
        <v>2398</v>
      </c>
      <c r="AW1845" t="str" cm="1">
        <f t="array" ref="AW1845">IF(Bank_Final_Fact[[#This Row],[Disbursement Date]]=MIN(_xlfn._xlws.FILTER(Bank_Final_Fact[Disbursement Date],Bank_Final_Fact[Client id]=Bank_Final_Fact[[#This Row],[Client id]])),"New","Old")</f>
        <v>Old</v>
      </c>
      <c r="AX1845">
        <f t="shared" si="28"/>
        <v>3</v>
      </c>
    </row>
    <row r="1846" spans="1:50">
      <c r="A1846" t="s">
        <v>2231</v>
      </c>
      <c r="B1846">
        <v>943</v>
      </c>
      <c r="C1846" t="s">
        <v>39</v>
      </c>
      <c r="D1846" t="s">
        <v>343</v>
      </c>
      <c r="E1846">
        <v>8101</v>
      </c>
      <c r="F1846">
        <v>25883</v>
      </c>
      <c r="G1846">
        <v>31315</v>
      </c>
      <c r="H1846" s="1">
        <v>44019</v>
      </c>
      <c r="I1846" t="s">
        <v>382</v>
      </c>
      <c r="J1846" t="s">
        <v>383</v>
      </c>
      <c r="K1846">
        <v>30179</v>
      </c>
      <c r="L1846" t="s">
        <v>46</v>
      </c>
      <c r="M1846" t="s">
        <v>302</v>
      </c>
      <c r="N1846" t="s">
        <v>225</v>
      </c>
      <c r="O1846" t="s">
        <v>251</v>
      </c>
      <c r="P1846">
        <v>29</v>
      </c>
      <c r="Q1846" s="1">
        <v>32874</v>
      </c>
      <c r="R1846" t="s">
        <v>281</v>
      </c>
      <c r="S1846" t="s">
        <v>243</v>
      </c>
      <c r="T1846" t="s">
        <v>259</v>
      </c>
      <c r="U1846" t="s">
        <v>230</v>
      </c>
      <c r="V1846" t="s">
        <v>240</v>
      </c>
      <c r="W1846">
        <v>395</v>
      </c>
      <c r="X1846" t="s">
        <v>344</v>
      </c>
      <c r="Y1846" t="s">
        <v>345</v>
      </c>
      <c r="Z1846" t="s">
        <v>346</v>
      </c>
      <c r="AA1846">
        <v>0.1065</v>
      </c>
      <c r="AB1846" t="s">
        <v>347</v>
      </c>
      <c r="AC1846" t="s">
        <v>348</v>
      </c>
      <c r="AD1846" t="s">
        <v>39</v>
      </c>
      <c r="AE1846" t="s">
        <v>40</v>
      </c>
      <c r="AF1846" t="s">
        <v>41</v>
      </c>
      <c r="AG1846" t="s">
        <v>42</v>
      </c>
      <c r="AH1846" t="s">
        <v>42</v>
      </c>
      <c r="AI1846" t="s">
        <v>43</v>
      </c>
      <c r="AJ1846" t="s">
        <v>44</v>
      </c>
      <c r="AK1846">
        <v>30179</v>
      </c>
      <c r="AL1846" t="s">
        <v>45</v>
      </c>
      <c r="AM1846" t="s">
        <v>30</v>
      </c>
      <c r="AN1846">
        <v>8946</v>
      </c>
      <c r="AO1846">
        <v>25535</v>
      </c>
      <c r="AP1846">
        <v>7915</v>
      </c>
      <c r="AQ1846">
        <v>4.34</v>
      </c>
      <c r="AR1846">
        <v>3921.45</v>
      </c>
      <c r="AS1846" t="s">
        <v>2396</v>
      </c>
      <c r="AT1846" t="s">
        <v>2396</v>
      </c>
      <c r="AU1846">
        <v>1</v>
      </c>
      <c r="AV1846" t="s">
        <v>2399</v>
      </c>
      <c r="AW1846" t="str" cm="1">
        <f t="array" ref="AW1846">IF(Bank_Final_Fact[[#This Row],[Disbursement Date]]=MIN(_xlfn._xlws.FILTER(Bank_Final_Fact[Disbursement Date],Bank_Final_Fact[Client id]=Bank_Final_Fact[[#This Row],[Client id]])),"New","Old")</f>
        <v>New</v>
      </c>
      <c r="AX1846">
        <f t="shared" si="28"/>
        <v>1</v>
      </c>
    </row>
    <row r="1847" spans="1:50">
      <c r="A1847" t="s">
        <v>2232</v>
      </c>
      <c r="B1847">
        <v>258</v>
      </c>
      <c r="C1847" t="s">
        <v>102</v>
      </c>
      <c r="D1847" t="s">
        <v>359</v>
      </c>
      <c r="E1847">
        <v>18374</v>
      </c>
      <c r="F1847">
        <v>23311</v>
      </c>
      <c r="G1847">
        <v>7513</v>
      </c>
      <c r="H1847" s="1">
        <v>43789</v>
      </c>
      <c r="I1847" t="s">
        <v>382</v>
      </c>
      <c r="J1847" t="s">
        <v>389</v>
      </c>
      <c r="K1847">
        <v>1510002</v>
      </c>
      <c r="L1847" t="s">
        <v>108</v>
      </c>
      <c r="M1847" t="s">
        <v>319</v>
      </c>
      <c r="N1847" t="s">
        <v>225</v>
      </c>
      <c r="O1847" t="s">
        <v>238</v>
      </c>
      <c r="P1847">
        <v>52</v>
      </c>
      <c r="Q1847" s="1">
        <v>24473</v>
      </c>
      <c r="R1847" t="s">
        <v>239</v>
      </c>
      <c r="S1847" t="s">
        <v>303</v>
      </c>
      <c r="T1847" t="s">
        <v>229</v>
      </c>
      <c r="U1847" t="s">
        <v>233</v>
      </c>
      <c r="V1847" t="s">
        <v>246</v>
      </c>
      <c r="W1847">
        <v>626</v>
      </c>
      <c r="X1847" t="s">
        <v>344</v>
      </c>
      <c r="Y1847" t="s">
        <v>360</v>
      </c>
      <c r="Z1847" t="s">
        <v>346</v>
      </c>
      <c r="AA1847">
        <v>9.9099999999999994E-2</v>
      </c>
      <c r="AB1847" t="s">
        <v>347</v>
      </c>
      <c r="AC1847" t="s">
        <v>361</v>
      </c>
      <c r="AD1847" t="s">
        <v>102</v>
      </c>
      <c r="AE1847" t="s">
        <v>103</v>
      </c>
      <c r="AF1847" t="s">
        <v>104</v>
      </c>
      <c r="AG1847" t="s">
        <v>105</v>
      </c>
      <c r="AH1847" t="s">
        <v>105</v>
      </c>
      <c r="AI1847" t="s">
        <v>106</v>
      </c>
      <c r="AJ1847" t="s">
        <v>102</v>
      </c>
      <c r="AK1847">
        <v>1510002</v>
      </c>
      <c r="AL1847" t="s">
        <v>107</v>
      </c>
      <c r="AM1847" t="s">
        <v>16</v>
      </c>
      <c r="AN1847">
        <v>18963</v>
      </c>
      <c r="AO1847">
        <v>23330</v>
      </c>
      <c r="AP1847">
        <v>17957</v>
      </c>
      <c r="AQ1847">
        <v>31.64</v>
      </c>
      <c r="AR1847">
        <v>4279.5600000000004</v>
      </c>
      <c r="AS1847" t="s">
        <v>2396</v>
      </c>
      <c r="AT1847" t="s">
        <v>2396</v>
      </c>
      <c r="AU1847">
        <v>0</v>
      </c>
      <c r="AV1847" t="s">
        <v>2398</v>
      </c>
      <c r="AW1847" t="str" cm="1">
        <f t="array" ref="AW1847">IF(Bank_Final_Fact[[#This Row],[Disbursement Date]]=MIN(_xlfn._xlws.FILTER(Bank_Final_Fact[Disbursement Date],Bank_Final_Fact[Client id]=Bank_Final_Fact[[#This Row],[Client id]])),"New","Old")</f>
        <v>New</v>
      </c>
      <c r="AX1847">
        <f t="shared" si="28"/>
        <v>1</v>
      </c>
    </row>
    <row r="1848" spans="1:50">
      <c r="A1848" t="s">
        <v>2233</v>
      </c>
      <c r="B1848">
        <v>105</v>
      </c>
      <c r="C1848" t="s">
        <v>23</v>
      </c>
      <c r="D1848" t="s">
        <v>343</v>
      </c>
      <c r="E1848">
        <v>42729</v>
      </c>
      <c r="F1848">
        <v>37841</v>
      </c>
      <c r="G1848">
        <v>12449</v>
      </c>
      <c r="H1848" s="1">
        <v>43074</v>
      </c>
      <c r="I1848" t="s">
        <v>387</v>
      </c>
      <c r="J1848" t="s">
        <v>383</v>
      </c>
      <c r="K1848">
        <v>910182</v>
      </c>
      <c r="L1848" t="s">
        <v>31</v>
      </c>
      <c r="M1848" t="s">
        <v>313</v>
      </c>
      <c r="N1848" t="s">
        <v>225</v>
      </c>
      <c r="O1848" t="s">
        <v>226</v>
      </c>
      <c r="P1848">
        <v>38</v>
      </c>
      <c r="Q1848" s="1">
        <v>29221</v>
      </c>
      <c r="R1848" t="s">
        <v>239</v>
      </c>
      <c r="S1848" t="s">
        <v>303</v>
      </c>
      <c r="T1848" t="s">
        <v>229</v>
      </c>
      <c r="U1848" t="s">
        <v>245</v>
      </c>
      <c r="V1848" t="s">
        <v>246</v>
      </c>
      <c r="W1848">
        <v>398</v>
      </c>
      <c r="X1848" t="s">
        <v>344</v>
      </c>
      <c r="Y1848" t="s">
        <v>345</v>
      </c>
      <c r="Z1848" t="s">
        <v>346</v>
      </c>
      <c r="AA1848">
        <v>0.1065</v>
      </c>
      <c r="AB1848" t="s">
        <v>347</v>
      </c>
      <c r="AC1848" t="s">
        <v>348</v>
      </c>
      <c r="AD1848" t="s">
        <v>23</v>
      </c>
      <c r="AE1848" t="s">
        <v>24</v>
      </c>
      <c r="AF1848" t="s">
        <v>25</v>
      </c>
      <c r="AG1848" t="s">
        <v>26</v>
      </c>
      <c r="AH1848" t="s">
        <v>26</v>
      </c>
      <c r="AI1848" t="s">
        <v>27</v>
      </c>
      <c r="AJ1848" t="s">
        <v>28</v>
      </c>
      <c r="AK1848">
        <v>910182</v>
      </c>
      <c r="AL1848" t="s">
        <v>29</v>
      </c>
      <c r="AM1848" t="s">
        <v>16</v>
      </c>
      <c r="AN1848">
        <v>44191</v>
      </c>
      <c r="AO1848">
        <v>39114</v>
      </c>
      <c r="AP1848">
        <v>42655</v>
      </c>
      <c r="AQ1848">
        <v>0.54</v>
      </c>
      <c r="AR1848">
        <v>1058.18</v>
      </c>
      <c r="AS1848" t="s">
        <v>2396</v>
      </c>
      <c r="AT1848" t="s">
        <v>2396</v>
      </c>
      <c r="AU1848">
        <v>2</v>
      </c>
      <c r="AV1848" t="s">
        <v>2399</v>
      </c>
      <c r="AW1848" t="str" cm="1">
        <f t="array" ref="AW1848">IF(Bank_Final_Fact[[#This Row],[Disbursement Date]]=MIN(_xlfn._xlws.FILTER(Bank_Final_Fact[Disbursement Date],Bank_Final_Fact[Client id]=Bank_Final_Fact[[#This Row],[Client id]])),"New","Old")</f>
        <v>Old</v>
      </c>
      <c r="AX1848">
        <f t="shared" si="28"/>
        <v>4</v>
      </c>
    </row>
    <row r="1849" spans="1:50">
      <c r="A1849" t="s">
        <v>2234</v>
      </c>
      <c r="B1849">
        <v>666</v>
      </c>
      <c r="C1849" t="s">
        <v>39</v>
      </c>
      <c r="D1849" t="s">
        <v>356</v>
      </c>
      <c r="E1849">
        <v>14251</v>
      </c>
      <c r="F1849">
        <v>6387</v>
      </c>
      <c r="G1849">
        <v>20096</v>
      </c>
      <c r="H1849" s="1">
        <v>43539</v>
      </c>
      <c r="I1849" t="s">
        <v>385</v>
      </c>
      <c r="J1849" t="s">
        <v>389</v>
      </c>
      <c r="K1849">
        <v>30179</v>
      </c>
      <c r="L1849" t="s">
        <v>46</v>
      </c>
      <c r="M1849" t="s">
        <v>298</v>
      </c>
      <c r="N1849" t="s">
        <v>225</v>
      </c>
      <c r="O1849" t="s">
        <v>242</v>
      </c>
      <c r="P1849">
        <v>22</v>
      </c>
      <c r="Q1849" s="1">
        <v>35348</v>
      </c>
      <c r="R1849" t="s">
        <v>239</v>
      </c>
      <c r="S1849" t="s">
        <v>303</v>
      </c>
      <c r="T1849" t="s">
        <v>259</v>
      </c>
      <c r="U1849" t="s">
        <v>233</v>
      </c>
      <c r="V1849" t="s">
        <v>246</v>
      </c>
      <c r="W1849">
        <v>564</v>
      </c>
      <c r="X1849" t="s">
        <v>344</v>
      </c>
      <c r="Y1849" t="s">
        <v>357</v>
      </c>
      <c r="Z1849" t="s">
        <v>346</v>
      </c>
      <c r="AA1849">
        <v>6.6199999999999995E-2</v>
      </c>
      <c r="AB1849" t="s">
        <v>351</v>
      </c>
      <c r="AC1849" t="s">
        <v>358</v>
      </c>
      <c r="AD1849" t="s">
        <v>39</v>
      </c>
      <c r="AE1849" t="s">
        <v>40</v>
      </c>
      <c r="AF1849" t="s">
        <v>41</v>
      </c>
      <c r="AG1849" t="s">
        <v>42</v>
      </c>
      <c r="AH1849" t="s">
        <v>42</v>
      </c>
      <c r="AI1849" t="s">
        <v>43</v>
      </c>
      <c r="AJ1849" t="s">
        <v>44</v>
      </c>
      <c r="AK1849">
        <v>30179</v>
      </c>
      <c r="AL1849" t="s">
        <v>45</v>
      </c>
      <c r="AM1849" t="s">
        <v>30</v>
      </c>
      <c r="AN1849">
        <v>13948</v>
      </c>
      <c r="AO1849">
        <v>7178</v>
      </c>
      <c r="AP1849">
        <v>14245</v>
      </c>
      <c r="AQ1849">
        <v>30.42</v>
      </c>
      <c r="AR1849">
        <v>382.6</v>
      </c>
      <c r="AS1849" t="s">
        <v>2396</v>
      </c>
      <c r="AT1849" t="s">
        <v>2396</v>
      </c>
      <c r="AU1849">
        <v>1</v>
      </c>
      <c r="AV1849" t="s">
        <v>2399</v>
      </c>
      <c r="AW1849" t="str" cm="1">
        <f t="array" ref="AW1849">IF(Bank_Final_Fact[[#This Row],[Disbursement Date]]=MIN(_xlfn._xlws.FILTER(Bank_Final_Fact[Disbursement Date],Bank_Final_Fact[Client id]=Bank_Final_Fact[[#This Row],[Client id]])),"New","Old")</f>
        <v>Old</v>
      </c>
      <c r="AX1849">
        <f t="shared" si="28"/>
        <v>5</v>
      </c>
    </row>
    <row r="1850" spans="1:50">
      <c r="A1850" t="s">
        <v>2235</v>
      </c>
      <c r="B1850">
        <v>592</v>
      </c>
      <c r="C1850" t="s">
        <v>81</v>
      </c>
      <c r="D1850" t="s">
        <v>359</v>
      </c>
      <c r="E1850">
        <v>46839</v>
      </c>
      <c r="F1850">
        <v>12603</v>
      </c>
      <c r="G1850">
        <v>42735</v>
      </c>
      <c r="H1850" s="1">
        <v>44437</v>
      </c>
      <c r="I1850" t="s">
        <v>394</v>
      </c>
      <c r="J1850" t="s">
        <v>389</v>
      </c>
      <c r="K1850">
        <v>690076</v>
      </c>
      <c r="L1850" t="s">
        <v>88</v>
      </c>
      <c r="M1850" t="s">
        <v>298</v>
      </c>
      <c r="N1850" t="s">
        <v>225</v>
      </c>
      <c r="O1850" t="s">
        <v>251</v>
      </c>
      <c r="P1850">
        <v>35</v>
      </c>
      <c r="Q1850" s="1">
        <v>30682</v>
      </c>
      <c r="R1850" t="s">
        <v>235</v>
      </c>
      <c r="S1850" t="s">
        <v>243</v>
      </c>
      <c r="T1850" t="s">
        <v>229</v>
      </c>
      <c r="U1850" t="s">
        <v>230</v>
      </c>
      <c r="V1850" t="s">
        <v>246</v>
      </c>
      <c r="W1850">
        <v>792</v>
      </c>
      <c r="X1850" t="s">
        <v>344</v>
      </c>
      <c r="Y1850" t="s">
        <v>360</v>
      </c>
      <c r="Z1850" t="s">
        <v>346</v>
      </c>
      <c r="AA1850">
        <v>9.9099999999999994E-2</v>
      </c>
      <c r="AB1850" t="s">
        <v>347</v>
      </c>
      <c r="AC1850" t="s">
        <v>361</v>
      </c>
      <c r="AD1850" t="s">
        <v>81</v>
      </c>
      <c r="AE1850" t="s">
        <v>82</v>
      </c>
      <c r="AF1850" t="s">
        <v>83</v>
      </c>
      <c r="AG1850" t="s">
        <v>84</v>
      </c>
      <c r="AH1850" t="s">
        <v>84</v>
      </c>
      <c r="AI1850" t="s">
        <v>85</v>
      </c>
      <c r="AJ1850" t="s">
        <v>86</v>
      </c>
      <c r="AK1850">
        <v>690076</v>
      </c>
      <c r="AL1850" t="s">
        <v>87</v>
      </c>
      <c r="AM1850" t="s">
        <v>14</v>
      </c>
      <c r="AN1850">
        <v>46390</v>
      </c>
      <c r="AO1850">
        <v>14146</v>
      </c>
      <c r="AP1850">
        <v>46760</v>
      </c>
      <c r="AQ1850">
        <v>41.86</v>
      </c>
      <c r="AR1850">
        <v>4236.8</v>
      </c>
      <c r="AS1850" t="s">
        <v>2396</v>
      </c>
      <c r="AT1850" t="s">
        <v>2396</v>
      </c>
      <c r="AU1850">
        <v>0</v>
      </c>
      <c r="AV1850" t="s">
        <v>2398</v>
      </c>
      <c r="AW1850" t="str" cm="1">
        <f t="array" ref="AW1850">IF(Bank_Final_Fact[[#This Row],[Disbursement Date]]=MIN(_xlfn._xlws.FILTER(Bank_Final_Fact[Disbursement Date],Bank_Final_Fact[Client id]=Bank_Final_Fact[[#This Row],[Client id]])),"New","Old")</f>
        <v>Old</v>
      </c>
      <c r="AX1850">
        <f t="shared" si="28"/>
        <v>2</v>
      </c>
    </row>
    <row r="1851" spans="1:50">
      <c r="A1851" t="s">
        <v>2236</v>
      </c>
      <c r="B1851">
        <v>468</v>
      </c>
      <c r="C1851" t="s">
        <v>109</v>
      </c>
      <c r="D1851" t="s">
        <v>343</v>
      </c>
      <c r="E1851">
        <v>44283</v>
      </c>
      <c r="F1851">
        <v>15616</v>
      </c>
      <c r="G1851">
        <v>24023</v>
      </c>
      <c r="H1851" s="1">
        <v>44644</v>
      </c>
      <c r="I1851" t="s">
        <v>385</v>
      </c>
      <c r="J1851" t="s">
        <v>389</v>
      </c>
      <c r="K1851">
        <v>1110166</v>
      </c>
      <c r="L1851" t="s">
        <v>112</v>
      </c>
      <c r="M1851" t="s">
        <v>307</v>
      </c>
      <c r="N1851" t="s">
        <v>225</v>
      </c>
      <c r="O1851" t="s">
        <v>226</v>
      </c>
      <c r="P1851">
        <v>44</v>
      </c>
      <c r="Q1851" s="1">
        <v>27603</v>
      </c>
      <c r="R1851" t="s">
        <v>266</v>
      </c>
      <c r="S1851" t="s">
        <v>282</v>
      </c>
      <c r="T1851" t="s">
        <v>229</v>
      </c>
      <c r="U1851" t="s">
        <v>236</v>
      </c>
      <c r="V1851" t="s">
        <v>246</v>
      </c>
      <c r="W1851">
        <v>425</v>
      </c>
      <c r="X1851" t="s">
        <v>344</v>
      </c>
      <c r="Y1851" t="s">
        <v>345</v>
      </c>
      <c r="Z1851" t="s">
        <v>346</v>
      </c>
      <c r="AA1851">
        <v>0.1065</v>
      </c>
      <c r="AB1851" t="s">
        <v>347</v>
      </c>
      <c r="AC1851" t="s">
        <v>348</v>
      </c>
      <c r="AD1851" t="s">
        <v>109</v>
      </c>
      <c r="AE1851" t="s">
        <v>9</v>
      </c>
      <c r="AF1851" t="s">
        <v>10</v>
      </c>
      <c r="AG1851" t="s">
        <v>11</v>
      </c>
      <c r="AH1851" t="s">
        <v>11</v>
      </c>
      <c r="AI1851" t="s">
        <v>12</v>
      </c>
      <c r="AJ1851" t="s">
        <v>110</v>
      </c>
      <c r="AK1851">
        <v>1110166</v>
      </c>
      <c r="AL1851" t="s">
        <v>111</v>
      </c>
      <c r="AM1851" t="s">
        <v>14</v>
      </c>
      <c r="AN1851">
        <v>44491</v>
      </c>
      <c r="AO1851">
        <v>15802</v>
      </c>
      <c r="AP1851">
        <v>44132</v>
      </c>
      <c r="AQ1851">
        <v>42.83</v>
      </c>
      <c r="AR1851">
        <v>3464.85</v>
      </c>
      <c r="AS1851" t="s">
        <v>2396</v>
      </c>
      <c r="AT1851" t="s">
        <v>2396</v>
      </c>
      <c r="AU1851">
        <v>0</v>
      </c>
      <c r="AV1851" t="s">
        <v>2399</v>
      </c>
      <c r="AW1851" t="str" cm="1">
        <f t="array" ref="AW1851">IF(Bank_Final_Fact[[#This Row],[Disbursement Date]]=MIN(_xlfn._xlws.FILTER(Bank_Final_Fact[Disbursement Date],Bank_Final_Fact[Client id]=Bank_Final_Fact[[#This Row],[Client id]])),"New","Old")</f>
        <v>Old</v>
      </c>
      <c r="AX1851">
        <f t="shared" si="28"/>
        <v>4</v>
      </c>
    </row>
    <row r="1852" spans="1:50">
      <c r="A1852" t="s">
        <v>2237</v>
      </c>
      <c r="B1852">
        <v>562</v>
      </c>
      <c r="C1852" t="s">
        <v>124</v>
      </c>
      <c r="D1852" t="s">
        <v>372</v>
      </c>
      <c r="E1852">
        <v>33268</v>
      </c>
      <c r="F1852">
        <v>33576</v>
      </c>
      <c r="G1852">
        <v>18757</v>
      </c>
      <c r="H1852" s="1">
        <v>42827</v>
      </c>
      <c r="I1852" t="s">
        <v>382</v>
      </c>
      <c r="J1852" t="s">
        <v>389</v>
      </c>
      <c r="K1852">
        <v>1030063</v>
      </c>
      <c r="L1852" t="s">
        <v>126</v>
      </c>
      <c r="M1852" t="s">
        <v>288</v>
      </c>
      <c r="N1852" t="s">
        <v>225</v>
      </c>
      <c r="O1852" t="s">
        <v>251</v>
      </c>
      <c r="P1852">
        <v>34</v>
      </c>
      <c r="Q1852" s="1">
        <v>31048</v>
      </c>
      <c r="R1852" t="s">
        <v>239</v>
      </c>
      <c r="S1852" t="s">
        <v>303</v>
      </c>
      <c r="T1852" t="s">
        <v>259</v>
      </c>
      <c r="U1852" t="s">
        <v>230</v>
      </c>
      <c r="V1852" t="s">
        <v>240</v>
      </c>
      <c r="W1852">
        <v>328</v>
      </c>
      <c r="X1852" t="s">
        <v>344</v>
      </c>
      <c r="Y1852" t="s">
        <v>345</v>
      </c>
      <c r="Z1852" t="s">
        <v>346</v>
      </c>
      <c r="AA1852">
        <v>0.17269999999999999</v>
      </c>
      <c r="AB1852" t="s">
        <v>354</v>
      </c>
      <c r="AC1852" t="s">
        <v>367</v>
      </c>
      <c r="AD1852" t="s">
        <v>124</v>
      </c>
      <c r="AE1852" t="s">
        <v>9</v>
      </c>
      <c r="AF1852" t="s">
        <v>10</v>
      </c>
      <c r="AG1852" t="s">
        <v>11</v>
      </c>
      <c r="AH1852" t="s">
        <v>11</v>
      </c>
      <c r="AI1852" t="s">
        <v>12</v>
      </c>
      <c r="AJ1852" t="s">
        <v>20</v>
      </c>
      <c r="AK1852">
        <v>1030063</v>
      </c>
      <c r="AL1852" t="s">
        <v>125</v>
      </c>
      <c r="AM1852" t="s">
        <v>30</v>
      </c>
      <c r="AN1852">
        <v>33354</v>
      </c>
      <c r="AO1852">
        <v>33907</v>
      </c>
      <c r="AP1852">
        <v>33052</v>
      </c>
      <c r="AQ1852">
        <v>27.84</v>
      </c>
      <c r="AR1852">
        <v>1752.96</v>
      </c>
      <c r="AS1852" t="s">
        <v>2396</v>
      </c>
      <c r="AT1852" t="s">
        <v>2396</v>
      </c>
      <c r="AU1852">
        <v>0</v>
      </c>
      <c r="AV1852" t="s">
        <v>2398</v>
      </c>
      <c r="AW1852" t="str" cm="1">
        <f t="array" ref="AW1852">IF(Bank_Final_Fact[[#This Row],[Disbursement Date]]=MIN(_xlfn._xlws.FILTER(Bank_Final_Fact[Disbursement Date],Bank_Final_Fact[Client id]=Bank_Final_Fact[[#This Row],[Client id]])),"New","Old")</f>
        <v>New</v>
      </c>
      <c r="AX1852">
        <f t="shared" si="28"/>
        <v>3</v>
      </c>
    </row>
    <row r="1853" spans="1:50">
      <c r="A1853" t="s">
        <v>2238</v>
      </c>
      <c r="B1853">
        <v>784</v>
      </c>
      <c r="C1853" t="s">
        <v>66</v>
      </c>
      <c r="D1853" t="s">
        <v>343</v>
      </c>
      <c r="E1853">
        <v>22899</v>
      </c>
      <c r="F1853">
        <v>31581</v>
      </c>
      <c r="G1853">
        <v>8940</v>
      </c>
      <c r="H1853" s="1">
        <v>43241</v>
      </c>
      <c r="I1853" t="s">
        <v>387</v>
      </c>
      <c r="J1853" t="s">
        <v>383</v>
      </c>
      <c r="K1853">
        <v>60004</v>
      </c>
      <c r="L1853" t="s">
        <v>68</v>
      </c>
      <c r="M1853" t="s">
        <v>334</v>
      </c>
      <c r="N1853" t="s">
        <v>225</v>
      </c>
      <c r="O1853" t="s">
        <v>226</v>
      </c>
      <c r="P1853">
        <v>43</v>
      </c>
      <c r="Q1853" s="1">
        <v>27454</v>
      </c>
      <c r="R1853" t="s">
        <v>281</v>
      </c>
      <c r="S1853" t="s">
        <v>282</v>
      </c>
      <c r="T1853" t="s">
        <v>229</v>
      </c>
      <c r="U1853" t="s">
        <v>230</v>
      </c>
      <c r="V1853" t="s">
        <v>246</v>
      </c>
      <c r="W1853">
        <v>558</v>
      </c>
      <c r="X1853" t="s">
        <v>344</v>
      </c>
      <c r="Y1853" t="s">
        <v>345</v>
      </c>
      <c r="Z1853" t="s">
        <v>346</v>
      </c>
      <c r="AA1853">
        <v>0.1065</v>
      </c>
      <c r="AB1853" t="s">
        <v>347</v>
      </c>
      <c r="AC1853" t="s">
        <v>348</v>
      </c>
      <c r="AD1853" t="s">
        <v>66</v>
      </c>
      <c r="AE1853" t="s">
        <v>51</v>
      </c>
      <c r="AF1853" t="s">
        <v>52</v>
      </c>
      <c r="AG1853" t="s">
        <v>53</v>
      </c>
      <c r="AH1853" t="s">
        <v>53</v>
      </c>
      <c r="AI1853" t="s">
        <v>54</v>
      </c>
      <c r="AJ1853" t="s">
        <v>66</v>
      </c>
      <c r="AK1853">
        <v>60004</v>
      </c>
      <c r="AL1853" t="s">
        <v>67</v>
      </c>
      <c r="AM1853" t="s">
        <v>14</v>
      </c>
      <c r="AN1853">
        <v>22496</v>
      </c>
      <c r="AO1853">
        <v>32684</v>
      </c>
      <c r="AP1853">
        <v>22472</v>
      </c>
      <c r="AQ1853">
        <v>23.88</v>
      </c>
      <c r="AR1853">
        <v>689.29</v>
      </c>
      <c r="AS1853" t="s">
        <v>2396</v>
      </c>
      <c r="AT1853" t="s">
        <v>2396</v>
      </c>
      <c r="AU1853">
        <v>2</v>
      </c>
      <c r="AV1853" t="s">
        <v>2400</v>
      </c>
      <c r="AW1853" t="str" cm="1">
        <f t="array" ref="AW1853">IF(Bank_Final_Fact[[#This Row],[Disbursement Date]]=MIN(_xlfn._xlws.FILTER(Bank_Final_Fact[Disbursement Date],Bank_Final_Fact[Client id]=Bank_Final_Fact[[#This Row],[Client id]])),"New","Old")</f>
        <v>Old</v>
      </c>
      <c r="AX1853">
        <f t="shared" si="28"/>
        <v>6</v>
      </c>
    </row>
    <row r="1854" spans="1:50">
      <c r="A1854" t="s">
        <v>2239</v>
      </c>
      <c r="B1854">
        <v>363</v>
      </c>
      <c r="C1854" t="s">
        <v>81</v>
      </c>
      <c r="D1854" t="s">
        <v>359</v>
      </c>
      <c r="E1854">
        <v>13796</v>
      </c>
      <c r="F1854">
        <v>32846</v>
      </c>
      <c r="G1854">
        <v>11648</v>
      </c>
      <c r="H1854" s="1">
        <v>43405</v>
      </c>
      <c r="I1854" t="s">
        <v>385</v>
      </c>
      <c r="J1854" t="s">
        <v>383</v>
      </c>
      <c r="K1854">
        <v>690076</v>
      </c>
      <c r="L1854" t="s">
        <v>88</v>
      </c>
      <c r="M1854" t="s">
        <v>283</v>
      </c>
      <c r="N1854" t="s">
        <v>225</v>
      </c>
      <c r="O1854" t="s">
        <v>226</v>
      </c>
      <c r="P1854">
        <v>40</v>
      </c>
      <c r="Q1854" s="1">
        <v>29217</v>
      </c>
      <c r="R1854" t="s">
        <v>239</v>
      </c>
      <c r="S1854" t="s">
        <v>303</v>
      </c>
      <c r="T1854" t="s">
        <v>229</v>
      </c>
      <c r="U1854" t="s">
        <v>261</v>
      </c>
      <c r="V1854" t="s">
        <v>231</v>
      </c>
      <c r="W1854">
        <v>810</v>
      </c>
      <c r="X1854" t="s">
        <v>344</v>
      </c>
      <c r="Y1854" t="s">
        <v>360</v>
      </c>
      <c r="Z1854" t="s">
        <v>346</v>
      </c>
      <c r="AA1854">
        <v>9.9099999999999994E-2</v>
      </c>
      <c r="AB1854" t="s">
        <v>347</v>
      </c>
      <c r="AC1854" t="s">
        <v>361</v>
      </c>
      <c r="AD1854" t="s">
        <v>81</v>
      </c>
      <c r="AE1854" t="s">
        <v>82</v>
      </c>
      <c r="AF1854" t="s">
        <v>83</v>
      </c>
      <c r="AG1854" t="s">
        <v>84</v>
      </c>
      <c r="AH1854" t="s">
        <v>84</v>
      </c>
      <c r="AI1854" t="s">
        <v>85</v>
      </c>
      <c r="AJ1854" t="s">
        <v>86</v>
      </c>
      <c r="AK1854">
        <v>690076</v>
      </c>
      <c r="AL1854" t="s">
        <v>87</v>
      </c>
      <c r="AM1854" t="s">
        <v>14</v>
      </c>
      <c r="AN1854">
        <v>14183</v>
      </c>
      <c r="AO1854">
        <v>33173</v>
      </c>
      <c r="AP1854">
        <v>13603</v>
      </c>
      <c r="AQ1854">
        <v>29.44</v>
      </c>
      <c r="AR1854">
        <v>4479.33</v>
      </c>
      <c r="AS1854" t="s">
        <v>2396</v>
      </c>
      <c r="AT1854" t="s">
        <v>2396</v>
      </c>
      <c r="AU1854">
        <v>2</v>
      </c>
      <c r="AV1854" t="s">
        <v>2398</v>
      </c>
      <c r="AW1854" t="str" cm="1">
        <f t="array" ref="AW1854">IF(Bank_Final_Fact[[#This Row],[Disbursement Date]]=MIN(_xlfn._xlws.FILTER(Bank_Final_Fact[Disbursement Date],Bank_Final_Fact[Client id]=Bank_Final_Fact[[#This Row],[Client id]])),"New","Old")</f>
        <v>New</v>
      </c>
      <c r="AX1854">
        <f t="shared" si="28"/>
        <v>2</v>
      </c>
    </row>
    <row r="1855" spans="1:50">
      <c r="A1855" t="s">
        <v>2240</v>
      </c>
      <c r="B1855">
        <v>853</v>
      </c>
      <c r="C1855" t="s">
        <v>139</v>
      </c>
      <c r="D1855" t="s">
        <v>343</v>
      </c>
      <c r="E1855">
        <v>35222</v>
      </c>
      <c r="F1855">
        <v>6438</v>
      </c>
      <c r="G1855">
        <v>42177</v>
      </c>
      <c r="H1855" s="1">
        <v>42930</v>
      </c>
      <c r="I1855" t="s">
        <v>385</v>
      </c>
      <c r="J1855" t="s">
        <v>383</v>
      </c>
      <c r="K1855">
        <v>630081</v>
      </c>
      <c r="L1855" t="s">
        <v>141</v>
      </c>
      <c r="M1855" t="s">
        <v>248</v>
      </c>
      <c r="N1855" t="s">
        <v>225</v>
      </c>
      <c r="O1855" t="s">
        <v>251</v>
      </c>
      <c r="P1855">
        <v>35</v>
      </c>
      <c r="Q1855" s="1">
        <v>30682</v>
      </c>
      <c r="R1855" t="s">
        <v>266</v>
      </c>
      <c r="S1855" t="s">
        <v>243</v>
      </c>
      <c r="T1855" t="s">
        <v>229</v>
      </c>
      <c r="U1855" t="s">
        <v>261</v>
      </c>
      <c r="V1855" t="s">
        <v>240</v>
      </c>
      <c r="W1855">
        <v>624</v>
      </c>
      <c r="X1855" t="s">
        <v>344</v>
      </c>
      <c r="Y1855" t="s">
        <v>345</v>
      </c>
      <c r="Z1855" t="s">
        <v>346</v>
      </c>
      <c r="AA1855">
        <v>0.1065</v>
      </c>
      <c r="AB1855" t="s">
        <v>347</v>
      </c>
      <c r="AC1855" t="s">
        <v>348</v>
      </c>
      <c r="AD1855" t="s">
        <v>139</v>
      </c>
      <c r="AE1855" t="s">
        <v>133</v>
      </c>
      <c r="AF1855" t="s">
        <v>134</v>
      </c>
      <c r="AG1855" t="s">
        <v>135</v>
      </c>
      <c r="AH1855" t="s">
        <v>135</v>
      </c>
      <c r="AI1855" t="s">
        <v>136</v>
      </c>
      <c r="AJ1855" t="s">
        <v>139</v>
      </c>
      <c r="AK1855">
        <v>630081</v>
      </c>
      <c r="AL1855" t="s">
        <v>140</v>
      </c>
      <c r="AM1855" t="s">
        <v>16</v>
      </c>
      <c r="AN1855">
        <v>35224</v>
      </c>
      <c r="AO1855">
        <v>8251</v>
      </c>
      <c r="AP1855">
        <v>35217</v>
      </c>
      <c r="AQ1855">
        <v>19.600000000000001</v>
      </c>
      <c r="AR1855">
        <v>2643.53</v>
      </c>
      <c r="AS1855" t="s">
        <v>2396</v>
      </c>
      <c r="AT1855" t="s">
        <v>2396</v>
      </c>
      <c r="AU1855">
        <v>0</v>
      </c>
      <c r="AV1855" t="s">
        <v>2399</v>
      </c>
      <c r="AW1855" t="str" cm="1">
        <f t="array" ref="AW1855">IF(Bank_Final_Fact[[#This Row],[Disbursement Date]]=MIN(_xlfn._xlws.FILTER(Bank_Final_Fact[Disbursement Date],Bank_Final_Fact[Client id]=Bank_Final_Fact[[#This Row],[Client id]])),"New","Old")</f>
        <v>New</v>
      </c>
      <c r="AX1855">
        <f t="shared" si="28"/>
        <v>3</v>
      </c>
    </row>
    <row r="1856" spans="1:50">
      <c r="A1856" t="s">
        <v>2241</v>
      </c>
      <c r="B1856">
        <v>844</v>
      </c>
      <c r="C1856" t="s">
        <v>124</v>
      </c>
      <c r="D1856" t="s">
        <v>343</v>
      </c>
      <c r="E1856">
        <v>6677</v>
      </c>
      <c r="F1856">
        <v>12550</v>
      </c>
      <c r="G1856">
        <v>2864</v>
      </c>
      <c r="H1856" s="1">
        <v>44923</v>
      </c>
      <c r="I1856" t="s">
        <v>385</v>
      </c>
      <c r="J1856" t="s">
        <v>383</v>
      </c>
      <c r="K1856">
        <v>1030063</v>
      </c>
      <c r="L1856" t="s">
        <v>126</v>
      </c>
      <c r="M1856" t="s">
        <v>334</v>
      </c>
      <c r="N1856" t="s">
        <v>225</v>
      </c>
      <c r="O1856" t="s">
        <v>226</v>
      </c>
      <c r="P1856">
        <v>43</v>
      </c>
      <c r="Q1856" s="1">
        <v>27454</v>
      </c>
      <c r="R1856" t="s">
        <v>281</v>
      </c>
      <c r="S1856" t="s">
        <v>282</v>
      </c>
      <c r="T1856" t="s">
        <v>229</v>
      </c>
      <c r="U1856" t="s">
        <v>230</v>
      </c>
      <c r="V1856" t="s">
        <v>246</v>
      </c>
      <c r="W1856">
        <v>558</v>
      </c>
      <c r="X1856" t="s">
        <v>344</v>
      </c>
      <c r="Y1856" t="s">
        <v>345</v>
      </c>
      <c r="Z1856" t="s">
        <v>346</v>
      </c>
      <c r="AA1856">
        <v>0.1065</v>
      </c>
      <c r="AB1856" t="s">
        <v>347</v>
      </c>
      <c r="AC1856" t="s">
        <v>348</v>
      </c>
      <c r="AD1856" t="s">
        <v>124</v>
      </c>
      <c r="AE1856" t="s">
        <v>9</v>
      </c>
      <c r="AF1856" t="s">
        <v>10</v>
      </c>
      <c r="AG1856" t="s">
        <v>11</v>
      </c>
      <c r="AH1856" t="s">
        <v>11</v>
      </c>
      <c r="AI1856" t="s">
        <v>12</v>
      </c>
      <c r="AJ1856" t="s">
        <v>20</v>
      </c>
      <c r="AK1856">
        <v>1030063</v>
      </c>
      <c r="AL1856" t="s">
        <v>125</v>
      </c>
      <c r="AM1856" t="s">
        <v>30</v>
      </c>
      <c r="AN1856">
        <v>8661</v>
      </c>
      <c r="AO1856">
        <v>13766</v>
      </c>
      <c r="AP1856">
        <v>6490</v>
      </c>
      <c r="AQ1856">
        <v>27.78</v>
      </c>
      <c r="AR1856">
        <v>3938.37</v>
      </c>
      <c r="AS1856" t="s">
        <v>2396</v>
      </c>
      <c r="AT1856" t="s">
        <v>2396</v>
      </c>
      <c r="AU1856">
        <v>0</v>
      </c>
      <c r="AV1856" t="s">
        <v>2398</v>
      </c>
      <c r="AW1856" t="str" cm="1">
        <f t="array" ref="AW1856">IF(Bank_Final_Fact[[#This Row],[Disbursement Date]]=MIN(_xlfn._xlws.FILTER(Bank_Final_Fact[Disbursement Date],Bank_Final_Fact[Client id]=Bank_Final_Fact[[#This Row],[Client id]])),"New","Old")</f>
        <v>New</v>
      </c>
      <c r="AX1856">
        <f t="shared" si="28"/>
        <v>1</v>
      </c>
    </row>
    <row r="1857" spans="1:50">
      <c r="A1857" t="s">
        <v>2242</v>
      </c>
      <c r="B1857">
        <v>260</v>
      </c>
      <c r="C1857" t="s">
        <v>81</v>
      </c>
      <c r="D1857" t="s">
        <v>343</v>
      </c>
      <c r="E1857">
        <v>31129</v>
      </c>
      <c r="F1857">
        <v>8722</v>
      </c>
      <c r="G1857">
        <v>6360</v>
      </c>
      <c r="H1857" s="1">
        <v>42133</v>
      </c>
      <c r="I1857" t="s">
        <v>382</v>
      </c>
      <c r="J1857" t="s">
        <v>383</v>
      </c>
      <c r="K1857">
        <v>690076</v>
      </c>
      <c r="L1857" t="s">
        <v>88</v>
      </c>
      <c r="M1857" t="s">
        <v>279</v>
      </c>
      <c r="N1857" t="s">
        <v>225</v>
      </c>
      <c r="O1857" t="s">
        <v>226</v>
      </c>
      <c r="P1857">
        <v>38</v>
      </c>
      <c r="Q1857" s="1">
        <v>29587</v>
      </c>
      <c r="R1857" t="s">
        <v>239</v>
      </c>
      <c r="S1857" t="s">
        <v>303</v>
      </c>
      <c r="T1857" t="s">
        <v>229</v>
      </c>
      <c r="U1857" t="s">
        <v>236</v>
      </c>
      <c r="V1857" t="s">
        <v>231</v>
      </c>
      <c r="W1857">
        <v>552</v>
      </c>
      <c r="X1857" t="s">
        <v>344</v>
      </c>
      <c r="Y1857" t="s">
        <v>345</v>
      </c>
      <c r="Z1857" t="s">
        <v>346</v>
      </c>
      <c r="AA1857">
        <v>0.1065</v>
      </c>
      <c r="AB1857" t="s">
        <v>347</v>
      </c>
      <c r="AC1857" t="s">
        <v>348</v>
      </c>
      <c r="AD1857" t="s">
        <v>81</v>
      </c>
      <c r="AE1857" t="s">
        <v>82</v>
      </c>
      <c r="AF1857" t="s">
        <v>83</v>
      </c>
      <c r="AG1857" t="s">
        <v>84</v>
      </c>
      <c r="AH1857" t="s">
        <v>84</v>
      </c>
      <c r="AI1857" t="s">
        <v>85</v>
      </c>
      <c r="AJ1857" t="s">
        <v>86</v>
      </c>
      <c r="AK1857">
        <v>690076</v>
      </c>
      <c r="AL1857" t="s">
        <v>87</v>
      </c>
      <c r="AM1857" t="s">
        <v>14</v>
      </c>
      <c r="AN1857">
        <v>30768</v>
      </c>
      <c r="AO1857">
        <v>8501</v>
      </c>
      <c r="AP1857">
        <v>30694</v>
      </c>
      <c r="AQ1857">
        <v>21.57</v>
      </c>
      <c r="AR1857">
        <v>1827.16</v>
      </c>
      <c r="AS1857" t="s">
        <v>2396</v>
      </c>
      <c r="AT1857" t="s">
        <v>2396</v>
      </c>
      <c r="AU1857">
        <v>2</v>
      </c>
      <c r="AV1857" t="s">
        <v>2398</v>
      </c>
      <c r="AW1857" t="str" cm="1">
        <f t="array" ref="AW1857">IF(Bank_Final_Fact[[#This Row],[Disbursement Date]]=MIN(_xlfn._xlws.FILTER(Bank_Final_Fact[Disbursement Date],Bank_Final_Fact[Client id]=Bank_Final_Fact[[#This Row],[Client id]])),"New","Old")</f>
        <v>New</v>
      </c>
      <c r="AX1857">
        <f t="shared" si="28"/>
        <v>3</v>
      </c>
    </row>
    <row r="1858" spans="1:50">
      <c r="A1858" t="s">
        <v>2243</v>
      </c>
      <c r="B1858">
        <v>465</v>
      </c>
      <c r="C1858" t="s">
        <v>92</v>
      </c>
      <c r="D1858" t="s">
        <v>359</v>
      </c>
      <c r="E1858">
        <v>38577</v>
      </c>
      <c r="F1858">
        <v>48870</v>
      </c>
      <c r="G1858">
        <v>25451</v>
      </c>
      <c r="H1858" s="1">
        <v>42403</v>
      </c>
      <c r="I1858" t="s">
        <v>385</v>
      </c>
      <c r="J1858" t="s">
        <v>383</v>
      </c>
      <c r="K1858">
        <v>700013</v>
      </c>
      <c r="L1858" t="s">
        <v>93</v>
      </c>
      <c r="M1858" t="s">
        <v>309</v>
      </c>
      <c r="N1858" t="s">
        <v>225</v>
      </c>
      <c r="O1858" t="s">
        <v>226</v>
      </c>
      <c r="P1858">
        <v>42</v>
      </c>
      <c r="Q1858" s="1">
        <v>28126</v>
      </c>
      <c r="R1858" t="s">
        <v>239</v>
      </c>
      <c r="S1858" t="s">
        <v>303</v>
      </c>
      <c r="T1858" t="s">
        <v>229</v>
      </c>
      <c r="U1858" t="s">
        <v>245</v>
      </c>
      <c r="V1858" t="s">
        <v>246</v>
      </c>
      <c r="W1858">
        <v>534</v>
      </c>
      <c r="X1858" t="s">
        <v>344</v>
      </c>
      <c r="Y1858" t="s">
        <v>360</v>
      </c>
      <c r="Z1858" t="s">
        <v>346</v>
      </c>
      <c r="AA1858">
        <v>9.9099999999999994E-2</v>
      </c>
      <c r="AB1858" t="s">
        <v>347</v>
      </c>
      <c r="AC1858" t="s">
        <v>361</v>
      </c>
      <c r="AD1858" t="s">
        <v>92</v>
      </c>
      <c r="AE1858" t="s">
        <v>82</v>
      </c>
      <c r="AF1858" t="s">
        <v>83</v>
      </c>
      <c r="AG1858" t="s">
        <v>84</v>
      </c>
      <c r="AH1858" t="s">
        <v>84</v>
      </c>
      <c r="AI1858" t="s">
        <v>85</v>
      </c>
      <c r="AJ1858" t="s">
        <v>86</v>
      </c>
      <c r="AK1858">
        <v>700013</v>
      </c>
      <c r="AL1858" t="s">
        <v>21</v>
      </c>
      <c r="AM1858" t="s">
        <v>30</v>
      </c>
      <c r="AN1858">
        <v>39804</v>
      </c>
      <c r="AO1858">
        <v>50081</v>
      </c>
      <c r="AP1858">
        <v>38170</v>
      </c>
      <c r="AQ1858">
        <v>10.45</v>
      </c>
      <c r="AR1858">
        <v>3220.04</v>
      </c>
      <c r="AS1858" t="s">
        <v>2396</v>
      </c>
      <c r="AT1858" t="s">
        <v>2396</v>
      </c>
      <c r="AU1858">
        <v>2</v>
      </c>
      <c r="AV1858" t="s">
        <v>2398</v>
      </c>
      <c r="AW1858" t="str" cm="1">
        <f t="array" ref="AW1858">IF(Bank_Final_Fact[[#This Row],[Disbursement Date]]=MIN(_xlfn._xlws.FILTER(Bank_Final_Fact[Disbursement Date],Bank_Final_Fact[Client id]=Bank_Final_Fact[[#This Row],[Client id]])),"New","Old")</f>
        <v>New</v>
      </c>
      <c r="AX1858">
        <f t="shared" ref="AX1858:AX1921" si="29">COUNTIF($B:$B,B1858)</f>
        <v>2</v>
      </c>
    </row>
    <row r="1859" spans="1:50">
      <c r="A1859" t="s">
        <v>2244</v>
      </c>
      <c r="B1859">
        <v>6</v>
      </c>
      <c r="C1859" t="s">
        <v>57</v>
      </c>
      <c r="D1859" t="s">
        <v>359</v>
      </c>
      <c r="E1859">
        <v>39300</v>
      </c>
      <c r="F1859">
        <v>44460</v>
      </c>
      <c r="G1859">
        <v>9607</v>
      </c>
      <c r="H1859" s="1">
        <v>44034</v>
      </c>
      <c r="I1859" t="s">
        <v>385</v>
      </c>
      <c r="J1859" t="s">
        <v>389</v>
      </c>
      <c r="K1859">
        <v>240005</v>
      </c>
      <c r="L1859" t="s">
        <v>59</v>
      </c>
      <c r="M1859" t="s">
        <v>241</v>
      </c>
      <c r="N1859" t="s">
        <v>225</v>
      </c>
      <c r="O1859" t="s">
        <v>242</v>
      </c>
      <c r="P1859">
        <v>23</v>
      </c>
      <c r="Q1859" s="1">
        <v>34335</v>
      </c>
      <c r="R1859" t="s">
        <v>227</v>
      </c>
      <c r="S1859" t="s">
        <v>243</v>
      </c>
      <c r="T1859" t="s">
        <v>229</v>
      </c>
      <c r="U1859" t="s">
        <v>233</v>
      </c>
      <c r="V1859" t="s">
        <v>240</v>
      </c>
      <c r="W1859">
        <v>416</v>
      </c>
      <c r="X1859" t="s">
        <v>344</v>
      </c>
      <c r="Y1859" t="s">
        <v>360</v>
      </c>
      <c r="Z1859" t="s">
        <v>346</v>
      </c>
      <c r="AA1859">
        <v>9.9099999999999994E-2</v>
      </c>
      <c r="AB1859" t="s">
        <v>347</v>
      </c>
      <c r="AC1859" t="s">
        <v>361</v>
      </c>
      <c r="AD1859" t="s">
        <v>57</v>
      </c>
      <c r="AE1859" t="s">
        <v>33</v>
      </c>
      <c r="AF1859" t="s">
        <v>34</v>
      </c>
      <c r="AG1859" t="s">
        <v>35</v>
      </c>
      <c r="AH1859" t="s">
        <v>35</v>
      </c>
      <c r="AI1859" t="s">
        <v>36</v>
      </c>
      <c r="AJ1859" t="s">
        <v>57</v>
      </c>
      <c r="AK1859">
        <v>240005</v>
      </c>
      <c r="AL1859" t="s">
        <v>58</v>
      </c>
      <c r="AM1859" t="s">
        <v>30</v>
      </c>
      <c r="AN1859">
        <v>40571</v>
      </c>
      <c r="AO1859">
        <v>45796</v>
      </c>
      <c r="AP1859">
        <v>39086</v>
      </c>
      <c r="AQ1859">
        <v>20.399999999999999</v>
      </c>
      <c r="AR1859">
        <v>2585.31</v>
      </c>
      <c r="AS1859" t="s">
        <v>2396</v>
      </c>
      <c r="AT1859" t="s">
        <v>2396</v>
      </c>
      <c r="AU1859">
        <v>2</v>
      </c>
      <c r="AV1859" t="s">
        <v>2398</v>
      </c>
      <c r="AW1859" t="str" cm="1">
        <f t="array" ref="AW1859">IF(Bank_Final_Fact[[#This Row],[Disbursement Date]]=MIN(_xlfn._xlws.FILTER(Bank_Final_Fact[Disbursement Date],Bank_Final_Fact[Client id]=Bank_Final_Fact[[#This Row],[Client id]])),"New","Old")</f>
        <v>Old</v>
      </c>
      <c r="AX1859">
        <f t="shared" si="29"/>
        <v>3</v>
      </c>
    </row>
    <row r="1860" spans="1:50">
      <c r="A1860" t="s">
        <v>2245</v>
      </c>
      <c r="B1860">
        <v>308</v>
      </c>
      <c r="C1860" t="s">
        <v>124</v>
      </c>
      <c r="D1860" t="s">
        <v>343</v>
      </c>
      <c r="E1860">
        <v>43915</v>
      </c>
      <c r="F1860">
        <v>10532</v>
      </c>
      <c r="G1860">
        <v>9447</v>
      </c>
      <c r="H1860" s="1">
        <v>43921</v>
      </c>
      <c r="I1860" t="s">
        <v>387</v>
      </c>
      <c r="J1860" t="s">
        <v>383</v>
      </c>
      <c r="K1860">
        <v>1030063</v>
      </c>
      <c r="L1860" t="s">
        <v>126</v>
      </c>
      <c r="M1860" t="s">
        <v>302</v>
      </c>
      <c r="N1860" t="s">
        <v>225</v>
      </c>
      <c r="O1860" t="s">
        <v>251</v>
      </c>
      <c r="P1860">
        <v>33</v>
      </c>
      <c r="Q1860" s="1">
        <v>31578</v>
      </c>
      <c r="R1860" t="s">
        <v>235</v>
      </c>
      <c r="S1860" t="s">
        <v>303</v>
      </c>
      <c r="T1860" t="s">
        <v>259</v>
      </c>
      <c r="U1860" t="s">
        <v>230</v>
      </c>
      <c r="V1860" t="s">
        <v>231</v>
      </c>
      <c r="W1860">
        <v>847</v>
      </c>
      <c r="X1860" t="s">
        <v>344</v>
      </c>
      <c r="Y1860" t="s">
        <v>345</v>
      </c>
      <c r="Z1860" t="s">
        <v>346</v>
      </c>
      <c r="AA1860">
        <v>0.1065</v>
      </c>
      <c r="AB1860" t="s">
        <v>347</v>
      </c>
      <c r="AC1860" t="s">
        <v>348</v>
      </c>
      <c r="AD1860" t="s">
        <v>124</v>
      </c>
      <c r="AE1860" t="s">
        <v>9</v>
      </c>
      <c r="AF1860" t="s">
        <v>10</v>
      </c>
      <c r="AG1860" t="s">
        <v>11</v>
      </c>
      <c r="AH1860" t="s">
        <v>11</v>
      </c>
      <c r="AI1860" t="s">
        <v>12</v>
      </c>
      <c r="AJ1860" t="s">
        <v>20</v>
      </c>
      <c r="AK1860">
        <v>1030063</v>
      </c>
      <c r="AL1860" t="s">
        <v>125</v>
      </c>
      <c r="AM1860" t="s">
        <v>30</v>
      </c>
      <c r="AN1860">
        <v>43957</v>
      </c>
      <c r="AO1860">
        <v>10838</v>
      </c>
      <c r="AP1860">
        <v>43599</v>
      </c>
      <c r="AQ1860">
        <v>45.55</v>
      </c>
      <c r="AR1860">
        <v>1747.32</v>
      </c>
      <c r="AS1860" t="s">
        <v>2396</v>
      </c>
      <c r="AT1860" t="s">
        <v>2396</v>
      </c>
      <c r="AU1860">
        <v>1</v>
      </c>
      <c r="AV1860" t="s">
        <v>2399</v>
      </c>
      <c r="AW1860" t="str" cm="1">
        <f t="array" ref="AW1860">IF(Bank_Final_Fact[[#This Row],[Disbursement Date]]=MIN(_xlfn._xlws.FILTER(Bank_Final_Fact[Disbursement Date],Bank_Final_Fact[Client id]=Bank_Final_Fact[[#This Row],[Client id]])),"New","Old")</f>
        <v>Old</v>
      </c>
      <c r="AX1860">
        <f t="shared" si="29"/>
        <v>2</v>
      </c>
    </row>
    <row r="1861" spans="1:50">
      <c r="A1861" t="s">
        <v>2246</v>
      </c>
      <c r="B1861">
        <v>604</v>
      </c>
      <c r="C1861" t="s">
        <v>109</v>
      </c>
      <c r="D1861" t="s">
        <v>343</v>
      </c>
      <c r="E1861">
        <v>37223</v>
      </c>
      <c r="F1861">
        <v>47862</v>
      </c>
      <c r="G1861">
        <v>22859</v>
      </c>
      <c r="H1861" s="1">
        <v>44975</v>
      </c>
      <c r="I1861" t="s">
        <v>394</v>
      </c>
      <c r="J1861" t="s">
        <v>383</v>
      </c>
      <c r="K1861">
        <v>1110166</v>
      </c>
      <c r="L1861" t="s">
        <v>112</v>
      </c>
      <c r="M1861" t="s">
        <v>252</v>
      </c>
      <c r="N1861" t="s">
        <v>225</v>
      </c>
      <c r="O1861" t="s">
        <v>242</v>
      </c>
      <c r="P1861">
        <v>22</v>
      </c>
      <c r="Q1861" s="1">
        <v>35047</v>
      </c>
      <c r="R1861" t="s">
        <v>266</v>
      </c>
      <c r="S1861" t="s">
        <v>243</v>
      </c>
      <c r="T1861" t="s">
        <v>229</v>
      </c>
      <c r="U1861" t="s">
        <v>261</v>
      </c>
      <c r="V1861" t="s">
        <v>246</v>
      </c>
      <c r="W1861">
        <v>346</v>
      </c>
      <c r="X1861" t="s">
        <v>344</v>
      </c>
      <c r="Y1861" t="s">
        <v>345</v>
      </c>
      <c r="Z1861" t="s">
        <v>346</v>
      </c>
      <c r="AA1861">
        <v>0.1065</v>
      </c>
      <c r="AB1861" t="s">
        <v>347</v>
      </c>
      <c r="AC1861" t="s">
        <v>348</v>
      </c>
      <c r="AD1861" t="s">
        <v>109</v>
      </c>
      <c r="AE1861" t="s">
        <v>9</v>
      </c>
      <c r="AF1861" t="s">
        <v>10</v>
      </c>
      <c r="AG1861" t="s">
        <v>11</v>
      </c>
      <c r="AH1861" t="s">
        <v>11</v>
      </c>
      <c r="AI1861" t="s">
        <v>12</v>
      </c>
      <c r="AJ1861" t="s">
        <v>110</v>
      </c>
      <c r="AK1861">
        <v>1110166</v>
      </c>
      <c r="AL1861" t="s">
        <v>111</v>
      </c>
      <c r="AM1861" t="s">
        <v>14</v>
      </c>
      <c r="AN1861">
        <v>37006</v>
      </c>
      <c r="AO1861">
        <v>48663</v>
      </c>
      <c r="AP1861">
        <v>36729</v>
      </c>
      <c r="AQ1861">
        <v>17.309999999999999</v>
      </c>
      <c r="AR1861">
        <v>3936.66</v>
      </c>
      <c r="AS1861" t="s">
        <v>2397</v>
      </c>
      <c r="AT1861" t="s">
        <v>2396</v>
      </c>
      <c r="AU1861">
        <v>0</v>
      </c>
      <c r="AV1861" t="s">
        <v>2398</v>
      </c>
      <c r="AW1861" t="str" cm="1">
        <f t="array" ref="AW1861">IF(Bank_Final_Fact[[#This Row],[Disbursement Date]]=MIN(_xlfn._xlws.FILTER(Bank_Final_Fact[Disbursement Date],Bank_Final_Fact[Client id]=Bank_Final_Fact[[#This Row],[Client id]])),"New","Old")</f>
        <v>New</v>
      </c>
      <c r="AX1861">
        <f t="shared" si="29"/>
        <v>1</v>
      </c>
    </row>
    <row r="1862" spans="1:50">
      <c r="A1862" t="s">
        <v>2247</v>
      </c>
      <c r="B1862">
        <v>806</v>
      </c>
      <c r="C1862" t="s">
        <v>23</v>
      </c>
      <c r="D1862" t="s">
        <v>356</v>
      </c>
      <c r="E1862">
        <v>45955</v>
      </c>
      <c r="F1862">
        <v>11336</v>
      </c>
      <c r="G1862">
        <v>43604</v>
      </c>
      <c r="H1862" s="1">
        <v>44712</v>
      </c>
      <c r="I1862" t="s">
        <v>394</v>
      </c>
      <c r="J1862" t="s">
        <v>383</v>
      </c>
      <c r="K1862">
        <v>910182</v>
      </c>
      <c r="L1862" t="s">
        <v>31</v>
      </c>
      <c r="M1862" t="s">
        <v>253</v>
      </c>
      <c r="N1862" t="s">
        <v>225</v>
      </c>
      <c r="O1862" t="s">
        <v>251</v>
      </c>
      <c r="P1862">
        <v>31</v>
      </c>
      <c r="Q1862" s="1">
        <v>32153</v>
      </c>
      <c r="R1862" t="s">
        <v>235</v>
      </c>
      <c r="S1862" t="s">
        <v>243</v>
      </c>
      <c r="T1862" t="s">
        <v>229</v>
      </c>
      <c r="U1862" t="s">
        <v>245</v>
      </c>
      <c r="V1862" t="s">
        <v>246</v>
      </c>
      <c r="W1862">
        <v>315</v>
      </c>
      <c r="X1862" t="s">
        <v>344</v>
      </c>
      <c r="Y1862" t="s">
        <v>357</v>
      </c>
      <c r="Z1862" t="s">
        <v>346</v>
      </c>
      <c r="AA1862">
        <v>6.6199999999999995E-2</v>
      </c>
      <c r="AB1862" t="s">
        <v>351</v>
      </c>
      <c r="AC1862" t="s">
        <v>358</v>
      </c>
      <c r="AD1862" t="s">
        <v>23</v>
      </c>
      <c r="AE1862" t="s">
        <v>24</v>
      </c>
      <c r="AF1862" t="s">
        <v>25</v>
      </c>
      <c r="AG1862" t="s">
        <v>26</v>
      </c>
      <c r="AH1862" t="s">
        <v>26</v>
      </c>
      <c r="AI1862" t="s">
        <v>27</v>
      </c>
      <c r="AJ1862" t="s">
        <v>28</v>
      </c>
      <c r="AK1862">
        <v>910182</v>
      </c>
      <c r="AL1862" t="s">
        <v>29</v>
      </c>
      <c r="AM1862" t="s">
        <v>16</v>
      </c>
      <c r="AN1862">
        <v>45620</v>
      </c>
      <c r="AO1862">
        <v>11670</v>
      </c>
      <c r="AP1862">
        <v>45692</v>
      </c>
      <c r="AQ1862">
        <v>34.06</v>
      </c>
      <c r="AR1862">
        <v>3145.46</v>
      </c>
      <c r="AS1862" t="s">
        <v>2396</v>
      </c>
      <c r="AT1862" t="s">
        <v>2396</v>
      </c>
      <c r="AU1862">
        <v>0</v>
      </c>
      <c r="AV1862" t="s">
        <v>2398</v>
      </c>
      <c r="AW1862" t="str" cm="1">
        <f t="array" ref="AW1862">IF(Bank_Final_Fact[[#This Row],[Disbursement Date]]=MIN(_xlfn._xlws.FILTER(Bank_Final_Fact[Disbursement Date],Bank_Final_Fact[Client id]=Bank_Final_Fact[[#This Row],[Client id]])),"New","Old")</f>
        <v>Old</v>
      </c>
      <c r="AX1862">
        <f t="shared" si="29"/>
        <v>2</v>
      </c>
    </row>
    <row r="1863" spans="1:50">
      <c r="A1863" t="s">
        <v>2248</v>
      </c>
      <c r="B1863">
        <v>921</v>
      </c>
      <c r="C1863" t="s">
        <v>20</v>
      </c>
      <c r="D1863" t="s">
        <v>359</v>
      </c>
      <c r="E1863">
        <v>42407</v>
      </c>
      <c r="F1863">
        <v>48546</v>
      </c>
      <c r="G1863">
        <v>42037</v>
      </c>
      <c r="H1863" s="1">
        <v>44813</v>
      </c>
      <c r="I1863" t="s">
        <v>394</v>
      </c>
      <c r="J1863" t="s">
        <v>389</v>
      </c>
      <c r="K1863">
        <v>110159</v>
      </c>
      <c r="L1863" t="s">
        <v>22</v>
      </c>
      <c r="M1863" t="s">
        <v>290</v>
      </c>
      <c r="N1863" t="s">
        <v>225</v>
      </c>
      <c r="O1863" t="s">
        <v>251</v>
      </c>
      <c r="P1863">
        <v>32</v>
      </c>
      <c r="Q1863" s="1">
        <v>31413</v>
      </c>
      <c r="R1863" t="s">
        <v>239</v>
      </c>
      <c r="S1863" t="s">
        <v>303</v>
      </c>
      <c r="T1863" t="s">
        <v>229</v>
      </c>
      <c r="U1863" t="s">
        <v>230</v>
      </c>
      <c r="V1863" t="s">
        <v>246</v>
      </c>
      <c r="W1863">
        <v>666</v>
      </c>
      <c r="X1863" t="s">
        <v>344</v>
      </c>
      <c r="Y1863" t="s">
        <v>360</v>
      </c>
      <c r="Z1863" t="s">
        <v>346</v>
      </c>
      <c r="AA1863">
        <v>9.9099999999999994E-2</v>
      </c>
      <c r="AB1863" t="s">
        <v>347</v>
      </c>
      <c r="AC1863" t="s">
        <v>361</v>
      </c>
      <c r="AD1863" t="s">
        <v>20</v>
      </c>
      <c r="AE1863" t="s">
        <v>9</v>
      </c>
      <c r="AF1863" t="s">
        <v>10</v>
      </c>
      <c r="AG1863" t="s">
        <v>11</v>
      </c>
      <c r="AH1863" t="s">
        <v>11</v>
      </c>
      <c r="AI1863" t="s">
        <v>12</v>
      </c>
      <c r="AJ1863" t="s">
        <v>20</v>
      </c>
      <c r="AK1863">
        <v>110159</v>
      </c>
      <c r="AL1863" t="s">
        <v>21</v>
      </c>
      <c r="AM1863" t="s">
        <v>30</v>
      </c>
      <c r="AN1863">
        <v>43656</v>
      </c>
      <c r="AO1863">
        <v>48590</v>
      </c>
      <c r="AP1863">
        <v>42337</v>
      </c>
      <c r="AQ1863">
        <v>41.44</v>
      </c>
      <c r="AR1863">
        <v>708.64</v>
      </c>
      <c r="AS1863" t="s">
        <v>2396</v>
      </c>
      <c r="AT1863" t="s">
        <v>2396</v>
      </c>
      <c r="AU1863">
        <v>1</v>
      </c>
      <c r="AV1863" t="s">
        <v>2398</v>
      </c>
      <c r="AW1863" t="str" cm="1">
        <f t="array" ref="AW1863">IF(Bank_Final_Fact[[#This Row],[Disbursement Date]]=MIN(_xlfn._xlws.FILTER(Bank_Final_Fact[Disbursement Date],Bank_Final_Fact[Client id]=Bank_Final_Fact[[#This Row],[Client id]])),"New","Old")</f>
        <v>Old</v>
      </c>
      <c r="AX1863">
        <f t="shared" si="29"/>
        <v>2</v>
      </c>
    </row>
    <row r="1864" spans="1:50">
      <c r="A1864" t="s">
        <v>2249</v>
      </c>
      <c r="B1864">
        <v>850</v>
      </c>
      <c r="C1864" t="s">
        <v>17</v>
      </c>
      <c r="D1864" t="s">
        <v>343</v>
      </c>
      <c r="E1864">
        <v>3302</v>
      </c>
      <c r="F1864">
        <v>8930</v>
      </c>
      <c r="G1864">
        <v>23350</v>
      </c>
      <c r="H1864" s="1">
        <v>43211</v>
      </c>
      <c r="I1864" t="s">
        <v>387</v>
      </c>
      <c r="J1864" t="s">
        <v>383</v>
      </c>
      <c r="K1864">
        <v>160051</v>
      </c>
      <c r="L1864" t="s">
        <v>19</v>
      </c>
      <c r="M1864" t="s">
        <v>291</v>
      </c>
      <c r="N1864" t="s">
        <v>225</v>
      </c>
      <c r="O1864" t="s">
        <v>226</v>
      </c>
      <c r="P1864">
        <v>45</v>
      </c>
      <c r="Q1864" s="1">
        <v>27030</v>
      </c>
      <c r="R1864" t="s">
        <v>235</v>
      </c>
      <c r="S1864" t="s">
        <v>243</v>
      </c>
      <c r="T1864" t="s">
        <v>229</v>
      </c>
      <c r="U1864" t="s">
        <v>230</v>
      </c>
      <c r="V1864" t="s">
        <v>246</v>
      </c>
      <c r="W1864">
        <v>311</v>
      </c>
      <c r="X1864" t="s">
        <v>344</v>
      </c>
      <c r="Y1864" t="s">
        <v>345</v>
      </c>
      <c r="Z1864" t="s">
        <v>346</v>
      </c>
      <c r="AA1864">
        <v>0.1065</v>
      </c>
      <c r="AB1864" t="s">
        <v>347</v>
      </c>
      <c r="AC1864" t="s">
        <v>348</v>
      </c>
      <c r="AD1864" t="s">
        <v>17</v>
      </c>
      <c r="AE1864" t="s">
        <v>9</v>
      </c>
      <c r="AF1864" t="s">
        <v>10</v>
      </c>
      <c r="AG1864" t="s">
        <v>11</v>
      </c>
      <c r="AH1864" t="s">
        <v>11</v>
      </c>
      <c r="AI1864" t="s">
        <v>12</v>
      </c>
      <c r="AJ1864" t="s">
        <v>17</v>
      </c>
      <c r="AK1864">
        <v>160051</v>
      </c>
      <c r="AL1864" t="s">
        <v>18</v>
      </c>
      <c r="AM1864" t="s">
        <v>30</v>
      </c>
      <c r="AN1864">
        <v>3099</v>
      </c>
      <c r="AO1864">
        <v>9998</v>
      </c>
      <c r="AP1864">
        <v>3223</v>
      </c>
      <c r="AQ1864">
        <v>5.77</v>
      </c>
      <c r="AR1864">
        <v>1142.3699999999999</v>
      </c>
      <c r="AS1864" t="s">
        <v>2396</v>
      </c>
      <c r="AT1864" t="s">
        <v>2396</v>
      </c>
      <c r="AU1864">
        <v>0</v>
      </c>
      <c r="AV1864" t="s">
        <v>2400</v>
      </c>
      <c r="AW1864" t="str" cm="1">
        <f t="array" ref="AW1864">IF(Bank_Final_Fact[[#This Row],[Disbursement Date]]=MIN(_xlfn._xlws.FILTER(Bank_Final_Fact[Disbursement Date],Bank_Final_Fact[Client id]=Bank_Final_Fact[[#This Row],[Client id]])),"New","Old")</f>
        <v>New</v>
      </c>
      <c r="AX1864">
        <f t="shared" si="29"/>
        <v>2</v>
      </c>
    </row>
    <row r="1865" spans="1:50">
      <c r="A1865" t="s">
        <v>2250</v>
      </c>
      <c r="B1865">
        <v>273</v>
      </c>
      <c r="C1865" t="s">
        <v>92</v>
      </c>
      <c r="D1865" t="s">
        <v>366</v>
      </c>
      <c r="E1865">
        <v>21745</v>
      </c>
      <c r="F1865">
        <v>16807</v>
      </c>
      <c r="G1865">
        <v>14725</v>
      </c>
      <c r="H1865" s="1">
        <v>43985</v>
      </c>
      <c r="I1865" t="s">
        <v>385</v>
      </c>
      <c r="J1865" t="s">
        <v>383</v>
      </c>
      <c r="K1865">
        <v>700013</v>
      </c>
      <c r="L1865" t="s">
        <v>93</v>
      </c>
      <c r="M1865" t="s">
        <v>290</v>
      </c>
      <c r="N1865" t="s">
        <v>225</v>
      </c>
      <c r="O1865" t="s">
        <v>251</v>
      </c>
      <c r="P1865">
        <v>32</v>
      </c>
      <c r="Q1865" s="1">
        <v>31413</v>
      </c>
      <c r="R1865" t="s">
        <v>239</v>
      </c>
      <c r="S1865" t="s">
        <v>303</v>
      </c>
      <c r="T1865" t="s">
        <v>229</v>
      </c>
      <c r="U1865" t="s">
        <v>230</v>
      </c>
      <c r="V1865" t="s">
        <v>246</v>
      </c>
      <c r="W1865">
        <v>666</v>
      </c>
      <c r="X1865" t="s">
        <v>344</v>
      </c>
      <c r="Y1865" t="s">
        <v>360</v>
      </c>
      <c r="Z1865" t="s">
        <v>363</v>
      </c>
      <c r="AA1865">
        <v>0.17269999999999999</v>
      </c>
      <c r="AB1865" t="s">
        <v>354</v>
      </c>
      <c r="AC1865" t="s">
        <v>367</v>
      </c>
      <c r="AD1865" t="s">
        <v>92</v>
      </c>
      <c r="AE1865" t="s">
        <v>82</v>
      </c>
      <c r="AF1865" t="s">
        <v>83</v>
      </c>
      <c r="AG1865" t="s">
        <v>84</v>
      </c>
      <c r="AH1865" t="s">
        <v>84</v>
      </c>
      <c r="AI1865" t="s">
        <v>85</v>
      </c>
      <c r="AJ1865" t="s">
        <v>86</v>
      </c>
      <c r="AK1865">
        <v>700013</v>
      </c>
      <c r="AL1865" t="s">
        <v>21</v>
      </c>
      <c r="AM1865" t="s">
        <v>30</v>
      </c>
      <c r="AN1865">
        <v>23004</v>
      </c>
      <c r="AO1865">
        <v>18412</v>
      </c>
      <c r="AP1865">
        <v>21454</v>
      </c>
      <c r="AQ1865">
        <v>26.92</v>
      </c>
      <c r="AR1865">
        <v>1795.66</v>
      </c>
      <c r="AS1865" t="s">
        <v>2396</v>
      </c>
      <c r="AT1865" t="s">
        <v>2396</v>
      </c>
      <c r="AU1865">
        <v>0</v>
      </c>
      <c r="AV1865" t="s">
        <v>2398</v>
      </c>
      <c r="AW1865" t="str" cm="1">
        <f t="array" ref="AW1865">IF(Bank_Final_Fact[[#This Row],[Disbursement Date]]=MIN(_xlfn._xlws.FILTER(Bank_Final_Fact[Disbursement Date],Bank_Final_Fact[Client id]=Bank_Final_Fact[[#This Row],[Client id]])),"New","Old")</f>
        <v>New</v>
      </c>
      <c r="AX1865">
        <f t="shared" si="29"/>
        <v>2</v>
      </c>
    </row>
    <row r="1866" spans="1:50">
      <c r="A1866" t="s">
        <v>2251</v>
      </c>
      <c r="B1866">
        <v>127</v>
      </c>
      <c r="C1866" t="s">
        <v>17</v>
      </c>
      <c r="D1866" t="s">
        <v>343</v>
      </c>
      <c r="E1866">
        <v>21248</v>
      </c>
      <c r="F1866">
        <v>49435</v>
      </c>
      <c r="G1866">
        <v>3121</v>
      </c>
      <c r="H1866" s="1">
        <v>43842</v>
      </c>
      <c r="I1866" t="s">
        <v>382</v>
      </c>
      <c r="J1866" t="s">
        <v>389</v>
      </c>
      <c r="K1866">
        <v>160051</v>
      </c>
      <c r="L1866" t="s">
        <v>19</v>
      </c>
      <c r="M1866" t="s">
        <v>269</v>
      </c>
      <c r="N1866" t="s">
        <v>225</v>
      </c>
      <c r="O1866" t="s">
        <v>251</v>
      </c>
      <c r="P1866">
        <v>34</v>
      </c>
      <c r="Q1866" s="1">
        <v>30814</v>
      </c>
      <c r="R1866" t="s">
        <v>239</v>
      </c>
      <c r="S1866" t="s">
        <v>303</v>
      </c>
      <c r="T1866" t="s">
        <v>229</v>
      </c>
      <c r="U1866" t="s">
        <v>230</v>
      </c>
      <c r="V1866" t="s">
        <v>231</v>
      </c>
      <c r="W1866">
        <v>818</v>
      </c>
      <c r="X1866" t="s">
        <v>344</v>
      </c>
      <c r="Y1866" t="s">
        <v>345</v>
      </c>
      <c r="Z1866" t="s">
        <v>346</v>
      </c>
      <c r="AA1866">
        <v>0.1065</v>
      </c>
      <c r="AB1866" t="s">
        <v>347</v>
      </c>
      <c r="AC1866" t="s">
        <v>348</v>
      </c>
      <c r="AD1866" t="s">
        <v>17</v>
      </c>
      <c r="AE1866" t="s">
        <v>9</v>
      </c>
      <c r="AF1866" t="s">
        <v>10</v>
      </c>
      <c r="AG1866" t="s">
        <v>11</v>
      </c>
      <c r="AH1866" t="s">
        <v>11</v>
      </c>
      <c r="AI1866" t="s">
        <v>12</v>
      </c>
      <c r="AJ1866" t="s">
        <v>17</v>
      </c>
      <c r="AK1866">
        <v>160051</v>
      </c>
      <c r="AL1866" t="s">
        <v>18</v>
      </c>
      <c r="AM1866" t="s">
        <v>30</v>
      </c>
      <c r="AN1866">
        <v>22951</v>
      </c>
      <c r="AO1866">
        <v>50995</v>
      </c>
      <c r="AP1866">
        <v>21226</v>
      </c>
      <c r="AQ1866">
        <v>4.0999999999999996</v>
      </c>
      <c r="AR1866">
        <v>3061.58</v>
      </c>
      <c r="AS1866" t="s">
        <v>2397</v>
      </c>
      <c r="AT1866" t="s">
        <v>2396</v>
      </c>
      <c r="AU1866">
        <v>0</v>
      </c>
      <c r="AV1866" t="s">
        <v>2399</v>
      </c>
      <c r="AW1866" t="str" cm="1">
        <f t="array" ref="AW1866">IF(Bank_Final_Fact[[#This Row],[Disbursement Date]]=MIN(_xlfn._xlws.FILTER(Bank_Final_Fact[Disbursement Date],Bank_Final_Fact[Client id]=Bank_Final_Fact[[#This Row],[Client id]])),"New","Old")</f>
        <v>Old</v>
      </c>
      <c r="AX1866">
        <f t="shared" si="29"/>
        <v>2</v>
      </c>
    </row>
    <row r="1867" spans="1:50">
      <c r="A1867" t="s">
        <v>2252</v>
      </c>
      <c r="B1867">
        <v>419</v>
      </c>
      <c r="C1867" t="s">
        <v>17</v>
      </c>
      <c r="D1867" t="s">
        <v>343</v>
      </c>
      <c r="E1867">
        <v>44462</v>
      </c>
      <c r="F1867">
        <v>39833</v>
      </c>
      <c r="G1867">
        <v>14327</v>
      </c>
      <c r="H1867" s="1">
        <v>42815</v>
      </c>
      <c r="I1867" t="s">
        <v>382</v>
      </c>
      <c r="J1867" t="s">
        <v>383</v>
      </c>
      <c r="K1867">
        <v>160051</v>
      </c>
      <c r="L1867" t="s">
        <v>19</v>
      </c>
      <c r="M1867" t="s">
        <v>292</v>
      </c>
      <c r="N1867" t="s">
        <v>225</v>
      </c>
      <c r="O1867" t="s">
        <v>242</v>
      </c>
      <c r="Q1867" s="1"/>
      <c r="R1867" t="s">
        <v>239</v>
      </c>
      <c r="S1867" t="s">
        <v>303</v>
      </c>
      <c r="T1867" t="s">
        <v>259</v>
      </c>
      <c r="U1867" t="s">
        <v>261</v>
      </c>
      <c r="V1867" t="s">
        <v>246</v>
      </c>
      <c r="W1867">
        <v>476</v>
      </c>
      <c r="X1867" t="s">
        <v>344</v>
      </c>
      <c r="Y1867" t="s">
        <v>345</v>
      </c>
      <c r="Z1867" t="s">
        <v>346</v>
      </c>
      <c r="AA1867">
        <v>0.1065</v>
      </c>
      <c r="AB1867" t="s">
        <v>347</v>
      </c>
      <c r="AC1867" t="s">
        <v>348</v>
      </c>
      <c r="AD1867" t="s">
        <v>17</v>
      </c>
      <c r="AE1867" t="s">
        <v>9</v>
      </c>
      <c r="AF1867" t="s">
        <v>10</v>
      </c>
      <c r="AG1867" t="s">
        <v>11</v>
      </c>
      <c r="AH1867" t="s">
        <v>11</v>
      </c>
      <c r="AI1867" t="s">
        <v>12</v>
      </c>
      <c r="AJ1867" t="s">
        <v>17</v>
      </c>
      <c r="AK1867">
        <v>160051</v>
      </c>
      <c r="AL1867" t="s">
        <v>18</v>
      </c>
      <c r="AM1867" t="s">
        <v>30</v>
      </c>
      <c r="AN1867">
        <v>46162</v>
      </c>
      <c r="AO1867">
        <v>39375</v>
      </c>
      <c r="AP1867">
        <v>44163</v>
      </c>
      <c r="AQ1867">
        <v>20.34</v>
      </c>
      <c r="AR1867">
        <v>2854.83</v>
      </c>
      <c r="AS1867" t="s">
        <v>2396</v>
      </c>
      <c r="AT1867" t="s">
        <v>2396</v>
      </c>
      <c r="AU1867">
        <v>0</v>
      </c>
      <c r="AV1867" t="s">
        <v>2398</v>
      </c>
      <c r="AW1867" t="str" cm="1">
        <f t="array" ref="AW1867">IF(Bank_Final_Fact[[#This Row],[Disbursement Date]]=MIN(_xlfn._xlws.FILTER(Bank_Final_Fact[Disbursement Date],Bank_Final_Fact[Client id]=Bank_Final_Fact[[#This Row],[Client id]])),"New","Old")</f>
        <v>New</v>
      </c>
      <c r="AX1867">
        <f t="shared" si="29"/>
        <v>2</v>
      </c>
    </row>
    <row r="1868" spans="1:50">
      <c r="A1868" t="s">
        <v>2253</v>
      </c>
      <c r="B1868">
        <v>516</v>
      </c>
      <c r="C1868" t="s">
        <v>109</v>
      </c>
      <c r="D1868" t="s">
        <v>359</v>
      </c>
      <c r="E1868">
        <v>34737</v>
      </c>
      <c r="F1868">
        <v>45540</v>
      </c>
      <c r="G1868">
        <v>34486</v>
      </c>
      <c r="H1868" s="1">
        <v>42978</v>
      </c>
      <c r="I1868" t="s">
        <v>394</v>
      </c>
      <c r="J1868" t="s">
        <v>383</v>
      </c>
      <c r="K1868">
        <v>1110166</v>
      </c>
      <c r="L1868" t="s">
        <v>112</v>
      </c>
      <c r="M1868" t="s">
        <v>268</v>
      </c>
      <c r="N1868" t="s">
        <v>225</v>
      </c>
      <c r="O1868" t="s">
        <v>251</v>
      </c>
      <c r="P1868">
        <v>26</v>
      </c>
      <c r="Q1868" s="1">
        <v>33970</v>
      </c>
      <c r="R1868" t="s">
        <v>235</v>
      </c>
      <c r="S1868" t="s">
        <v>243</v>
      </c>
      <c r="T1868" t="s">
        <v>229</v>
      </c>
      <c r="U1868" t="s">
        <v>230</v>
      </c>
      <c r="V1868" t="s">
        <v>240</v>
      </c>
      <c r="W1868">
        <v>398</v>
      </c>
      <c r="X1868" t="s">
        <v>344</v>
      </c>
      <c r="Y1868" t="s">
        <v>360</v>
      </c>
      <c r="Z1868" t="s">
        <v>346</v>
      </c>
      <c r="AA1868">
        <v>9.9099999999999994E-2</v>
      </c>
      <c r="AB1868" t="s">
        <v>347</v>
      </c>
      <c r="AC1868" t="s">
        <v>361</v>
      </c>
      <c r="AD1868" t="s">
        <v>109</v>
      </c>
      <c r="AE1868" t="s">
        <v>9</v>
      </c>
      <c r="AF1868" t="s">
        <v>10</v>
      </c>
      <c r="AG1868" t="s">
        <v>11</v>
      </c>
      <c r="AH1868" t="s">
        <v>11</v>
      </c>
      <c r="AI1868" t="s">
        <v>12</v>
      </c>
      <c r="AJ1868" t="s">
        <v>110</v>
      </c>
      <c r="AK1868">
        <v>1110166</v>
      </c>
      <c r="AL1868" t="s">
        <v>111</v>
      </c>
      <c r="AM1868" t="s">
        <v>14</v>
      </c>
      <c r="AN1868">
        <v>34988</v>
      </c>
      <c r="AO1868">
        <v>47399</v>
      </c>
      <c r="AP1868">
        <v>34555</v>
      </c>
      <c r="AQ1868">
        <v>25.78</v>
      </c>
      <c r="AR1868">
        <v>399.38</v>
      </c>
      <c r="AS1868" t="s">
        <v>2396</v>
      </c>
      <c r="AT1868" t="s">
        <v>2397</v>
      </c>
      <c r="AU1868">
        <v>0</v>
      </c>
      <c r="AV1868" t="s">
        <v>2398</v>
      </c>
      <c r="AW1868" t="str" cm="1">
        <f t="array" ref="AW1868">IF(Bank_Final_Fact[[#This Row],[Disbursement Date]]=MIN(_xlfn._xlws.FILTER(Bank_Final_Fact[Disbursement Date],Bank_Final_Fact[Client id]=Bank_Final_Fact[[#This Row],[Client id]])),"New","Old")</f>
        <v>Old</v>
      </c>
      <c r="AX1868">
        <f t="shared" si="29"/>
        <v>5</v>
      </c>
    </row>
    <row r="1869" spans="1:50">
      <c r="A1869" t="s">
        <v>2254</v>
      </c>
      <c r="B1869">
        <v>708</v>
      </c>
      <c r="C1869" t="s">
        <v>124</v>
      </c>
      <c r="D1869" t="s">
        <v>359</v>
      </c>
      <c r="E1869">
        <v>9798</v>
      </c>
      <c r="F1869">
        <v>11192</v>
      </c>
      <c r="G1869">
        <v>28844</v>
      </c>
      <c r="H1869" s="1">
        <v>42037</v>
      </c>
      <c r="I1869" t="s">
        <v>382</v>
      </c>
      <c r="J1869" t="s">
        <v>383</v>
      </c>
      <c r="K1869">
        <v>1030063</v>
      </c>
      <c r="L1869" t="s">
        <v>126</v>
      </c>
      <c r="M1869" t="s">
        <v>279</v>
      </c>
      <c r="N1869" t="s">
        <v>225</v>
      </c>
      <c r="O1869" t="s">
        <v>226</v>
      </c>
      <c r="P1869">
        <v>38</v>
      </c>
      <c r="Q1869" s="1">
        <v>29530</v>
      </c>
      <c r="R1869" t="s">
        <v>266</v>
      </c>
      <c r="S1869" t="s">
        <v>282</v>
      </c>
      <c r="T1869" t="s">
        <v>229</v>
      </c>
      <c r="U1869" t="s">
        <v>236</v>
      </c>
      <c r="V1869" t="s">
        <v>231</v>
      </c>
      <c r="W1869">
        <v>755</v>
      </c>
      <c r="X1869" t="s">
        <v>344</v>
      </c>
      <c r="Y1869" t="s">
        <v>360</v>
      </c>
      <c r="Z1869" t="s">
        <v>346</v>
      </c>
      <c r="AA1869">
        <v>9.9099999999999994E-2</v>
      </c>
      <c r="AB1869" t="s">
        <v>347</v>
      </c>
      <c r="AC1869" t="s">
        <v>361</v>
      </c>
      <c r="AD1869" t="s">
        <v>124</v>
      </c>
      <c r="AE1869" t="s">
        <v>9</v>
      </c>
      <c r="AF1869" t="s">
        <v>10</v>
      </c>
      <c r="AG1869" t="s">
        <v>11</v>
      </c>
      <c r="AH1869" t="s">
        <v>11</v>
      </c>
      <c r="AI1869" t="s">
        <v>12</v>
      </c>
      <c r="AJ1869" t="s">
        <v>20</v>
      </c>
      <c r="AK1869">
        <v>1030063</v>
      </c>
      <c r="AL1869" t="s">
        <v>125</v>
      </c>
      <c r="AM1869" t="s">
        <v>30</v>
      </c>
      <c r="AN1869">
        <v>11309</v>
      </c>
      <c r="AO1869">
        <v>10777</v>
      </c>
      <c r="AP1869">
        <v>9452</v>
      </c>
      <c r="AQ1869">
        <v>6.11</v>
      </c>
      <c r="AR1869">
        <v>584.35</v>
      </c>
      <c r="AS1869" t="s">
        <v>2396</v>
      </c>
      <c r="AT1869" t="s">
        <v>2396</v>
      </c>
      <c r="AU1869">
        <v>2</v>
      </c>
      <c r="AV1869" t="s">
        <v>2398</v>
      </c>
      <c r="AW1869" t="str" cm="1">
        <f t="array" ref="AW1869">IF(Bank_Final_Fact[[#This Row],[Disbursement Date]]=MIN(_xlfn._xlws.FILTER(Bank_Final_Fact[Disbursement Date],Bank_Final_Fact[Client id]=Bank_Final_Fact[[#This Row],[Client id]])),"New","Old")</f>
        <v>New</v>
      </c>
      <c r="AX1869">
        <f t="shared" si="29"/>
        <v>3</v>
      </c>
    </row>
    <row r="1870" spans="1:50">
      <c r="A1870" t="s">
        <v>2255</v>
      </c>
      <c r="B1870">
        <v>972</v>
      </c>
      <c r="C1870" t="s">
        <v>92</v>
      </c>
      <c r="D1870" t="s">
        <v>359</v>
      </c>
      <c r="E1870">
        <v>13528</v>
      </c>
      <c r="F1870">
        <v>13176</v>
      </c>
      <c r="G1870">
        <v>43306</v>
      </c>
      <c r="H1870" s="1">
        <v>44424</v>
      </c>
      <c r="I1870" t="s">
        <v>382</v>
      </c>
      <c r="J1870" t="s">
        <v>389</v>
      </c>
      <c r="K1870">
        <v>700013</v>
      </c>
      <c r="L1870" t="s">
        <v>93</v>
      </c>
      <c r="M1870" t="s">
        <v>333</v>
      </c>
      <c r="N1870" t="s">
        <v>225</v>
      </c>
      <c r="O1870" t="s">
        <v>238</v>
      </c>
      <c r="P1870">
        <v>47</v>
      </c>
      <c r="Q1870" s="1">
        <v>26299</v>
      </c>
      <c r="R1870" t="s">
        <v>281</v>
      </c>
      <c r="S1870" t="s">
        <v>282</v>
      </c>
      <c r="T1870" t="s">
        <v>229</v>
      </c>
      <c r="U1870" t="s">
        <v>261</v>
      </c>
      <c r="V1870" t="s">
        <v>246</v>
      </c>
      <c r="W1870">
        <v>526</v>
      </c>
      <c r="X1870" t="s">
        <v>344</v>
      </c>
      <c r="Y1870" t="s">
        <v>360</v>
      </c>
      <c r="Z1870" t="s">
        <v>346</v>
      </c>
      <c r="AA1870">
        <v>9.9099999999999994E-2</v>
      </c>
      <c r="AB1870" t="s">
        <v>347</v>
      </c>
      <c r="AC1870" t="s">
        <v>361</v>
      </c>
      <c r="AD1870" t="s">
        <v>92</v>
      </c>
      <c r="AE1870" t="s">
        <v>82</v>
      </c>
      <c r="AF1870" t="s">
        <v>83</v>
      </c>
      <c r="AG1870" t="s">
        <v>84</v>
      </c>
      <c r="AH1870" t="s">
        <v>84</v>
      </c>
      <c r="AI1870" t="s">
        <v>85</v>
      </c>
      <c r="AJ1870" t="s">
        <v>86</v>
      </c>
      <c r="AK1870">
        <v>700013</v>
      </c>
      <c r="AL1870" t="s">
        <v>21</v>
      </c>
      <c r="AM1870" t="s">
        <v>30</v>
      </c>
      <c r="AN1870">
        <v>14898</v>
      </c>
      <c r="AO1870">
        <v>14590</v>
      </c>
      <c r="AP1870">
        <v>13413</v>
      </c>
      <c r="AQ1870">
        <v>25.24</v>
      </c>
      <c r="AR1870">
        <v>2574.08</v>
      </c>
      <c r="AS1870" t="s">
        <v>2396</v>
      </c>
      <c r="AT1870" t="s">
        <v>2397</v>
      </c>
      <c r="AU1870">
        <v>2</v>
      </c>
      <c r="AV1870" t="s">
        <v>2399</v>
      </c>
      <c r="AW1870" t="str" cm="1">
        <f t="array" ref="AW1870">IF(Bank_Final_Fact[[#This Row],[Disbursement Date]]=MIN(_xlfn._xlws.FILTER(Bank_Final_Fact[Disbursement Date],Bank_Final_Fact[Client id]=Bank_Final_Fact[[#This Row],[Client id]])),"New","Old")</f>
        <v>Old</v>
      </c>
      <c r="AX1870">
        <f t="shared" si="29"/>
        <v>3</v>
      </c>
    </row>
    <row r="1871" spans="1:50">
      <c r="A1871" t="s">
        <v>2256</v>
      </c>
      <c r="B1871">
        <v>408</v>
      </c>
      <c r="C1871" t="s">
        <v>69</v>
      </c>
      <c r="D1871" t="s">
        <v>343</v>
      </c>
      <c r="E1871">
        <v>25919</v>
      </c>
      <c r="F1871">
        <v>2199</v>
      </c>
      <c r="G1871">
        <v>37519</v>
      </c>
      <c r="H1871" s="1">
        <v>45165</v>
      </c>
      <c r="I1871" t="s">
        <v>382</v>
      </c>
      <c r="J1871" t="s">
        <v>389</v>
      </c>
      <c r="K1871">
        <v>140056</v>
      </c>
      <c r="L1871" t="s">
        <v>71</v>
      </c>
      <c r="M1871" t="s">
        <v>288</v>
      </c>
      <c r="N1871" t="s">
        <v>225</v>
      </c>
      <c r="O1871" t="s">
        <v>226</v>
      </c>
      <c r="P1871">
        <v>36</v>
      </c>
      <c r="Q1871" s="1">
        <v>30317</v>
      </c>
      <c r="R1871" t="s">
        <v>239</v>
      </c>
      <c r="S1871" t="s">
        <v>303</v>
      </c>
      <c r="T1871" t="s">
        <v>229</v>
      </c>
      <c r="U1871" t="s">
        <v>261</v>
      </c>
      <c r="V1871" t="s">
        <v>246</v>
      </c>
      <c r="W1871">
        <v>514</v>
      </c>
      <c r="X1871" t="s">
        <v>344</v>
      </c>
      <c r="Y1871" t="s">
        <v>345</v>
      </c>
      <c r="Z1871" t="s">
        <v>346</v>
      </c>
      <c r="AA1871">
        <v>0.1065</v>
      </c>
      <c r="AB1871" t="s">
        <v>347</v>
      </c>
      <c r="AC1871" t="s">
        <v>348</v>
      </c>
      <c r="AD1871" t="s">
        <v>69</v>
      </c>
      <c r="AE1871" t="s">
        <v>24</v>
      </c>
      <c r="AF1871" t="s">
        <v>25</v>
      </c>
      <c r="AG1871" t="s">
        <v>26</v>
      </c>
      <c r="AH1871" t="s">
        <v>26</v>
      </c>
      <c r="AI1871" t="s">
        <v>27</v>
      </c>
      <c r="AJ1871" t="s">
        <v>69</v>
      </c>
      <c r="AK1871">
        <v>140056</v>
      </c>
      <c r="AL1871" t="s">
        <v>70</v>
      </c>
      <c r="AM1871" t="s">
        <v>14</v>
      </c>
      <c r="AN1871">
        <v>25634</v>
      </c>
      <c r="AO1871">
        <v>2743</v>
      </c>
      <c r="AP1871">
        <v>25887</v>
      </c>
      <c r="AQ1871">
        <v>8.4499999999999993</v>
      </c>
      <c r="AR1871">
        <v>1693.86</v>
      </c>
      <c r="AS1871" t="s">
        <v>2396</v>
      </c>
      <c r="AT1871" t="s">
        <v>2396</v>
      </c>
      <c r="AU1871">
        <v>1</v>
      </c>
      <c r="AV1871" t="s">
        <v>2398</v>
      </c>
      <c r="AW1871" t="str" cm="1">
        <f t="array" ref="AW1871">IF(Bank_Final_Fact[[#This Row],[Disbursement Date]]=MIN(_xlfn._xlws.FILTER(Bank_Final_Fact[Disbursement Date],Bank_Final_Fact[Client id]=Bank_Final_Fact[[#This Row],[Client id]])),"New","Old")</f>
        <v>Old</v>
      </c>
      <c r="AX1871">
        <f t="shared" si="29"/>
        <v>2</v>
      </c>
    </row>
    <row r="1872" spans="1:50">
      <c r="A1872" t="s">
        <v>2257</v>
      </c>
      <c r="B1872">
        <v>657</v>
      </c>
      <c r="C1872" t="s">
        <v>124</v>
      </c>
      <c r="D1872" t="s">
        <v>343</v>
      </c>
      <c r="E1872">
        <v>48000</v>
      </c>
      <c r="F1872">
        <v>11083</v>
      </c>
      <c r="G1872">
        <v>31283</v>
      </c>
      <c r="H1872" s="1">
        <v>44873</v>
      </c>
      <c r="I1872" t="s">
        <v>394</v>
      </c>
      <c r="J1872" t="s">
        <v>389</v>
      </c>
      <c r="K1872">
        <v>1030063</v>
      </c>
      <c r="L1872" t="s">
        <v>126</v>
      </c>
      <c r="M1872" t="s">
        <v>258</v>
      </c>
      <c r="N1872" t="s">
        <v>225</v>
      </c>
      <c r="O1872" t="s">
        <v>238</v>
      </c>
      <c r="P1872">
        <v>47</v>
      </c>
      <c r="Q1872" s="1">
        <v>25569</v>
      </c>
      <c r="R1872" t="s">
        <v>235</v>
      </c>
      <c r="S1872" t="s">
        <v>243</v>
      </c>
      <c r="T1872" t="s">
        <v>229</v>
      </c>
      <c r="U1872" t="s">
        <v>230</v>
      </c>
      <c r="V1872" t="s">
        <v>240</v>
      </c>
      <c r="W1872">
        <v>546</v>
      </c>
      <c r="X1872" t="s">
        <v>344</v>
      </c>
      <c r="Y1872" t="s">
        <v>345</v>
      </c>
      <c r="Z1872" t="s">
        <v>346</v>
      </c>
      <c r="AA1872">
        <v>0.1065</v>
      </c>
      <c r="AB1872" t="s">
        <v>347</v>
      </c>
      <c r="AC1872" t="s">
        <v>348</v>
      </c>
      <c r="AD1872" t="s">
        <v>124</v>
      </c>
      <c r="AE1872" t="s">
        <v>9</v>
      </c>
      <c r="AF1872" t="s">
        <v>10</v>
      </c>
      <c r="AG1872" t="s">
        <v>11</v>
      </c>
      <c r="AH1872" t="s">
        <v>11</v>
      </c>
      <c r="AI1872" t="s">
        <v>12</v>
      </c>
      <c r="AJ1872" t="s">
        <v>20</v>
      </c>
      <c r="AK1872">
        <v>1030063</v>
      </c>
      <c r="AL1872" t="s">
        <v>125</v>
      </c>
      <c r="AM1872" t="s">
        <v>30</v>
      </c>
      <c r="AN1872">
        <v>48094</v>
      </c>
      <c r="AO1872">
        <v>12759</v>
      </c>
      <c r="AP1872">
        <v>47922</v>
      </c>
      <c r="AQ1872">
        <v>13.46</v>
      </c>
      <c r="AR1872">
        <v>3617.4</v>
      </c>
      <c r="AS1872" t="s">
        <v>2397</v>
      </c>
      <c r="AT1872" t="s">
        <v>2396</v>
      </c>
      <c r="AU1872">
        <v>2</v>
      </c>
      <c r="AV1872" t="s">
        <v>2398</v>
      </c>
      <c r="AW1872" t="str" cm="1">
        <f t="array" ref="AW1872">IF(Bank_Final_Fact[[#This Row],[Disbursement Date]]=MIN(_xlfn._xlws.FILTER(Bank_Final_Fact[Disbursement Date],Bank_Final_Fact[Client id]=Bank_Final_Fact[[#This Row],[Client id]])),"New","Old")</f>
        <v>Old</v>
      </c>
      <c r="AX1872">
        <f t="shared" si="29"/>
        <v>5</v>
      </c>
    </row>
    <row r="1873" spans="1:50">
      <c r="A1873" t="s">
        <v>2258</v>
      </c>
      <c r="B1873">
        <v>41</v>
      </c>
      <c r="C1873" t="s">
        <v>75</v>
      </c>
      <c r="D1873" t="s">
        <v>359</v>
      </c>
      <c r="E1873">
        <v>24443</v>
      </c>
      <c r="F1873">
        <v>36115</v>
      </c>
      <c r="G1873">
        <v>38404</v>
      </c>
      <c r="H1873" s="1">
        <v>43552</v>
      </c>
      <c r="I1873" t="s">
        <v>382</v>
      </c>
      <c r="J1873" t="s">
        <v>389</v>
      </c>
      <c r="K1873">
        <v>710002</v>
      </c>
      <c r="L1873" t="s">
        <v>80</v>
      </c>
      <c r="M1873" t="s">
        <v>277</v>
      </c>
      <c r="N1873" t="s">
        <v>225</v>
      </c>
      <c r="O1873" t="s">
        <v>251</v>
      </c>
      <c r="P1873">
        <v>26</v>
      </c>
      <c r="Q1873" s="1">
        <v>33239</v>
      </c>
      <c r="R1873" t="s">
        <v>266</v>
      </c>
      <c r="S1873" t="s">
        <v>243</v>
      </c>
      <c r="T1873" t="s">
        <v>229</v>
      </c>
      <c r="U1873" t="s">
        <v>245</v>
      </c>
      <c r="V1873" t="s">
        <v>246</v>
      </c>
      <c r="W1873">
        <v>522</v>
      </c>
      <c r="X1873" t="s">
        <v>344</v>
      </c>
      <c r="Y1873" t="s">
        <v>360</v>
      </c>
      <c r="Z1873" t="s">
        <v>346</v>
      </c>
      <c r="AA1873">
        <v>9.9099999999999994E-2</v>
      </c>
      <c r="AB1873" t="s">
        <v>347</v>
      </c>
      <c r="AC1873" t="s">
        <v>361</v>
      </c>
      <c r="AD1873" t="s">
        <v>75</v>
      </c>
      <c r="AE1873" t="s">
        <v>76</v>
      </c>
      <c r="AF1873" t="s">
        <v>77</v>
      </c>
      <c r="AG1873" t="s">
        <v>78</v>
      </c>
      <c r="AH1873" t="s">
        <v>78</v>
      </c>
      <c r="AI1873" t="s">
        <v>79</v>
      </c>
      <c r="AJ1873" t="s">
        <v>75</v>
      </c>
      <c r="AK1873">
        <v>710002</v>
      </c>
      <c r="AL1873" t="s">
        <v>45</v>
      </c>
      <c r="AM1873" t="s">
        <v>14</v>
      </c>
      <c r="AN1873">
        <v>24192</v>
      </c>
      <c r="AO1873">
        <v>36698</v>
      </c>
      <c r="AP1873">
        <v>24002</v>
      </c>
      <c r="AQ1873">
        <v>33.83</v>
      </c>
      <c r="AR1873">
        <v>2307.8000000000002</v>
      </c>
      <c r="AS1873" t="s">
        <v>2396</v>
      </c>
      <c r="AT1873" t="s">
        <v>2396</v>
      </c>
      <c r="AU1873">
        <v>2</v>
      </c>
      <c r="AV1873" t="s">
        <v>2398</v>
      </c>
      <c r="AW1873" t="str" cm="1">
        <f t="array" ref="AW1873">IF(Bank_Final_Fact[[#This Row],[Disbursement Date]]=MIN(_xlfn._xlws.FILTER(Bank_Final_Fact[Disbursement Date],Bank_Final_Fact[Client id]=Bank_Final_Fact[[#This Row],[Client id]])),"New","Old")</f>
        <v>Old</v>
      </c>
      <c r="AX1873">
        <f t="shared" si="29"/>
        <v>6</v>
      </c>
    </row>
    <row r="1874" spans="1:50">
      <c r="A1874" t="s">
        <v>2259</v>
      </c>
      <c r="B1874">
        <v>534</v>
      </c>
      <c r="C1874" t="s">
        <v>171</v>
      </c>
      <c r="D1874" t="s">
        <v>343</v>
      </c>
      <c r="E1874">
        <v>25373</v>
      </c>
      <c r="F1874">
        <v>43602</v>
      </c>
      <c r="G1874">
        <v>42527</v>
      </c>
      <c r="H1874" s="1">
        <v>44367</v>
      </c>
      <c r="I1874" t="s">
        <v>385</v>
      </c>
      <c r="J1874" t="s">
        <v>383</v>
      </c>
      <c r="K1874">
        <v>380112</v>
      </c>
      <c r="L1874" t="s">
        <v>173</v>
      </c>
      <c r="M1874" t="s">
        <v>279</v>
      </c>
      <c r="N1874" t="s">
        <v>225</v>
      </c>
      <c r="O1874" t="s">
        <v>226</v>
      </c>
      <c r="P1874">
        <v>38</v>
      </c>
      <c r="Q1874" s="1">
        <v>29530</v>
      </c>
      <c r="R1874" t="s">
        <v>266</v>
      </c>
      <c r="S1874" t="s">
        <v>282</v>
      </c>
      <c r="T1874" t="s">
        <v>229</v>
      </c>
      <c r="U1874" t="s">
        <v>236</v>
      </c>
      <c r="V1874" t="s">
        <v>231</v>
      </c>
      <c r="W1874">
        <v>755</v>
      </c>
      <c r="X1874" t="s">
        <v>344</v>
      </c>
      <c r="Y1874" t="s">
        <v>345</v>
      </c>
      <c r="Z1874" t="s">
        <v>346</v>
      </c>
      <c r="AA1874">
        <v>0.1065</v>
      </c>
      <c r="AB1874" t="s">
        <v>347</v>
      </c>
      <c r="AC1874" t="s">
        <v>348</v>
      </c>
      <c r="AD1874" t="s">
        <v>171</v>
      </c>
      <c r="AE1874" t="s">
        <v>76</v>
      </c>
      <c r="AF1874" t="s">
        <v>77</v>
      </c>
      <c r="AG1874" t="s">
        <v>78</v>
      </c>
      <c r="AH1874" t="s">
        <v>78</v>
      </c>
      <c r="AI1874" t="s">
        <v>79</v>
      </c>
      <c r="AJ1874" t="s">
        <v>171</v>
      </c>
      <c r="AK1874">
        <v>380112</v>
      </c>
      <c r="AL1874" t="s">
        <v>172</v>
      </c>
      <c r="AM1874" t="s">
        <v>16</v>
      </c>
      <c r="AN1874">
        <v>26201</v>
      </c>
      <c r="AO1874">
        <v>43922</v>
      </c>
      <c r="AP1874">
        <v>25168</v>
      </c>
      <c r="AQ1874">
        <v>11.69</v>
      </c>
      <c r="AR1874">
        <v>4436.88</v>
      </c>
      <c r="AS1874" t="s">
        <v>2396</v>
      </c>
      <c r="AT1874" t="s">
        <v>2396</v>
      </c>
      <c r="AU1874">
        <v>2</v>
      </c>
      <c r="AV1874" t="s">
        <v>2398</v>
      </c>
      <c r="AW1874" t="str" cm="1">
        <f t="array" ref="AW1874">IF(Bank_Final_Fact[[#This Row],[Disbursement Date]]=MIN(_xlfn._xlws.FILTER(Bank_Final_Fact[Disbursement Date],Bank_Final_Fact[Client id]=Bank_Final_Fact[[#This Row],[Client id]])),"New","Old")</f>
        <v>New</v>
      </c>
      <c r="AX1874">
        <f t="shared" si="29"/>
        <v>1</v>
      </c>
    </row>
    <row r="1875" spans="1:50">
      <c r="A1875" t="s">
        <v>2260</v>
      </c>
      <c r="B1875">
        <v>803</v>
      </c>
      <c r="C1875" t="s">
        <v>17</v>
      </c>
      <c r="D1875" t="s">
        <v>343</v>
      </c>
      <c r="E1875">
        <v>41107</v>
      </c>
      <c r="F1875">
        <v>26342</v>
      </c>
      <c r="G1875">
        <v>35714</v>
      </c>
      <c r="H1875" s="1">
        <v>44998</v>
      </c>
      <c r="I1875" t="s">
        <v>385</v>
      </c>
      <c r="J1875" t="s">
        <v>383</v>
      </c>
      <c r="K1875">
        <v>160051</v>
      </c>
      <c r="L1875" t="s">
        <v>19</v>
      </c>
      <c r="M1875" t="s">
        <v>316</v>
      </c>
      <c r="N1875" t="s">
        <v>225</v>
      </c>
      <c r="O1875" t="s">
        <v>226</v>
      </c>
      <c r="P1875">
        <v>38</v>
      </c>
      <c r="Q1875" s="1">
        <v>29587</v>
      </c>
      <c r="R1875" t="s">
        <v>239</v>
      </c>
      <c r="S1875" t="s">
        <v>303</v>
      </c>
      <c r="T1875" t="s">
        <v>259</v>
      </c>
      <c r="U1875" t="s">
        <v>236</v>
      </c>
      <c r="V1875" t="s">
        <v>246</v>
      </c>
      <c r="W1875">
        <v>485</v>
      </c>
      <c r="X1875" t="s">
        <v>344</v>
      </c>
      <c r="Y1875" t="s">
        <v>345</v>
      </c>
      <c r="Z1875" t="s">
        <v>346</v>
      </c>
      <c r="AA1875">
        <v>0.1065</v>
      </c>
      <c r="AB1875" t="s">
        <v>347</v>
      </c>
      <c r="AC1875" t="s">
        <v>348</v>
      </c>
      <c r="AD1875" t="s">
        <v>17</v>
      </c>
      <c r="AE1875" t="s">
        <v>9</v>
      </c>
      <c r="AF1875" t="s">
        <v>10</v>
      </c>
      <c r="AG1875" t="s">
        <v>11</v>
      </c>
      <c r="AH1875" t="s">
        <v>11</v>
      </c>
      <c r="AI1875" t="s">
        <v>12</v>
      </c>
      <c r="AJ1875" t="s">
        <v>17</v>
      </c>
      <c r="AK1875">
        <v>160051</v>
      </c>
      <c r="AL1875" t="s">
        <v>18</v>
      </c>
      <c r="AM1875" t="s">
        <v>30</v>
      </c>
      <c r="AN1875">
        <v>41211</v>
      </c>
      <c r="AO1875">
        <v>27058</v>
      </c>
      <c r="AP1875">
        <v>40650</v>
      </c>
      <c r="AQ1875">
        <v>9.6300000000000008</v>
      </c>
      <c r="AR1875">
        <v>4818.87</v>
      </c>
      <c r="AS1875" t="s">
        <v>2396</v>
      </c>
      <c r="AT1875" t="s">
        <v>2396</v>
      </c>
      <c r="AU1875">
        <v>0</v>
      </c>
      <c r="AV1875" t="s">
        <v>2398</v>
      </c>
      <c r="AW1875" t="str" cm="1">
        <f t="array" ref="AW1875">IF(Bank_Final_Fact[[#This Row],[Disbursement Date]]=MIN(_xlfn._xlws.FILTER(Bank_Final_Fact[Disbursement Date],Bank_Final_Fact[Client id]=Bank_Final_Fact[[#This Row],[Client id]])),"New","Old")</f>
        <v>New</v>
      </c>
      <c r="AX1875">
        <f t="shared" si="29"/>
        <v>2</v>
      </c>
    </row>
    <row r="1876" spans="1:50">
      <c r="A1876" t="s">
        <v>2261</v>
      </c>
      <c r="B1876">
        <v>931</v>
      </c>
      <c r="C1876" t="s">
        <v>23</v>
      </c>
      <c r="D1876" t="s">
        <v>343</v>
      </c>
      <c r="E1876">
        <v>7653</v>
      </c>
      <c r="F1876">
        <v>24025</v>
      </c>
      <c r="G1876">
        <v>8929</v>
      </c>
      <c r="H1876" s="1">
        <v>42681</v>
      </c>
      <c r="I1876" t="s">
        <v>394</v>
      </c>
      <c r="J1876" t="s">
        <v>389</v>
      </c>
      <c r="K1876">
        <v>910182</v>
      </c>
      <c r="L1876" t="s">
        <v>31</v>
      </c>
      <c r="M1876" t="s">
        <v>308</v>
      </c>
      <c r="N1876" t="s">
        <v>225</v>
      </c>
      <c r="O1876" t="s">
        <v>226</v>
      </c>
      <c r="P1876">
        <v>40</v>
      </c>
      <c r="Q1876" s="1">
        <v>28884</v>
      </c>
      <c r="R1876" t="s">
        <v>281</v>
      </c>
      <c r="S1876" t="s">
        <v>282</v>
      </c>
      <c r="T1876" t="s">
        <v>229</v>
      </c>
      <c r="U1876" t="s">
        <v>236</v>
      </c>
      <c r="V1876" t="s">
        <v>246</v>
      </c>
      <c r="W1876">
        <v>714</v>
      </c>
      <c r="X1876" t="s">
        <v>344</v>
      </c>
      <c r="Y1876" t="s">
        <v>345</v>
      </c>
      <c r="Z1876" t="s">
        <v>346</v>
      </c>
      <c r="AA1876">
        <v>0.1065</v>
      </c>
      <c r="AB1876" t="s">
        <v>347</v>
      </c>
      <c r="AC1876" t="s">
        <v>348</v>
      </c>
      <c r="AD1876" t="s">
        <v>23</v>
      </c>
      <c r="AE1876" t="s">
        <v>24</v>
      </c>
      <c r="AF1876" t="s">
        <v>25</v>
      </c>
      <c r="AG1876" t="s">
        <v>26</v>
      </c>
      <c r="AH1876" t="s">
        <v>26</v>
      </c>
      <c r="AI1876" t="s">
        <v>27</v>
      </c>
      <c r="AJ1876" t="s">
        <v>28</v>
      </c>
      <c r="AK1876">
        <v>910182</v>
      </c>
      <c r="AL1876" t="s">
        <v>29</v>
      </c>
      <c r="AM1876" t="s">
        <v>16</v>
      </c>
      <c r="AN1876">
        <v>7441</v>
      </c>
      <c r="AO1876">
        <v>25569</v>
      </c>
      <c r="AP1876">
        <v>7403</v>
      </c>
      <c r="AQ1876">
        <v>3.07</v>
      </c>
      <c r="AR1876">
        <v>456.74</v>
      </c>
      <c r="AS1876" t="s">
        <v>2396</v>
      </c>
      <c r="AT1876" t="s">
        <v>2396</v>
      </c>
      <c r="AU1876">
        <v>1</v>
      </c>
      <c r="AV1876" t="s">
        <v>2398</v>
      </c>
      <c r="AW1876" t="str" cm="1">
        <f t="array" ref="AW1876">IF(Bank_Final_Fact[[#This Row],[Disbursement Date]]=MIN(_xlfn._xlws.FILTER(Bank_Final_Fact[Disbursement Date],Bank_Final_Fact[Client id]=Bank_Final_Fact[[#This Row],[Client id]])),"New","Old")</f>
        <v>New</v>
      </c>
      <c r="AX1876">
        <f t="shared" si="29"/>
        <v>2</v>
      </c>
    </row>
    <row r="1877" spans="1:50">
      <c r="A1877" t="s">
        <v>2262</v>
      </c>
      <c r="B1877">
        <v>445</v>
      </c>
      <c r="C1877" t="s">
        <v>25</v>
      </c>
      <c r="D1877" t="s">
        <v>359</v>
      </c>
      <c r="E1877">
        <v>8237</v>
      </c>
      <c r="F1877">
        <v>25832</v>
      </c>
      <c r="G1877">
        <v>30084</v>
      </c>
      <c r="H1877" s="1">
        <v>45162</v>
      </c>
      <c r="I1877" t="s">
        <v>385</v>
      </c>
      <c r="J1877" t="s">
        <v>389</v>
      </c>
      <c r="K1877">
        <v>10068</v>
      </c>
      <c r="L1877" t="s">
        <v>74</v>
      </c>
      <c r="M1877" t="s">
        <v>298</v>
      </c>
      <c r="N1877" t="s">
        <v>225</v>
      </c>
      <c r="O1877" t="s">
        <v>242</v>
      </c>
      <c r="P1877">
        <v>22</v>
      </c>
      <c r="Q1877" s="1">
        <v>35348</v>
      </c>
      <c r="R1877" t="s">
        <v>239</v>
      </c>
      <c r="S1877" t="s">
        <v>303</v>
      </c>
      <c r="T1877" t="s">
        <v>259</v>
      </c>
      <c r="U1877" t="s">
        <v>233</v>
      </c>
      <c r="V1877" t="s">
        <v>246</v>
      </c>
      <c r="W1877">
        <v>564</v>
      </c>
      <c r="X1877" t="s">
        <v>344</v>
      </c>
      <c r="Y1877" t="s">
        <v>360</v>
      </c>
      <c r="Z1877" t="s">
        <v>346</v>
      </c>
      <c r="AA1877">
        <v>9.9099999999999994E-2</v>
      </c>
      <c r="AB1877" t="s">
        <v>347</v>
      </c>
      <c r="AC1877" t="s">
        <v>361</v>
      </c>
      <c r="AD1877" t="s">
        <v>25</v>
      </c>
      <c r="AE1877" t="s">
        <v>24</v>
      </c>
      <c r="AF1877" t="s">
        <v>25</v>
      </c>
      <c r="AG1877" t="s">
        <v>26</v>
      </c>
      <c r="AH1877" t="s">
        <v>26</v>
      </c>
      <c r="AI1877" t="s">
        <v>27</v>
      </c>
      <c r="AJ1877" t="s">
        <v>72</v>
      </c>
      <c r="AK1877">
        <v>10068</v>
      </c>
      <c r="AL1877" t="s">
        <v>73</v>
      </c>
      <c r="AM1877" t="s">
        <v>16</v>
      </c>
      <c r="AN1877">
        <v>9677</v>
      </c>
      <c r="AO1877">
        <v>25972</v>
      </c>
      <c r="AP1877">
        <v>7769</v>
      </c>
      <c r="AQ1877">
        <v>18.22</v>
      </c>
      <c r="AR1877">
        <v>4639.09</v>
      </c>
      <c r="AS1877" t="s">
        <v>2396</v>
      </c>
      <c r="AT1877" t="s">
        <v>2396</v>
      </c>
      <c r="AU1877">
        <v>2</v>
      </c>
      <c r="AV1877" t="s">
        <v>2399</v>
      </c>
      <c r="AW1877" t="str" cm="1">
        <f t="array" ref="AW1877">IF(Bank_Final_Fact[[#This Row],[Disbursement Date]]=MIN(_xlfn._xlws.FILTER(Bank_Final_Fact[Disbursement Date],Bank_Final_Fact[Client id]=Bank_Final_Fact[[#This Row],[Client id]])),"New","Old")</f>
        <v>Old</v>
      </c>
      <c r="AX1877">
        <f t="shared" si="29"/>
        <v>2</v>
      </c>
    </row>
    <row r="1878" spans="1:50">
      <c r="A1878" t="s">
        <v>2263</v>
      </c>
      <c r="B1878">
        <v>609</v>
      </c>
      <c r="C1878" t="s">
        <v>124</v>
      </c>
      <c r="D1878" t="s">
        <v>343</v>
      </c>
      <c r="E1878">
        <v>26588</v>
      </c>
      <c r="F1878">
        <v>43117</v>
      </c>
      <c r="G1878">
        <v>33148</v>
      </c>
      <c r="H1878" s="1">
        <v>43273</v>
      </c>
      <c r="I1878" t="s">
        <v>394</v>
      </c>
      <c r="J1878" t="s">
        <v>383</v>
      </c>
      <c r="K1878">
        <v>1030063</v>
      </c>
      <c r="L1878" t="s">
        <v>126</v>
      </c>
      <c r="M1878" t="s">
        <v>270</v>
      </c>
      <c r="N1878" t="s">
        <v>225</v>
      </c>
      <c r="O1878" t="s">
        <v>238</v>
      </c>
      <c r="P1878">
        <v>49</v>
      </c>
      <c r="Q1878" s="1">
        <v>25727</v>
      </c>
      <c r="R1878" t="s">
        <v>281</v>
      </c>
      <c r="S1878" t="s">
        <v>282</v>
      </c>
      <c r="T1878" t="s">
        <v>229</v>
      </c>
      <c r="U1878" t="s">
        <v>261</v>
      </c>
      <c r="V1878" t="s">
        <v>246</v>
      </c>
      <c r="W1878">
        <v>442</v>
      </c>
      <c r="X1878" t="s">
        <v>344</v>
      </c>
      <c r="Y1878" t="s">
        <v>345</v>
      </c>
      <c r="Z1878" t="s">
        <v>346</v>
      </c>
      <c r="AA1878">
        <v>0.1065</v>
      </c>
      <c r="AB1878" t="s">
        <v>347</v>
      </c>
      <c r="AC1878" t="s">
        <v>348</v>
      </c>
      <c r="AD1878" t="s">
        <v>124</v>
      </c>
      <c r="AE1878" t="s">
        <v>9</v>
      </c>
      <c r="AF1878" t="s">
        <v>10</v>
      </c>
      <c r="AG1878" t="s">
        <v>11</v>
      </c>
      <c r="AH1878" t="s">
        <v>11</v>
      </c>
      <c r="AI1878" t="s">
        <v>12</v>
      </c>
      <c r="AJ1878" t="s">
        <v>20</v>
      </c>
      <c r="AK1878">
        <v>1030063</v>
      </c>
      <c r="AL1878" t="s">
        <v>125</v>
      </c>
      <c r="AM1878" t="s">
        <v>30</v>
      </c>
      <c r="AN1878">
        <v>27896</v>
      </c>
      <c r="AO1878">
        <v>43361</v>
      </c>
      <c r="AP1878">
        <v>26438</v>
      </c>
      <c r="AQ1878">
        <v>44.06</v>
      </c>
      <c r="AR1878">
        <v>4794.91</v>
      </c>
      <c r="AS1878" t="s">
        <v>2396</v>
      </c>
      <c r="AT1878" t="s">
        <v>2396</v>
      </c>
      <c r="AU1878">
        <v>2</v>
      </c>
      <c r="AV1878" t="s">
        <v>2398</v>
      </c>
      <c r="AW1878" t="str" cm="1">
        <f t="array" ref="AW1878">IF(Bank_Final_Fact[[#This Row],[Disbursement Date]]=MIN(_xlfn._xlws.FILTER(Bank_Final_Fact[Disbursement Date],Bank_Final_Fact[Client id]=Bank_Final_Fact[[#This Row],[Client id]])),"New","Old")</f>
        <v>Old</v>
      </c>
      <c r="AX1878">
        <f t="shared" si="29"/>
        <v>3</v>
      </c>
    </row>
    <row r="1879" spans="1:50">
      <c r="A1879" t="s">
        <v>2264</v>
      </c>
      <c r="B1879">
        <v>451</v>
      </c>
      <c r="C1879" t="s">
        <v>109</v>
      </c>
      <c r="D1879" t="s">
        <v>362</v>
      </c>
      <c r="E1879">
        <v>18781</v>
      </c>
      <c r="F1879">
        <v>31317</v>
      </c>
      <c r="G1879">
        <v>37397</v>
      </c>
      <c r="H1879" s="1">
        <v>43182</v>
      </c>
      <c r="I1879" t="s">
        <v>387</v>
      </c>
      <c r="J1879" t="s">
        <v>389</v>
      </c>
      <c r="K1879">
        <v>1110166</v>
      </c>
      <c r="L1879" t="s">
        <v>112</v>
      </c>
      <c r="M1879" t="s">
        <v>297</v>
      </c>
      <c r="N1879" t="s">
        <v>225</v>
      </c>
      <c r="O1879" t="s">
        <v>226</v>
      </c>
      <c r="P1879">
        <v>45</v>
      </c>
      <c r="Q1879" s="1">
        <v>26737</v>
      </c>
      <c r="R1879" t="s">
        <v>266</v>
      </c>
      <c r="S1879" t="s">
        <v>282</v>
      </c>
      <c r="T1879" t="s">
        <v>249</v>
      </c>
      <c r="U1879" t="s">
        <v>236</v>
      </c>
      <c r="V1879" t="s">
        <v>240</v>
      </c>
      <c r="W1879">
        <v>490</v>
      </c>
      <c r="X1879" t="s">
        <v>344</v>
      </c>
      <c r="Y1879" t="s">
        <v>357</v>
      </c>
      <c r="Z1879" t="s">
        <v>363</v>
      </c>
      <c r="AA1879">
        <v>0.1991</v>
      </c>
      <c r="AB1879" t="s">
        <v>364</v>
      </c>
      <c r="AC1879" t="s">
        <v>365</v>
      </c>
      <c r="AD1879" t="s">
        <v>109</v>
      </c>
      <c r="AE1879" t="s">
        <v>9</v>
      </c>
      <c r="AF1879" t="s">
        <v>10</v>
      </c>
      <c r="AG1879" t="s">
        <v>11</v>
      </c>
      <c r="AH1879" t="s">
        <v>11</v>
      </c>
      <c r="AI1879" t="s">
        <v>12</v>
      </c>
      <c r="AJ1879" t="s">
        <v>110</v>
      </c>
      <c r="AK1879">
        <v>1110166</v>
      </c>
      <c r="AL1879" t="s">
        <v>111</v>
      </c>
      <c r="AM1879" t="s">
        <v>14</v>
      </c>
      <c r="AN1879">
        <v>19733</v>
      </c>
      <c r="AO1879">
        <v>31104</v>
      </c>
      <c r="AP1879">
        <v>18337</v>
      </c>
      <c r="AQ1879">
        <v>7.39</v>
      </c>
      <c r="AR1879">
        <v>488.21</v>
      </c>
      <c r="AS1879" t="s">
        <v>2396</v>
      </c>
      <c r="AT1879" t="s">
        <v>2396</v>
      </c>
      <c r="AU1879">
        <v>0</v>
      </c>
      <c r="AV1879" t="s">
        <v>2398</v>
      </c>
      <c r="AW1879" t="str" cm="1">
        <f t="array" ref="AW1879">IF(Bank_Final_Fact[[#This Row],[Disbursement Date]]=MIN(_xlfn._xlws.FILTER(Bank_Final_Fact[Disbursement Date],Bank_Final_Fact[Client id]=Bank_Final_Fact[[#This Row],[Client id]])),"New","Old")</f>
        <v>Old</v>
      </c>
      <c r="AX1879">
        <f t="shared" si="29"/>
        <v>3</v>
      </c>
    </row>
    <row r="1880" spans="1:50">
      <c r="A1880" t="s">
        <v>2265</v>
      </c>
      <c r="B1880">
        <v>42</v>
      </c>
      <c r="C1880" t="s">
        <v>109</v>
      </c>
      <c r="D1880" t="s">
        <v>343</v>
      </c>
      <c r="E1880">
        <v>13673</v>
      </c>
      <c r="F1880">
        <v>32810</v>
      </c>
      <c r="G1880">
        <v>38678</v>
      </c>
      <c r="H1880" s="1">
        <v>42354</v>
      </c>
      <c r="I1880" t="s">
        <v>382</v>
      </c>
      <c r="J1880" t="s">
        <v>389</v>
      </c>
      <c r="K1880">
        <v>1110166</v>
      </c>
      <c r="L1880" t="s">
        <v>112</v>
      </c>
      <c r="M1880" t="s">
        <v>278</v>
      </c>
      <c r="N1880" t="s">
        <v>225</v>
      </c>
      <c r="O1880" t="s">
        <v>238</v>
      </c>
      <c r="P1880">
        <v>47</v>
      </c>
      <c r="Q1880" s="1">
        <v>26665</v>
      </c>
      <c r="R1880" t="s">
        <v>227</v>
      </c>
      <c r="S1880" t="s">
        <v>243</v>
      </c>
      <c r="T1880" t="s">
        <v>229</v>
      </c>
      <c r="U1880" t="s">
        <v>230</v>
      </c>
      <c r="V1880" t="s">
        <v>246</v>
      </c>
      <c r="W1880">
        <v>741</v>
      </c>
      <c r="X1880" t="s">
        <v>344</v>
      </c>
      <c r="Y1880" t="s">
        <v>345</v>
      </c>
      <c r="Z1880" t="s">
        <v>346</v>
      </c>
      <c r="AA1880">
        <v>0.1065</v>
      </c>
      <c r="AB1880" t="s">
        <v>347</v>
      </c>
      <c r="AC1880" t="s">
        <v>348</v>
      </c>
      <c r="AD1880" t="s">
        <v>109</v>
      </c>
      <c r="AE1880" t="s">
        <v>9</v>
      </c>
      <c r="AF1880" t="s">
        <v>10</v>
      </c>
      <c r="AG1880" t="s">
        <v>11</v>
      </c>
      <c r="AH1880" t="s">
        <v>11</v>
      </c>
      <c r="AI1880" t="s">
        <v>12</v>
      </c>
      <c r="AJ1880" t="s">
        <v>110</v>
      </c>
      <c r="AK1880">
        <v>1110166</v>
      </c>
      <c r="AL1880" t="s">
        <v>111</v>
      </c>
      <c r="AM1880" t="s">
        <v>14</v>
      </c>
      <c r="AN1880">
        <v>14549</v>
      </c>
      <c r="AO1880">
        <v>32732</v>
      </c>
      <c r="AP1880">
        <v>13304</v>
      </c>
      <c r="AQ1880">
        <v>16.989999999999998</v>
      </c>
      <c r="AR1880">
        <v>4461.8500000000004</v>
      </c>
      <c r="AS1880" t="s">
        <v>2396</v>
      </c>
      <c r="AT1880" t="s">
        <v>2396</v>
      </c>
      <c r="AU1880">
        <v>0</v>
      </c>
      <c r="AV1880" t="s">
        <v>2399</v>
      </c>
      <c r="AW1880" t="str" cm="1">
        <f t="array" ref="AW1880">IF(Bank_Final_Fact[[#This Row],[Disbursement Date]]=MIN(_xlfn._xlws.FILTER(Bank_Final_Fact[Disbursement Date],Bank_Final_Fact[Client id]=Bank_Final_Fact[[#This Row],[Client id]])),"New","Old")</f>
        <v>New</v>
      </c>
      <c r="AX1880">
        <f t="shared" si="29"/>
        <v>3</v>
      </c>
    </row>
    <row r="1881" spans="1:50">
      <c r="A1881" t="s">
        <v>2266</v>
      </c>
      <c r="B1881">
        <v>39</v>
      </c>
      <c r="C1881" t="s">
        <v>92</v>
      </c>
      <c r="D1881" t="s">
        <v>359</v>
      </c>
      <c r="E1881">
        <v>32344</v>
      </c>
      <c r="F1881">
        <v>23611</v>
      </c>
      <c r="G1881">
        <v>21966</v>
      </c>
      <c r="H1881" s="1">
        <v>44909</v>
      </c>
      <c r="I1881" t="s">
        <v>382</v>
      </c>
      <c r="J1881" t="s">
        <v>383</v>
      </c>
      <c r="K1881">
        <v>700013</v>
      </c>
      <c r="L1881" t="s">
        <v>93</v>
      </c>
      <c r="M1881" t="s">
        <v>262</v>
      </c>
      <c r="N1881" t="s">
        <v>225</v>
      </c>
      <c r="O1881" t="s">
        <v>226</v>
      </c>
      <c r="P1881">
        <v>41</v>
      </c>
      <c r="Q1881" s="1">
        <v>27760</v>
      </c>
      <c r="R1881" t="s">
        <v>266</v>
      </c>
      <c r="S1881" t="s">
        <v>243</v>
      </c>
      <c r="T1881" t="s">
        <v>229</v>
      </c>
      <c r="U1881" t="s">
        <v>233</v>
      </c>
      <c r="V1881" t="s">
        <v>246</v>
      </c>
      <c r="W1881">
        <v>399</v>
      </c>
      <c r="X1881" t="s">
        <v>344</v>
      </c>
      <c r="Y1881" t="s">
        <v>360</v>
      </c>
      <c r="Z1881" t="s">
        <v>346</v>
      </c>
      <c r="AA1881">
        <v>9.9099999999999994E-2</v>
      </c>
      <c r="AB1881" t="s">
        <v>347</v>
      </c>
      <c r="AC1881" t="s">
        <v>361</v>
      </c>
      <c r="AD1881" t="s">
        <v>92</v>
      </c>
      <c r="AE1881" t="s">
        <v>82</v>
      </c>
      <c r="AF1881" t="s">
        <v>83</v>
      </c>
      <c r="AG1881" t="s">
        <v>84</v>
      </c>
      <c r="AH1881" t="s">
        <v>84</v>
      </c>
      <c r="AI1881" t="s">
        <v>85</v>
      </c>
      <c r="AJ1881" t="s">
        <v>86</v>
      </c>
      <c r="AK1881">
        <v>700013</v>
      </c>
      <c r="AL1881" t="s">
        <v>21</v>
      </c>
      <c r="AM1881" t="s">
        <v>30</v>
      </c>
      <c r="AN1881">
        <v>32523</v>
      </c>
      <c r="AO1881">
        <v>25489</v>
      </c>
      <c r="AP1881">
        <v>32152</v>
      </c>
      <c r="AQ1881">
        <v>27.43</v>
      </c>
      <c r="AR1881">
        <v>4326.6000000000004</v>
      </c>
      <c r="AS1881" t="s">
        <v>2396</v>
      </c>
      <c r="AT1881" t="s">
        <v>2396</v>
      </c>
      <c r="AU1881">
        <v>0</v>
      </c>
      <c r="AV1881" t="s">
        <v>2398</v>
      </c>
      <c r="AW1881" t="str" cm="1">
        <f t="array" ref="AW1881">IF(Bank_Final_Fact[[#This Row],[Disbursement Date]]=MIN(_xlfn._xlws.FILTER(Bank_Final_Fact[Disbursement Date],Bank_Final_Fact[Client id]=Bank_Final_Fact[[#This Row],[Client id]])),"New","Old")</f>
        <v>Old</v>
      </c>
      <c r="AX1881">
        <f t="shared" si="29"/>
        <v>4</v>
      </c>
    </row>
    <row r="1882" spans="1:50">
      <c r="A1882" t="s">
        <v>2267</v>
      </c>
      <c r="B1882">
        <v>804</v>
      </c>
      <c r="C1882" t="s">
        <v>186</v>
      </c>
      <c r="D1882" t="s">
        <v>343</v>
      </c>
      <c r="E1882">
        <v>32130</v>
      </c>
      <c r="F1882">
        <v>33075</v>
      </c>
      <c r="G1882">
        <v>33061</v>
      </c>
      <c r="H1882" s="1">
        <v>42650</v>
      </c>
      <c r="I1882" t="s">
        <v>382</v>
      </c>
      <c r="J1882" t="s">
        <v>389</v>
      </c>
      <c r="K1882">
        <v>800018</v>
      </c>
      <c r="L1882" t="s">
        <v>189</v>
      </c>
      <c r="M1882" t="s">
        <v>250</v>
      </c>
      <c r="N1882" t="s">
        <v>225</v>
      </c>
      <c r="O1882" t="s">
        <v>238</v>
      </c>
      <c r="P1882">
        <v>51</v>
      </c>
      <c r="Q1882" s="1">
        <v>24108</v>
      </c>
      <c r="R1882" t="s">
        <v>235</v>
      </c>
      <c r="S1882" t="s">
        <v>243</v>
      </c>
      <c r="T1882" t="s">
        <v>259</v>
      </c>
      <c r="U1882" t="s">
        <v>233</v>
      </c>
      <c r="V1882" t="s">
        <v>240</v>
      </c>
      <c r="W1882">
        <v>375</v>
      </c>
      <c r="X1882" t="s">
        <v>344</v>
      </c>
      <c r="Y1882" t="s">
        <v>345</v>
      </c>
      <c r="Z1882" t="s">
        <v>346</v>
      </c>
      <c r="AA1882">
        <v>0.1065</v>
      </c>
      <c r="AB1882" t="s">
        <v>347</v>
      </c>
      <c r="AC1882" t="s">
        <v>348</v>
      </c>
      <c r="AD1882" t="s">
        <v>186</v>
      </c>
      <c r="AE1882" t="s">
        <v>24</v>
      </c>
      <c r="AF1882" t="s">
        <v>25</v>
      </c>
      <c r="AG1882" t="s">
        <v>26</v>
      </c>
      <c r="AH1882" t="s">
        <v>26</v>
      </c>
      <c r="AI1882" t="s">
        <v>27</v>
      </c>
      <c r="AJ1882" t="s">
        <v>187</v>
      </c>
      <c r="AK1882">
        <v>800018</v>
      </c>
      <c r="AL1882" t="s">
        <v>188</v>
      </c>
      <c r="AM1882" t="s">
        <v>14</v>
      </c>
      <c r="AN1882">
        <v>33731</v>
      </c>
      <c r="AO1882">
        <v>33230</v>
      </c>
      <c r="AP1882">
        <v>31985</v>
      </c>
      <c r="AQ1882">
        <v>33.950000000000003</v>
      </c>
      <c r="AR1882">
        <v>4696.72</v>
      </c>
      <c r="AS1882" t="s">
        <v>2396</v>
      </c>
      <c r="AT1882" t="s">
        <v>2396</v>
      </c>
      <c r="AU1882">
        <v>2</v>
      </c>
      <c r="AV1882" t="s">
        <v>2398</v>
      </c>
      <c r="AW1882" t="str" cm="1">
        <f t="array" ref="AW1882">IF(Bank_Final_Fact[[#This Row],[Disbursement Date]]=MIN(_xlfn._xlws.FILTER(Bank_Final_Fact[Disbursement Date],Bank_Final_Fact[Client id]=Bank_Final_Fact[[#This Row],[Client id]])),"New","Old")</f>
        <v>New</v>
      </c>
      <c r="AX1882">
        <f t="shared" si="29"/>
        <v>1</v>
      </c>
    </row>
    <row r="1883" spans="1:50">
      <c r="A1883" t="s">
        <v>2268</v>
      </c>
      <c r="B1883">
        <v>236</v>
      </c>
      <c r="C1883" t="s">
        <v>127</v>
      </c>
      <c r="D1883" t="s">
        <v>343</v>
      </c>
      <c r="E1883">
        <v>39336</v>
      </c>
      <c r="F1883">
        <v>39150</v>
      </c>
      <c r="G1883">
        <v>22854</v>
      </c>
      <c r="H1883" s="1">
        <v>42678</v>
      </c>
      <c r="I1883" t="s">
        <v>394</v>
      </c>
      <c r="J1883" t="s">
        <v>383</v>
      </c>
      <c r="K1883">
        <v>120676</v>
      </c>
      <c r="L1883" t="s">
        <v>128</v>
      </c>
      <c r="M1883" t="s">
        <v>274</v>
      </c>
      <c r="N1883" t="s">
        <v>225</v>
      </c>
      <c r="O1883" t="s">
        <v>238</v>
      </c>
      <c r="P1883">
        <v>49</v>
      </c>
      <c r="Q1883" s="1">
        <v>25882</v>
      </c>
      <c r="R1883" t="s">
        <v>235</v>
      </c>
      <c r="S1883" t="s">
        <v>243</v>
      </c>
      <c r="T1883" t="s">
        <v>229</v>
      </c>
      <c r="U1883" t="s">
        <v>230</v>
      </c>
      <c r="V1883" t="s">
        <v>240</v>
      </c>
      <c r="W1883">
        <v>641</v>
      </c>
      <c r="X1883" t="s">
        <v>344</v>
      </c>
      <c r="Y1883" t="s">
        <v>345</v>
      </c>
      <c r="Z1883" t="s">
        <v>346</v>
      </c>
      <c r="AA1883">
        <v>0.1065</v>
      </c>
      <c r="AB1883" t="s">
        <v>347</v>
      </c>
      <c r="AC1883" t="s">
        <v>348</v>
      </c>
      <c r="AD1883" t="s">
        <v>127</v>
      </c>
      <c r="AE1883" t="s">
        <v>9</v>
      </c>
      <c r="AF1883" t="s">
        <v>10</v>
      </c>
      <c r="AG1883" t="s">
        <v>11</v>
      </c>
      <c r="AH1883" t="s">
        <v>11</v>
      </c>
      <c r="AI1883" t="s">
        <v>12</v>
      </c>
      <c r="AJ1883" t="s">
        <v>127</v>
      </c>
      <c r="AK1883">
        <v>120676</v>
      </c>
      <c r="AL1883" t="s">
        <v>21</v>
      </c>
      <c r="AM1883" t="s">
        <v>14</v>
      </c>
      <c r="AN1883">
        <v>39283</v>
      </c>
      <c r="AO1883">
        <v>39034</v>
      </c>
      <c r="AP1883">
        <v>39145</v>
      </c>
      <c r="AQ1883">
        <v>41.44</v>
      </c>
      <c r="AR1883">
        <v>2064.9699999999998</v>
      </c>
      <c r="AS1883" t="s">
        <v>2396</v>
      </c>
      <c r="AT1883" t="s">
        <v>2396</v>
      </c>
      <c r="AU1883">
        <v>2</v>
      </c>
      <c r="AV1883" t="s">
        <v>2400</v>
      </c>
      <c r="AW1883" t="str" cm="1">
        <f t="array" ref="AW1883">IF(Bank_Final_Fact[[#This Row],[Disbursement Date]]=MIN(_xlfn._xlws.FILTER(Bank_Final_Fact[Disbursement Date],Bank_Final_Fact[Client id]=Bank_Final_Fact[[#This Row],[Client id]])),"New","Old")</f>
        <v>New</v>
      </c>
      <c r="AX1883">
        <f t="shared" si="29"/>
        <v>1</v>
      </c>
    </row>
    <row r="1884" spans="1:50">
      <c r="A1884" t="s">
        <v>2269</v>
      </c>
      <c r="B1884">
        <v>872</v>
      </c>
      <c r="C1884" t="s">
        <v>23</v>
      </c>
      <c r="D1884" t="s">
        <v>343</v>
      </c>
      <c r="E1884">
        <v>28047</v>
      </c>
      <c r="F1884">
        <v>49844</v>
      </c>
      <c r="G1884">
        <v>5501</v>
      </c>
      <c r="H1884" s="1">
        <v>42473</v>
      </c>
      <c r="I1884" t="s">
        <v>382</v>
      </c>
      <c r="J1884" t="s">
        <v>389</v>
      </c>
      <c r="K1884">
        <v>910182</v>
      </c>
      <c r="L1884" t="s">
        <v>31</v>
      </c>
      <c r="M1884" t="s">
        <v>267</v>
      </c>
      <c r="N1884" t="s">
        <v>225</v>
      </c>
      <c r="O1884" t="s">
        <v>251</v>
      </c>
      <c r="P1884">
        <v>30</v>
      </c>
      <c r="Q1884" s="1">
        <v>31826</v>
      </c>
      <c r="R1884" t="s">
        <v>235</v>
      </c>
      <c r="S1884" t="s">
        <v>243</v>
      </c>
      <c r="T1884" t="s">
        <v>229</v>
      </c>
      <c r="U1884" t="s">
        <v>261</v>
      </c>
      <c r="V1884" t="s">
        <v>240</v>
      </c>
      <c r="W1884">
        <v>368</v>
      </c>
      <c r="X1884" t="s">
        <v>344</v>
      </c>
      <c r="Y1884" t="s">
        <v>345</v>
      </c>
      <c r="Z1884" t="s">
        <v>346</v>
      </c>
      <c r="AA1884">
        <v>0.1065</v>
      </c>
      <c r="AB1884" t="s">
        <v>347</v>
      </c>
      <c r="AC1884" t="s">
        <v>348</v>
      </c>
      <c r="AD1884" t="s">
        <v>23</v>
      </c>
      <c r="AE1884" t="s">
        <v>24</v>
      </c>
      <c r="AF1884" t="s">
        <v>25</v>
      </c>
      <c r="AG1884" t="s">
        <v>26</v>
      </c>
      <c r="AH1884" t="s">
        <v>26</v>
      </c>
      <c r="AI1884" t="s">
        <v>27</v>
      </c>
      <c r="AJ1884" t="s">
        <v>28</v>
      </c>
      <c r="AK1884">
        <v>910182</v>
      </c>
      <c r="AL1884" t="s">
        <v>29</v>
      </c>
      <c r="AM1884" t="s">
        <v>16</v>
      </c>
      <c r="AN1884">
        <v>29619</v>
      </c>
      <c r="AO1884">
        <v>49938</v>
      </c>
      <c r="AP1884">
        <v>27938</v>
      </c>
      <c r="AQ1884">
        <v>8.24</v>
      </c>
      <c r="AR1884">
        <v>4566.18</v>
      </c>
      <c r="AS1884" t="s">
        <v>2396</v>
      </c>
      <c r="AT1884" t="s">
        <v>2396</v>
      </c>
      <c r="AU1884">
        <v>1</v>
      </c>
      <c r="AV1884" t="s">
        <v>2399</v>
      </c>
      <c r="AW1884" t="str" cm="1">
        <f t="array" ref="AW1884">IF(Bank_Final_Fact[[#This Row],[Disbursement Date]]=MIN(_xlfn._xlws.FILTER(Bank_Final_Fact[Disbursement Date],Bank_Final_Fact[Client id]=Bank_Final_Fact[[#This Row],[Client id]])),"New","Old")</f>
        <v>New</v>
      </c>
      <c r="AX1884">
        <f t="shared" si="29"/>
        <v>4</v>
      </c>
    </row>
    <row r="1885" spans="1:50">
      <c r="A1885" t="s">
        <v>2270</v>
      </c>
      <c r="B1885">
        <v>924</v>
      </c>
      <c r="C1885" t="s">
        <v>20</v>
      </c>
      <c r="D1885" t="s">
        <v>373</v>
      </c>
      <c r="E1885">
        <v>31462</v>
      </c>
      <c r="F1885">
        <v>7647</v>
      </c>
      <c r="G1885">
        <v>42364</v>
      </c>
      <c r="H1885" s="1">
        <v>44353</v>
      </c>
      <c r="I1885" t="s">
        <v>382</v>
      </c>
      <c r="J1885" t="s">
        <v>383</v>
      </c>
      <c r="K1885">
        <v>110159</v>
      </c>
      <c r="L1885" t="s">
        <v>22</v>
      </c>
      <c r="M1885" t="s">
        <v>287</v>
      </c>
      <c r="N1885" t="s">
        <v>225</v>
      </c>
      <c r="O1885" t="s">
        <v>251</v>
      </c>
      <c r="P1885">
        <v>35</v>
      </c>
      <c r="Q1885" s="1">
        <v>30761</v>
      </c>
      <c r="R1885" t="s">
        <v>235</v>
      </c>
      <c r="S1885" t="s">
        <v>243</v>
      </c>
      <c r="T1885" t="s">
        <v>229</v>
      </c>
      <c r="U1885" t="s">
        <v>230</v>
      </c>
      <c r="V1885" t="s">
        <v>231</v>
      </c>
      <c r="W1885">
        <v>567</v>
      </c>
      <c r="X1885" t="s">
        <v>344</v>
      </c>
      <c r="Y1885" t="s">
        <v>350</v>
      </c>
      <c r="Z1885" t="s">
        <v>346</v>
      </c>
      <c r="AA1885">
        <v>6.6199999999999995E-2</v>
      </c>
      <c r="AB1885" t="s">
        <v>351</v>
      </c>
      <c r="AC1885" t="s">
        <v>358</v>
      </c>
      <c r="AD1885" t="s">
        <v>20</v>
      </c>
      <c r="AE1885" t="s">
        <v>9</v>
      </c>
      <c r="AF1885" t="s">
        <v>10</v>
      </c>
      <c r="AG1885" t="s">
        <v>11</v>
      </c>
      <c r="AH1885" t="s">
        <v>11</v>
      </c>
      <c r="AI1885" t="s">
        <v>12</v>
      </c>
      <c r="AJ1885" t="s">
        <v>20</v>
      </c>
      <c r="AK1885">
        <v>110159</v>
      </c>
      <c r="AL1885" t="s">
        <v>21</v>
      </c>
      <c r="AM1885" t="s">
        <v>30</v>
      </c>
      <c r="AN1885">
        <v>31445</v>
      </c>
      <c r="AO1885">
        <v>8495</v>
      </c>
      <c r="AP1885">
        <v>31093</v>
      </c>
      <c r="AQ1885">
        <v>41.38</v>
      </c>
      <c r="AR1885">
        <v>4154.01</v>
      </c>
      <c r="AS1885" t="s">
        <v>2396</v>
      </c>
      <c r="AT1885" t="s">
        <v>2397</v>
      </c>
      <c r="AU1885">
        <v>1</v>
      </c>
      <c r="AV1885" t="s">
        <v>2398</v>
      </c>
      <c r="AW1885" t="str" cm="1">
        <f t="array" ref="AW1885">IF(Bank_Final_Fact[[#This Row],[Disbursement Date]]=MIN(_xlfn._xlws.FILTER(Bank_Final_Fact[Disbursement Date],Bank_Final_Fact[Client id]=Bank_Final_Fact[[#This Row],[Client id]])),"New","Old")</f>
        <v>Old</v>
      </c>
      <c r="AX1885">
        <f t="shared" si="29"/>
        <v>4</v>
      </c>
    </row>
    <row r="1886" spans="1:50">
      <c r="A1886" t="s">
        <v>2271</v>
      </c>
      <c r="B1886">
        <v>816</v>
      </c>
      <c r="C1886" t="s">
        <v>113</v>
      </c>
      <c r="D1886" t="s">
        <v>359</v>
      </c>
      <c r="E1886">
        <v>24513</v>
      </c>
      <c r="F1886">
        <v>33301</v>
      </c>
      <c r="G1886">
        <v>11618</v>
      </c>
      <c r="H1886" s="1">
        <v>43269</v>
      </c>
      <c r="I1886" t="s">
        <v>387</v>
      </c>
      <c r="J1886" t="s">
        <v>383</v>
      </c>
      <c r="K1886">
        <v>730084</v>
      </c>
      <c r="L1886" t="s">
        <v>115</v>
      </c>
      <c r="M1886" t="s">
        <v>322</v>
      </c>
      <c r="N1886" t="s">
        <v>225</v>
      </c>
      <c r="O1886" t="s">
        <v>226</v>
      </c>
      <c r="P1886">
        <v>44</v>
      </c>
      <c r="Q1886" s="1">
        <v>27395</v>
      </c>
      <c r="R1886" t="s">
        <v>239</v>
      </c>
      <c r="S1886" t="s">
        <v>303</v>
      </c>
      <c r="T1886" t="s">
        <v>229</v>
      </c>
      <c r="U1886" t="s">
        <v>236</v>
      </c>
      <c r="V1886" t="s">
        <v>231</v>
      </c>
      <c r="W1886">
        <v>638</v>
      </c>
      <c r="X1886" t="s">
        <v>344</v>
      </c>
      <c r="Y1886" t="s">
        <v>360</v>
      </c>
      <c r="Z1886" t="s">
        <v>346</v>
      </c>
      <c r="AA1886">
        <v>9.9099999999999994E-2</v>
      </c>
      <c r="AB1886" t="s">
        <v>347</v>
      </c>
      <c r="AC1886" t="s">
        <v>361</v>
      </c>
      <c r="AD1886" t="s">
        <v>113</v>
      </c>
      <c r="AE1886" t="s">
        <v>51</v>
      </c>
      <c r="AF1886" t="s">
        <v>52</v>
      </c>
      <c r="AG1886" t="s">
        <v>53</v>
      </c>
      <c r="AH1886" t="s">
        <v>53</v>
      </c>
      <c r="AI1886" t="s">
        <v>54</v>
      </c>
      <c r="AJ1886" t="s">
        <v>113</v>
      </c>
      <c r="AK1886">
        <v>730084</v>
      </c>
      <c r="AL1886" t="s">
        <v>114</v>
      </c>
      <c r="AM1886" t="s">
        <v>14</v>
      </c>
      <c r="AN1886">
        <v>25746</v>
      </c>
      <c r="AO1886">
        <v>33824</v>
      </c>
      <c r="AP1886">
        <v>24387</v>
      </c>
      <c r="AQ1886">
        <v>33</v>
      </c>
      <c r="AR1886">
        <v>3348.8</v>
      </c>
      <c r="AS1886" t="s">
        <v>2396</v>
      </c>
      <c r="AT1886" t="s">
        <v>2396</v>
      </c>
      <c r="AU1886">
        <v>2</v>
      </c>
      <c r="AV1886" t="s">
        <v>2398</v>
      </c>
      <c r="AW1886" t="str" cm="1">
        <f t="array" ref="AW1886">IF(Bank_Final_Fact[[#This Row],[Disbursement Date]]=MIN(_xlfn._xlws.FILTER(Bank_Final_Fact[Disbursement Date],Bank_Final_Fact[Client id]=Bank_Final_Fact[[#This Row],[Client id]])),"New","Old")</f>
        <v>Old</v>
      </c>
      <c r="AX1886">
        <f t="shared" si="29"/>
        <v>2</v>
      </c>
    </row>
    <row r="1887" spans="1:50">
      <c r="A1887" t="s">
        <v>2272</v>
      </c>
      <c r="B1887">
        <v>297</v>
      </c>
      <c r="C1887" t="s">
        <v>17</v>
      </c>
      <c r="D1887" t="s">
        <v>368</v>
      </c>
      <c r="E1887">
        <v>30616</v>
      </c>
      <c r="F1887">
        <v>21724</v>
      </c>
      <c r="G1887">
        <v>15748</v>
      </c>
      <c r="H1887" s="1">
        <v>42667</v>
      </c>
      <c r="I1887" t="s">
        <v>382</v>
      </c>
      <c r="J1887" t="s">
        <v>389</v>
      </c>
      <c r="K1887">
        <v>160051</v>
      </c>
      <c r="L1887" t="s">
        <v>19</v>
      </c>
      <c r="M1887" t="s">
        <v>258</v>
      </c>
      <c r="N1887" t="s">
        <v>225</v>
      </c>
      <c r="O1887" t="s">
        <v>238</v>
      </c>
      <c r="P1887">
        <v>47</v>
      </c>
      <c r="Q1887" s="1">
        <v>25569</v>
      </c>
      <c r="R1887" t="s">
        <v>235</v>
      </c>
      <c r="S1887" t="s">
        <v>243</v>
      </c>
      <c r="T1887" t="s">
        <v>229</v>
      </c>
      <c r="U1887" t="s">
        <v>230</v>
      </c>
      <c r="V1887" t="s">
        <v>240</v>
      </c>
      <c r="W1887">
        <v>546</v>
      </c>
      <c r="X1887" t="s">
        <v>344</v>
      </c>
      <c r="Y1887" t="s">
        <v>357</v>
      </c>
      <c r="Z1887" t="s">
        <v>363</v>
      </c>
      <c r="AA1887">
        <v>0.14649999999999999</v>
      </c>
      <c r="AB1887" t="s">
        <v>369</v>
      </c>
      <c r="AC1887" t="s">
        <v>370</v>
      </c>
      <c r="AD1887" t="s">
        <v>17</v>
      </c>
      <c r="AE1887" t="s">
        <v>9</v>
      </c>
      <c r="AF1887" t="s">
        <v>10</v>
      </c>
      <c r="AG1887" t="s">
        <v>11</v>
      </c>
      <c r="AH1887" t="s">
        <v>11</v>
      </c>
      <c r="AI1887" t="s">
        <v>12</v>
      </c>
      <c r="AJ1887" t="s">
        <v>17</v>
      </c>
      <c r="AK1887">
        <v>160051</v>
      </c>
      <c r="AL1887" t="s">
        <v>18</v>
      </c>
      <c r="AM1887" t="s">
        <v>30</v>
      </c>
      <c r="AN1887">
        <v>31841</v>
      </c>
      <c r="AO1887">
        <v>21870</v>
      </c>
      <c r="AP1887">
        <v>30602</v>
      </c>
      <c r="AQ1887">
        <v>27.48</v>
      </c>
      <c r="AR1887">
        <v>3140.93</v>
      </c>
      <c r="AS1887" t="s">
        <v>2396</v>
      </c>
      <c r="AT1887" t="s">
        <v>2396</v>
      </c>
      <c r="AU1887">
        <v>1</v>
      </c>
      <c r="AV1887" t="s">
        <v>2399</v>
      </c>
      <c r="AW1887" t="str" cm="1">
        <f t="array" ref="AW1887">IF(Bank_Final_Fact[[#This Row],[Disbursement Date]]=MIN(_xlfn._xlws.FILTER(Bank_Final_Fact[Disbursement Date],Bank_Final_Fact[Client id]=Bank_Final_Fact[[#This Row],[Client id]])),"New","Old")</f>
        <v>New</v>
      </c>
      <c r="AX1887">
        <f t="shared" si="29"/>
        <v>1</v>
      </c>
    </row>
    <row r="1888" spans="1:50">
      <c r="A1888" t="s">
        <v>2273</v>
      </c>
      <c r="B1888">
        <v>74</v>
      </c>
      <c r="C1888" t="s">
        <v>124</v>
      </c>
      <c r="D1888" t="s">
        <v>343</v>
      </c>
      <c r="E1888">
        <v>24113</v>
      </c>
      <c r="F1888">
        <v>15182</v>
      </c>
      <c r="G1888">
        <v>40380</v>
      </c>
      <c r="H1888" s="1">
        <v>43910</v>
      </c>
      <c r="I1888" t="s">
        <v>385</v>
      </c>
      <c r="J1888" t="s">
        <v>389</v>
      </c>
      <c r="K1888">
        <v>1030063</v>
      </c>
      <c r="L1888" t="s">
        <v>126</v>
      </c>
      <c r="M1888" t="s">
        <v>299</v>
      </c>
      <c r="N1888" t="s">
        <v>225</v>
      </c>
      <c r="O1888" t="s">
        <v>251</v>
      </c>
      <c r="P1888">
        <v>32</v>
      </c>
      <c r="Q1888" s="1">
        <v>32143</v>
      </c>
      <c r="R1888" t="s">
        <v>281</v>
      </c>
      <c r="S1888" t="s">
        <v>282</v>
      </c>
      <c r="T1888" t="s">
        <v>229</v>
      </c>
      <c r="U1888" t="s">
        <v>233</v>
      </c>
      <c r="V1888" t="s">
        <v>240</v>
      </c>
      <c r="W1888">
        <v>719</v>
      </c>
      <c r="X1888" t="s">
        <v>344</v>
      </c>
      <c r="Y1888" t="s">
        <v>345</v>
      </c>
      <c r="Z1888" t="s">
        <v>346</v>
      </c>
      <c r="AA1888">
        <v>0.1065</v>
      </c>
      <c r="AB1888" t="s">
        <v>347</v>
      </c>
      <c r="AC1888" t="s">
        <v>348</v>
      </c>
      <c r="AD1888" t="s">
        <v>124</v>
      </c>
      <c r="AE1888" t="s">
        <v>9</v>
      </c>
      <c r="AF1888" t="s">
        <v>10</v>
      </c>
      <c r="AG1888" t="s">
        <v>11</v>
      </c>
      <c r="AH1888" t="s">
        <v>11</v>
      </c>
      <c r="AI1888" t="s">
        <v>12</v>
      </c>
      <c r="AJ1888" t="s">
        <v>20</v>
      </c>
      <c r="AK1888">
        <v>1030063</v>
      </c>
      <c r="AL1888" t="s">
        <v>125</v>
      </c>
      <c r="AM1888" t="s">
        <v>30</v>
      </c>
      <c r="AN1888">
        <v>25603</v>
      </c>
      <c r="AO1888">
        <v>15969</v>
      </c>
      <c r="AP1888">
        <v>23836</v>
      </c>
      <c r="AQ1888">
        <v>27.58</v>
      </c>
      <c r="AR1888">
        <v>499.58</v>
      </c>
      <c r="AS1888" t="s">
        <v>2396</v>
      </c>
      <c r="AT1888" t="s">
        <v>2396</v>
      </c>
      <c r="AU1888">
        <v>2</v>
      </c>
      <c r="AV1888" t="s">
        <v>2400</v>
      </c>
      <c r="AW1888" t="str" cm="1">
        <f t="array" ref="AW1888">IF(Bank_Final_Fact[[#This Row],[Disbursement Date]]=MIN(_xlfn._xlws.FILTER(Bank_Final_Fact[Disbursement Date],Bank_Final_Fact[Client id]=Bank_Final_Fact[[#This Row],[Client id]])),"New","Old")</f>
        <v>New</v>
      </c>
      <c r="AX1888">
        <f t="shared" si="29"/>
        <v>1</v>
      </c>
    </row>
    <row r="1889" spans="1:50">
      <c r="A1889" t="s">
        <v>2274</v>
      </c>
      <c r="B1889">
        <v>323</v>
      </c>
      <c r="C1889" t="s">
        <v>20</v>
      </c>
      <c r="D1889" t="s">
        <v>343</v>
      </c>
      <c r="E1889">
        <v>26723</v>
      </c>
      <c r="F1889">
        <v>25305</v>
      </c>
      <c r="G1889">
        <v>27266</v>
      </c>
      <c r="H1889" s="1">
        <v>44542</v>
      </c>
      <c r="I1889" t="s">
        <v>385</v>
      </c>
      <c r="J1889" t="s">
        <v>389</v>
      </c>
      <c r="K1889">
        <v>110159</v>
      </c>
      <c r="L1889" t="s">
        <v>22</v>
      </c>
      <c r="M1889" t="s">
        <v>262</v>
      </c>
      <c r="N1889" t="s">
        <v>225</v>
      </c>
      <c r="O1889" t="s">
        <v>226</v>
      </c>
      <c r="P1889">
        <v>41</v>
      </c>
      <c r="Q1889" s="1">
        <v>27760</v>
      </c>
      <c r="R1889" t="s">
        <v>266</v>
      </c>
      <c r="S1889" t="s">
        <v>243</v>
      </c>
      <c r="T1889" t="s">
        <v>229</v>
      </c>
      <c r="U1889" t="s">
        <v>233</v>
      </c>
      <c r="V1889" t="s">
        <v>246</v>
      </c>
      <c r="W1889">
        <v>399</v>
      </c>
      <c r="X1889" t="s">
        <v>344</v>
      </c>
      <c r="Y1889" t="s">
        <v>345</v>
      </c>
      <c r="Z1889" t="s">
        <v>346</v>
      </c>
      <c r="AA1889">
        <v>0.1065</v>
      </c>
      <c r="AB1889" t="s">
        <v>347</v>
      </c>
      <c r="AC1889" t="s">
        <v>348</v>
      </c>
      <c r="AD1889" t="s">
        <v>20</v>
      </c>
      <c r="AE1889" t="s">
        <v>9</v>
      </c>
      <c r="AF1889" t="s">
        <v>10</v>
      </c>
      <c r="AG1889" t="s">
        <v>11</v>
      </c>
      <c r="AH1889" t="s">
        <v>11</v>
      </c>
      <c r="AI1889" t="s">
        <v>12</v>
      </c>
      <c r="AJ1889" t="s">
        <v>20</v>
      </c>
      <c r="AK1889">
        <v>110159</v>
      </c>
      <c r="AL1889" t="s">
        <v>21</v>
      </c>
      <c r="AM1889" t="s">
        <v>30</v>
      </c>
      <c r="AN1889">
        <v>26872</v>
      </c>
      <c r="AO1889">
        <v>25723</v>
      </c>
      <c r="AP1889">
        <v>26470</v>
      </c>
      <c r="AQ1889">
        <v>44.47</v>
      </c>
      <c r="AR1889">
        <v>2148.0100000000002</v>
      </c>
      <c r="AS1889" t="s">
        <v>2396</v>
      </c>
      <c r="AT1889" t="s">
        <v>2396</v>
      </c>
      <c r="AU1889">
        <v>2</v>
      </c>
      <c r="AV1889" t="s">
        <v>2399</v>
      </c>
      <c r="AW1889" t="str" cm="1">
        <f t="array" ref="AW1889">IF(Bank_Final_Fact[[#This Row],[Disbursement Date]]=MIN(_xlfn._xlws.FILTER(Bank_Final_Fact[Disbursement Date],Bank_Final_Fact[Client id]=Bank_Final_Fact[[#This Row],[Client id]])),"New","Old")</f>
        <v>Old</v>
      </c>
      <c r="AX1889">
        <f t="shared" si="29"/>
        <v>4</v>
      </c>
    </row>
    <row r="1890" spans="1:50">
      <c r="A1890" t="s">
        <v>2275</v>
      </c>
      <c r="B1890">
        <v>262</v>
      </c>
      <c r="C1890" t="s">
        <v>142</v>
      </c>
      <c r="D1890" t="s">
        <v>359</v>
      </c>
      <c r="E1890">
        <v>44279</v>
      </c>
      <c r="F1890">
        <v>28689</v>
      </c>
      <c r="G1890">
        <v>17524</v>
      </c>
      <c r="H1890" s="1">
        <v>43155</v>
      </c>
      <c r="I1890" t="s">
        <v>382</v>
      </c>
      <c r="J1890" t="s">
        <v>383</v>
      </c>
      <c r="K1890">
        <v>570241</v>
      </c>
      <c r="L1890" t="s">
        <v>148</v>
      </c>
      <c r="M1890" t="s">
        <v>262</v>
      </c>
      <c r="N1890" t="s">
        <v>225</v>
      </c>
      <c r="O1890" t="s">
        <v>242</v>
      </c>
      <c r="P1890">
        <v>21</v>
      </c>
      <c r="Q1890" s="1">
        <v>35796</v>
      </c>
      <c r="R1890" t="s">
        <v>266</v>
      </c>
      <c r="S1890" t="s">
        <v>243</v>
      </c>
      <c r="T1890" t="s">
        <v>229</v>
      </c>
      <c r="U1890" t="s">
        <v>245</v>
      </c>
      <c r="V1890" t="s">
        <v>246</v>
      </c>
      <c r="W1890">
        <v>800</v>
      </c>
      <c r="X1890" t="s">
        <v>344</v>
      </c>
      <c r="Y1890" t="s">
        <v>360</v>
      </c>
      <c r="Z1890" t="s">
        <v>346</v>
      </c>
      <c r="AA1890">
        <v>9.9099999999999994E-2</v>
      </c>
      <c r="AB1890" t="s">
        <v>347</v>
      </c>
      <c r="AC1890" t="s">
        <v>361</v>
      </c>
      <c r="AD1890" t="s">
        <v>142</v>
      </c>
      <c r="AE1890" t="s">
        <v>143</v>
      </c>
      <c r="AF1890" t="s">
        <v>144</v>
      </c>
      <c r="AG1890" t="s">
        <v>145</v>
      </c>
      <c r="AH1890" t="s">
        <v>145</v>
      </c>
      <c r="AI1890" t="s">
        <v>146</v>
      </c>
      <c r="AJ1890" t="s">
        <v>142</v>
      </c>
      <c r="AK1890">
        <v>570241</v>
      </c>
      <c r="AL1890" t="s">
        <v>147</v>
      </c>
      <c r="AM1890" t="s">
        <v>30</v>
      </c>
      <c r="AN1890">
        <v>45455</v>
      </c>
      <c r="AO1890">
        <v>28432</v>
      </c>
      <c r="AP1890">
        <v>44217</v>
      </c>
      <c r="AQ1890">
        <v>41.17</v>
      </c>
      <c r="AR1890">
        <v>2015.83</v>
      </c>
      <c r="AS1890" t="s">
        <v>2396</v>
      </c>
      <c r="AT1890" t="s">
        <v>2396</v>
      </c>
      <c r="AU1890">
        <v>1</v>
      </c>
      <c r="AV1890" t="s">
        <v>2398</v>
      </c>
      <c r="AW1890" t="str" cm="1">
        <f t="array" ref="AW1890">IF(Bank_Final_Fact[[#This Row],[Disbursement Date]]=MIN(_xlfn._xlws.FILTER(Bank_Final_Fact[Disbursement Date],Bank_Final_Fact[Client id]=Bank_Final_Fact[[#This Row],[Client id]])),"New","Old")</f>
        <v>New</v>
      </c>
      <c r="AX1890">
        <f t="shared" si="29"/>
        <v>3</v>
      </c>
    </row>
    <row r="1891" spans="1:50">
      <c r="A1891" t="s">
        <v>2276</v>
      </c>
      <c r="B1891">
        <v>965</v>
      </c>
      <c r="C1891" t="s">
        <v>66</v>
      </c>
      <c r="D1891" t="s">
        <v>343</v>
      </c>
      <c r="E1891">
        <v>46349</v>
      </c>
      <c r="F1891">
        <v>33842</v>
      </c>
      <c r="G1891">
        <v>15451</v>
      </c>
      <c r="H1891" s="1">
        <v>42841</v>
      </c>
      <c r="I1891" t="s">
        <v>382</v>
      </c>
      <c r="J1891" t="s">
        <v>383</v>
      </c>
      <c r="K1891">
        <v>60004</v>
      </c>
      <c r="L1891" t="s">
        <v>68</v>
      </c>
      <c r="M1891" t="s">
        <v>316</v>
      </c>
      <c r="N1891" t="s">
        <v>225</v>
      </c>
      <c r="O1891" t="s">
        <v>238</v>
      </c>
      <c r="P1891">
        <v>51</v>
      </c>
      <c r="Q1891" s="1">
        <v>24838</v>
      </c>
      <c r="R1891" t="s">
        <v>266</v>
      </c>
      <c r="S1891" t="s">
        <v>282</v>
      </c>
      <c r="T1891" t="s">
        <v>259</v>
      </c>
      <c r="U1891" t="s">
        <v>230</v>
      </c>
      <c r="V1891" t="s">
        <v>231</v>
      </c>
      <c r="W1891">
        <v>804</v>
      </c>
      <c r="X1891" t="s">
        <v>344</v>
      </c>
      <c r="Y1891" t="s">
        <v>345</v>
      </c>
      <c r="Z1891" t="s">
        <v>346</v>
      </c>
      <c r="AA1891">
        <v>0.1065</v>
      </c>
      <c r="AB1891" t="s">
        <v>347</v>
      </c>
      <c r="AC1891" t="s">
        <v>348</v>
      </c>
      <c r="AD1891" t="s">
        <v>66</v>
      </c>
      <c r="AE1891" t="s">
        <v>51</v>
      </c>
      <c r="AF1891" t="s">
        <v>52</v>
      </c>
      <c r="AG1891" t="s">
        <v>53</v>
      </c>
      <c r="AH1891" t="s">
        <v>53</v>
      </c>
      <c r="AI1891" t="s">
        <v>54</v>
      </c>
      <c r="AJ1891" t="s">
        <v>66</v>
      </c>
      <c r="AK1891">
        <v>60004</v>
      </c>
      <c r="AL1891" t="s">
        <v>67</v>
      </c>
      <c r="AM1891" t="s">
        <v>14</v>
      </c>
      <c r="AN1891">
        <v>47094</v>
      </c>
      <c r="AO1891">
        <v>35130</v>
      </c>
      <c r="AP1891">
        <v>46150</v>
      </c>
      <c r="AQ1891">
        <v>18.43</v>
      </c>
      <c r="AR1891">
        <v>1230.58</v>
      </c>
      <c r="AS1891" t="s">
        <v>2396</v>
      </c>
      <c r="AT1891" t="s">
        <v>2396</v>
      </c>
      <c r="AU1891">
        <v>0</v>
      </c>
      <c r="AV1891" t="s">
        <v>2398</v>
      </c>
      <c r="AW1891" t="str" cm="1">
        <f t="array" ref="AW1891">IF(Bank_Final_Fact[[#This Row],[Disbursement Date]]=MIN(_xlfn._xlws.FILTER(Bank_Final_Fact[Disbursement Date],Bank_Final_Fact[Client id]=Bank_Final_Fact[[#This Row],[Client id]])),"New","Old")</f>
        <v>New</v>
      </c>
      <c r="AX1891">
        <f t="shared" si="29"/>
        <v>1</v>
      </c>
    </row>
    <row r="1892" spans="1:50">
      <c r="A1892" t="s">
        <v>2277</v>
      </c>
      <c r="B1892">
        <v>563</v>
      </c>
      <c r="C1892" t="s">
        <v>20</v>
      </c>
      <c r="D1892" t="s">
        <v>343</v>
      </c>
      <c r="E1892">
        <v>10589</v>
      </c>
      <c r="F1892">
        <v>29130</v>
      </c>
      <c r="G1892">
        <v>31885</v>
      </c>
      <c r="H1892" s="1">
        <v>44298</v>
      </c>
      <c r="I1892" t="s">
        <v>382</v>
      </c>
      <c r="J1892" t="s">
        <v>389</v>
      </c>
      <c r="K1892">
        <v>110159</v>
      </c>
      <c r="L1892" t="s">
        <v>22</v>
      </c>
      <c r="M1892" t="s">
        <v>254</v>
      </c>
      <c r="N1892" t="s">
        <v>225</v>
      </c>
      <c r="O1892" t="s">
        <v>251</v>
      </c>
      <c r="P1892">
        <v>28</v>
      </c>
      <c r="Q1892" s="1">
        <v>32509</v>
      </c>
      <c r="R1892" t="s">
        <v>235</v>
      </c>
      <c r="S1892" t="s">
        <v>243</v>
      </c>
      <c r="T1892" t="s">
        <v>229</v>
      </c>
      <c r="U1892" t="s">
        <v>233</v>
      </c>
      <c r="V1892" t="s">
        <v>240</v>
      </c>
      <c r="W1892">
        <v>536</v>
      </c>
      <c r="X1892" t="s">
        <v>344</v>
      </c>
      <c r="Y1892" t="s">
        <v>345</v>
      </c>
      <c r="Z1892" t="s">
        <v>346</v>
      </c>
      <c r="AA1892">
        <v>0.1065</v>
      </c>
      <c r="AB1892" t="s">
        <v>347</v>
      </c>
      <c r="AC1892" t="s">
        <v>348</v>
      </c>
      <c r="AD1892" t="s">
        <v>20</v>
      </c>
      <c r="AE1892" t="s">
        <v>9</v>
      </c>
      <c r="AF1892" t="s">
        <v>10</v>
      </c>
      <c r="AG1892" t="s">
        <v>11</v>
      </c>
      <c r="AH1892" t="s">
        <v>11</v>
      </c>
      <c r="AI1892" t="s">
        <v>12</v>
      </c>
      <c r="AJ1892" t="s">
        <v>20</v>
      </c>
      <c r="AK1892">
        <v>110159</v>
      </c>
      <c r="AL1892" t="s">
        <v>21</v>
      </c>
      <c r="AM1892" t="s">
        <v>30</v>
      </c>
      <c r="AN1892">
        <v>12279</v>
      </c>
      <c r="AO1892">
        <v>30854</v>
      </c>
      <c r="AP1892">
        <v>10456</v>
      </c>
      <c r="AQ1892">
        <v>35.840000000000003</v>
      </c>
      <c r="AR1892">
        <v>3337.12</v>
      </c>
      <c r="AS1892" t="s">
        <v>2396</v>
      </c>
      <c r="AT1892" t="s">
        <v>2396</v>
      </c>
      <c r="AU1892">
        <v>2</v>
      </c>
      <c r="AV1892" t="s">
        <v>2398</v>
      </c>
      <c r="AW1892" t="str" cm="1">
        <f t="array" ref="AW1892">IF(Bank_Final_Fact[[#This Row],[Disbursement Date]]=MIN(_xlfn._xlws.FILTER(Bank_Final_Fact[Disbursement Date],Bank_Final_Fact[Client id]=Bank_Final_Fact[[#This Row],[Client id]])),"New","Old")</f>
        <v>New</v>
      </c>
      <c r="AX1892">
        <f t="shared" si="29"/>
        <v>3</v>
      </c>
    </row>
    <row r="1893" spans="1:50">
      <c r="A1893" t="s">
        <v>2278</v>
      </c>
      <c r="B1893">
        <v>56</v>
      </c>
      <c r="C1893" t="s">
        <v>23</v>
      </c>
      <c r="D1893" t="s">
        <v>343</v>
      </c>
      <c r="E1893">
        <v>46129</v>
      </c>
      <c r="F1893">
        <v>5305</v>
      </c>
      <c r="G1893">
        <v>20436</v>
      </c>
      <c r="H1893" s="1">
        <v>45215</v>
      </c>
      <c r="I1893" t="s">
        <v>387</v>
      </c>
      <c r="J1893" t="s">
        <v>389</v>
      </c>
      <c r="K1893">
        <v>910182</v>
      </c>
      <c r="L1893" t="s">
        <v>31</v>
      </c>
      <c r="M1893" t="s">
        <v>286</v>
      </c>
      <c r="N1893" t="s">
        <v>225</v>
      </c>
      <c r="O1893" t="s">
        <v>238</v>
      </c>
      <c r="P1893">
        <v>46</v>
      </c>
      <c r="Q1893" s="1">
        <v>26665</v>
      </c>
      <c r="R1893" t="s">
        <v>266</v>
      </c>
      <c r="S1893" t="s">
        <v>243</v>
      </c>
      <c r="T1893" t="s">
        <v>229</v>
      </c>
      <c r="U1893" t="s">
        <v>236</v>
      </c>
      <c r="V1893" t="s">
        <v>240</v>
      </c>
      <c r="W1893">
        <v>467</v>
      </c>
      <c r="X1893" t="s">
        <v>344</v>
      </c>
      <c r="Y1893" t="s">
        <v>345</v>
      </c>
      <c r="Z1893" t="s">
        <v>346</v>
      </c>
      <c r="AA1893">
        <v>0.1065</v>
      </c>
      <c r="AB1893" t="s">
        <v>347</v>
      </c>
      <c r="AC1893" t="s">
        <v>348</v>
      </c>
      <c r="AD1893" t="s">
        <v>23</v>
      </c>
      <c r="AE1893" t="s">
        <v>24</v>
      </c>
      <c r="AF1893" t="s">
        <v>25</v>
      </c>
      <c r="AG1893" t="s">
        <v>26</v>
      </c>
      <c r="AH1893" t="s">
        <v>26</v>
      </c>
      <c r="AI1893" t="s">
        <v>27</v>
      </c>
      <c r="AJ1893" t="s">
        <v>28</v>
      </c>
      <c r="AK1893">
        <v>910182</v>
      </c>
      <c r="AL1893" t="s">
        <v>29</v>
      </c>
      <c r="AM1893" t="s">
        <v>16</v>
      </c>
      <c r="AN1893">
        <v>47243</v>
      </c>
      <c r="AO1893">
        <v>5239</v>
      </c>
      <c r="AP1893">
        <v>45673</v>
      </c>
      <c r="AQ1893">
        <v>5.74</v>
      </c>
      <c r="AR1893">
        <v>1920.31</v>
      </c>
      <c r="AS1893" t="s">
        <v>2396</v>
      </c>
      <c r="AT1893" t="s">
        <v>2396</v>
      </c>
      <c r="AU1893">
        <v>0</v>
      </c>
      <c r="AV1893" t="s">
        <v>2398</v>
      </c>
      <c r="AW1893" t="str" cm="1">
        <f t="array" ref="AW1893">IF(Bank_Final_Fact[[#This Row],[Disbursement Date]]=MIN(_xlfn._xlws.FILTER(Bank_Final_Fact[Disbursement Date],Bank_Final_Fact[Client id]=Bank_Final_Fact[[#This Row],[Client id]])),"New","Old")</f>
        <v>Old</v>
      </c>
      <c r="AX1893">
        <f t="shared" si="29"/>
        <v>3</v>
      </c>
    </row>
    <row r="1894" spans="1:50">
      <c r="A1894" t="s">
        <v>2279</v>
      </c>
      <c r="B1894">
        <v>699</v>
      </c>
      <c r="C1894" t="s">
        <v>139</v>
      </c>
      <c r="D1894" t="s">
        <v>343</v>
      </c>
      <c r="E1894">
        <v>17705</v>
      </c>
      <c r="F1894">
        <v>25042</v>
      </c>
      <c r="G1894">
        <v>8162</v>
      </c>
      <c r="H1894" s="1">
        <v>43691</v>
      </c>
      <c r="I1894" t="s">
        <v>394</v>
      </c>
      <c r="J1894" t="s">
        <v>383</v>
      </c>
      <c r="K1894">
        <v>630081</v>
      </c>
      <c r="L1894" t="s">
        <v>141</v>
      </c>
      <c r="M1894" t="s">
        <v>274</v>
      </c>
      <c r="N1894" t="s">
        <v>225</v>
      </c>
      <c r="O1894" t="s">
        <v>251</v>
      </c>
      <c r="P1894">
        <v>28</v>
      </c>
      <c r="Q1894" s="1">
        <v>32509</v>
      </c>
      <c r="R1894" t="s">
        <v>266</v>
      </c>
      <c r="S1894" t="s">
        <v>243</v>
      </c>
      <c r="T1894" t="s">
        <v>229</v>
      </c>
      <c r="U1894" t="s">
        <v>261</v>
      </c>
      <c r="V1894" t="s">
        <v>231</v>
      </c>
      <c r="W1894">
        <v>553</v>
      </c>
      <c r="X1894" t="s">
        <v>344</v>
      </c>
      <c r="Y1894" t="s">
        <v>345</v>
      </c>
      <c r="Z1894" t="s">
        <v>346</v>
      </c>
      <c r="AA1894">
        <v>0.1065</v>
      </c>
      <c r="AB1894" t="s">
        <v>347</v>
      </c>
      <c r="AC1894" t="s">
        <v>348</v>
      </c>
      <c r="AD1894" t="s">
        <v>139</v>
      </c>
      <c r="AE1894" t="s">
        <v>133</v>
      </c>
      <c r="AF1894" t="s">
        <v>134</v>
      </c>
      <c r="AG1894" t="s">
        <v>135</v>
      </c>
      <c r="AH1894" t="s">
        <v>135</v>
      </c>
      <c r="AI1894" t="s">
        <v>136</v>
      </c>
      <c r="AJ1894" t="s">
        <v>139</v>
      </c>
      <c r="AK1894">
        <v>630081</v>
      </c>
      <c r="AL1894" t="s">
        <v>140</v>
      </c>
      <c r="AM1894" t="s">
        <v>16</v>
      </c>
      <c r="AN1894">
        <v>17229</v>
      </c>
      <c r="AO1894">
        <v>26405</v>
      </c>
      <c r="AP1894">
        <v>17553</v>
      </c>
      <c r="AQ1894">
        <v>19.829999999999998</v>
      </c>
      <c r="AR1894">
        <v>3771.59</v>
      </c>
      <c r="AS1894" t="s">
        <v>2396</v>
      </c>
      <c r="AT1894" t="s">
        <v>2396</v>
      </c>
      <c r="AU1894">
        <v>1</v>
      </c>
      <c r="AV1894" t="s">
        <v>2398</v>
      </c>
      <c r="AW1894" t="str" cm="1">
        <f t="array" ref="AW1894">IF(Bank_Final_Fact[[#This Row],[Disbursement Date]]=MIN(_xlfn._xlws.FILTER(Bank_Final_Fact[Disbursement Date],Bank_Final_Fact[Client id]=Bank_Final_Fact[[#This Row],[Client id]])),"New","Old")</f>
        <v>Old</v>
      </c>
      <c r="AX1894">
        <f t="shared" si="29"/>
        <v>5</v>
      </c>
    </row>
    <row r="1895" spans="1:50">
      <c r="A1895" t="s">
        <v>2280</v>
      </c>
      <c r="B1895">
        <v>800</v>
      </c>
      <c r="C1895" t="s">
        <v>109</v>
      </c>
      <c r="D1895" t="s">
        <v>359</v>
      </c>
      <c r="E1895">
        <v>41651</v>
      </c>
      <c r="F1895">
        <v>23792</v>
      </c>
      <c r="G1895">
        <v>6831</v>
      </c>
      <c r="H1895" s="1">
        <v>42796</v>
      </c>
      <c r="I1895" t="s">
        <v>382</v>
      </c>
      <c r="J1895" t="s">
        <v>383</v>
      </c>
      <c r="K1895">
        <v>1110166</v>
      </c>
      <c r="L1895" t="s">
        <v>112</v>
      </c>
      <c r="M1895" t="s">
        <v>293</v>
      </c>
      <c r="N1895" t="s">
        <v>225</v>
      </c>
      <c r="O1895" t="s">
        <v>226</v>
      </c>
      <c r="P1895">
        <v>41</v>
      </c>
      <c r="Q1895" s="1">
        <v>28126</v>
      </c>
      <c r="R1895" t="s">
        <v>239</v>
      </c>
      <c r="S1895" t="s">
        <v>303</v>
      </c>
      <c r="T1895" t="s">
        <v>259</v>
      </c>
      <c r="U1895" t="s">
        <v>261</v>
      </c>
      <c r="V1895" t="s">
        <v>246</v>
      </c>
      <c r="W1895">
        <v>338</v>
      </c>
      <c r="X1895" t="s">
        <v>344</v>
      </c>
      <c r="Y1895" t="s">
        <v>360</v>
      </c>
      <c r="Z1895" t="s">
        <v>346</v>
      </c>
      <c r="AA1895">
        <v>9.9099999999999994E-2</v>
      </c>
      <c r="AB1895" t="s">
        <v>347</v>
      </c>
      <c r="AC1895" t="s">
        <v>361</v>
      </c>
      <c r="AD1895" t="s">
        <v>109</v>
      </c>
      <c r="AE1895" t="s">
        <v>9</v>
      </c>
      <c r="AF1895" t="s">
        <v>10</v>
      </c>
      <c r="AG1895" t="s">
        <v>11</v>
      </c>
      <c r="AH1895" t="s">
        <v>11</v>
      </c>
      <c r="AI1895" t="s">
        <v>12</v>
      </c>
      <c r="AJ1895" t="s">
        <v>110</v>
      </c>
      <c r="AK1895">
        <v>1110166</v>
      </c>
      <c r="AL1895" t="s">
        <v>111</v>
      </c>
      <c r="AM1895" t="s">
        <v>14</v>
      </c>
      <c r="AN1895">
        <v>42431</v>
      </c>
      <c r="AO1895">
        <v>25776</v>
      </c>
      <c r="AP1895">
        <v>41585</v>
      </c>
      <c r="AQ1895">
        <v>9.2899999999999991</v>
      </c>
      <c r="AR1895">
        <v>2173.73</v>
      </c>
      <c r="AS1895" t="s">
        <v>2396</v>
      </c>
      <c r="AT1895" t="s">
        <v>2397</v>
      </c>
      <c r="AU1895">
        <v>0</v>
      </c>
      <c r="AV1895" t="s">
        <v>2399</v>
      </c>
      <c r="AW1895" t="str" cm="1">
        <f t="array" ref="AW1895">IF(Bank_Final_Fact[[#This Row],[Disbursement Date]]=MIN(_xlfn._xlws.FILTER(Bank_Final_Fact[Disbursement Date],Bank_Final_Fact[Client id]=Bank_Final_Fact[[#This Row],[Client id]])),"New","Old")</f>
        <v>New</v>
      </c>
      <c r="AX1895">
        <f t="shared" si="29"/>
        <v>3</v>
      </c>
    </row>
    <row r="1896" spans="1:50">
      <c r="A1896" t="s">
        <v>2281</v>
      </c>
      <c r="B1896">
        <v>62</v>
      </c>
      <c r="C1896" t="s">
        <v>63</v>
      </c>
      <c r="D1896" t="s">
        <v>343</v>
      </c>
      <c r="E1896">
        <v>35540</v>
      </c>
      <c r="F1896">
        <v>43186</v>
      </c>
      <c r="G1896">
        <v>39944</v>
      </c>
      <c r="H1896" s="1">
        <v>43639</v>
      </c>
      <c r="I1896" t="s">
        <v>382</v>
      </c>
      <c r="J1896" t="s">
        <v>389</v>
      </c>
      <c r="K1896">
        <v>1280108</v>
      </c>
      <c r="L1896" t="s">
        <v>65</v>
      </c>
      <c r="M1896" t="s">
        <v>293</v>
      </c>
      <c r="N1896" t="s">
        <v>225</v>
      </c>
      <c r="O1896" t="s">
        <v>226</v>
      </c>
      <c r="P1896">
        <v>36</v>
      </c>
      <c r="Q1896" s="1">
        <v>30401</v>
      </c>
      <c r="R1896" t="s">
        <v>227</v>
      </c>
      <c r="S1896" t="s">
        <v>243</v>
      </c>
      <c r="T1896" t="s">
        <v>259</v>
      </c>
      <c r="U1896" t="s">
        <v>245</v>
      </c>
      <c r="V1896" t="s">
        <v>231</v>
      </c>
      <c r="W1896">
        <v>552</v>
      </c>
      <c r="X1896" t="s">
        <v>344</v>
      </c>
      <c r="Y1896" t="s">
        <v>345</v>
      </c>
      <c r="Z1896" t="s">
        <v>346</v>
      </c>
      <c r="AA1896">
        <v>0.1065</v>
      </c>
      <c r="AB1896" t="s">
        <v>347</v>
      </c>
      <c r="AC1896" t="s">
        <v>348</v>
      </c>
      <c r="AD1896" t="s">
        <v>63</v>
      </c>
      <c r="AE1896" t="s">
        <v>24</v>
      </c>
      <c r="AF1896" t="s">
        <v>63</v>
      </c>
      <c r="AG1896" t="s">
        <v>26</v>
      </c>
      <c r="AH1896" t="s">
        <v>26</v>
      </c>
      <c r="AI1896" t="s">
        <v>27</v>
      </c>
      <c r="AJ1896" t="s">
        <v>63</v>
      </c>
      <c r="AK1896">
        <v>1280108</v>
      </c>
      <c r="AL1896" t="s">
        <v>64</v>
      </c>
      <c r="AM1896" t="s">
        <v>14</v>
      </c>
      <c r="AN1896">
        <v>37188</v>
      </c>
      <c r="AO1896">
        <v>45154</v>
      </c>
      <c r="AP1896">
        <v>35521</v>
      </c>
      <c r="AQ1896">
        <v>7.15</v>
      </c>
      <c r="AR1896">
        <v>4314.54</v>
      </c>
      <c r="AS1896" t="s">
        <v>2396</v>
      </c>
      <c r="AT1896" t="s">
        <v>2396</v>
      </c>
      <c r="AU1896">
        <v>0</v>
      </c>
      <c r="AV1896" t="s">
        <v>2398</v>
      </c>
      <c r="AW1896" t="str" cm="1">
        <f t="array" ref="AW1896">IF(Bank_Final_Fact[[#This Row],[Disbursement Date]]=MIN(_xlfn._xlws.FILTER(Bank_Final_Fact[Disbursement Date],Bank_Final_Fact[Client id]=Bank_Final_Fact[[#This Row],[Client id]])),"New","Old")</f>
        <v>Old</v>
      </c>
      <c r="AX1896">
        <f t="shared" si="29"/>
        <v>3</v>
      </c>
    </row>
    <row r="1897" spans="1:50">
      <c r="A1897" t="s">
        <v>2282</v>
      </c>
      <c r="B1897">
        <v>359</v>
      </c>
      <c r="C1897" t="s">
        <v>124</v>
      </c>
      <c r="D1897" t="s">
        <v>359</v>
      </c>
      <c r="E1897">
        <v>2188</v>
      </c>
      <c r="F1897">
        <v>19158</v>
      </c>
      <c r="G1897">
        <v>40453</v>
      </c>
      <c r="H1897" s="1">
        <v>44696</v>
      </c>
      <c r="I1897" t="s">
        <v>382</v>
      </c>
      <c r="J1897" t="s">
        <v>389</v>
      </c>
      <c r="K1897">
        <v>1030063</v>
      </c>
      <c r="L1897" t="s">
        <v>126</v>
      </c>
      <c r="M1897" t="s">
        <v>319</v>
      </c>
      <c r="N1897" t="s">
        <v>225</v>
      </c>
      <c r="O1897" t="s">
        <v>238</v>
      </c>
      <c r="P1897">
        <v>52</v>
      </c>
      <c r="Q1897" s="1">
        <v>24473</v>
      </c>
      <c r="R1897" t="s">
        <v>239</v>
      </c>
      <c r="S1897" t="s">
        <v>303</v>
      </c>
      <c r="T1897" t="s">
        <v>229</v>
      </c>
      <c r="U1897" t="s">
        <v>233</v>
      </c>
      <c r="V1897" t="s">
        <v>246</v>
      </c>
      <c r="W1897">
        <v>626</v>
      </c>
      <c r="X1897" t="s">
        <v>344</v>
      </c>
      <c r="Y1897" t="s">
        <v>360</v>
      </c>
      <c r="Z1897" t="s">
        <v>346</v>
      </c>
      <c r="AA1897">
        <v>9.9099999999999994E-2</v>
      </c>
      <c r="AB1897" t="s">
        <v>347</v>
      </c>
      <c r="AC1897" t="s">
        <v>361</v>
      </c>
      <c r="AD1897" t="s">
        <v>124</v>
      </c>
      <c r="AE1897" t="s">
        <v>9</v>
      </c>
      <c r="AF1897" t="s">
        <v>10</v>
      </c>
      <c r="AG1897" t="s">
        <v>11</v>
      </c>
      <c r="AH1897" t="s">
        <v>11</v>
      </c>
      <c r="AI1897" t="s">
        <v>12</v>
      </c>
      <c r="AJ1897" t="s">
        <v>20</v>
      </c>
      <c r="AK1897">
        <v>1030063</v>
      </c>
      <c r="AL1897" t="s">
        <v>125</v>
      </c>
      <c r="AM1897" t="s">
        <v>30</v>
      </c>
      <c r="AN1897">
        <v>2004</v>
      </c>
      <c r="AO1897">
        <v>20888</v>
      </c>
      <c r="AP1897">
        <v>1890</v>
      </c>
      <c r="AQ1897">
        <v>24.68</v>
      </c>
      <c r="AR1897">
        <v>532.37</v>
      </c>
      <c r="AS1897" t="s">
        <v>2396</v>
      </c>
      <c r="AT1897" t="s">
        <v>2396</v>
      </c>
      <c r="AU1897">
        <v>1</v>
      </c>
      <c r="AV1897" t="s">
        <v>2398</v>
      </c>
      <c r="AW1897" t="str" cm="1">
        <f t="array" ref="AW1897">IF(Bank_Final_Fact[[#This Row],[Disbursement Date]]=MIN(_xlfn._xlws.FILTER(Bank_Final_Fact[Disbursement Date],Bank_Final_Fact[Client id]=Bank_Final_Fact[[#This Row],[Client id]])),"New","Old")</f>
        <v>Old</v>
      </c>
      <c r="AX1897">
        <f t="shared" si="29"/>
        <v>4</v>
      </c>
    </row>
    <row r="1898" spans="1:50">
      <c r="A1898" t="s">
        <v>2283</v>
      </c>
      <c r="B1898">
        <v>436</v>
      </c>
      <c r="C1898" t="s">
        <v>171</v>
      </c>
      <c r="D1898" t="s">
        <v>371</v>
      </c>
      <c r="E1898">
        <v>3972</v>
      </c>
      <c r="F1898">
        <v>25993</v>
      </c>
      <c r="G1898">
        <v>36141</v>
      </c>
      <c r="H1898" s="1">
        <v>45243</v>
      </c>
      <c r="I1898" t="s">
        <v>382</v>
      </c>
      <c r="J1898" t="s">
        <v>389</v>
      </c>
      <c r="K1898">
        <v>380112</v>
      </c>
      <c r="L1898" t="s">
        <v>173</v>
      </c>
      <c r="M1898" t="s">
        <v>308</v>
      </c>
      <c r="N1898" t="s">
        <v>225</v>
      </c>
      <c r="O1898" t="s">
        <v>238</v>
      </c>
      <c r="P1898">
        <v>49</v>
      </c>
      <c r="Q1898" s="1">
        <v>25752</v>
      </c>
      <c r="R1898" t="s">
        <v>239</v>
      </c>
      <c r="S1898" t="s">
        <v>303</v>
      </c>
      <c r="T1898" t="s">
        <v>229</v>
      </c>
      <c r="U1898" t="s">
        <v>236</v>
      </c>
      <c r="V1898" t="s">
        <v>231</v>
      </c>
      <c r="W1898">
        <v>695</v>
      </c>
      <c r="X1898" t="s">
        <v>344</v>
      </c>
      <c r="Y1898" t="s">
        <v>345</v>
      </c>
      <c r="Z1898" t="s">
        <v>346</v>
      </c>
      <c r="AA1898">
        <v>0.14649999999999999</v>
      </c>
      <c r="AB1898" t="s">
        <v>369</v>
      </c>
      <c r="AC1898" t="s">
        <v>370</v>
      </c>
      <c r="AD1898" t="s">
        <v>171</v>
      </c>
      <c r="AE1898" t="s">
        <v>76</v>
      </c>
      <c r="AF1898" t="s">
        <v>77</v>
      </c>
      <c r="AG1898" t="s">
        <v>78</v>
      </c>
      <c r="AH1898" t="s">
        <v>78</v>
      </c>
      <c r="AI1898" t="s">
        <v>79</v>
      </c>
      <c r="AJ1898" t="s">
        <v>171</v>
      </c>
      <c r="AK1898">
        <v>380112</v>
      </c>
      <c r="AL1898" t="s">
        <v>172</v>
      </c>
      <c r="AM1898" t="s">
        <v>16</v>
      </c>
      <c r="AN1898">
        <v>5503</v>
      </c>
      <c r="AO1898">
        <v>26883</v>
      </c>
      <c r="AP1898">
        <v>3490</v>
      </c>
      <c r="AQ1898">
        <v>18.670000000000002</v>
      </c>
      <c r="AR1898">
        <v>1303.43</v>
      </c>
      <c r="AS1898" t="s">
        <v>2396</v>
      </c>
      <c r="AT1898" t="s">
        <v>2396</v>
      </c>
      <c r="AU1898">
        <v>1</v>
      </c>
      <c r="AV1898" t="s">
        <v>2398</v>
      </c>
      <c r="AW1898" t="str" cm="1">
        <f t="array" ref="AW1898">IF(Bank_Final_Fact[[#This Row],[Disbursement Date]]=MIN(_xlfn._xlws.FILTER(Bank_Final_Fact[Disbursement Date],Bank_Final_Fact[Client id]=Bank_Final_Fact[[#This Row],[Client id]])),"New","Old")</f>
        <v>Old</v>
      </c>
      <c r="AX1898">
        <f t="shared" si="29"/>
        <v>5</v>
      </c>
    </row>
    <row r="1899" spans="1:50">
      <c r="A1899" t="s">
        <v>2284</v>
      </c>
      <c r="B1899">
        <v>410</v>
      </c>
      <c r="C1899" t="s">
        <v>171</v>
      </c>
      <c r="D1899" t="s">
        <v>343</v>
      </c>
      <c r="E1899">
        <v>23439</v>
      </c>
      <c r="F1899">
        <v>19858</v>
      </c>
      <c r="G1899">
        <v>31679</v>
      </c>
      <c r="H1899" s="1">
        <v>42650</v>
      </c>
      <c r="I1899" t="s">
        <v>385</v>
      </c>
      <c r="J1899" t="s">
        <v>389</v>
      </c>
      <c r="K1899">
        <v>380112</v>
      </c>
      <c r="L1899" t="s">
        <v>173</v>
      </c>
      <c r="M1899" t="s">
        <v>293</v>
      </c>
      <c r="N1899" t="s">
        <v>225</v>
      </c>
      <c r="O1899" t="s">
        <v>226</v>
      </c>
      <c r="P1899">
        <v>41</v>
      </c>
      <c r="Q1899" s="1">
        <v>28126</v>
      </c>
      <c r="R1899" t="s">
        <v>239</v>
      </c>
      <c r="S1899" t="s">
        <v>303</v>
      </c>
      <c r="T1899" t="s">
        <v>259</v>
      </c>
      <c r="U1899" t="s">
        <v>261</v>
      </c>
      <c r="V1899" t="s">
        <v>246</v>
      </c>
      <c r="W1899">
        <v>338</v>
      </c>
      <c r="X1899" t="s">
        <v>344</v>
      </c>
      <c r="Y1899" t="s">
        <v>345</v>
      </c>
      <c r="Z1899" t="s">
        <v>346</v>
      </c>
      <c r="AA1899">
        <v>0.1065</v>
      </c>
      <c r="AB1899" t="s">
        <v>347</v>
      </c>
      <c r="AC1899" t="s">
        <v>348</v>
      </c>
      <c r="AD1899" t="s">
        <v>171</v>
      </c>
      <c r="AE1899" t="s">
        <v>76</v>
      </c>
      <c r="AF1899" t="s">
        <v>77</v>
      </c>
      <c r="AG1899" t="s">
        <v>78</v>
      </c>
      <c r="AH1899" t="s">
        <v>78</v>
      </c>
      <c r="AI1899" t="s">
        <v>79</v>
      </c>
      <c r="AJ1899" t="s">
        <v>171</v>
      </c>
      <c r="AK1899">
        <v>380112</v>
      </c>
      <c r="AL1899" t="s">
        <v>172</v>
      </c>
      <c r="AM1899" t="s">
        <v>16</v>
      </c>
      <c r="AN1899">
        <v>23457</v>
      </c>
      <c r="AO1899">
        <v>19630</v>
      </c>
      <c r="AP1899">
        <v>23196</v>
      </c>
      <c r="AQ1899">
        <v>16.329999999999998</v>
      </c>
      <c r="AR1899">
        <v>3648.43</v>
      </c>
      <c r="AS1899" t="s">
        <v>2396</v>
      </c>
      <c r="AT1899" t="s">
        <v>2396</v>
      </c>
      <c r="AU1899">
        <v>1</v>
      </c>
      <c r="AV1899" t="s">
        <v>2398</v>
      </c>
      <c r="AW1899" t="str" cm="1">
        <f t="array" ref="AW1899">IF(Bank_Final_Fact[[#This Row],[Disbursement Date]]=MIN(_xlfn._xlws.FILTER(Bank_Final_Fact[Disbursement Date],Bank_Final_Fact[Client id]=Bank_Final_Fact[[#This Row],[Client id]])),"New","Old")</f>
        <v>New</v>
      </c>
      <c r="AX1899">
        <f t="shared" si="29"/>
        <v>2</v>
      </c>
    </row>
    <row r="1900" spans="1:50">
      <c r="A1900" t="s">
        <v>2285</v>
      </c>
      <c r="B1900">
        <v>373</v>
      </c>
      <c r="C1900" t="s">
        <v>129</v>
      </c>
      <c r="D1900" t="s">
        <v>343</v>
      </c>
      <c r="E1900">
        <v>23453</v>
      </c>
      <c r="F1900">
        <v>31771</v>
      </c>
      <c r="G1900">
        <v>11823</v>
      </c>
      <c r="H1900" s="1">
        <v>42445</v>
      </c>
      <c r="I1900" t="s">
        <v>385</v>
      </c>
      <c r="J1900" t="s">
        <v>383</v>
      </c>
      <c r="K1900">
        <v>130067</v>
      </c>
      <c r="L1900" t="s">
        <v>131</v>
      </c>
      <c r="M1900" t="s">
        <v>237</v>
      </c>
      <c r="N1900" t="s">
        <v>225</v>
      </c>
      <c r="O1900" t="s">
        <v>251</v>
      </c>
      <c r="P1900">
        <v>29</v>
      </c>
      <c r="Q1900" s="1">
        <v>32509</v>
      </c>
      <c r="R1900" t="s">
        <v>239</v>
      </c>
      <c r="S1900" t="s">
        <v>303</v>
      </c>
      <c r="T1900" t="s">
        <v>229</v>
      </c>
      <c r="U1900" t="s">
        <v>230</v>
      </c>
      <c r="V1900" t="s">
        <v>231</v>
      </c>
      <c r="W1900">
        <v>369</v>
      </c>
      <c r="X1900" t="s">
        <v>344</v>
      </c>
      <c r="Y1900" t="s">
        <v>345</v>
      </c>
      <c r="Z1900" t="s">
        <v>346</v>
      </c>
      <c r="AA1900">
        <v>0.1065</v>
      </c>
      <c r="AB1900" t="s">
        <v>347</v>
      </c>
      <c r="AC1900" t="s">
        <v>348</v>
      </c>
      <c r="AD1900" t="s">
        <v>129</v>
      </c>
      <c r="AE1900" t="s">
        <v>9</v>
      </c>
      <c r="AF1900" t="s">
        <v>10</v>
      </c>
      <c r="AG1900" t="s">
        <v>11</v>
      </c>
      <c r="AH1900" t="s">
        <v>11</v>
      </c>
      <c r="AI1900" t="s">
        <v>12</v>
      </c>
      <c r="AJ1900" t="s">
        <v>129</v>
      </c>
      <c r="AK1900">
        <v>130067</v>
      </c>
      <c r="AL1900" t="s">
        <v>130</v>
      </c>
      <c r="AM1900" t="s">
        <v>30</v>
      </c>
      <c r="AN1900">
        <v>23489</v>
      </c>
      <c r="AO1900">
        <v>32074</v>
      </c>
      <c r="AP1900">
        <v>23161</v>
      </c>
      <c r="AQ1900">
        <v>37.92</v>
      </c>
      <c r="AR1900">
        <v>4522.96</v>
      </c>
      <c r="AS1900" t="s">
        <v>2396</v>
      </c>
      <c r="AT1900" t="s">
        <v>2396</v>
      </c>
      <c r="AU1900">
        <v>0</v>
      </c>
      <c r="AV1900" t="s">
        <v>2399</v>
      </c>
      <c r="AW1900" t="str" cm="1">
        <f t="array" ref="AW1900">IF(Bank_Final_Fact[[#This Row],[Disbursement Date]]=MIN(_xlfn._xlws.FILTER(Bank_Final_Fact[Disbursement Date],Bank_Final_Fact[Client id]=Bank_Final_Fact[[#This Row],[Client id]])),"New","Old")</f>
        <v>New</v>
      </c>
      <c r="AX1900">
        <f t="shared" si="29"/>
        <v>6</v>
      </c>
    </row>
    <row r="1901" spans="1:50">
      <c r="A1901" t="s">
        <v>2286</v>
      </c>
      <c r="B1901">
        <v>58</v>
      </c>
      <c r="C1901" t="s">
        <v>39</v>
      </c>
      <c r="D1901" t="s">
        <v>359</v>
      </c>
      <c r="E1901">
        <v>23455</v>
      </c>
      <c r="F1901">
        <v>26186</v>
      </c>
      <c r="G1901">
        <v>1507</v>
      </c>
      <c r="H1901" s="1">
        <v>44788</v>
      </c>
      <c r="I1901" t="s">
        <v>382</v>
      </c>
      <c r="J1901" t="s">
        <v>383</v>
      </c>
      <c r="K1901">
        <v>30179</v>
      </c>
      <c r="L1901" t="s">
        <v>46</v>
      </c>
      <c r="M1901" t="s">
        <v>289</v>
      </c>
      <c r="N1901" t="s">
        <v>225</v>
      </c>
      <c r="O1901" t="s">
        <v>238</v>
      </c>
      <c r="P1901">
        <v>52</v>
      </c>
      <c r="Q1901" s="1">
        <v>24838</v>
      </c>
      <c r="R1901" t="s">
        <v>235</v>
      </c>
      <c r="S1901" t="s">
        <v>243</v>
      </c>
      <c r="T1901" t="s">
        <v>229</v>
      </c>
      <c r="U1901" t="s">
        <v>230</v>
      </c>
      <c r="V1901" t="s">
        <v>246</v>
      </c>
      <c r="W1901">
        <v>584</v>
      </c>
      <c r="X1901" t="s">
        <v>344</v>
      </c>
      <c r="Y1901" t="s">
        <v>360</v>
      </c>
      <c r="Z1901" t="s">
        <v>346</v>
      </c>
      <c r="AA1901">
        <v>9.9099999999999994E-2</v>
      </c>
      <c r="AB1901" t="s">
        <v>347</v>
      </c>
      <c r="AC1901" t="s">
        <v>361</v>
      </c>
      <c r="AD1901" t="s">
        <v>39</v>
      </c>
      <c r="AE1901" t="s">
        <v>40</v>
      </c>
      <c r="AF1901" t="s">
        <v>41</v>
      </c>
      <c r="AG1901" t="s">
        <v>42</v>
      </c>
      <c r="AH1901" t="s">
        <v>42</v>
      </c>
      <c r="AI1901" t="s">
        <v>43</v>
      </c>
      <c r="AJ1901" t="s">
        <v>44</v>
      </c>
      <c r="AK1901">
        <v>30179</v>
      </c>
      <c r="AL1901" t="s">
        <v>45</v>
      </c>
      <c r="AM1901" t="s">
        <v>30</v>
      </c>
      <c r="AN1901">
        <v>23785</v>
      </c>
      <c r="AO1901">
        <v>25807</v>
      </c>
      <c r="AP1901">
        <v>23126</v>
      </c>
      <c r="AQ1901">
        <v>8.77</v>
      </c>
      <c r="AR1901">
        <v>745.76</v>
      </c>
      <c r="AS1901" t="s">
        <v>2396</v>
      </c>
      <c r="AT1901" t="s">
        <v>2397</v>
      </c>
      <c r="AU1901">
        <v>2</v>
      </c>
      <c r="AV1901" t="s">
        <v>2398</v>
      </c>
      <c r="AW1901" t="str" cm="1">
        <f t="array" ref="AW1901">IF(Bank_Final_Fact[[#This Row],[Disbursement Date]]=MIN(_xlfn._xlws.FILTER(Bank_Final_Fact[Disbursement Date],Bank_Final_Fact[Client id]=Bank_Final_Fact[[#This Row],[Client id]])),"New","Old")</f>
        <v>Old</v>
      </c>
      <c r="AX1901">
        <f t="shared" si="29"/>
        <v>3</v>
      </c>
    </row>
    <row r="1902" spans="1:50">
      <c r="A1902" t="s">
        <v>2287</v>
      </c>
      <c r="B1902">
        <v>510</v>
      </c>
      <c r="C1902" t="s">
        <v>81</v>
      </c>
      <c r="D1902" t="s">
        <v>343</v>
      </c>
      <c r="E1902">
        <v>25681</v>
      </c>
      <c r="F1902">
        <v>10424</v>
      </c>
      <c r="G1902">
        <v>5354</v>
      </c>
      <c r="H1902" s="1">
        <v>45236</v>
      </c>
      <c r="I1902" t="s">
        <v>385</v>
      </c>
      <c r="J1902" t="s">
        <v>389</v>
      </c>
      <c r="K1902">
        <v>690076</v>
      </c>
      <c r="L1902" t="s">
        <v>88</v>
      </c>
      <c r="M1902" t="s">
        <v>315</v>
      </c>
      <c r="N1902" t="s">
        <v>225</v>
      </c>
      <c r="O1902" t="s">
        <v>251</v>
      </c>
      <c r="P1902">
        <v>34</v>
      </c>
      <c r="Q1902" s="1">
        <v>30682</v>
      </c>
      <c r="R1902" t="s">
        <v>239</v>
      </c>
      <c r="S1902" t="s">
        <v>303</v>
      </c>
      <c r="T1902" t="s">
        <v>259</v>
      </c>
      <c r="U1902" t="s">
        <v>233</v>
      </c>
      <c r="V1902" t="s">
        <v>231</v>
      </c>
      <c r="W1902">
        <v>341</v>
      </c>
      <c r="X1902" t="s">
        <v>344</v>
      </c>
      <c r="Y1902" t="s">
        <v>345</v>
      </c>
      <c r="Z1902" t="s">
        <v>346</v>
      </c>
      <c r="AA1902">
        <v>0.1065</v>
      </c>
      <c r="AB1902" t="s">
        <v>347</v>
      </c>
      <c r="AC1902" t="s">
        <v>348</v>
      </c>
      <c r="AD1902" t="s">
        <v>81</v>
      </c>
      <c r="AE1902" t="s">
        <v>82</v>
      </c>
      <c r="AF1902" t="s">
        <v>83</v>
      </c>
      <c r="AG1902" t="s">
        <v>84</v>
      </c>
      <c r="AH1902" t="s">
        <v>84</v>
      </c>
      <c r="AI1902" t="s">
        <v>85</v>
      </c>
      <c r="AJ1902" t="s">
        <v>86</v>
      </c>
      <c r="AK1902">
        <v>690076</v>
      </c>
      <c r="AL1902" t="s">
        <v>87</v>
      </c>
      <c r="AM1902" t="s">
        <v>14</v>
      </c>
      <c r="AN1902">
        <v>26724</v>
      </c>
      <c r="AO1902">
        <v>10368</v>
      </c>
      <c r="AP1902">
        <v>25479</v>
      </c>
      <c r="AQ1902">
        <v>9.4700000000000006</v>
      </c>
      <c r="AR1902">
        <v>205.75</v>
      </c>
      <c r="AS1902" t="s">
        <v>2396</v>
      </c>
      <c r="AT1902" t="s">
        <v>2396</v>
      </c>
      <c r="AU1902">
        <v>0</v>
      </c>
      <c r="AV1902" t="s">
        <v>2398</v>
      </c>
      <c r="AW1902" t="str" cm="1">
        <f t="array" ref="AW1902">IF(Bank_Final_Fact[[#This Row],[Disbursement Date]]=MIN(_xlfn._xlws.FILTER(Bank_Final_Fact[Disbursement Date],Bank_Final_Fact[Client id]=Bank_Final_Fact[[#This Row],[Client id]])),"New","Old")</f>
        <v>Old</v>
      </c>
      <c r="AX1902">
        <f t="shared" si="29"/>
        <v>4</v>
      </c>
    </row>
    <row r="1903" spans="1:50">
      <c r="A1903" t="s">
        <v>2288</v>
      </c>
      <c r="B1903">
        <v>245</v>
      </c>
      <c r="C1903" t="s">
        <v>142</v>
      </c>
      <c r="D1903" t="s">
        <v>359</v>
      </c>
      <c r="E1903">
        <v>16214</v>
      </c>
      <c r="F1903">
        <v>34226</v>
      </c>
      <c r="G1903">
        <v>29148</v>
      </c>
      <c r="H1903" s="1">
        <v>43650</v>
      </c>
      <c r="I1903" t="s">
        <v>385</v>
      </c>
      <c r="J1903" t="s">
        <v>383</v>
      </c>
      <c r="K1903">
        <v>570241</v>
      </c>
      <c r="L1903" t="s">
        <v>148</v>
      </c>
      <c r="M1903" t="s">
        <v>274</v>
      </c>
      <c r="N1903" t="s">
        <v>225</v>
      </c>
      <c r="O1903" t="s">
        <v>238</v>
      </c>
      <c r="P1903">
        <v>52</v>
      </c>
      <c r="Q1903" s="1">
        <v>23743</v>
      </c>
      <c r="R1903" t="s">
        <v>266</v>
      </c>
      <c r="S1903" t="s">
        <v>243</v>
      </c>
      <c r="T1903" t="s">
        <v>229</v>
      </c>
      <c r="U1903" t="s">
        <v>233</v>
      </c>
      <c r="V1903" t="s">
        <v>246</v>
      </c>
      <c r="W1903">
        <v>322</v>
      </c>
      <c r="X1903" t="s">
        <v>344</v>
      </c>
      <c r="Y1903" t="s">
        <v>360</v>
      </c>
      <c r="Z1903" t="s">
        <v>346</v>
      </c>
      <c r="AA1903">
        <v>9.9099999999999994E-2</v>
      </c>
      <c r="AB1903" t="s">
        <v>347</v>
      </c>
      <c r="AC1903" t="s">
        <v>361</v>
      </c>
      <c r="AD1903" t="s">
        <v>142</v>
      </c>
      <c r="AE1903" t="s">
        <v>143</v>
      </c>
      <c r="AF1903" t="s">
        <v>144</v>
      </c>
      <c r="AG1903" t="s">
        <v>145</v>
      </c>
      <c r="AH1903" t="s">
        <v>145</v>
      </c>
      <c r="AI1903" t="s">
        <v>146</v>
      </c>
      <c r="AJ1903" t="s">
        <v>142</v>
      </c>
      <c r="AK1903">
        <v>570241</v>
      </c>
      <c r="AL1903" t="s">
        <v>147</v>
      </c>
      <c r="AM1903" t="s">
        <v>30</v>
      </c>
      <c r="AN1903">
        <v>18143</v>
      </c>
      <c r="AO1903">
        <v>35384</v>
      </c>
      <c r="AP1903">
        <v>16163</v>
      </c>
      <c r="AQ1903">
        <v>35.700000000000003</v>
      </c>
      <c r="AR1903">
        <v>137.61000000000001</v>
      </c>
      <c r="AS1903" t="s">
        <v>2396</v>
      </c>
      <c r="AT1903" t="s">
        <v>2396</v>
      </c>
      <c r="AU1903">
        <v>1</v>
      </c>
      <c r="AV1903" t="s">
        <v>2398</v>
      </c>
      <c r="AW1903" t="str" cm="1">
        <f t="array" ref="AW1903">IF(Bank_Final_Fact[[#This Row],[Disbursement Date]]=MIN(_xlfn._xlws.FILTER(Bank_Final_Fact[Disbursement Date],Bank_Final_Fact[Client id]=Bank_Final_Fact[[#This Row],[Client id]])),"New","Old")</f>
        <v>New</v>
      </c>
      <c r="AX1903">
        <f t="shared" si="29"/>
        <v>4</v>
      </c>
    </row>
    <row r="1904" spans="1:50">
      <c r="A1904" t="s">
        <v>2289</v>
      </c>
      <c r="B1904">
        <v>652</v>
      </c>
      <c r="C1904" t="s">
        <v>60</v>
      </c>
      <c r="D1904" t="s">
        <v>343</v>
      </c>
      <c r="E1904">
        <v>19337</v>
      </c>
      <c r="F1904">
        <v>8457</v>
      </c>
      <c r="G1904">
        <v>20319</v>
      </c>
      <c r="H1904" s="1">
        <v>42462</v>
      </c>
      <c r="I1904" t="s">
        <v>382</v>
      </c>
      <c r="J1904" t="s">
        <v>389</v>
      </c>
      <c r="K1904">
        <v>90149</v>
      </c>
      <c r="L1904" t="s">
        <v>62</v>
      </c>
      <c r="M1904" t="s">
        <v>271</v>
      </c>
      <c r="N1904" t="s">
        <v>225</v>
      </c>
      <c r="O1904" t="s">
        <v>238</v>
      </c>
      <c r="P1904">
        <v>46</v>
      </c>
      <c r="Q1904" s="1">
        <v>26665</v>
      </c>
      <c r="R1904" t="s">
        <v>239</v>
      </c>
      <c r="S1904" t="s">
        <v>303</v>
      </c>
      <c r="T1904" t="s">
        <v>249</v>
      </c>
      <c r="U1904" t="s">
        <v>230</v>
      </c>
      <c r="V1904" t="s">
        <v>240</v>
      </c>
      <c r="W1904">
        <v>481</v>
      </c>
      <c r="X1904" t="s">
        <v>344</v>
      </c>
      <c r="Y1904" t="s">
        <v>345</v>
      </c>
      <c r="Z1904" t="s">
        <v>346</v>
      </c>
      <c r="AA1904">
        <v>0.1065</v>
      </c>
      <c r="AB1904" t="s">
        <v>347</v>
      </c>
      <c r="AC1904" t="s">
        <v>348</v>
      </c>
      <c r="AD1904" t="s">
        <v>60</v>
      </c>
      <c r="AE1904" t="s">
        <v>40</v>
      </c>
      <c r="AF1904" t="s">
        <v>41</v>
      </c>
      <c r="AG1904" t="s">
        <v>42</v>
      </c>
      <c r="AH1904" t="s">
        <v>42</v>
      </c>
      <c r="AI1904" t="s">
        <v>43</v>
      </c>
      <c r="AJ1904" t="s">
        <v>61</v>
      </c>
      <c r="AK1904">
        <v>90149</v>
      </c>
      <c r="AL1904" t="s">
        <v>48</v>
      </c>
      <c r="AM1904" t="s">
        <v>30</v>
      </c>
      <c r="AN1904">
        <v>20724</v>
      </c>
      <c r="AO1904">
        <v>9604</v>
      </c>
      <c r="AP1904">
        <v>19101</v>
      </c>
      <c r="AQ1904">
        <v>29.18</v>
      </c>
      <c r="AR1904">
        <v>1752.03</v>
      </c>
      <c r="AS1904" t="s">
        <v>2396</v>
      </c>
      <c r="AT1904" t="s">
        <v>2396</v>
      </c>
      <c r="AU1904">
        <v>0</v>
      </c>
      <c r="AV1904" t="s">
        <v>2398</v>
      </c>
      <c r="AW1904" t="str" cm="1">
        <f t="array" ref="AW1904">IF(Bank_Final_Fact[[#This Row],[Disbursement Date]]=MIN(_xlfn._xlws.FILTER(Bank_Final_Fact[Disbursement Date],Bank_Final_Fact[Client id]=Bank_Final_Fact[[#This Row],[Client id]])),"New","Old")</f>
        <v>New</v>
      </c>
      <c r="AX1904">
        <f t="shared" si="29"/>
        <v>3</v>
      </c>
    </row>
    <row r="1905" spans="1:50">
      <c r="A1905" t="s">
        <v>2290</v>
      </c>
      <c r="B1905">
        <v>463</v>
      </c>
      <c r="C1905" t="s">
        <v>124</v>
      </c>
      <c r="D1905" t="s">
        <v>343</v>
      </c>
      <c r="E1905">
        <v>32129</v>
      </c>
      <c r="F1905">
        <v>7478</v>
      </c>
      <c r="G1905">
        <v>33063</v>
      </c>
      <c r="H1905" s="1">
        <v>43715</v>
      </c>
      <c r="I1905" t="s">
        <v>382</v>
      </c>
      <c r="J1905" t="s">
        <v>389</v>
      </c>
      <c r="K1905">
        <v>1030063</v>
      </c>
      <c r="L1905" t="s">
        <v>126</v>
      </c>
      <c r="M1905" t="s">
        <v>284</v>
      </c>
      <c r="N1905" t="s">
        <v>225</v>
      </c>
      <c r="O1905" t="s">
        <v>226</v>
      </c>
      <c r="P1905">
        <v>38</v>
      </c>
      <c r="Q1905" s="1">
        <v>29891</v>
      </c>
      <c r="R1905" t="s">
        <v>235</v>
      </c>
      <c r="S1905" t="s">
        <v>282</v>
      </c>
      <c r="T1905" t="s">
        <v>229</v>
      </c>
      <c r="U1905" t="s">
        <v>245</v>
      </c>
      <c r="V1905" t="s">
        <v>231</v>
      </c>
      <c r="W1905">
        <v>774</v>
      </c>
      <c r="X1905" t="s">
        <v>344</v>
      </c>
      <c r="Y1905" t="s">
        <v>345</v>
      </c>
      <c r="Z1905" t="s">
        <v>346</v>
      </c>
      <c r="AA1905">
        <v>0.1065</v>
      </c>
      <c r="AB1905" t="s">
        <v>347</v>
      </c>
      <c r="AC1905" t="s">
        <v>348</v>
      </c>
      <c r="AD1905" t="s">
        <v>124</v>
      </c>
      <c r="AE1905" t="s">
        <v>9</v>
      </c>
      <c r="AF1905" t="s">
        <v>10</v>
      </c>
      <c r="AG1905" t="s">
        <v>11</v>
      </c>
      <c r="AH1905" t="s">
        <v>11</v>
      </c>
      <c r="AI1905" t="s">
        <v>12</v>
      </c>
      <c r="AJ1905" t="s">
        <v>20</v>
      </c>
      <c r="AK1905">
        <v>1030063</v>
      </c>
      <c r="AL1905" t="s">
        <v>125</v>
      </c>
      <c r="AM1905" t="s">
        <v>30</v>
      </c>
      <c r="AN1905">
        <v>33555</v>
      </c>
      <c r="AO1905">
        <v>7095</v>
      </c>
      <c r="AP1905">
        <v>32000</v>
      </c>
      <c r="AQ1905">
        <v>27.36</v>
      </c>
      <c r="AR1905">
        <v>337.18</v>
      </c>
      <c r="AS1905" t="s">
        <v>2396</v>
      </c>
      <c r="AT1905" t="s">
        <v>2396</v>
      </c>
      <c r="AU1905">
        <v>2</v>
      </c>
      <c r="AV1905" t="s">
        <v>2399</v>
      </c>
      <c r="AW1905" t="str" cm="1">
        <f t="array" ref="AW1905">IF(Bank_Final_Fact[[#This Row],[Disbursement Date]]=MIN(_xlfn._xlws.FILTER(Bank_Final_Fact[Disbursement Date],Bank_Final_Fact[Client id]=Bank_Final_Fact[[#This Row],[Client id]])),"New","Old")</f>
        <v>Old</v>
      </c>
      <c r="AX1905">
        <f t="shared" si="29"/>
        <v>2</v>
      </c>
    </row>
    <row r="1906" spans="1:50">
      <c r="A1906" t="s">
        <v>2291</v>
      </c>
      <c r="B1906">
        <v>348</v>
      </c>
      <c r="C1906" t="s">
        <v>69</v>
      </c>
      <c r="D1906" t="s">
        <v>359</v>
      </c>
      <c r="E1906">
        <v>18974</v>
      </c>
      <c r="F1906">
        <v>18303</v>
      </c>
      <c r="G1906">
        <v>13352</v>
      </c>
      <c r="H1906" s="1">
        <v>44143</v>
      </c>
      <c r="I1906" t="s">
        <v>385</v>
      </c>
      <c r="J1906" t="s">
        <v>389</v>
      </c>
      <c r="K1906">
        <v>140056</v>
      </c>
      <c r="L1906" t="s">
        <v>71</v>
      </c>
      <c r="M1906" t="s">
        <v>314</v>
      </c>
      <c r="N1906" t="s">
        <v>225</v>
      </c>
      <c r="O1906" t="s">
        <v>328</v>
      </c>
      <c r="P1906">
        <v>56</v>
      </c>
      <c r="Q1906" s="1">
        <v>22647</v>
      </c>
      <c r="R1906" t="s">
        <v>281</v>
      </c>
      <c r="S1906" t="s">
        <v>282</v>
      </c>
      <c r="T1906" t="s">
        <v>259</v>
      </c>
      <c r="U1906" t="s">
        <v>230</v>
      </c>
      <c r="V1906" t="s">
        <v>240</v>
      </c>
      <c r="W1906">
        <v>532</v>
      </c>
      <c r="X1906" t="s">
        <v>344</v>
      </c>
      <c r="Y1906" t="s">
        <v>360</v>
      </c>
      <c r="Z1906" t="s">
        <v>346</v>
      </c>
      <c r="AA1906">
        <v>9.9099999999999994E-2</v>
      </c>
      <c r="AB1906" t="s">
        <v>347</v>
      </c>
      <c r="AC1906" t="s">
        <v>361</v>
      </c>
      <c r="AD1906" t="s">
        <v>69</v>
      </c>
      <c r="AE1906" t="s">
        <v>24</v>
      </c>
      <c r="AF1906" t="s">
        <v>25</v>
      </c>
      <c r="AG1906" t="s">
        <v>26</v>
      </c>
      <c r="AH1906" t="s">
        <v>26</v>
      </c>
      <c r="AI1906" t="s">
        <v>27</v>
      </c>
      <c r="AJ1906" t="s">
        <v>69</v>
      </c>
      <c r="AK1906">
        <v>140056</v>
      </c>
      <c r="AL1906" t="s">
        <v>70</v>
      </c>
      <c r="AM1906" t="s">
        <v>14</v>
      </c>
      <c r="AN1906">
        <v>20859</v>
      </c>
      <c r="AO1906">
        <v>19856</v>
      </c>
      <c r="AP1906">
        <v>18545</v>
      </c>
      <c r="AQ1906">
        <v>46.29</v>
      </c>
      <c r="AR1906">
        <v>4114.8900000000003</v>
      </c>
      <c r="AS1906" t="s">
        <v>2396</v>
      </c>
      <c r="AT1906" t="s">
        <v>2396</v>
      </c>
      <c r="AU1906">
        <v>2</v>
      </c>
      <c r="AV1906" t="s">
        <v>2399</v>
      </c>
      <c r="AW1906" t="str" cm="1">
        <f t="array" ref="AW1906">IF(Bank_Final_Fact[[#This Row],[Disbursement Date]]=MIN(_xlfn._xlws.FILTER(Bank_Final_Fact[Disbursement Date],Bank_Final_Fact[Client id]=Bank_Final_Fact[[#This Row],[Client id]])),"New","Old")</f>
        <v>New</v>
      </c>
      <c r="AX1906">
        <f t="shared" si="29"/>
        <v>1</v>
      </c>
    </row>
    <row r="1907" spans="1:50">
      <c r="A1907" t="s">
        <v>2292</v>
      </c>
      <c r="B1907">
        <v>432</v>
      </c>
      <c r="C1907" t="s">
        <v>92</v>
      </c>
      <c r="D1907" t="s">
        <v>343</v>
      </c>
      <c r="E1907">
        <v>2917</v>
      </c>
      <c r="F1907">
        <v>5327</v>
      </c>
      <c r="G1907">
        <v>40398</v>
      </c>
      <c r="H1907" s="1">
        <v>44620</v>
      </c>
      <c r="I1907" t="s">
        <v>385</v>
      </c>
      <c r="J1907" t="s">
        <v>389</v>
      </c>
      <c r="K1907">
        <v>700013</v>
      </c>
      <c r="L1907" t="s">
        <v>93</v>
      </c>
      <c r="M1907" t="s">
        <v>257</v>
      </c>
      <c r="N1907" t="s">
        <v>225</v>
      </c>
      <c r="O1907" t="s">
        <v>238</v>
      </c>
      <c r="P1907">
        <v>48</v>
      </c>
      <c r="Q1907" s="1">
        <v>26299</v>
      </c>
      <c r="R1907" t="s">
        <v>281</v>
      </c>
      <c r="S1907" t="s">
        <v>282</v>
      </c>
      <c r="T1907" t="s">
        <v>229</v>
      </c>
      <c r="U1907" t="s">
        <v>245</v>
      </c>
      <c r="V1907" t="s">
        <v>240</v>
      </c>
      <c r="W1907">
        <v>701</v>
      </c>
      <c r="X1907" t="s">
        <v>344</v>
      </c>
      <c r="Y1907" t="s">
        <v>345</v>
      </c>
      <c r="Z1907" t="s">
        <v>346</v>
      </c>
      <c r="AA1907">
        <v>0.1065</v>
      </c>
      <c r="AB1907" t="s">
        <v>347</v>
      </c>
      <c r="AC1907" t="s">
        <v>348</v>
      </c>
      <c r="AD1907" t="s">
        <v>92</v>
      </c>
      <c r="AE1907" t="s">
        <v>82</v>
      </c>
      <c r="AF1907" t="s">
        <v>83</v>
      </c>
      <c r="AG1907" t="s">
        <v>84</v>
      </c>
      <c r="AH1907" t="s">
        <v>84</v>
      </c>
      <c r="AI1907" t="s">
        <v>85</v>
      </c>
      <c r="AJ1907" t="s">
        <v>86</v>
      </c>
      <c r="AK1907">
        <v>700013</v>
      </c>
      <c r="AL1907" t="s">
        <v>21</v>
      </c>
      <c r="AM1907" t="s">
        <v>30</v>
      </c>
      <c r="AN1907">
        <v>4813</v>
      </c>
      <c r="AO1907">
        <v>6274</v>
      </c>
      <c r="AP1907">
        <v>2422</v>
      </c>
      <c r="AQ1907">
        <v>32.119999999999997</v>
      </c>
      <c r="AR1907">
        <v>4979.5200000000004</v>
      </c>
      <c r="AS1907" t="s">
        <v>2396</v>
      </c>
      <c r="AT1907" t="s">
        <v>2396</v>
      </c>
      <c r="AU1907">
        <v>0</v>
      </c>
      <c r="AV1907" t="s">
        <v>2398</v>
      </c>
      <c r="AW1907" t="str" cm="1">
        <f t="array" ref="AW1907">IF(Bank_Final_Fact[[#This Row],[Disbursement Date]]=MIN(_xlfn._xlws.FILTER(Bank_Final_Fact[Disbursement Date],Bank_Final_Fact[Client id]=Bank_Final_Fact[[#This Row],[Client id]])),"New","Old")</f>
        <v>New</v>
      </c>
      <c r="AX1907">
        <f t="shared" si="29"/>
        <v>2</v>
      </c>
    </row>
    <row r="1908" spans="1:50">
      <c r="A1908" t="s">
        <v>2293</v>
      </c>
      <c r="B1908">
        <v>906</v>
      </c>
      <c r="C1908" t="s">
        <v>202</v>
      </c>
      <c r="D1908" t="s">
        <v>343</v>
      </c>
      <c r="E1908">
        <v>41391</v>
      </c>
      <c r="F1908">
        <v>26173</v>
      </c>
      <c r="G1908">
        <v>15108</v>
      </c>
      <c r="H1908" s="1">
        <v>42761</v>
      </c>
      <c r="I1908" t="s">
        <v>387</v>
      </c>
      <c r="J1908" t="s">
        <v>383</v>
      </c>
      <c r="K1908">
        <v>680026</v>
      </c>
      <c r="L1908" t="s">
        <v>205</v>
      </c>
      <c r="M1908" t="s">
        <v>319</v>
      </c>
      <c r="N1908" t="s">
        <v>225</v>
      </c>
      <c r="O1908" t="s">
        <v>238</v>
      </c>
      <c r="P1908">
        <v>52</v>
      </c>
      <c r="Q1908" s="1">
        <v>24473</v>
      </c>
      <c r="R1908" t="s">
        <v>239</v>
      </c>
      <c r="S1908" t="s">
        <v>303</v>
      </c>
      <c r="T1908" t="s">
        <v>229</v>
      </c>
      <c r="U1908" t="s">
        <v>233</v>
      </c>
      <c r="V1908" t="s">
        <v>246</v>
      </c>
      <c r="W1908">
        <v>626</v>
      </c>
      <c r="X1908" t="s">
        <v>344</v>
      </c>
      <c r="Y1908" t="s">
        <v>345</v>
      </c>
      <c r="Z1908" t="s">
        <v>346</v>
      </c>
      <c r="AA1908">
        <v>0.1065</v>
      </c>
      <c r="AB1908" t="s">
        <v>347</v>
      </c>
      <c r="AC1908" t="s">
        <v>348</v>
      </c>
      <c r="AD1908" t="s">
        <v>202</v>
      </c>
      <c r="AE1908" t="s">
        <v>143</v>
      </c>
      <c r="AF1908" t="s">
        <v>144</v>
      </c>
      <c r="AG1908" t="s">
        <v>145</v>
      </c>
      <c r="AH1908" t="s">
        <v>145</v>
      </c>
      <c r="AI1908" t="s">
        <v>146</v>
      </c>
      <c r="AJ1908" t="s">
        <v>203</v>
      </c>
      <c r="AK1908">
        <v>680026</v>
      </c>
      <c r="AL1908" t="s">
        <v>204</v>
      </c>
      <c r="AM1908" t="s">
        <v>14</v>
      </c>
      <c r="AN1908">
        <v>43060</v>
      </c>
      <c r="AO1908">
        <v>25797</v>
      </c>
      <c r="AP1908">
        <v>41072</v>
      </c>
      <c r="AQ1908">
        <v>27.49</v>
      </c>
      <c r="AR1908">
        <v>4982.87</v>
      </c>
      <c r="AS1908" t="s">
        <v>2396</v>
      </c>
      <c r="AT1908" t="s">
        <v>2396</v>
      </c>
      <c r="AU1908">
        <v>0</v>
      </c>
      <c r="AV1908" t="s">
        <v>2398</v>
      </c>
      <c r="AW1908" t="str" cm="1">
        <f t="array" ref="AW1908">IF(Bank_Final_Fact[[#This Row],[Disbursement Date]]=MIN(_xlfn._xlws.FILTER(Bank_Final_Fact[Disbursement Date],Bank_Final_Fact[Client id]=Bank_Final_Fact[[#This Row],[Client id]])),"New","Old")</f>
        <v>Old</v>
      </c>
      <c r="AX1908">
        <f t="shared" si="29"/>
        <v>4</v>
      </c>
    </row>
    <row r="1909" spans="1:50">
      <c r="A1909" t="s">
        <v>2294</v>
      </c>
      <c r="B1909">
        <v>132</v>
      </c>
      <c r="C1909" t="s">
        <v>196</v>
      </c>
      <c r="D1909" t="s">
        <v>359</v>
      </c>
      <c r="E1909">
        <v>22472</v>
      </c>
      <c r="F1909">
        <v>38490</v>
      </c>
      <c r="G1909">
        <v>26081</v>
      </c>
      <c r="H1909" s="1">
        <v>42078</v>
      </c>
      <c r="I1909" t="s">
        <v>385</v>
      </c>
      <c r="J1909" t="s">
        <v>389</v>
      </c>
      <c r="K1909">
        <v>560090</v>
      </c>
      <c r="L1909" t="s">
        <v>199</v>
      </c>
      <c r="M1909" t="s">
        <v>320</v>
      </c>
      <c r="N1909" t="s">
        <v>225</v>
      </c>
      <c r="O1909" t="s">
        <v>242</v>
      </c>
      <c r="P1909">
        <v>21</v>
      </c>
      <c r="Q1909" s="1">
        <v>35798</v>
      </c>
      <c r="R1909" t="s">
        <v>239</v>
      </c>
      <c r="S1909" t="s">
        <v>303</v>
      </c>
      <c r="T1909" t="s">
        <v>229</v>
      </c>
      <c r="U1909" t="s">
        <v>236</v>
      </c>
      <c r="V1909" t="s">
        <v>231</v>
      </c>
      <c r="W1909">
        <v>493</v>
      </c>
      <c r="X1909" t="s">
        <v>344</v>
      </c>
      <c r="Y1909" t="s">
        <v>360</v>
      </c>
      <c r="Z1909" t="s">
        <v>346</v>
      </c>
      <c r="AA1909">
        <v>9.9099999999999994E-2</v>
      </c>
      <c r="AB1909" t="s">
        <v>347</v>
      </c>
      <c r="AC1909" t="s">
        <v>361</v>
      </c>
      <c r="AD1909" t="s">
        <v>196</v>
      </c>
      <c r="AE1909" t="s">
        <v>143</v>
      </c>
      <c r="AF1909" t="s">
        <v>144</v>
      </c>
      <c r="AG1909" t="s">
        <v>145</v>
      </c>
      <c r="AH1909" t="s">
        <v>145</v>
      </c>
      <c r="AI1909" t="s">
        <v>146</v>
      </c>
      <c r="AJ1909" t="s">
        <v>197</v>
      </c>
      <c r="AK1909">
        <v>560090</v>
      </c>
      <c r="AL1909" t="s">
        <v>198</v>
      </c>
      <c r="AM1909" t="s">
        <v>14</v>
      </c>
      <c r="AN1909">
        <v>22531</v>
      </c>
      <c r="AO1909">
        <v>38203</v>
      </c>
      <c r="AP1909">
        <v>21991</v>
      </c>
      <c r="AQ1909">
        <v>18.91</v>
      </c>
      <c r="AR1909">
        <v>101.46</v>
      </c>
      <c r="AS1909" t="s">
        <v>2396</v>
      </c>
      <c r="AT1909" t="s">
        <v>2396</v>
      </c>
      <c r="AU1909">
        <v>1</v>
      </c>
      <c r="AV1909" t="s">
        <v>2399</v>
      </c>
      <c r="AW1909" t="str" cm="1">
        <f t="array" ref="AW1909">IF(Bank_Final_Fact[[#This Row],[Disbursement Date]]=MIN(_xlfn._xlws.FILTER(Bank_Final_Fact[Disbursement Date],Bank_Final_Fact[Client id]=Bank_Final_Fact[[#This Row],[Client id]])),"New","Old")</f>
        <v>New</v>
      </c>
      <c r="AX1909">
        <f t="shared" si="29"/>
        <v>4</v>
      </c>
    </row>
    <row r="1910" spans="1:50">
      <c r="A1910" t="s">
        <v>2295</v>
      </c>
      <c r="B1910">
        <v>784</v>
      </c>
      <c r="C1910" t="s">
        <v>209</v>
      </c>
      <c r="D1910" t="s">
        <v>343</v>
      </c>
      <c r="E1910">
        <v>20001</v>
      </c>
      <c r="F1910">
        <v>18831</v>
      </c>
      <c r="G1910">
        <v>36423</v>
      </c>
      <c r="H1910" s="1">
        <v>43902</v>
      </c>
      <c r="I1910" t="s">
        <v>382</v>
      </c>
      <c r="J1910" t="s">
        <v>383</v>
      </c>
      <c r="K1910">
        <v>1440051</v>
      </c>
      <c r="L1910" t="s">
        <v>211</v>
      </c>
      <c r="M1910" t="s">
        <v>334</v>
      </c>
      <c r="N1910" t="s">
        <v>225</v>
      </c>
      <c r="O1910" t="s">
        <v>226</v>
      </c>
      <c r="P1910">
        <v>43</v>
      </c>
      <c r="Q1910" s="1">
        <v>27454</v>
      </c>
      <c r="R1910" t="s">
        <v>281</v>
      </c>
      <c r="S1910" t="s">
        <v>282</v>
      </c>
      <c r="T1910" t="s">
        <v>229</v>
      </c>
      <c r="U1910" t="s">
        <v>230</v>
      </c>
      <c r="V1910" t="s">
        <v>246</v>
      </c>
      <c r="W1910">
        <v>558</v>
      </c>
      <c r="X1910" t="s">
        <v>344</v>
      </c>
      <c r="Y1910" t="s">
        <v>345</v>
      </c>
      <c r="Z1910" t="s">
        <v>346</v>
      </c>
      <c r="AA1910">
        <v>0.1065</v>
      </c>
      <c r="AB1910" t="s">
        <v>347</v>
      </c>
      <c r="AC1910" t="s">
        <v>348</v>
      </c>
      <c r="AD1910" t="s">
        <v>209</v>
      </c>
      <c r="AE1910" t="s">
        <v>103</v>
      </c>
      <c r="AF1910" t="s">
        <v>104</v>
      </c>
      <c r="AG1910" t="s">
        <v>105</v>
      </c>
      <c r="AH1910" t="s">
        <v>105</v>
      </c>
      <c r="AI1910" t="s">
        <v>106</v>
      </c>
      <c r="AJ1910" t="s">
        <v>209</v>
      </c>
      <c r="AK1910">
        <v>1440051</v>
      </c>
      <c r="AL1910" t="s">
        <v>210</v>
      </c>
      <c r="AM1910" t="s">
        <v>16</v>
      </c>
      <c r="AN1910">
        <v>21051</v>
      </c>
      <c r="AO1910">
        <v>19821</v>
      </c>
      <c r="AP1910">
        <v>19740</v>
      </c>
      <c r="AQ1910">
        <v>28.57</v>
      </c>
      <c r="AR1910">
        <v>582.01</v>
      </c>
      <c r="AS1910" t="s">
        <v>2396</v>
      </c>
      <c r="AT1910" t="s">
        <v>2396</v>
      </c>
      <c r="AU1910">
        <v>1</v>
      </c>
      <c r="AV1910" t="s">
        <v>2398</v>
      </c>
      <c r="AW1910" t="str" cm="1">
        <f t="array" ref="AW1910">IF(Bank_Final_Fact[[#This Row],[Disbursement Date]]=MIN(_xlfn._xlws.FILTER(Bank_Final_Fact[Disbursement Date],Bank_Final_Fact[Client id]=Bank_Final_Fact[[#This Row],[Client id]])),"New","Old")</f>
        <v>Old</v>
      </c>
      <c r="AX1910">
        <f t="shared" si="29"/>
        <v>6</v>
      </c>
    </row>
    <row r="1911" spans="1:50">
      <c r="A1911" t="s">
        <v>2296</v>
      </c>
      <c r="B1911">
        <v>315</v>
      </c>
      <c r="C1911" t="s">
        <v>109</v>
      </c>
      <c r="D1911" t="s">
        <v>343</v>
      </c>
      <c r="E1911">
        <v>44378</v>
      </c>
      <c r="F1911">
        <v>20404</v>
      </c>
      <c r="G1911">
        <v>21024</v>
      </c>
      <c r="H1911" s="1">
        <v>42182</v>
      </c>
      <c r="I1911" t="s">
        <v>394</v>
      </c>
      <c r="J1911" t="s">
        <v>389</v>
      </c>
      <c r="K1911">
        <v>1110166</v>
      </c>
      <c r="L1911" t="s">
        <v>112</v>
      </c>
      <c r="M1911" t="s">
        <v>327</v>
      </c>
      <c r="N1911" t="s">
        <v>225</v>
      </c>
      <c r="O1911" t="s">
        <v>238</v>
      </c>
      <c r="P1911">
        <v>55</v>
      </c>
      <c r="Q1911" s="1">
        <v>23012</v>
      </c>
      <c r="R1911" t="s">
        <v>266</v>
      </c>
      <c r="S1911" t="s">
        <v>282</v>
      </c>
      <c r="T1911" t="s">
        <v>259</v>
      </c>
      <c r="U1911" t="s">
        <v>261</v>
      </c>
      <c r="V1911" t="s">
        <v>231</v>
      </c>
      <c r="W1911">
        <v>750</v>
      </c>
      <c r="X1911" t="s">
        <v>344</v>
      </c>
      <c r="Y1911" t="s">
        <v>345</v>
      </c>
      <c r="Z1911" t="s">
        <v>346</v>
      </c>
      <c r="AA1911">
        <v>0.1065</v>
      </c>
      <c r="AB1911" t="s">
        <v>347</v>
      </c>
      <c r="AC1911" t="s">
        <v>348</v>
      </c>
      <c r="AD1911" t="s">
        <v>109</v>
      </c>
      <c r="AE1911" t="s">
        <v>9</v>
      </c>
      <c r="AF1911" t="s">
        <v>10</v>
      </c>
      <c r="AG1911" t="s">
        <v>11</v>
      </c>
      <c r="AH1911" t="s">
        <v>11</v>
      </c>
      <c r="AI1911" t="s">
        <v>12</v>
      </c>
      <c r="AJ1911" t="s">
        <v>110</v>
      </c>
      <c r="AK1911">
        <v>1110166</v>
      </c>
      <c r="AL1911" t="s">
        <v>111</v>
      </c>
      <c r="AM1911" t="s">
        <v>14</v>
      </c>
      <c r="AN1911">
        <v>46351</v>
      </c>
      <c r="AO1911">
        <v>21169</v>
      </c>
      <c r="AP1911">
        <v>44319</v>
      </c>
      <c r="AQ1911">
        <v>41.56</v>
      </c>
      <c r="AR1911">
        <v>4513.18</v>
      </c>
      <c r="AS1911" t="s">
        <v>2396</v>
      </c>
      <c r="AT1911" t="s">
        <v>2396</v>
      </c>
      <c r="AU1911">
        <v>2</v>
      </c>
      <c r="AV1911" t="s">
        <v>2399</v>
      </c>
      <c r="AW1911" t="str" cm="1">
        <f t="array" ref="AW1911">IF(Bank_Final_Fact[[#This Row],[Disbursement Date]]=MIN(_xlfn._xlws.FILTER(Bank_Final_Fact[Disbursement Date],Bank_Final_Fact[Client id]=Bank_Final_Fact[[#This Row],[Client id]])),"New","Old")</f>
        <v>New</v>
      </c>
      <c r="AX1911">
        <f t="shared" si="29"/>
        <v>2</v>
      </c>
    </row>
    <row r="1912" spans="1:50">
      <c r="A1912" t="s">
        <v>2297</v>
      </c>
      <c r="B1912">
        <v>260</v>
      </c>
      <c r="C1912" t="s">
        <v>124</v>
      </c>
      <c r="D1912" t="s">
        <v>371</v>
      </c>
      <c r="E1912">
        <v>41523</v>
      </c>
      <c r="F1912">
        <v>44223</v>
      </c>
      <c r="G1912">
        <v>11697</v>
      </c>
      <c r="H1912" s="1">
        <v>44216</v>
      </c>
      <c r="I1912" t="s">
        <v>382</v>
      </c>
      <c r="J1912" t="s">
        <v>383</v>
      </c>
      <c r="K1912">
        <v>1030063</v>
      </c>
      <c r="L1912" t="s">
        <v>126</v>
      </c>
      <c r="M1912" t="s">
        <v>279</v>
      </c>
      <c r="N1912" t="s">
        <v>225</v>
      </c>
      <c r="O1912" t="s">
        <v>226</v>
      </c>
      <c r="P1912">
        <v>38</v>
      </c>
      <c r="Q1912" s="1">
        <v>29587</v>
      </c>
      <c r="R1912" t="s">
        <v>239</v>
      </c>
      <c r="S1912" t="s">
        <v>303</v>
      </c>
      <c r="T1912" t="s">
        <v>229</v>
      </c>
      <c r="U1912" t="s">
        <v>236</v>
      </c>
      <c r="V1912" t="s">
        <v>231</v>
      </c>
      <c r="W1912">
        <v>552</v>
      </c>
      <c r="X1912" t="s">
        <v>344</v>
      </c>
      <c r="Y1912" t="s">
        <v>345</v>
      </c>
      <c r="Z1912" t="s">
        <v>346</v>
      </c>
      <c r="AA1912">
        <v>0.14649999999999999</v>
      </c>
      <c r="AB1912" t="s">
        <v>369</v>
      </c>
      <c r="AC1912" t="s">
        <v>370</v>
      </c>
      <c r="AD1912" t="s">
        <v>124</v>
      </c>
      <c r="AE1912" t="s">
        <v>9</v>
      </c>
      <c r="AF1912" t="s">
        <v>10</v>
      </c>
      <c r="AG1912" t="s">
        <v>11</v>
      </c>
      <c r="AH1912" t="s">
        <v>11</v>
      </c>
      <c r="AI1912" t="s">
        <v>12</v>
      </c>
      <c r="AJ1912" t="s">
        <v>20</v>
      </c>
      <c r="AK1912">
        <v>1030063</v>
      </c>
      <c r="AL1912" t="s">
        <v>125</v>
      </c>
      <c r="AM1912" t="s">
        <v>30</v>
      </c>
      <c r="AN1912">
        <v>41715</v>
      </c>
      <c r="AO1912">
        <v>44421</v>
      </c>
      <c r="AP1912">
        <v>41264</v>
      </c>
      <c r="AQ1912">
        <v>20.89</v>
      </c>
      <c r="AR1912">
        <v>1919.6</v>
      </c>
      <c r="AS1912" t="s">
        <v>2396</v>
      </c>
      <c r="AT1912" t="s">
        <v>2396</v>
      </c>
      <c r="AU1912">
        <v>2</v>
      </c>
      <c r="AV1912" t="s">
        <v>2400</v>
      </c>
      <c r="AW1912" t="str" cm="1">
        <f t="array" ref="AW1912">IF(Bank_Final_Fact[[#This Row],[Disbursement Date]]=MIN(_xlfn._xlws.FILTER(Bank_Final_Fact[Disbursement Date],Bank_Final_Fact[Client id]=Bank_Final_Fact[[#This Row],[Client id]])),"New","Old")</f>
        <v>Old</v>
      </c>
      <c r="AX1912">
        <f t="shared" si="29"/>
        <v>3</v>
      </c>
    </row>
    <row r="1913" spans="1:50">
      <c r="A1913" t="s">
        <v>2298</v>
      </c>
      <c r="B1913">
        <v>46</v>
      </c>
      <c r="C1913" t="s">
        <v>158</v>
      </c>
      <c r="D1913" t="s">
        <v>368</v>
      </c>
      <c r="E1913">
        <v>48266</v>
      </c>
      <c r="F1913">
        <v>28902</v>
      </c>
      <c r="G1913">
        <v>29675</v>
      </c>
      <c r="H1913" s="1">
        <v>44582</v>
      </c>
      <c r="I1913" t="s">
        <v>382</v>
      </c>
      <c r="J1913" t="s">
        <v>389</v>
      </c>
      <c r="K1913">
        <v>1230018</v>
      </c>
      <c r="L1913" t="s">
        <v>164</v>
      </c>
      <c r="M1913" t="s">
        <v>280</v>
      </c>
      <c r="N1913" t="s">
        <v>225</v>
      </c>
      <c r="O1913" t="s">
        <v>226</v>
      </c>
      <c r="P1913">
        <v>38</v>
      </c>
      <c r="Q1913" s="1">
        <v>29952</v>
      </c>
      <c r="R1913" t="s">
        <v>227</v>
      </c>
      <c r="S1913" t="s">
        <v>243</v>
      </c>
      <c r="T1913" t="s">
        <v>259</v>
      </c>
      <c r="U1913" t="s">
        <v>245</v>
      </c>
      <c r="V1913" t="s">
        <v>246</v>
      </c>
      <c r="W1913">
        <v>635</v>
      </c>
      <c r="X1913" t="s">
        <v>344</v>
      </c>
      <c r="Y1913" t="s">
        <v>357</v>
      </c>
      <c r="Z1913" t="s">
        <v>363</v>
      </c>
      <c r="AA1913">
        <v>0.14649999999999999</v>
      </c>
      <c r="AB1913" t="s">
        <v>369</v>
      </c>
      <c r="AC1913" t="s">
        <v>370</v>
      </c>
      <c r="AD1913" t="s">
        <v>158</v>
      </c>
      <c r="AE1913" t="s">
        <v>159</v>
      </c>
      <c r="AF1913" t="s">
        <v>144</v>
      </c>
      <c r="AG1913" t="s">
        <v>160</v>
      </c>
      <c r="AH1913" t="s">
        <v>160</v>
      </c>
      <c r="AI1913" t="s">
        <v>161</v>
      </c>
      <c r="AJ1913" t="s">
        <v>162</v>
      </c>
      <c r="AK1913">
        <v>1230018</v>
      </c>
      <c r="AL1913" t="s">
        <v>163</v>
      </c>
      <c r="AM1913" t="s">
        <v>16</v>
      </c>
      <c r="AN1913">
        <v>47891</v>
      </c>
      <c r="AO1913">
        <v>30638</v>
      </c>
      <c r="AP1913">
        <v>48134</v>
      </c>
      <c r="AQ1913">
        <v>40.81</v>
      </c>
      <c r="AR1913">
        <v>2616.25</v>
      </c>
      <c r="AS1913" t="s">
        <v>2396</v>
      </c>
      <c r="AT1913" t="s">
        <v>2396</v>
      </c>
      <c r="AU1913">
        <v>1</v>
      </c>
      <c r="AV1913" t="s">
        <v>2398</v>
      </c>
      <c r="AW1913" t="str" cm="1">
        <f t="array" ref="AW1913">IF(Bank_Final_Fact[[#This Row],[Disbursement Date]]=MIN(_xlfn._xlws.FILTER(Bank_Final_Fact[Disbursement Date],Bank_Final_Fact[Client id]=Bank_Final_Fact[[#This Row],[Client id]])),"New","Old")</f>
        <v>New</v>
      </c>
      <c r="AX1913">
        <f t="shared" si="29"/>
        <v>2</v>
      </c>
    </row>
    <row r="1914" spans="1:50">
      <c r="A1914" t="s">
        <v>2299</v>
      </c>
      <c r="B1914">
        <v>183</v>
      </c>
      <c r="C1914" t="s">
        <v>92</v>
      </c>
      <c r="D1914" t="s">
        <v>343</v>
      </c>
      <c r="E1914">
        <v>16052</v>
      </c>
      <c r="F1914">
        <v>17783</v>
      </c>
      <c r="G1914">
        <v>43344</v>
      </c>
      <c r="H1914" s="1">
        <v>42605</v>
      </c>
      <c r="I1914" t="s">
        <v>382</v>
      </c>
      <c r="J1914" t="s">
        <v>383</v>
      </c>
      <c r="K1914">
        <v>700013</v>
      </c>
      <c r="L1914" t="s">
        <v>93</v>
      </c>
      <c r="M1914" t="s">
        <v>265</v>
      </c>
      <c r="N1914" t="s">
        <v>225</v>
      </c>
      <c r="O1914" t="s">
        <v>226</v>
      </c>
      <c r="P1914">
        <v>39</v>
      </c>
      <c r="Q1914" s="1">
        <v>28856</v>
      </c>
      <c r="R1914" t="s">
        <v>281</v>
      </c>
      <c r="S1914" t="s">
        <v>282</v>
      </c>
      <c r="T1914" t="s">
        <v>229</v>
      </c>
      <c r="U1914" t="s">
        <v>236</v>
      </c>
      <c r="V1914" t="s">
        <v>231</v>
      </c>
      <c r="W1914">
        <v>831</v>
      </c>
      <c r="X1914" t="s">
        <v>344</v>
      </c>
      <c r="Y1914" t="s">
        <v>345</v>
      </c>
      <c r="Z1914" t="s">
        <v>346</v>
      </c>
      <c r="AA1914">
        <v>0.1065</v>
      </c>
      <c r="AB1914" t="s">
        <v>347</v>
      </c>
      <c r="AC1914" t="s">
        <v>348</v>
      </c>
      <c r="AD1914" t="s">
        <v>92</v>
      </c>
      <c r="AE1914" t="s">
        <v>82</v>
      </c>
      <c r="AF1914" t="s">
        <v>83</v>
      </c>
      <c r="AG1914" t="s">
        <v>84</v>
      </c>
      <c r="AH1914" t="s">
        <v>84</v>
      </c>
      <c r="AI1914" t="s">
        <v>85</v>
      </c>
      <c r="AJ1914" t="s">
        <v>86</v>
      </c>
      <c r="AK1914">
        <v>700013</v>
      </c>
      <c r="AL1914" t="s">
        <v>21</v>
      </c>
      <c r="AM1914" t="s">
        <v>30</v>
      </c>
      <c r="AN1914">
        <v>17172</v>
      </c>
      <c r="AO1914">
        <v>17684</v>
      </c>
      <c r="AP1914">
        <v>15798</v>
      </c>
      <c r="AQ1914">
        <v>32.58</v>
      </c>
      <c r="AR1914">
        <v>3653.69</v>
      </c>
      <c r="AS1914" t="s">
        <v>2396</v>
      </c>
      <c r="AT1914" t="s">
        <v>2396</v>
      </c>
      <c r="AU1914">
        <v>0</v>
      </c>
      <c r="AV1914" t="s">
        <v>2398</v>
      </c>
      <c r="AW1914" t="str" cm="1">
        <f t="array" ref="AW1914">IF(Bank_Final_Fact[[#This Row],[Disbursement Date]]=MIN(_xlfn._xlws.FILTER(Bank_Final_Fact[Disbursement Date],Bank_Final_Fact[Client id]=Bank_Final_Fact[[#This Row],[Client id]])),"New","Old")</f>
        <v>New</v>
      </c>
      <c r="AX1914">
        <f t="shared" si="29"/>
        <v>5</v>
      </c>
    </row>
    <row r="1915" spans="1:50">
      <c r="A1915" t="s">
        <v>2300</v>
      </c>
      <c r="B1915">
        <v>93</v>
      </c>
      <c r="C1915" t="s">
        <v>20</v>
      </c>
      <c r="D1915" t="s">
        <v>343</v>
      </c>
      <c r="E1915">
        <v>21704</v>
      </c>
      <c r="F1915">
        <v>26741</v>
      </c>
      <c r="G1915">
        <v>12123</v>
      </c>
      <c r="H1915" s="1">
        <v>44993</v>
      </c>
      <c r="I1915" t="s">
        <v>394</v>
      </c>
      <c r="J1915" t="s">
        <v>389</v>
      </c>
      <c r="K1915">
        <v>110159</v>
      </c>
      <c r="L1915" t="s">
        <v>22</v>
      </c>
      <c r="M1915" t="s">
        <v>292</v>
      </c>
      <c r="N1915" t="s">
        <v>225</v>
      </c>
      <c r="O1915" t="s">
        <v>242</v>
      </c>
      <c r="Q1915" s="1"/>
      <c r="R1915" t="s">
        <v>239</v>
      </c>
      <c r="S1915" t="s">
        <v>303</v>
      </c>
      <c r="T1915" t="s">
        <v>259</v>
      </c>
      <c r="U1915" t="s">
        <v>261</v>
      </c>
      <c r="V1915" t="s">
        <v>246</v>
      </c>
      <c r="W1915">
        <v>476</v>
      </c>
      <c r="X1915" t="s">
        <v>344</v>
      </c>
      <c r="Y1915" t="s">
        <v>345</v>
      </c>
      <c r="Z1915" t="s">
        <v>346</v>
      </c>
      <c r="AA1915">
        <v>0.1065</v>
      </c>
      <c r="AB1915" t="s">
        <v>347</v>
      </c>
      <c r="AC1915" t="s">
        <v>348</v>
      </c>
      <c r="AD1915" t="s">
        <v>20</v>
      </c>
      <c r="AE1915" t="s">
        <v>9</v>
      </c>
      <c r="AF1915" t="s">
        <v>10</v>
      </c>
      <c r="AG1915" t="s">
        <v>11</v>
      </c>
      <c r="AH1915" t="s">
        <v>11</v>
      </c>
      <c r="AI1915" t="s">
        <v>12</v>
      </c>
      <c r="AJ1915" t="s">
        <v>20</v>
      </c>
      <c r="AK1915">
        <v>110159</v>
      </c>
      <c r="AL1915" t="s">
        <v>21</v>
      </c>
      <c r="AM1915" t="s">
        <v>30</v>
      </c>
      <c r="AN1915">
        <v>23699</v>
      </c>
      <c r="AO1915">
        <v>28351</v>
      </c>
      <c r="AP1915">
        <v>21688</v>
      </c>
      <c r="AQ1915">
        <v>5.22</v>
      </c>
      <c r="AR1915">
        <v>1982.86</v>
      </c>
      <c r="AS1915" t="s">
        <v>2396</v>
      </c>
      <c r="AT1915" t="s">
        <v>2396</v>
      </c>
      <c r="AU1915">
        <v>1</v>
      </c>
      <c r="AV1915" t="s">
        <v>2398</v>
      </c>
      <c r="AW1915" t="str" cm="1">
        <f t="array" ref="AW1915">IF(Bank_Final_Fact[[#This Row],[Disbursement Date]]=MIN(_xlfn._xlws.FILTER(Bank_Final_Fact[Disbursement Date],Bank_Final_Fact[Client id]=Bank_Final_Fact[[#This Row],[Client id]])),"New","Old")</f>
        <v>New</v>
      </c>
      <c r="AX1915">
        <f t="shared" si="29"/>
        <v>1</v>
      </c>
    </row>
    <row r="1916" spans="1:50">
      <c r="A1916" t="s">
        <v>2301</v>
      </c>
      <c r="B1916">
        <v>865</v>
      </c>
      <c r="C1916" t="s">
        <v>202</v>
      </c>
      <c r="D1916" t="s">
        <v>359</v>
      </c>
      <c r="E1916">
        <v>7872</v>
      </c>
      <c r="F1916">
        <v>17537</v>
      </c>
      <c r="G1916">
        <v>8265</v>
      </c>
      <c r="H1916" s="1">
        <v>43492</v>
      </c>
      <c r="I1916" t="s">
        <v>382</v>
      </c>
      <c r="J1916" t="s">
        <v>383</v>
      </c>
      <c r="K1916">
        <v>680026</v>
      </c>
      <c r="L1916" t="s">
        <v>205</v>
      </c>
      <c r="M1916" t="s">
        <v>247</v>
      </c>
      <c r="N1916" t="s">
        <v>225</v>
      </c>
      <c r="O1916" t="s">
        <v>226</v>
      </c>
      <c r="P1916">
        <v>39</v>
      </c>
      <c r="Q1916" s="1">
        <v>28491</v>
      </c>
      <c r="R1916" t="s">
        <v>227</v>
      </c>
      <c r="S1916" t="s">
        <v>243</v>
      </c>
      <c r="T1916" t="s">
        <v>229</v>
      </c>
      <c r="U1916" t="s">
        <v>236</v>
      </c>
      <c r="V1916" t="s">
        <v>246</v>
      </c>
      <c r="W1916">
        <v>692</v>
      </c>
      <c r="X1916" t="s">
        <v>344</v>
      </c>
      <c r="Y1916" t="s">
        <v>360</v>
      </c>
      <c r="Z1916" t="s">
        <v>346</v>
      </c>
      <c r="AA1916">
        <v>9.9099999999999994E-2</v>
      </c>
      <c r="AB1916" t="s">
        <v>347</v>
      </c>
      <c r="AC1916" t="s">
        <v>361</v>
      </c>
      <c r="AD1916" t="s">
        <v>202</v>
      </c>
      <c r="AE1916" t="s">
        <v>143</v>
      </c>
      <c r="AF1916" t="s">
        <v>144</v>
      </c>
      <c r="AG1916" t="s">
        <v>145</v>
      </c>
      <c r="AH1916" t="s">
        <v>145</v>
      </c>
      <c r="AI1916" t="s">
        <v>146</v>
      </c>
      <c r="AJ1916" t="s">
        <v>203</v>
      </c>
      <c r="AK1916">
        <v>680026</v>
      </c>
      <c r="AL1916" t="s">
        <v>204</v>
      </c>
      <c r="AM1916" t="s">
        <v>14</v>
      </c>
      <c r="AN1916">
        <v>7887</v>
      </c>
      <c r="AO1916">
        <v>17698</v>
      </c>
      <c r="AP1916">
        <v>7830</v>
      </c>
      <c r="AQ1916">
        <v>36.07</v>
      </c>
      <c r="AR1916">
        <v>1346.64</v>
      </c>
      <c r="AS1916" t="s">
        <v>2396</v>
      </c>
      <c r="AT1916" t="s">
        <v>2396</v>
      </c>
      <c r="AU1916">
        <v>0</v>
      </c>
      <c r="AV1916" t="s">
        <v>2398</v>
      </c>
      <c r="AW1916" t="str" cm="1">
        <f t="array" ref="AW1916">IF(Bank_Final_Fact[[#This Row],[Disbursement Date]]=MIN(_xlfn._xlws.FILTER(Bank_Final_Fact[Disbursement Date],Bank_Final_Fact[Client id]=Bank_Final_Fact[[#This Row],[Client id]])),"New","Old")</f>
        <v>Old</v>
      </c>
      <c r="AX1916">
        <f t="shared" si="29"/>
        <v>2</v>
      </c>
    </row>
    <row r="1917" spans="1:50">
      <c r="A1917" t="s">
        <v>2302</v>
      </c>
      <c r="B1917">
        <v>536</v>
      </c>
      <c r="C1917" t="s">
        <v>200</v>
      </c>
      <c r="D1917" t="s">
        <v>359</v>
      </c>
      <c r="E1917">
        <v>20989</v>
      </c>
      <c r="F1917">
        <v>5267</v>
      </c>
      <c r="G1917">
        <v>11362</v>
      </c>
      <c r="H1917" s="1">
        <v>42888</v>
      </c>
      <c r="I1917" t="s">
        <v>385</v>
      </c>
      <c r="J1917" t="s">
        <v>383</v>
      </c>
      <c r="K1917">
        <v>850152</v>
      </c>
      <c r="L1917" t="s">
        <v>201</v>
      </c>
      <c r="M1917" t="s">
        <v>260</v>
      </c>
      <c r="N1917" t="s">
        <v>225</v>
      </c>
      <c r="O1917" t="s">
        <v>226</v>
      </c>
      <c r="P1917">
        <v>38</v>
      </c>
      <c r="Q1917" s="1">
        <v>29221</v>
      </c>
      <c r="R1917" t="s">
        <v>239</v>
      </c>
      <c r="S1917" t="s">
        <v>303</v>
      </c>
      <c r="T1917" t="s">
        <v>249</v>
      </c>
      <c r="U1917" t="s">
        <v>230</v>
      </c>
      <c r="V1917" t="s">
        <v>231</v>
      </c>
      <c r="W1917">
        <v>368</v>
      </c>
      <c r="X1917" t="s">
        <v>344</v>
      </c>
      <c r="Y1917" t="s">
        <v>360</v>
      </c>
      <c r="Z1917" t="s">
        <v>346</v>
      </c>
      <c r="AA1917">
        <v>9.9099999999999994E-2</v>
      </c>
      <c r="AB1917" t="s">
        <v>347</v>
      </c>
      <c r="AC1917" t="s">
        <v>361</v>
      </c>
      <c r="AD1917" t="s">
        <v>200</v>
      </c>
      <c r="AE1917" t="s">
        <v>143</v>
      </c>
      <c r="AF1917" t="s">
        <v>144</v>
      </c>
      <c r="AG1917" t="s">
        <v>145</v>
      </c>
      <c r="AH1917" t="s">
        <v>145</v>
      </c>
      <c r="AI1917" t="s">
        <v>146</v>
      </c>
      <c r="AJ1917" t="s">
        <v>200</v>
      </c>
      <c r="AK1917">
        <v>850152</v>
      </c>
      <c r="AL1917" t="s">
        <v>147</v>
      </c>
      <c r="AM1917" t="s">
        <v>16</v>
      </c>
      <c r="AN1917">
        <v>20533</v>
      </c>
      <c r="AO1917">
        <v>6050</v>
      </c>
      <c r="AP1917">
        <v>20775</v>
      </c>
      <c r="AQ1917">
        <v>23.29</v>
      </c>
      <c r="AR1917">
        <v>4490.6000000000004</v>
      </c>
      <c r="AS1917" t="s">
        <v>2396</v>
      </c>
      <c r="AT1917" t="s">
        <v>2396</v>
      </c>
      <c r="AU1917">
        <v>2</v>
      </c>
      <c r="AV1917" t="s">
        <v>2400</v>
      </c>
      <c r="AW1917" t="str" cm="1">
        <f t="array" ref="AW1917">IF(Bank_Final_Fact[[#This Row],[Disbursement Date]]=MIN(_xlfn._xlws.FILTER(Bank_Final_Fact[Disbursement Date],Bank_Final_Fact[Client id]=Bank_Final_Fact[[#This Row],[Client id]])),"New","Old")</f>
        <v>Old</v>
      </c>
      <c r="AX1917">
        <f t="shared" si="29"/>
        <v>2</v>
      </c>
    </row>
    <row r="1918" spans="1:50">
      <c r="A1918" t="s">
        <v>2303</v>
      </c>
      <c r="B1918">
        <v>716</v>
      </c>
      <c r="C1918" t="s">
        <v>102</v>
      </c>
      <c r="D1918" t="s">
        <v>343</v>
      </c>
      <c r="E1918">
        <v>49502</v>
      </c>
      <c r="F1918">
        <v>44329</v>
      </c>
      <c r="G1918">
        <v>24118</v>
      </c>
      <c r="H1918" s="1">
        <v>42697</v>
      </c>
      <c r="I1918" t="s">
        <v>382</v>
      </c>
      <c r="J1918" t="s">
        <v>389</v>
      </c>
      <c r="K1918">
        <v>1510002</v>
      </c>
      <c r="L1918" t="s">
        <v>108</v>
      </c>
      <c r="M1918" t="s">
        <v>323</v>
      </c>
      <c r="N1918" t="s">
        <v>225</v>
      </c>
      <c r="O1918" t="s">
        <v>251</v>
      </c>
      <c r="P1918">
        <v>28</v>
      </c>
      <c r="Q1918" s="1">
        <v>33550</v>
      </c>
      <c r="R1918" t="s">
        <v>239</v>
      </c>
      <c r="S1918" t="s">
        <v>303</v>
      </c>
      <c r="T1918" t="s">
        <v>259</v>
      </c>
      <c r="U1918" t="s">
        <v>245</v>
      </c>
      <c r="V1918" t="s">
        <v>231</v>
      </c>
      <c r="W1918">
        <v>641</v>
      </c>
      <c r="X1918" t="s">
        <v>344</v>
      </c>
      <c r="Y1918" t="s">
        <v>345</v>
      </c>
      <c r="Z1918" t="s">
        <v>346</v>
      </c>
      <c r="AA1918">
        <v>0.1065</v>
      </c>
      <c r="AB1918" t="s">
        <v>347</v>
      </c>
      <c r="AC1918" t="s">
        <v>348</v>
      </c>
      <c r="AD1918" t="s">
        <v>102</v>
      </c>
      <c r="AE1918" t="s">
        <v>103</v>
      </c>
      <c r="AF1918" t="s">
        <v>104</v>
      </c>
      <c r="AG1918" t="s">
        <v>105</v>
      </c>
      <c r="AH1918" t="s">
        <v>105</v>
      </c>
      <c r="AI1918" t="s">
        <v>106</v>
      </c>
      <c r="AJ1918" t="s">
        <v>102</v>
      </c>
      <c r="AK1918">
        <v>1510002</v>
      </c>
      <c r="AL1918" t="s">
        <v>107</v>
      </c>
      <c r="AM1918" t="s">
        <v>16</v>
      </c>
      <c r="AN1918">
        <v>51072</v>
      </c>
      <c r="AO1918">
        <v>44923</v>
      </c>
      <c r="AP1918">
        <v>49459</v>
      </c>
      <c r="AQ1918">
        <v>24.36</v>
      </c>
      <c r="AR1918">
        <v>4844.6400000000003</v>
      </c>
      <c r="AS1918" t="s">
        <v>2396</v>
      </c>
      <c r="AT1918" t="s">
        <v>2396</v>
      </c>
      <c r="AU1918">
        <v>0</v>
      </c>
      <c r="AV1918" t="s">
        <v>2398</v>
      </c>
      <c r="AW1918" t="str" cm="1">
        <f t="array" ref="AW1918">IF(Bank_Final_Fact[[#This Row],[Disbursement Date]]=MIN(_xlfn._xlws.FILTER(Bank_Final_Fact[Disbursement Date],Bank_Final_Fact[Client id]=Bank_Final_Fact[[#This Row],[Client id]])),"New","Old")</f>
        <v>New</v>
      </c>
      <c r="AX1918">
        <f t="shared" si="29"/>
        <v>4</v>
      </c>
    </row>
    <row r="1919" spans="1:50">
      <c r="A1919" t="s">
        <v>2304</v>
      </c>
      <c r="B1919">
        <v>927</v>
      </c>
      <c r="C1919" t="s">
        <v>57</v>
      </c>
      <c r="D1919" t="s">
        <v>359</v>
      </c>
      <c r="E1919">
        <v>47152</v>
      </c>
      <c r="F1919">
        <v>36317</v>
      </c>
      <c r="G1919">
        <v>26092</v>
      </c>
      <c r="H1919" s="1">
        <v>44377</v>
      </c>
      <c r="I1919" t="s">
        <v>382</v>
      </c>
      <c r="J1919" t="s">
        <v>383</v>
      </c>
      <c r="K1919">
        <v>240005</v>
      </c>
      <c r="L1919" t="s">
        <v>59</v>
      </c>
      <c r="M1919" t="s">
        <v>256</v>
      </c>
      <c r="N1919" t="s">
        <v>225</v>
      </c>
      <c r="O1919" t="s">
        <v>238</v>
      </c>
      <c r="P1919">
        <v>53</v>
      </c>
      <c r="Q1919" s="1">
        <v>23377</v>
      </c>
      <c r="R1919" t="s">
        <v>235</v>
      </c>
      <c r="S1919" t="s">
        <v>243</v>
      </c>
      <c r="T1919" t="s">
        <v>229</v>
      </c>
      <c r="U1919" t="s">
        <v>230</v>
      </c>
      <c r="V1919" t="s">
        <v>240</v>
      </c>
      <c r="W1919">
        <v>488</v>
      </c>
      <c r="X1919" t="s">
        <v>344</v>
      </c>
      <c r="Y1919" t="s">
        <v>360</v>
      </c>
      <c r="Z1919" t="s">
        <v>346</v>
      </c>
      <c r="AA1919">
        <v>9.9099999999999994E-2</v>
      </c>
      <c r="AB1919" t="s">
        <v>347</v>
      </c>
      <c r="AC1919" t="s">
        <v>361</v>
      </c>
      <c r="AD1919" t="s">
        <v>57</v>
      </c>
      <c r="AE1919" t="s">
        <v>33</v>
      </c>
      <c r="AF1919" t="s">
        <v>34</v>
      </c>
      <c r="AG1919" t="s">
        <v>35</v>
      </c>
      <c r="AH1919" t="s">
        <v>35</v>
      </c>
      <c r="AI1919" t="s">
        <v>36</v>
      </c>
      <c r="AJ1919" t="s">
        <v>57</v>
      </c>
      <c r="AK1919">
        <v>240005</v>
      </c>
      <c r="AL1919" t="s">
        <v>58</v>
      </c>
      <c r="AM1919" t="s">
        <v>30</v>
      </c>
      <c r="AN1919">
        <v>49051</v>
      </c>
      <c r="AO1919">
        <v>37796</v>
      </c>
      <c r="AP1919">
        <v>47119</v>
      </c>
      <c r="AQ1919">
        <v>23.19</v>
      </c>
      <c r="AR1919">
        <v>2775.02</v>
      </c>
      <c r="AS1919" t="s">
        <v>2396</v>
      </c>
      <c r="AT1919" t="s">
        <v>2396</v>
      </c>
      <c r="AU1919">
        <v>0</v>
      </c>
      <c r="AV1919" t="s">
        <v>2400</v>
      </c>
      <c r="AW1919" t="str" cm="1">
        <f t="array" ref="AW1919">IF(Bank_Final_Fact[[#This Row],[Disbursement Date]]=MIN(_xlfn._xlws.FILTER(Bank_Final_Fact[Disbursement Date],Bank_Final_Fact[Client id]=Bank_Final_Fact[[#This Row],[Client id]])),"New","Old")</f>
        <v>New</v>
      </c>
      <c r="AX1919">
        <f t="shared" si="29"/>
        <v>1</v>
      </c>
    </row>
    <row r="1920" spans="1:50">
      <c r="A1920" t="s">
        <v>2305</v>
      </c>
      <c r="B1920">
        <v>71</v>
      </c>
      <c r="C1920" t="s">
        <v>57</v>
      </c>
      <c r="D1920" t="s">
        <v>343</v>
      </c>
      <c r="E1920">
        <v>36781</v>
      </c>
      <c r="F1920">
        <v>18478</v>
      </c>
      <c r="G1920">
        <v>18720</v>
      </c>
      <c r="H1920" s="1">
        <v>43597</v>
      </c>
      <c r="I1920" t="s">
        <v>385</v>
      </c>
      <c r="J1920" t="s">
        <v>383</v>
      </c>
      <c r="K1920">
        <v>240005</v>
      </c>
      <c r="L1920" t="s">
        <v>59</v>
      </c>
      <c r="M1920" t="s">
        <v>299</v>
      </c>
      <c r="N1920" t="s">
        <v>225</v>
      </c>
      <c r="O1920" t="s">
        <v>238</v>
      </c>
      <c r="P1920">
        <v>49</v>
      </c>
      <c r="Q1920" s="1">
        <v>25569</v>
      </c>
      <c r="R1920" t="s">
        <v>239</v>
      </c>
      <c r="S1920" t="s">
        <v>243</v>
      </c>
      <c r="T1920" t="s">
        <v>249</v>
      </c>
      <c r="U1920" t="s">
        <v>230</v>
      </c>
      <c r="V1920" t="s">
        <v>246</v>
      </c>
      <c r="W1920">
        <v>374</v>
      </c>
      <c r="X1920" t="s">
        <v>344</v>
      </c>
      <c r="Y1920" t="s">
        <v>345</v>
      </c>
      <c r="Z1920" t="s">
        <v>346</v>
      </c>
      <c r="AA1920">
        <v>0.1065</v>
      </c>
      <c r="AB1920" t="s">
        <v>347</v>
      </c>
      <c r="AC1920" t="s">
        <v>348</v>
      </c>
      <c r="AD1920" t="s">
        <v>57</v>
      </c>
      <c r="AE1920" t="s">
        <v>33</v>
      </c>
      <c r="AF1920" t="s">
        <v>34</v>
      </c>
      <c r="AG1920" t="s">
        <v>35</v>
      </c>
      <c r="AH1920" t="s">
        <v>35</v>
      </c>
      <c r="AI1920" t="s">
        <v>36</v>
      </c>
      <c r="AJ1920" t="s">
        <v>57</v>
      </c>
      <c r="AK1920">
        <v>240005</v>
      </c>
      <c r="AL1920" t="s">
        <v>58</v>
      </c>
      <c r="AM1920" t="s">
        <v>30</v>
      </c>
      <c r="AN1920">
        <v>37948</v>
      </c>
      <c r="AO1920">
        <v>19568</v>
      </c>
      <c r="AP1920">
        <v>36372</v>
      </c>
      <c r="AQ1920">
        <v>26.33</v>
      </c>
      <c r="AR1920">
        <v>2962.46</v>
      </c>
      <c r="AS1920" t="s">
        <v>2396</v>
      </c>
      <c r="AT1920" t="s">
        <v>2396</v>
      </c>
      <c r="AU1920">
        <v>1</v>
      </c>
      <c r="AV1920" t="s">
        <v>2400</v>
      </c>
      <c r="AW1920" t="str" cm="1">
        <f t="array" ref="AW1920">IF(Bank_Final_Fact[[#This Row],[Disbursement Date]]=MIN(_xlfn._xlws.FILTER(Bank_Final_Fact[Disbursement Date],Bank_Final_Fact[Client id]=Bank_Final_Fact[[#This Row],[Client id]])),"New","Old")</f>
        <v>New</v>
      </c>
      <c r="AX1920">
        <f t="shared" si="29"/>
        <v>1</v>
      </c>
    </row>
    <row r="1921" spans="1:50">
      <c r="A1921" t="s">
        <v>2306</v>
      </c>
      <c r="B1921">
        <v>665</v>
      </c>
      <c r="C1921" t="s">
        <v>69</v>
      </c>
      <c r="D1921" t="s">
        <v>366</v>
      </c>
      <c r="E1921">
        <v>21829</v>
      </c>
      <c r="F1921">
        <v>49705</v>
      </c>
      <c r="G1921">
        <v>44371</v>
      </c>
      <c r="H1921" s="1">
        <v>43984</v>
      </c>
      <c r="I1921" t="s">
        <v>382</v>
      </c>
      <c r="J1921" t="s">
        <v>383</v>
      </c>
      <c r="K1921">
        <v>140056</v>
      </c>
      <c r="L1921" t="s">
        <v>71</v>
      </c>
      <c r="M1921" t="s">
        <v>234</v>
      </c>
      <c r="N1921" t="s">
        <v>225</v>
      </c>
      <c r="O1921" t="s">
        <v>226</v>
      </c>
      <c r="P1921">
        <v>43</v>
      </c>
      <c r="Q1921" s="1">
        <v>27030</v>
      </c>
      <c r="R1921" t="s">
        <v>235</v>
      </c>
      <c r="S1921" t="s">
        <v>228</v>
      </c>
      <c r="T1921" t="s">
        <v>229</v>
      </c>
      <c r="U1921" t="s">
        <v>236</v>
      </c>
      <c r="V1921" t="s">
        <v>231</v>
      </c>
      <c r="W1921">
        <v>645</v>
      </c>
      <c r="X1921" t="s">
        <v>344</v>
      </c>
      <c r="Y1921" t="s">
        <v>360</v>
      </c>
      <c r="Z1921" t="s">
        <v>363</v>
      </c>
      <c r="AA1921">
        <v>0.17269999999999999</v>
      </c>
      <c r="AB1921" t="s">
        <v>354</v>
      </c>
      <c r="AC1921" t="s">
        <v>367</v>
      </c>
      <c r="AD1921" t="s">
        <v>69</v>
      </c>
      <c r="AE1921" t="s">
        <v>24</v>
      </c>
      <c r="AF1921" t="s">
        <v>25</v>
      </c>
      <c r="AG1921" t="s">
        <v>26</v>
      </c>
      <c r="AH1921" t="s">
        <v>26</v>
      </c>
      <c r="AI1921" t="s">
        <v>27</v>
      </c>
      <c r="AJ1921" t="s">
        <v>69</v>
      </c>
      <c r="AK1921">
        <v>140056</v>
      </c>
      <c r="AL1921" t="s">
        <v>70</v>
      </c>
      <c r="AM1921" t="s">
        <v>14</v>
      </c>
      <c r="AN1921">
        <v>21600</v>
      </c>
      <c r="AO1921">
        <v>51142</v>
      </c>
      <c r="AP1921">
        <v>21429</v>
      </c>
      <c r="AQ1921">
        <v>44.93</v>
      </c>
      <c r="AR1921">
        <v>2556.02</v>
      </c>
      <c r="AS1921" t="s">
        <v>2396</v>
      </c>
      <c r="AT1921" t="s">
        <v>2396</v>
      </c>
      <c r="AU1921">
        <v>0</v>
      </c>
      <c r="AV1921" t="s">
        <v>2399</v>
      </c>
      <c r="AW1921" t="str" cm="1">
        <f t="array" ref="AW1921">IF(Bank_Final_Fact[[#This Row],[Disbursement Date]]=MIN(_xlfn._xlws.FILTER(Bank_Final_Fact[Disbursement Date],Bank_Final_Fact[Client id]=Bank_Final_Fact[[#This Row],[Client id]])),"New","Old")</f>
        <v>Old</v>
      </c>
      <c r="AX1921">
        <f t="shared" si="29"/>
        <v>3</v>
      </c>
    </row>
    <row r="1922" spans="1:50">
      <c r="A1922" t="s">
        <v>2307</v>
      </c>
      <c r="B1922">
        <v>664</v>
      </c>
      <c r="C1922" t="s">
        <v>60</v>
      </c>
      <c r="D1922" t="s">
        <v>353</v>
      </c>
      <c r="E1922">
        <v>9028</v>
      </c>
      <c r="F1922">
        <v>33789</v>
      </c>
      <c r="G1922">
        <v>11198</v>
      </c>
      <c r="H1922" s="1">
        <v>43564</v>
      </c>
      <c r="I1922" t="s">
        <v>394</v>
      </c>
      <c r="J1922" t="s">
        <v>383</v>
      </c>
      <c r="K1922">
        <v>90149</v>
      </c>
      <c r="L1922" t="s">
        <v>62</v>
      </c>
      <c r="M1922" t="s">
        <v>270</v>
      </c>
      <c r="N1922" t="s">
        <v>225</v>
      </c>
      <c r="O1922" t="s">
        <v>251</v>
      </c>
      <c r="P1922">
        <v>35</v>
      </c>
      <c r="Q1922" s="1">
        <v>29952</v>
      </c>
      <c r="R1922" t="s">
        <v>266</v>
      </c>
      <c r="S1922" t="s">
        <v>243</v>
      </c>
      <c r="T1922" t="s">
        <v>229</v>
      </c>
      <c r="U1922" t="s">
        <v>236</v>
      </c>
      <c r="V1922" t="s">
        <v>246</v>
      </c>
      <c r="W1922">
        <v>656</v>
      </c>
      <c r="X1922" t="s">
        <v>344</v>
      </c>
      <c r="Y1922" t="s">
        <v>357</v>
      </c>
      <c r="Z1922" t="s">
        <v>346</v>
      </c>
      <c r="AA1922">
        <v>0.1825</v>
      </c>
      <c r="AB1922" t="s">
        <v>354</v>
      </c>
      <c r="AC1922" t="s">
        <v>355</v>
      </c>
      <c r="AD1922" t="s">
        <v>60</v>
      </c>
      <c r="AE1922" t="s">
        <v>40</v>
      </c>
      <c r="AF1922" t="s">
        <v>41</v>
      </c>
      <c r="AG1922" t="s">
        <v>42</v>
      </c>
      <c r="AH1922" t="s">
        <v>42</v>
      </c>
      <c r="AI1922" t="s">
        <v>43</v>
      </c>
      <c r="AJ1922" t="s">
        <v>61</v>
      </c>
      <c r="AK1922">
        <v>90149</v>
      </c>
      <c r="AL1922" t="s">
        <v>48</v>
      </c>
      <c r="AM1922" t="s">
        <v>30</v>
      </c>
      <c r="AN1922">
        <v>10979</v>
      </c>
      <c r="AO1922">
        <v>35551</v>
      </c>
      <c r="AP1922">
        <v>8823</v>
      </c>
      <c r="AQ1922">
        <v>44.49</v>
      </c>
      <c r="AR1922">
        <v>4560.55</v>
      </c>
      <c r="AS1922" t="s">
        <v>2396</v>
      </c>
      <c r="AT1922" t="s">
        <v>2396</v>
      </c>
      <c r="AU1922">
        <v>2</v>
      </c>
      <c r="AV1922" t="s">
        <v>2398</v>
      </c>
      <c r="AW1922" t="str" cm="1">
        <f t="array" ref="AW1922">IF(Bank_Final_Fact[[#This Row],[Disbursement Date]]=MIN(_xlfn._xlws.FILTER(Bank_Final_Fact[Disbursement Date],Bank_Final_Fact[Client id]=Bank_Final_Fact[[#This Row],[Client id]])),"New","Old")</f>
        <v>New</v>
      </c>
      <c r="AX1922">
        <f t="shared" ref="AX1922:AX1985" si="30">COUNTIF($B:$B,B1922)</f>
        <v>4</v>
      </c>
    </row>
    <row r="1923" spans="1:50">
      <c r="A1923" t="s">
        <v>2308</v>
      </c>
      <c r="B1923">
        <v>438</v>
      </c>
      <c r="C1923" t="s">
        <v>66</v>
      </c>
      <c r="D1923" t="s">
        <v>343</v>
      </c>
      <c r="E1923">
        <v>28346</v>
      </c>
      <c r="F1923">
        <v>12737</v>
      </c>
      <c r="G1923">
        <v>4199</v>
      </c>
      <c r="H1923" s="1">
        <v>42818</v>
      </c>
      <c r="I1923" t="s">
        <v>387</v>
      </c>
      <c r="J1923" t="s">
        <v>389</v>
      </c>
      <c r="K1923">
        <v>60004</v>
      </c>
      <c r="L1923" t="s">
        <v>68</v>
      </c>
      <c r="M1923" t="s">
        <v>307</v>
      </c>
      <c r="N1923" t="s">
        <v>225</v>
      </c>
      <c r="O1923" t="s">
        <v>226</v>
      </c>
      <c r="P1923">
        <v>44</v>
      </c>
      <c r="Q1923" s="1">
        <v>27603</v>
      </c>
      <c r="R1923" t="s">
        <v>266</v>
      </c>
      <c r="S1923" t="s">
        <v>282</v>
      </c>
      <c r="T1923" t="s">
        <v>229</v>
      </c>
      <c r="U1923" t="s">
        <v>236</v>
      </c>
      <c r="V1923" t="s">
        <v>246</v>
      </c>
      <c r="W1923">
        <v>425</v>
      </c>
      <c r="X1923" t="s">
        <v>344</v>
      </c>
      <c r="Y1923" t="s">
        <v>345</v>
      </c>
      <c r="Z1923" t="s">
        <v>346</v>
      </c>
      <c r="AA1923">
        <v>0.1065</v>
      </c>
      <c r="AB1923" t="s">
        <v>347</v>
      </c>
      <c r="AC1923" t="s">
        <v>348</v>
      </c>
      <c r="AD1923" t="s">
        <v>66</v>
      </c>
      <c r="AE1923" t="s">
        <v>51</v>
      </c>
      <c r="AF1923" t="s">
        <v>52</v>
      </c>
      <c r="AG1923" t="s">
        <v>53</v>
      </c>
      <c r="AH1923" t="s">
        <v>53</v>
      </c>
      <c r="AI1923" t="s">
        <v>54</v>
      </c>
      <c r="AJ1923" t="s">
        <v>66</v>
      </c>
      <c r="AK1923">
        <v>60004</v>
      </c>
      <c r="AL1923" t="s">
        <v>67</v>
      </c>
      <c r="AM1923" t="s">
        <v>14</v>
      </c>
      <c r="AN1923">
        <v>29006</v>
      </c>
      <c r="AO1923">
        <v>13326</v>
      </c>
      <c r="AP1923">
        <v>28246</v>
      </c>
      <c r="AQ1923">
        <v>26.56</v>
      </c>
      <c r="AR1923">
        <v>400.1</v>
      </c>
      <c r="AS1923" t="s">
        <v>2396</v>
      </c>
      <c r="AT1923" t="s">
        <v>2396</v>
      </c>
      <c r="AU1923">
        <v>1</v>
      </c>
      <c r="AV1923" t="s">
        <v>2398</v>
      </c>
      <c r="AW1923" t="str" cm="1">
        <f t="array" ref="AW1923">IF(Bank_Final_Fact[[#This Row],[Disbursement Date]]=MIN(_xlfn._xlws.FILTER(Bank_Final_Fact[Disbursement Date],Bank_Final_Fact[Client id]=Bank_Final_Fact[[#This Row],[Client id]])),"New","Old")</f>
        <v>Old</v>
      </c>
      <c r="AX1923">
        <f t="shared" si="30"/>
        <v>7</v>
      </c>
    </row>
    <row r="1924" spans="1:50">
      <c r="A1924" t="s">
        <v>2309</v>
      </c>
      <c r="B1924">
        <v>354</v>
      </c>
      <c r="C1924" t="s">
        <v>57</v>
      </c>
      <c r="D1924" t="s">
        <v>359</v>
      </c>
      <c r="E1924">
        <v>9928</v>
      </c>
      <c r="F1924">
        <v>42782</v>
      </c>
      <c r="G1924">
        <v>31522</v>
      </c>
      <c r="H1924" s="1">
        <v>43460</v>
      </c>
      <c r="I1924" t="s">
        <v>394</v>
      </c>
      <c r="J1924" t="s">
        <v>389</v>
      </c>
      <c r="K1924">
        <v>240005</v>
      </c>
      <c r="L1924" t="s">
        <v>59</v>
      </c>
      <c r="M1924" t="s">
        <v>296</v>
      </c>
      <c r="N1924" t="s">
        <v>225</v>
      </c>
      <c r="O1924" t="s">
        <v>226</v>
      </c>
      <c r="P1924">
        <v>36</v>
      </c>
      <c r="Q1924" s="1">
        <v>30317</v>
      </c>
      <c r="R1924" t="s">
        <v>235</v>
      </c>
      <c r="S1924" t="s">
        <v>243</v>
      </c>
      <c r="T1924" t="s">
        <v>259</v>
      </c>
      <c r="U1924" t="s">
        <v>233</v>
      </c>
      <c r="V1924" t="s">
        <v>231</v>
      </c>
      <c r="W1924">
        <v>489</v>
      </c>
      <c r="X1924" t="s">
        <v>344</v>
      </c>
      <c r="Y1924" t="s">
        <v>360</v>
      </c>
      <c r="Z1924" t="s">
        <v>346</v>
      </c>
      <c r="AA1924">
        <v>9.9099999999999994E-2</v>
      </c>
      <c r="AB1924" t="s">
        <v>347</v>
      </c>
      <c r="AC1924" t="s">
        <v>361</v>
      </c>
      <c r="AD1924" t="s">
        <v>57</v>
      </c>
      <c r="AE1924" t="s">
        <v>33</v>
      </c>
      <c r="AF1924" t="s">
        <v>34</v>
      </c>
      <c r="AG1924" t="s">
        <v>35</v>
      </c>
      <c r="AH1924" t="s">
        <v>35</v>
      </c>
      <c r="AI1924" t="s">
        <v>36</v>
      </c>
      <c r="AJ1924" t="s">
        <v>57</v>
      </c>
      <c r="AK1924">
        <v>240005</v>
      </c>
      <c r="AL1924" t="s">
        <v>58</v>
      </c>
      <c r="AM1924" t="s">
        <v>30</v>
      </c>
      <c r="AN1924">
        <v>9965</v>
      </c>
      <c r="AO1924">
        <v>43975</v>
      </c>
      <c r="AP1924">
        <v>9927</v>
      </c>
      <c r="AQ1924">
        <v>42.49</v>
      </c>
      <c r="AR1924">
        <v>3584.68</v>
      </c>
      <c r="AS1924" t="s">
        <v>2396</v>
      </c>
      <c r="AT1924" t="s">
        <v>2396</v>
      </c>
      <c r="AU1924">
        <v>2</v>
      </c>
      <c r="AV1924" t="s">
        <v>2398</v>
      </c>
      <c r="AW1924" t="str" cm="1">
        <f t="array" ref="AW1924">IF(Bank_Final_Fact[[#This Row],[Disbursement Date]]=MIN(_xlfn._xlws.FILTER(Bank_Final_Fact[Disbursement Date],Bank_Final_Fact[Client id]=Bank_Final_Fact[[#This Row],[Client id]])),"New","Old")</f>
        <v>New</v>
      </c>
      <c r="AX1924">
        <f t="shared" si="30"/>
        <v>5</v>
      </c>
    </row>
    <row r="1925" spans="1:50">
      <c r="A1925" t="s">
        <v>2310</v>
      </c>
      <c r="B1925">
        <v>974</v>
      </c>
      <c r="C1925" t="s">
        <v>69</v>
      </c>
      <c r="D1925" t="s">
        <v>362</v>
      </c>
      <c r="E1925">
        <v>31487</v>
      </c>
      <c r="F1925">
        <v>40675</v>
      </c>
      <c r="G1925">
        <v>24560</v>
      </c>
      <c r="H1925" s="1">
        <v>42414</v>
      </c>
      <c r="I1925" t="s">
        <v>394</v>
      </c>
      <c r="J1925" t="s">
        <v>389</v>
      </c>
      <c r="K1925">
        <v>140056</v>
      </c>
      <c r="L1925" t="s">
        <v>71</v>
      </c>
      <c r="M1925" t="s">
        <v>224</v>
      </c>
      <c r="N1925" t="s">
        <v>225</v>
      </c>
      <c r="O1925" t="s">
        <v>238</v>
      </c>
      <c r="P1925">
        <v>53</v>
      </c>
      <c r="Q1925" s="1">
        <v>24293</v>
      </c>
      <c r="R1925" t="s">
        <v>239</v>
      </c>
      <c r="S1925" t="s">
        <v>303</v>
      </c>
      <c r="T1925" t="s">
        <v>229</v>
      </c>
      <c r="U1925" t="s">
        <v>230</v>
      </c>
      <c r="V1925" t="s">
        <v>240</v>
      </c>
      <c r="W1925">
        <v>551</v>
      </c>
      <c r="X1925" t="s">
        <v>344</v>
      </c>
      <c r="Y1925" t="s">
        <v>357</v>
      </c>
      <c r="Z1925" t="s">
        <v>363</v>
      </c>
      <c r="AA1925">
        <v>0.1991</v>
      </c>
      <c r="AB1925" t="s">
        <v>364</v>
      </c>
      <c r="AC1925" t="s">
        <v>365</v>
      </c>
      <c r="AD1925" t="s">
        <v>69</v>
      </c>
      <c r="AE1925" t="s">
        <v>24</v>
      </c>
      <c r="AF1925" t="s">
        <v>25</v>
      </c>
      <c r="AG1925" t="s">
        <v>26</v>
      </c>
      <c r="AH1925" t="s">
        <v>26</v>
      </c>
      <c r="AI1925" t="s">
        <v>27</v>
      </c>
      <c r="AJ1925" t="s">
        <v>69</v>
      </c>
      <c r="AK1925">
        <v>140056</v>
      </c>
      <c r="AL1925" t="s">
        <v>70</v>
      </c>
      <c r="AM1925" t="s">
        <v>14</v>
      </c>
      <c r="AN1925">
        <v>30991</v>
      </c>
      <c r="AO1925">
        <v>40691</v>
      </c>
      <c r="AP1925">
        <v>31261</v>
      </c>
      <c r="AQ1925">
        <v>20.91</v>
      </c>
      <c r="AR1925">
        <v>3260.43</v>
      </c>
      <c r="AS1925" t="s">
        <v>2396</v>
      </c>
      <c r="AT1925" t="s">
        <v>2396</v>
      </c>
      <c r="AU1925">
        <v>2</v>
      </c>
      <c r="AV1925" t="s">
        <v>2398</v>
      </c>
      <c r="AW1925" t="str" cm="1">
        <f t="array" ref="AW1925">IF(Bank_Final_Fact[[#This Row],[Disbursement Date]]=MIN(_xlfn._xlws.FILTER(Bank_Final_Fact[Disbursement Date],Bank_Final_Fact[Client id]=Bank_Final_Fact[[#This Row],[Client id]])),"New","Old")</f>
        <v>New</v>
      </c>
      <c r="AX1925">
        <f t="shared" si="30"/>
        <v>2</v>
      </c>
    </row>
    <row r="1926" spans="1:50">
      <c r="A1926" t="s">
        <v>2311</v>
      </c>
      <c r="B1926">
        <v>127</v>
      </c>
      <c r="C1926" t="s">
        <v>142</v>
      </c>
      <c r="D1926" t="s">
        <v>343</v>
      </c>
      <c r="E1926">
        <v>48928</v>
      </c>
      <c r="F1926">
        <v>9388</v>
      </c>
      <c r="G1926">
        <v>28915</v>
      </c>
      <c r="H1926" s="1">
        <v>43537</v>
      </c>
      <c r="I1926" t="s">
        <v>394</v>
      </c>
      <c r="J1926" t="s">
        <v>383</v>
      </c>
      <c r="K1926">
        <v>570241</v>
      </c>
      <c r="L1926" t="s">
        <v>148</v>
      </c>
      <c r="M1926" t="s">
        <v>269</v>
      </c>
      <c r="N1926" t="s">
        <v>225</v>
      </c>
      <c r="O1926" t="s">
        <v>251</v>
      </c>
      <c r="P1926">
        <v>34</v>
      </c>
      <c r="Q1926" s="1">
        <v>30814</v>
      </c>
      <c r="R1926" t="s">
        <v>239</v>
      </c>
      <c r="S1926" t="s">
        <v>303</v>
      </c>
      <c r="T1926" t="s">
        <v>229</v>
      </c>
      <c r="U1926" t="s">
        <v>230</v>
      </c>
      <c r="V1926" t="s">
        <v>231</v>
      </c>
      <c r="W1926">
        <v>818</v>
      </c>
      <c r="X1926" t="s">
        <v>344</v>
      </c>
      <c r="Y1926" t="s">
        <v>345</v>
      </c>
      <c r="Z1926" t="s">
        <v>346</v>
      </c>
      <c r="AA1926">
        <v>0.1065</v>
      </c>
      <c r="AB1926" t="s">
        <v>347</v>
      </c>
      <c r="AC1926" t="s">
        <v>348</v>
      </c>
      <c r="AD1926" t="s">
        <v>142</v>
      </c>
      <c r="AE1926" t="s">
        <v>143</v>
      </c>
      <c r="AF1926" t="s">
        <v>144</v>
      </c>
      <c r="AG1926" t="s">
        <v>145</v>
      </c>
      <c r="AH1926" t="s">
        <v>145</v>
      </c>
      <c r="AI1926" t="s">
        <v>146</v>
      </c>
      <c r="AJ1926" t="s">
        <v>142</v>
      </c>
      <c r="AK1926">
        <v>570241</v>
      </c>
      <c r="AL1926" t="s">
        <v>147</v>
      </c>
      <c r="AM1926" t="s">
        <v>30</v>
      </c>
      <c r="AN1926">
        <v>49797</v>
      </c>
      <c r="AO1926">
        <v>11034</v>
      </c>
      <c r="AP1926">
        <v>48542</v>
      </c>
      <c r="AQ1926">
        <v>11.71</v>
      </c>
      <c r="AR1926">
        <v>1475.41</v>
      </c>
      <c r="AS1926" t="s">
        <v>2396</v>
      </c>
      <c r="AT1926" t="s">
        <v>2396</v>
      </c>
      <c r="AU1926">
        <v>2</v>
      </c>
      <c r="AV1926" t="s">
        <v>2398</v>
      </c>
      <c r="AW1926" t="str" cm="1">
        <f t="array" ref="AW1926">IF(Bank_Final_Fact[[#This Row],[Disbursement Date]]=MIN(_xlfn._xlws.FILTER(Bank_Final_Fact[Disbursement Date],Bank_Final_Fact[Client id]=Bank_Final_Fact[[#This Row],[Client id]])),"New","Old")</f>
        <v>New</v>
      </c>
      <c r="AX1926">
        <f t="shared" si="30"/>
        <v>2</v>
      </c>
    </row>
    <row r="1927" spans="1:50">
      <c r="A1927" t="s">
        <v>2312</v>
      </c>
      <c r="B1927">
        <v>349</v>
      </c>
      <c r="C1927" t="s">
        <v>20</v>
      </c>
      <c r="D1927" t="s">
        <v>359</v>
      </c>
      <c r="E1927">
        <v>14955</v>
      </c>
      <c r="F1927">
        <v>15631</v>
      </c>
      <c r="G1927">
        <v>36050</v>
      </c>
      <c r="H1927" s="1">
        <v>42077</v>
      </c>
      <c r="I1927" t="s">
        <v>382</v>
      </c>
      <c r="J1927" t="s">
        <v>383</v>
      </c>
      <c r="K1927">
        <v>110159</v>
      </c>
      <c r="L1927" t="s">
        <v>22</v>
      </c>
      <c r="M1927" t="s">
        <v>270</v>
      </c>
      <c r="N1927" t="s">
        <v>225</v>
      </c>
      <c r="O1927" t="s">
        <v>242</v>
      </c>
      <c r="P1927">
        <v>23</v>
      </c>
      <c r="Q1927" s="1">
        <v>34367</v>
      </c>
      <c r="R1927" t="s">
        <v>266</v>
      </c>
      <c r="S1927" t="s">
        <v>243</v>
      </c>
      <c r="T1927" t="s">
        <v>229</v>
      </c>
      <c r="U1927" t="s">
        <v>245</v>
      </c>
      <c r="V1927" t="s">
        <v>240</v>
      </c>
      <c r="W1927">
        <v>503</v>
      </c>
      <c r="X1927" t="s">
        <v>344</v>
      </c>
      <c r="Y1927" t="s">
        <v>360</v>
      </c>
      <c r="Z1927" t="s">
        <v>346</v>
      </c>
      <c r="AA1927">
        <v>9.9099999999999994E-2</v>
      </c>
      <c r="AB1927" t="s">
        <v>347</v>
      </c>
      <c r="AC1927" t="s">
        <v>361</v>
      </c>
      <c r="AD1927" t="s">
        <v>20</v>
      </c>
      <c r="AE1927" t="s">
        <v>9</v>
      </c>
      <c r="AF1927" t="s">
        <v>10</v>
      </c>
      <c r="AG1927" t="s">
        <v>11</v>
      </c>
      <c r="AH1927" t="s">
        <v>11</v>
      </c>
      <c r="AI1927" t="s">
        <v>12</v>
      </c>
      <c r="AJ1927" t="s">
        <v>20</v>
      </c>
      <c r="AK1927">
        <v>110159</v>
      </c>
      <c r="AL1927" t="s">
        <v>21</v>
      </c>
      <c r="AM1927" t="s">
        <v>30</v>
      </c>
      <c r="AN1927">
        <v>16490</v>
      </c>
      <c r="AO1927">
        <v>15563</v>
      </c>
      <c r="AP1927">
        <v>14865</v>
      </c>
      <c r="AQ1927">
        <v>16.73</v>
      </c>
      <c r="AR1927">
        <v>1814.47</v>
      </c>
      <c r="AS1927" t="s">
        <v>2396</v>
      </c>
      <c r="AT1927" t="s">
        <v>2396</v>
      </c>
      <c r="AU1927">
        <v>0</v>
      </c>
      <c r="AV1927" t="s">
        <v>2398</v>
      </c>
      <c r="AW1927" t="str" cm="1">
        <f t="array" ref="AW1927">IF(Bank_Final_Fact[[#This Row],[Disbursement Date]]=MIN(_xlfn._xlws.FILTER(Bank_Final_Fact[Disbursement Date],Bank_Final_Fact[Client id]=Bank_Final_Fact[[#This Row],[Client id]])),"New","Old")</f>
        <v>New</v>
      </c>
      <c r="AX1927">
        <f t="shared" si="30"/>
        <v>4</v>
      </c>
    </row>
    <row r="1928" spans="1:50">
      <c r="A1928" t="s">
        <v>2313</v>
      </c>
      <c r="B1928">
        <v>56</v>
      </c>
      <c r="C1928" t="s">
        <v>75</v>
      </c>
      <c r="D1928" t="s">
        <v>356</v>
      </c>
      <c r="E1928">
        <v>5614</v>
      </c>
      <c r="F1928">
        <v>47051</v>
      </c>
      <c r="G1928">
        <v>32986</v>
      </c>
      <c r="H1928" s="1">
        <v>44753</v>
      </c>
      <c r="I1928" t="s">
        <v>385</v>
      </c>
      <c r="J1928" t="s">
        <v>383</v>
      </c>
      <c r="K1928">
        <v>710002</v>
      </c>
      <c r="L1928" t="s">
        <v>80</v>
      </c>
      <c r="M1928" t="s">
        <v>286</v>
      </c>
      <c r="N1928" t="s">
        <v>225</v>
      </c>
      <c r="O1928" t="s">
        <v>238</v>
      </c>
      <c r="P1928">
        <v>46</v>
      </c>
      <c r="Q1928" s="1">
        <v>26665</v>
      </c>
      <c r="R1928" t="s">
        <v>266</v>
      </c>
      <c r="S1928" t="s">
        <v>243</v>
      </c>
      <c r="T1928" t="s">
        <v>229</v>
      </c>
      <c r="U1928" t="s">
        <v>236</v>
      </c>
      <c r="V1928" t="s">
        <v>240</v>
      </c>
      <c r="W1928">
        <v>467</v>
      </c>
      <c r="X1928" t="s">
        <v>344</v>
      </c>
      <c r="Y1928" t="s">
        <v>357</v>
      </c>
      <c r="Z1928" t="s">
        <v>346</v>
      </c>
      <c r="AA1928">
        <v>6.6199999999999995E-2</v>
      </c>
      <c r="AB1928" t="s">
        <v>351</v>
      </c>
      <c r="AC1928" t="s">
        <v>358</v>
      </c>
      <c r="AD1928" t="s">
        <v>75</v>
      </c>
      <c r="AE1928" t="s">
        <v>76</v>
      </c>
      <c r="AF1928" t="s">
        <v>77</v>
      </c>
      <c r="AG1928" t="s">
        <v>78</v>
      </c>
      <c r="AH1928" t="s">
        <v>78</v>
      </c>
      <c r="AI1928" t="s">
        <v>79</v>
      </c>
      <c r="AJ1928" t="s">
        <v>75</v>
      </c>
      <c r="AK1928">
        <v>710002</v>
      </c>
      <c r="AL1928" t="s">
        <v>45</v>
      </c>
      <c r="AM1928" t="s">
        <v>14</v>
      </c>
      <c r="AN1928">
        <v>5663</v>
      </c>
      <c r="AO1928">
        <v>46731</v>
      </c>
      <c r="AP1928">
        <v>5551</v>
      </c>
      <c r="AQ1928">
        <v>3.71</v>
      </c>
      <c r="AR1928">
        <v>4319.72</v>
      </c>
      <c r="AS1928" t="s">
        <v>2396</v>
      </c>
      <c r="AT1928" t="s">
        <v>2396</v>
      </c>
      <c r="AU1928">
        <v>0</v>
      </c>
      <c r="AV1928" t="s">
        <v>2398</v>
      </c>
      <c r="AW1928" t="str" cm="1">
        <f t="array" ref="AW1928">IF(Bank_Final_Fact[[#This Row],[Disbursement Date]]=MIN(_xlfn._xlws.FILTER(Bank_Final_Fact[Disbursement Date],Bank_Final_Fact[Client id]=Bank_Final_Fact[[#This Row],[Client id]])),"New","Old")</f>
        <v>New</v>
      </c>
      <c r="AX1928">
        <f t="shared" si="30"/>
        <v>3</v>
      </c>
    </row>
    <row r="1929" spans="1:50">
      <c r="A1929" t="s">
        <v>2314</v>
      </c>
      <c r="B1929">
        <v>132</v>
      </c>
      <c r="C1929" t="s">
        <v>171</v>
      </c>
      <c r="D1929" t="s">
        <v>359</v>
      </c>
      <c r="E1929">
        <v>32644</v>
      </c>
      <c r="F1929">
        <v>35996</v>
      </c>
      <c r="G1929">
        <v>11247</v>
      </c>
      <c r="H1929" s="1">
        <v>43097</v>
      </c>
      <c r="I1929" t="s">
        <v>385</v>
      </c>
      <c r="J1929" t="s">
        <v>389</v>
      </c>
      <c r="K1929">
        <v>380112</v>
      </c>
      <c r="L1929" t="s">
        <v>173</v>
      </c>
      <c r="M1929" t="s">
        <v>320</v>
      </c>
      <c r="N1929" t="s">
        <v>225</v>
      </c>
      <c r="O1929" t="s">
        <v>242</v>
      </c>
      <c r="P1929">
        <v>21</v>
      </c>
      <c r="Q1929" s="1">
        <v>35798</v>
      </c>
      <c r="R1929" t="s">
        <v>239</v>
      </c>
      <c r="S1929" t="s">
        <v>303</v>
      </c>
      <c r="T1929" t="s">
        <v>229</v>
      </c>
      <c r="U1929" t="s">
        <v>236</v>
      </c>
      <c r="V1929" t="s">
        <v>231</v>
      </c>
      <c r="W1929">
        <v>493</v>
      </c>
      <c r="X1929" t="s">
        <v>344</v>
      </c>
      <c r="Y1929" t="s">
        <v>360</v>
      </c>
      <c r="Z1929" t="s">
        <v>346</v>
      </c>
      <c r="AA1929">
        <v>9.9099999999999994E-2</v>
      </c>
      <c r="AB1929" t="s">
        <v>347</v>
      </c>
      <c r="AC1929" t="s">
        <v>361</v>
      </c>
      <c r="AD1929" t="s">
        <v>171</v>
      </c>
      <c r="AE1929" t="s">
        <v>76</v>
      </c>
      <c r="AF1929" t="s">
        <v>77</v>
      </c>
      <c r="AG1929" t="s">
        <v>78</v>
      </c>
      <c r="AH1929" t="s">
        <v>78</v>
      </c>
      <c r="AI1929" t="s">
        <v>79</v>
      </c>
      <c r="AJ1929" t="s">
        <v>171</v>
      </c>
      <c r="AK1929">
        <v>380112</v>
      </c>
      <c r="AL1929" t="s">
        <v>172</v>
      </c>
      <c r="AM1929" t="s">
        <v>16</v>
      </c>
      <c r="AN1929">
        <v>32774</v>
      </c>
      <c r="AO1929">
        <v>36854</v>
      </c>
      <c r="AP1929">
        <v>32294</v>
      </c>
      <c r="AQ1929">
        <v>44.69</v>
      </c>
      <c r="AR1929">
        <v>1644.67</v>
      </c>
      <c r="AS1929" t="s">
        <v>2396</v>
      </c>
      <c r="AT1929" t="s">
        <v>2396</v>
      </c>
      <c r="AU1929">
        <v>0</v>
      </c>
      <c r="AV1929" t="s">
        <v>2398</v>
      </c>
      <c r="AW1929" t="str" cm="1">
        <f t="array" ref="AW1929">IF(Bank_Final_Fact[[#This Row],[Disbursement Date]]=MIN(_xlfn._xlws.FILTER(Bank_Final_Fact[Disbursement Date],Bank_Final_Fact[Client id]=Bank_Final_Fact[[#This Row],[Client id]])),"New","Old")</f>
        <v>Old</v>
      </c>
      <c r="AX1929">
        <f t="shared" si="30"/>
        <v>4</v>
      </c>
    </row>
    <row r="1930" spans="1:50">
      <c r="A1930" t="s">
        <v>2315</v>
      </c>
      <c r="B1930">
        <v>466</v>
      </c>
      <c r="C1930" t="s">
        <v>180</v>
      </c>
      <c r="D1930" t="s">
        <v>343</v>
      </c>
      <c r="E1930">
        <v>8052</v>
      </c>
      <c r="F1930">
        <v>31721</v>
      </c>
      <c r="G1930">
        <v>16214</v>
      </c>
      <c r="H1930" s="1">
        <v>44528</v>
      </c>
      <c r="I1930" t="s">
        <v>394</v>
      </c>
      <c r="J1930" t="s">
        <v>389</v>
      </c>
      <c r="K1930">
        <v>1320004</v>
      </c>
      <c r="L1930" t="s">
        <v>182</v>
      </c>
      <c r="M1930" t="s">
        <v>286</v>
      </c>
      <c r="N1930" t="s">
        <v>225</v>
      </c>
      <c r="O1930" t="s">
        <v>238</v>
      </c>
      <c r="P1930">
        <v>46</v>
      </c>
      <c r="Q1930" s="1">
        <v>26665</v>
      </c>
      <c r="R1930" t="s">
        <v>266</v>
      </c>
      <c r="S1930" t="s">
        <v>243</v>
      </c>
      <c r="T1930" t="s">
        <v>229</v>
      </c>
      <c r="U1930" t="s">
        <v>236</v>
      </c>
      <c r="V1930" t="s">
        <v>240</v>
      </c>
      <c r="W1930">
        <v>467</v>
      </c>
      <c r="X1930" t="s">
        <v>344</v>
      </c>
      <c r="Y1930" t="s">
        <v>345</v>
      </c>
      <c r="Z1930" t="s">
        <v>346</v>
      </c>
      <c r="AA1930">
        <v>0.1065</v>
      </c>
      <c r="AB1930" t="s">
        <v>347</v>
      </c>
      <c r="AC1930" t="s">
        <v>348</v>
      </c>
      <c r="AD1930" t="s">
        <v>180</v>
      </c>
      <c r="AE1930" t="s">
        <v>103</v>
      </c>
      <c r="AF1930" t="s">
        <v>104</v>
      </c>
      <c r="AG1930" t="s">
        <v>105</v>
      </c>
      <c r="AH1930" t="s">
        <v>105</v>
      </c>
      <c r="AI1930" t="s">
        <v>106</v>
      </c>
      <c r="AJ1930" t="s">
        <v>104</v>
      </c>
      <c r="AK1930">
        <v>1320004</v>
      </c>
      <c r="AL1930" t="s">
        <v>181</v>
      </c>
      <c r="AM1930" t="s">
        <v>14</v>
      </c>
      <c r="AN1930">
        <v>8759</v>
      </c>
      <c r="AO1930">
        <v>31712</v>
      </c>
      <c r="AP1930">
        <v>7870</v>
      </c>
      <c r="AQ1930">
        <v>41.37</v>
      </c>
      <c r="AR1930">
        <v>4170.2700000000004</v>
      </c>
      <c r="AS1930" t="s">
        <v>2396</v>
      </c>
      <c r="AT1930" t="s">
        <v>2396</v>
      </c>
      <c r="AU1930">
        <v>2</v>
      </c>
      <c r="AV1930" t="s">
        <v>2398</v>
      </c>
      <c r="AW1930" t="str" cm="1">
        <f t="array" ref="AW1930">IF(Bank_Final_Fact[[#This Row],[Disbursement Date]]=MIN(_xlfn._xlws.FILTER(Bank_Final_Fact[Disbursement Date],Bank_Final_Fact[Client id]=Bank_Final_Fact[[#This Row],[Client id]])),"New","Old")</f>
        <v>Old</v>
      </c>
      <c r="AX1930">
        <f t="shared" si="30"/>
        <v>2</v>
      </c>
    </row>
    <row r="1931" spans="1:50">
      <c r="A1931" t="s">
        <v>2316</v>
      </c>
      <c r="B1931">
        <v>193</v>
      </c>
      <c r="C1931" t="s">
        <v>142</v>
      </c>
      <c r="D1931" t="s">
        <v>359</v>
      </c>
      <c r="E1931">
        <v>25124</v>
      </c>
      <c r="F1931">
        <v>17189</v>
      </c>
      <c r="G1931">
        <v>2341</v>
      </c>
      <c r="H1931" s="1">
        <v>42318</v>
      </c>
      <c r="I1931" t="s">
        <v>382</v>
      </c>
      <c r="J1931" t="s">
        <v>383</v>
      </c>
      <c r="K1931">
        <v>570241</v>
      </c>
      <c r="L1931" t="s">
        <v>148</v>
      </c>
      <c r="M1931" t="s">
        <v>252</v>
      </c>
      <c r="N1931" t="s">
        <v>225</v>
      </c>
      <c r="O1931" t="s">
        <v>226</v>
      </c>
      <c r="P1931">
        <v>43</v>
      </c>
      <c r="Q1931" s="1">
        <v>27760</v>
      </c>
      <c r="R1931" t="s">
        <v>281</v>
      </c>
      <c r="S1931" t="s">
        <v>282</v>
      </c>
      <c r="T1931" t="s">
        <v>229</v>
      </c>
      <c r="U1931" t="s">
        <v>233</v>
      </c>
      <c r="V1931" t="s">
        <v>231</v>
      </c>
      <c r="W1931">
        <v>672</v>
      </c>
      <c r="X1931" t="s">
        <v>344</v>
      </c>
      <c r="Y1931" t="s">
        <v>360</v>
      </c>
      <c r="Z1931" t="s">
        <v>346</v>
      </c>
      <c r="AA1931">
        <v>9.9099999999999994E-2</v>
      </c>
      <c r="AB1931" t="s">
        <v>347</v>
      </c>
      <c r="AC1931" t="s">
        <v>361</v>
      </c>
      <c r="AD1931" t="s">
        <v>142</v>
      </c>
      <c r="AE1931" t="s">
        <v>143</v>
      </c>
      <c r="AF1931" t="s">
        <v>144</v>
      </c>
      <c r="AG1931" t="s">
        <v>145</v>
      </c>
      <c r="AH1931" t="s">
        <v>145</v>
      </c>
      <c r="AI1931" t="s">
        <v>146</v>
      </c>
      <c r="AJ1931" t="s">
        <v>142</v>
      </c>
      <c r="AK1931">
        <v>570241</v>
      </c>
      <c r="AL1931" t="s">
        <v>147</v>
      </c>
      <c r="AM1931" t="s">
        <v>30</v>
      </c>
      <c r="AN1931">
        <v>24682</v>
      </c>
      <c r="AO1931">
        <v>18398</v>
      </c>
      <c r="AP1931">
        <v>24772</v>
      </c>
      <c r="AQ1931">
        <v>4.08</v>
      </c>
      <c r="AR1931">
        <v>2652.04</v>
      </c>
      <c r="AS1931" t="s">
        <v>2396</v>
      </c>
      <c r="AT1931" t="s">
        <v>2396</v>
      </c>
      <c r="AU1931">
        <v>0</v>
      </c>
      <c r="AV1931" t="s">
        <v>2399</v>
      </c>
      <c r="AW1931" t="str" cm="1">
        <f t="array" ref="AW1931">IF(Bank_Final_Fact[[#This Row],[Disbursement Date]]=MIN(_xlfn._xlws.FILTER(Bank_Final_Fact[Disbursement Date],Bank_Final_Fact[Client id]=Bank_Final_Fact[[#This Row],[Client id]])),"New","Old")</f>
        <v>New</v>
      </c>
      <c r="AX1931">
        <f t="shared" si="30"/>
        <v>4</v>
      </c>
    </row>
    <row r="1932" spans="1:50">
      <c r="A1932" t="s">
        <v>2317</v>
      </c>
      <c r="B1932">
        <v>904</v>
      </c>
      <c r="C1932" t="s">
        <v>151</v>
      </c>
      <c r="D1932" t="s">
        <v>359</v>
      </c>
      <c r="E1932">
        <v>7150</v>
      </c>
      <c r="F1932">
        <v>23136</v>
      </c>
      <c r="G1932">
        <v>6157</v>
      </c>
      <c r="H1932" s="1">
        <v>42589</v>
      </c>
      <c r="I1932" t="s">
        <v>382</v>
      </c>
      <c r="J1932" t="s">
        <v>383</v>
      </c>
      <c r="K1932">
        <v>880038</v>
      </c>
      <c r="L1932" t="s">
        <v>153</v>
      </c>
      <c r="M1932" t="s">
        <v>308</v>
      </c>
      <c r="N1932" t="s">
        <v>225</v>
      </c>
      <c r="O1932" t="s">
        <v>226</v>
      </c>
      <c r="P1932">
        <v>40</v>
      </c>
      <c r="Q1932" s="1">
        <v>28884</v>
      </c>
      <c r="R1932" t="s">
        <v>281</v>
      </c>
      <c r="S1932" t="s">
        <v>282</v>
      </c>
      <c r="T1932" t="s">
        <v>229</v>
      </c>
      <c r="U1932" t="s">
        <v>236</v>
      </c>
      <c r="V1932" t="s">
        <v>246</v>
      </c>
      <c r="W1932">
        <v>714</v>
      </c>
      <c r="X1932" t="s">
        <v>344</v>
      </c>
      <c r="Y1932" t="s">
        <v>360</v>
      </c>
      <c r="Z1932" t="s">
        <v>346</v>
      </c>
      <c r="AA1932">
        <v>9.9099999999999994E-2</v>
      </c>
      <c r="AB1932" t="s">
        <v>347</v>
      </c>
      <c r="AC1932" t="s">
        <v>361</v>
      </c>
      <c r="AD1932" t="s">
        <v>151</v>
      </c>
      <c r="AE1932" t="s">
        <v>143</v>
      </c>
      <c r="AF1932" t="s">
        <v>144</v>
      </c>
      <c r="AG1932" t="s">
        <v>145</v>
      </c>
      <c r="AH1932" t="s">
        <v>145</v>
      </c>
      <c r="AI1932" t="s">
        <v>146</v>
      </c>
      <c r="AJ1932" t="s">
        <v>151</v>
      </c>
      <c r="AK1932">
        <v>880038</v>
      </c>
      <c r="AL1932" t="s">
        <v>152</v>
      </c>
      <c r="AM1932" t="s">
        <v>16</v>
      </c>
      <c r="AN1932">
        <v>8173</v>
      </c>
      <c r="AO1932">
        <v>22667</v>
      </c>
      <c r="AP1932">
        <v>6859</v>
      </c>
      <c r="AQ1932">
        <v>0.28000000000000003</v>
      </c>
      <c r="AR1932">
        <v>4874.2</v>
      </c>
      <c r="AS1932" t="s">
        <v>2396</v>
      </c>
      <c r="AT1932" t="s">
        <v>2396</v>
      </c>
      <c r="AU1932">
        <v>2</v>
      </c>
      <c r="AV1932" t="s">
        <v>2400</v>
      </c>
      <c r="AW1932" t="str" cm="1">
        <f t="array" ref="AW1932">IF(Bank_Final_Fact[[#This Row],[Disbursement Date]]=MIN(_xlfn._xlws.FILTER(Bank_Final_Fact[Disbursement Date],Bank_Final_Fact[Client id]=Bank_Final_Fact[[#This Row],[Client id]])),"New","Old")</f>
        <v>New</v>
      </c>
      <c r="AX1932">
        <f t="shared" si="30"/>
        <v>1</v>
      </c>
    </row>
    <row r="1933" spans="1:50">
      <c r="A1933" t="s">
        <v>2318</v>
      </c>
      <c r="B1933">
        <v>744</v>
      </c>
      <c r="C1933" t="s">
        <v>183</v>
      </c>
      <c r="D1933" t="s">
        <v>359</v>
      </c>
      <c r="E1933">
        <v>30247</v>
      </c>
      <c r="F1933">
        <v>5922</v>
      </c>
      <c r="G1933">
        <v>15110</v>
      </c>
      <c r="H1933" s="1">
        <v>44831</v>
      </c>
      <c r="I1933" t="s">
        <v>387</v>
      </c>
      <c r="J1933" t="s">
        <v>383</v>
      </c>
      <c r="K1933">
        <v>1550006</v>
      </c>
      <c r="L1933" t="s">
        <v>185</v>
      </c>
      <c r="M1933" t="s">
        <v>334</v>
      </c>
      <c r="N1933" t="s">
        <v>225</v>
      </c>
      <c r="O1933" t="s">
        <v>226</v>
      </c>
      <c r="P1933">
        <v>43</v>
      </c>
      <c r="Q1933" s="1">
        <v>27454</v>
      </c>
      <c r="R1933" t="s">
        <v>281</v>
      </c>
      <c r="S1933" t="s">
        <v>282</v>
      </c>
      <c r="T1933" t="s">
        <v>229</v>
      </c>
      <c r="U1933" t="s">
        <v>230</v>
      </c>
      <c r="V1933" t="s">
        <v>246</v>
      </c>
      <c r="W1933">
        <v>558</v>
      </c>
      <c r="X1933" t="s">
        <v>344</v>
      </c>
      <c r="Y1933" t="s">
        <v>360</v>
      </c>
      <c r="Z1933" t="s">
        <v>346</v>
      </c>
      <c r="AA1933">
        <v>9.9099999999999994E-2</v>
      </c>
      <c r="AB1933" t="s">
        <v>347</v>
      </c>
      <c r="AC1933" t="s">
        <v>361</v>
      </c>
      <c r="AD1933" t="s">
        <v>183</v>
      </c>
      <c r="AE1933" t="s">
        <v>103</v>
      </c>
      <c r="AF1933" t="s">
        <v>104</v>
      </c>
      <c r="AG1933" t="s">
        <v>105</v>
      </c>
      <c r="AH1933" t="s">
        <v>105</v>
      </c>
      <c r="AI1933" t="s">
        <v>106</v>
      </c>
      <c r="AJ1933" t="s">
        <v>183</v>
      </c>
      <c r="AK1933">
        <v>1550006</v>
      </c>
      <c r="AL1933" t="s">
        <v>184</v>
      </c>
      <c r="AM1933" t="s">
        <v>14</v>
      </c>
      <c r="AN1933">
        <v>31913</v>
      </c>
      <c r="AO1933">
        <v>5605</v>
      </c>
      <c r="AP1933">
        <v>29938</v>
      </c>
      <c r="AQ1933">
        <v>19.91</v>
      </c>
      <c r="AR1933">
        <v>1454.82</v>
      </c>
      <c r="AS1933" t="s">
        <v>2396</v>
      </c>
      <c r="AT1933" t="s">
        <v>2396</v>
      </c>
      <c r="AU1933">
        <v>0</v>
      </c>
      <c r="AV1933" t="s">
        <v>2399</v>
      </c>
      <c r="AW1933" t="str" cm="1">
        <f t="array" ref="AW1933">IF(Bank_Final_Fact[[#This Row],[Disbursement Date]]=MIN(_xlfn._xlws.FILTER(Bank_Final_Fact[Disbursement Date],Bank_Final_Fact[Client id]=Bank_Final_Fact[[#This Row],[Client id]])),"New","Old")</f>
        <v>Old</v>
      </c>
      <c r="AX1933">
        <f t="shared" si="30"/>
        <v>2</v>
      </c>
    </row>
    <row r="1934" spans="1:50">
      <c r="A1934" t="s">
        <v>2319</v>
      </c>
      <c r="B1934">
        <v>134</v>
      </c>
      <c r="C1934" t="s">
        <v>142</v>
      </c>
      <c r="D1934" t="s">
        <v>343</v>
      </c>
      <c r="E1934">
        <v>21935</v>
      </c>
      <c r="F1934">
        <v>30284</v>
      </c>
      <c r="G1934">
        <v>8747</v>
      </c>
      <c r="H1934" s="1">
        <v>44351</v>
      </c>
      <c r="I1934" t="s">
        <v>382</v>
      </c>
      <c r="J1934" t="s">
        <v>383</v>
      </c>
      <c r="K1934">
        <v>570241</v>
      </c>
      <c r="L1934" t="s">
        <v>148</v>
      </c>
      <c r="M1934" t="s">
        <v>288</v>
      </c>
      <c r="N1934" t="s">
        <v>225</v>
      </c>
      <c r="O1934" t="s">
        <v>251</v>
      </c>
      <c r="P1934">
        <v>34</v>
      </c>
      <c r="Q1934" s="1">
        <v>31048</v>
      </c>
      <c r="R1934" t="s">
        <v>239</v>
      </c>
      <c r="S1934" t="s">
        <v>303</v>
      </c>
      <c r="T1934" t="s">
        <v>259</v>
      </c>
      <c r="U1934" t="s">
        <v>230</v>
      </c>
      <c r="V1934" t="s">
        <v>240</v>
      </c>
      <c r="W1934">
        <v>328</v>
      </c>
      <c r="X1934" t="s">
        <v>344</v>
      </c>
      <c r="Y1934" t="s">
        <v>345</v>
      </c>
      <c r="Z1934" t="s">
        <v>346</v>
      </c>
      <c r="AA1934">
        <v>0.1065</v>
      </c>
      <c r="AB1934" t="s">
        <v>347</v>
      </c>
      <c r="AC1934" t="s">
        <v>348</v>
      </c>
      <c r="AD1934" t="s">
        <v>142</v>
      </c>
      <c r="AE1934" t="s">
        <v>143</v>
      </c>
      <c r="AF1934" t="s">
        <v>144</v>
      </c>
      <c r="AG1934" t="s">
        <v>145</v>
      </c>
      <c r="AH1934" t="s">
        <v>145</v>
      </c>
      <c r="AI1934" t="s">
        <v>146</v>
      </c>
      <c r="AJ1934" t="s">
        <v>142</v>
      </c>
      <c r="AK1934">
        <v>570241</v>
      </c>
      <c r="AL1934" t="s">
        <v>147</v>
      </c>
      <c r="AM1934" t="s">
        <v>30</v>
      </c>
      <c r="AN1934">
        <v>22265</v>
      </c>
      <c r="AO1934">
        <v>30022</v>
      </c>
      <c r="AP1934">
        <v>21900</v>
      </c>
      <c r="AQ1934">
        <v>22.47</v>
      </c>
      <c r="AR1934">
        <v>556.13</v>
      </c>
      <c r="AS1934" t="s">
        <v>2396</v>
      </c>
      <c r="AT1934" t="s">
        <v>2396</v>
      </c>
      <c r="AU1934">
        <v>0</v>
      </c>
      <c r="AV1934" t="s">
        <v>2400</v>
      </c>
      <c r="AW1934" t="str" cm="1">
        <f t="array" ref="AW1934">IF(Bank_Final_Fact[[#This Row],[Disbursement Date]]=MIN(_xlfn._xlws.FILTER(Bank_Final_Fact[Disbursement Date],Bank_Final_Fact[Client id]=Bank_Final_Fact[[#This Row],[Client id]])),"New","Old")</f>
        <v>Old</v>
      </c>
      <c r="AX1934">
        <f t="shared" si="30"/>
        <v>3</v>
      </c>
    </row>
    <row r="1935" spans="1:50">
      <c r="A1935" t="s">
        <v>2320</v>
      </c>
      <c r="B1935">
        <v>990</v>
      </c>
      <c r="C1935" t="s">
        <v>202</v>
      </c>
      <c r="D1935" t="s">
        <v>343</v>
      </c>
      <c r="E1935">
        <v>3062</v>
      </c>
      <c r="F1935">
        <v>33032</v>
      </c>
      <c r="G1935">
        <v>44044</v>
      </c>
      <c r="H1935" s="1">
        <v>42036</v>
      </c>
      <c r="I1935" t="s">
        <v>385</v>
      </c>
      <c r="J1935" t="s">
        <v>383</v>
      </c>
      <c r="K1935">
        <v>680026</v>
      </c>
      <c r="L1935" t="s">
        <v>205</v>
      </c>
      <c r="M1935" t="s">
        <v>320</v>
      </c>
      <c r="N1935" t="s">
        <v>225</v>
      </c>
      <c r="O1935" t="s">
        <v>242</v>
      </c>
      <c r="P1935">
        <v>21</v>
      </c>
      <c r="Q1935" s="1">
        <v>35798</v>
      </c>
      <c r="R1935" t="s">
        <v>239</v>
      </c>
      <c r="S1935" t="s">
        <v>303</v>
      </c>
      <c r="T1935" t="s">
        <v>229</v>
      </c>
      <c r="U1935" t="s">
        <v>236</v>
      </c>
      <c r="V1935" t="s">
        <v>231</v>
      </c>
      <c r="W1935">
        <v>493</v>
      </c>
      <c r="X1935" t="s">
        <v>344</v>
      </c>
      <c r="Y1935" t="s">
        <v>345</v>
      </c>
      <c r="Z1935" t="s">
        <v>346</v>
      </c>
      <c r="AA1935">
        <v>0.1065</v>
      </c>
      <c r="AB1935" t="s">
        <v>347</v>
      </c>
      <c r="AC1935" t="s">
        <v>348</v>
      </c>
      <c r="AD1935" t="s">
        <v>202</v>
      </c>
      <c r="AE1935" t="s">
        <v>143</v>
      </c>
      <c r="AF1935" t="s">
        <v>144</v>
      </c>
      <c r="AG1935" t="s">
        <v>145</v>
      </c>
      <c r="AH1935" t="s">
        <v>145</v>
      </c>
      <c r="AI1935" t="s">
        <v>146</v>
      </c>
      <c r="AJ1935" t="s">
        <v>203</v>
      </c>
      <c r="AK1935">
        <v>680026</v>
      </c>
      <c r="AL1935" t="s">
        <v>204</v>
      </c>
      <c r="AM1935" t="s">
        <v>14</v>
      </c>
      <c r="AN1935">
        <v>4126</v>
      </c>
      <c r="AO1935">
        <v>33973</v>
      </c>
      <c r="AP1935">
        <v>2899</v>
      </c>
      <c r="AQ1935">
        <v>43.88</v>
      </c>
      <c r="AR1935">
        <v>2509.2199999999998</v>
      </c>
      <c r="AS1935" t="s">
        <v>2396</v>
      </c>
      <c r="AT1935" t="s">
        <v>2396</v>
      </c>
      <c r="AU1935">
        <v>0</v>
      </c>
      <c r="AV1935" t="s">
        <v>2398</v>
      </c>
      <c r="AW1935" t="str" cm="1">
        <f t="array" ref="AW1935">IF(Bank_Final_Fact[[#This Row],[Disbursement Date]]=MIN(_xlfn._xlws.FILTER(Bank_Final_Fact[Disbursement Date],Bank_Final_Fact[Client id]=Bank_Final_Fact[[#This Row],[Client id]])),"New","Old")</f>
        <v>New</v>
      </c>
      <c r="AX1935">
        <f t="shared" si="30"/>
        <v>1</v>
      </c>
    </row>
    <row r="1936" spans="1:50">
      <c r="A1936" t="s">
        <v>2321</v>
      </c>
      <c r="B1936">
        <v>183</v>
      </c>
      <c r="C1936" t="s">
        <v>23</v>
      </c>
      <c r="D1936" t="s">
        <v>359</v>
      </c>
      <c r="E1936">
        <v>27568</v>
      </c>
      <c r="F1936">
        <v>9105</v>
      </c>
      <c r="G1936">
        <v>35332</v>
      </c>
      <c r="H1936" s="1">
        <v>43093</v>
      </c>
      <c r="I1936" t="s">
        <v>387</v>
      </c>
      <c r="J1936" t="s">
        <v>383</v>
      </c>
      <c r="K1936">
        <v>910182</v>
      </c>
      <c r="L1936" t="s">
        <v>31</v>
      </c>
      <c r="M1936" t="s">
        <v>265</v>
      </c>
      <c r="N1936" t="s">
        <v>225</v>
      </c>
      <c r="O1936" t="s">
        <v>226</v>
      </c>
      <c r="P1936">
        <v>39</v>
      </c>
      <c r="Q1936" s="1">
        <v>28856</v>
      </c>
      <c r="R1936" t="s">
        <v>281</v>
      </c>
      <c r="S1936" t="s">
        <v>282</v>
      </c>
      <c r="T1936" t="s">
        <v>229</v>
      </c>
      <c r="U1936" t="s">
        <v>236</v>
      </c>
      <c r="V1936" t="s">
        <v>231</v>
      </c>
      <c r="W1936">
        <v>831</v>
      </c>
      <c r="X1936" t="s">
        <v>344</v>
      </c>
      <c r="Y1936" t="s">
        <v>360</v>
      </c>
      <c r="Z1936" t="s">
        <v>346</v>
      </c>
      <c r="AA1936">
        <v>9.9099999999999994E-2</v>
      </c>
      <c r="AB1936" t="s">
        <v>347</v>
      </c>
      <c r="AC1936" t="s">
        <v>361</v>
      </c>
      <c r="AD1936" t="s">
        <v>23</v>
      </c>
      <c r="AE1936" t="s">
        <v>24</v>
      </c>
      <c r="AF1936" t="s">
        <v>25</v>
      </c>
      <c r="AG1936" t="s">
        <v>26</v>
      </c>
      <c r="AH1936" t="s">
        <v>26</v>
      </c>
      <c r="AI1936" t="s">
        <v>27</v>
      </c>
      <c r="AJ1936" t="s">
        <v>28</v>
      </c>
      <c r="AK1936">
        <v>910182</v>
      </c>
      <c r="AL1936" t="s">
        <v>29</v>
      </c>
      <c r="AM1936" t="s">
        <v>16</v>
      </c>
      <c r="AN1936">
        <v>29538</v>
      </c>
      <c r="AO1936">
        <v>10594</v>
      </c>
      <c r="AP1936">
        <v>27454</v>
      </c>
      <c r="AQ1936">
        <v>34.51</v>
      </c>
      <c r="AR1936">
        <v>1627.36</v>
      </c>
      <c r="AS1936" t="s">
        <v>2396</v>
      </c>
      <c r="AT1936" t="s">
        <v>2396</v>
      </c>
      <c r="AU1936">
        <v>0</v>
      </c>
      <c r="AV1936" t="s">
        <v>2399</v>
      </c>
      <c r="AW1936" t="str" cm="1">
        <f t="array" ref="AW1936">IF(Bank_Final_Fact[[#This Row],[Disbursement Date]]=MIN(_xlfn._xlws.FILTER(Bank_Final_Fact[Disbursement Date],Bank_Final_Fact[Client id]=Bank_Final_Fact[[#This Row],[Client id]])),"New","Old")</f>
        <v>Old</v>
      </c>
      <c r="AX1936">
        <f t="shared" si="30"/>
        <v>5</v>
      </c>
    </row>
    <row r="1937" spans="1:50">
      <c r="A1937" t="s">
        <v>2322</v>
      </c>
      <c r="B1937">
        <v>538</v>
      </c>
      <c r="C1937" t="s">
        <v>168</v>
      </c>
      <c r="D1937" t="s">
        <v>359</v>
      </c>
      <c r="E1937">
        <v>34494</v>
      </c>
      <c r="F1937">
        <v>33501</v>
      </c>
      <c r="G1937">
        <v>41873</v>
      </c>
      <c r="H1937" s="1">
        <v>44962</v>
      </c>
      <c r="I1937" t="s">
        <v>382</v>
      </c>
      <c r="J1937" t="s">
        <v>383</v>
      </c>
      <c r="K1937">
        <v>610198</v>
      </c>
      <c r="L1937" t="s">
        <v>170</v>
      </c>
      <c r="M1937" t="s">
        <v>267</v>
      </c>
      <c r="N1937" t="s">
        <v>225</v>
      </c>
      <c r="O1937" t="s">
        <v>251</v>
      </c>
      <c r="P1937">
        <v>30</v>
      </c>
      <c r="Q1937" s="1">
        <v>31826</v>
      </c>
      <c r="R1937" t="s">
        <v>235</v>
      </c>
      <c r="S1937" t="s">
        <v>243</v>
      </c>
      <c r="T1937" t="s">
        <v>229</v>
      </c>
      <c r="U1937" t="s">
        <v>261</v>
      </c>
      <c r="V1937" t="s">
        <v>240</v>
      </c>
      <c r="W1937">
        <v>368</v>
      </c>
      <c r="X1937" t="s">
        <v>344</v>
      </c>
      <c r="Y1937" t="s">
        <v>360</v>
      </c>
      <c r="Z1937" t="s">
        <v>346</v>
      </c>
      <c r="AA1937">
        <v>9.9099999999999994E-2</v>
      </c>
      <c r="AB1937" t="s">
        <v>347</v>
      </c>
      <c r="AC1937" t="s">
        <v>361</v>
      </c>
      <c r="AD1937" t="s">
        <v>168</v>
      </c>
      <c r="AE1937" t="s">
        <v>82</v>
      </c>
      <c r="AF1937" t="s">
        <v>83</v>
      </c>
      <c r="AG1937" t="s">
        <v>84</v>
      </c>
      <c r="AH1937" t="s">
        <v>84</v>
      </c>
      <c r="AI1937" t="s">
        <v>85</v>
      </c>
      <c r="AJ1937" t="s">
        <v>169</v>
      </c>
      <c r="AK1937">
        <v>610198</v>
      </c>
      <c r="AL1937" t="s">
        <v>87</v>
      </c>
      <c r="AM1937" t="s">
        <v>14</v>
      </c>
      <c r="AN1937">
        <v>34897</v>
      </c>
      <c r="AO1937">
        <v>34218</v>
      </c>
      <c r="AP1937">
        <v>34113</v>
      </c>
      <c r="AQ1937">
        <v>30.26</v>
      </c>
      <c r="AR1937">
        <v>1455.45</v>
      </c>
      <c r="AS1937" t="s">
        <v>2396</v>
      </c>
      <c r="AT1937" t="s">
        <v>2396</v>
      </c>
      <c r="AU1937">
        <v>1</v>
      </c>
      <c r="AV1937" t="s">
        <v>2398</v>
      </c>
      <c r="AW1937" t="str" cm="1">
        <f t="array" ref="AW1937">IF(Bank_Final_Fact[[#This Row],[Disbursement Date]]=MIN(_xlfn._xlws.FILTER(Bank_Final_Fact[Disbursement Date],Bank_Final_Fact[Client id]=Bank_Final_Fact[[#This Row],[Client id]])),"New","Old")</f>
        <v>Old</v>
      </c>
      <c r="AX1937">
        <f t="shared" si="30"/>
        <v>2</v>
      </c>
    </row>
    <row r="1938" spans="1:50">
      <c r="A1938" t="s">
        <v>2323</v>
      </c>
      <c r="B1938">
        <v>318</v>
      </c>
      <c r="C1938" t="s">
        <v>186</v>
      </c>
      <c r="D1938" t="s">
        <v>343</v>
      </c>
      <c r="E1938">
        <v>14616</v>
      </c>
      <c r="F1938">
        <v>29376</v>
      </c>
      <c r="G1938">
        <v>19340</v>
      </c>
      <c r="H1938" s="1">
        <v>44478</v>
      </c>
      <c r="I1938" t="s">
        <v>385</v>
      </c>
      <c r="J1938" t="s">
        <v>383</v>
      </c>
      <c r="K1938">
        <v>800018</v>
      </c>
      <c r="L1938" t="s">
        <v>189</v>
      </c>
      <c r="M1938" t="s">
        <v>314</v>
      </c>
      <c r="N1938" t="s">
        <v>225</v>
      </c>
      <c r="O1938" t="s">
        <v>251</v>
      </c>
      <c r="P1938">
        <v>31</v>
      </c>
      <c r="Q1938" s="1">
        <v>32143</v>
      </c>
      <c r="R1938" t="s">
        <v>235</v>
      </c>
      <c r="S1938" t="s">
        <v>243</v>
      </c>
      <c r="T1938" t="s">
        <v>229</v>
      </c>
      <c r="U1938" t="s">
        <v>233</v>
      </c>
      <c r="V1938" t="s">
        <v>231</v>
      </c>
      <c r="W1938">
        <v>672</v>
      </c>
      <c r="X1938" t="s">
        <v>344</v>
      </c>
      <c r="Y1938" t="s">
        <v>345</v>
      </c>
      <c r="Z1938" t="s">
        <v>346</v>
      </c>
      <c r="AA1938">
        <v>0.1065</v>
      </c>
      <c r="AB1938" t="s">
        <v>347</v>
      </c>
      <c r="AC1938" t="s">
        <v>348</v>
      </c>
      <c r="AD1938" t="s">
        <v>186</v>
      </c>
      <c r="AE1938" t="s">
        <v>24</v>
      </c>
      <c r="AF1938" t="s">
        <v>25</v>
      </c>
      <c r="AG1938" t="s">
        <v>26</v>
      </c>
      <c r="AH1938" t="s">
        <v>26</v>
      </c>
      <c r="AI1938" t="s">
        <v>27</v>
      </c>
      <c r="AJ1938" t="s">
        <v>187</v>
      </c>
      <c r="AK1938">
        <v>800018</v>
      </c>
      <c r="AL1938" t="s">
        <v>188</v>
      </c>
      <c r="AM1938" t="s">
        <v>14</v>
      </c>
      <c r="AN1938">
        <v>15639</v>
      </c>
      <c r="AO1938">
        <v>31072</v>
      </c>
      <c r="AP1938">
        <v>14452</v>
      </c>
      <c r="AQ1938">
        <v>15.65</v>
      </c>
      <c r="AR1938">
        <v>1347.57</v>
      </c>
      <c r="AS1938" t="s">
        <v>2396</v>
      </c>
      <c r="AT1938" t="s">
        <v>2396</v>
      </c>
      <c r="AU1938">
        <v>2</v>
      </c>
      <c r="AV1938" t="s">
        <v>2399</v>
      </c>
      <c r="AW1938" t="str" cm="1">
        <f t="array" ref="AW1938">IF(Bank_Final_Fact[[#This Row],[Disbursement Date]]=MIN(_xlfn._xlws.FILTER(Bank_Final_Fact[Disbursement Date],Bank_Final_Fact[Client id]=Bank_Final_Fact[[#This Row],[Client id]])),"New","Old")</f>
        <v>Old</v>
      </c>
      <c r="AX1938">
        <f t="shared" si="30"/>
        <v>6</v>
      </c>
    </row>
    <row r="1939" spans="1:50">
      <c r="A1939" t="s">
        <v>2324</v>
      </c>
      <c r="B1939">
        <v>774</v>
      </c>
      <c r="C1939" t="s">
        <v>186</v>
      </c>
      <c r="D1939" t="s">
        <v>343</v>
      </c>
      <c r="E1939">
        <v>8291</v>
      </c>
      <c r="F1939">
        <v>18116</v>
      </c>
      <c r="G1939">
        <v>33347</v>
      </c>
      <c r="H1939" s="1">
        <v>44345</v>
      </c>
      <c r="I1939" t="s">
        <v>385</v>
      </c>
      <c r="J1939" t="s">
        <v>389</v>
      </c>
      <c r="K1939">
        <v>800018</v>
      </c>
      <c r="L1939" t="s">
        <v>189</v>
      </c>
      <c r="M1939" t="s">
        <v>255</v>
      </c>
      <c r="N1939" t="s">
        <v>225</v>
      </c>
      <c r="O1939" t="s">
        <v>242</v>
      </c>
      <c r="P1939">
        <v>22</v>
      </c>
      <c r="Q1939" s="1">
        <v>34700</v>
      </c>
      <c r="R1939" t="s">
        <v>266</v>
      </c>
      <c r="S1939" t="s">
        <v>243</v>
      </c>
      <c r="T1939" t="s">
        <v>259</v>
      </c>
      <c r="U1939" t="s">
        <v>230</v>
      </c>
      <c r="V1939" t="s">
        <v>240</v>
      </c>
      <c r="W1939">
        <v>640</v>
      </c>
      <c r="X1939" t="s">
        <v>344</v>
      </c>
      <c r="Y1939" t="s">
        <v>345</v>
      </c>
      <c r="Z1939" t="s">
        <v>346</v>
      </c>
      <c r="AA1939">
        <v>0.1065</v>
      </c>
      <c r="AB1939" t="s">
        <v>347</v>
      </c>
      <c r="AC1939" t="s">
        <v>348</v>
      </c>
      <c r="AD1939" t="s">
        <v>186</v>
      </c>
      <c r="AE1939" t="s">
        <v>24</v>
      </c>
      <c r="AF1939" t="s">
        <v>25</v>
      </c>
      <c r="AG1939" t="s">
        <v>26</v>
      </c>
      <c r="AH1939" t="s">
        <v>26</v>
      </c>
      <c r="AI1939" t="s">
        <v>27</v>
      </c>
      <c r="AJ1939" t="s">
        <v>187</v>
      </c>
      <c r="AK1939">
        <v>800018</v>
      </c>
      <c r="AL1939" t="s">
        <v>188</v>
      </c>
      <c r="AM1939" t="s">
        <v>14</v>
      </c>
      <c r="AN1939">
        <v>8452</v>
      </c>
      <c r="AO1939">
        <v>18669</v>
      </c>
      <c r="AP1939">
        <v>7860</v>
      </c>
      <c r="AQ1939">
        <v>26.1</v>
      </c>
      <c r="AR1939">
        <v>4728.2</v>
      </c>
      <c r="AS1939" t="s">
        <v>2396</v>
      </c>
      <c r="AT1939" t="s">
        <v>2396</v>
      </c>
      <c r="AU1939">
        <v>1</v>
      </c>
      <c r="AV1939" t="s">
        <v>2398</v>
      </c>
      <c r="AW1939" t="str" cm="1">
        <f t="array" ref="AW1939">IF(Bank_Final_Fact[[#This Row],[Disbursement Date]]=MIN(_xlfn._xlws.FILTER(Bank_Final_Fact[Disbursement Date],Bank_Final_Fact[Client id]=Bank_Final_Fact[[#This Row],[Client id]])),"New","Old")</f>
        <v>Old</v>
      </c>
      <c r="AX1939">
        <f t="shared" si="30"/>
        <v>2</v>
      </c>
    </row>
    <row r="1940" spans="1:50">
      <c r="A1940" t="s">
        <v>2325</v>
      </c>
      <c r="B1940">
        <v>427</v>
      </c>
      <c r="C1940" t="s">
        <v>186</v>
      </c>
      <c r="D1940" t="s">
        <v>353</v>
      </c>
      <c r="E1940">
        <v>38822</v>
      </c>
      <c r="F1940">
        <v>23560</v>
      </c>
      <c r="G1940">
        <v>8376</v>
      </c>
      <c r="H1940" s="1">
        <v>45246</v>
      </c>
      <c r="I1940" t="s">
        <v>385</v>
      </c>
      <c r="J1940" t="s">
        <v>389</v>
      </c>
      <c r="K1940">
        <v>800018</v>
      </c>
      <c r="L1940" t="s">
        <v>189</v>
      </c>
      <c r="M1940" t="s">
        <v>277</v>
      </c>
      <c r="N1940" t="s">
        <v>225</v>
      </c>
      <c r="O1940" t="s">
        <v>238</v>
      </c>
      <c r="P1940">
        <v>46</v>
      </c>
      <c r="Q1940" s="1">
        <v>26665</v>
      </c>
      <c r="R1940" t="s">
        <v>239</v>
      </c>
      <c r="S1940" t="s">
        <v>303</v>
      </c>
      <c r="T1940" t="s">
        <v>259</v>
      </c>
      <c r="U1940" t="s">
        <v>233</v>
      </c>
      <c r="V1940" t="s">
        <v>240</v>
      </c>
      <c r="W1940">
        <v>522</v>
      </c>
      <c r="X1940" t="s">
        <v>344</v>
      </c>
      <c r="Y1940" t="s">
        <v>357</v>
      </c>
      <c r="Z1940" t="s">
        <v>346</v>
      </c>
      <c r="AA1940">
        <v>0.1825</v>
      </c>
      <c r="AB1940" t="s">
        <v>354</v>
      </c>
      <c r="AC1940" t="s">
        <v>355</v>
      </c>
      <c r="AD1940" t="s">
        <v>186</v>
      </c>
      <c r="AE1940" t="s">
        <v>24</v>
      </c>
      <c r="AF1940" t="s">
        <v>25</v>
      </c>
      <c r="AG1940" t="s">
        <v>26</v>
      </c>
      <c r="AH1940" t="s">
        <v>26</v>
      </c>
      <c r="AI1940" t="s">
        <v>27</v>
      </c>
      <c r="AJ1940" t="s">
        <v>187</v>
      </c>
      <c r="AK1940">
        <v>800018</v>
      </c>
      <c r="AL1940" t="s">
        <v>188</v>
      </c>
      <c r="AM1940" t="s">
        <v>14</v>
      </c>
      <c r="AN1940">
        <v>39923</v>
      </c>
      <c r="AO1940">
        <v>24864</v>
      </c>
      <c r="AP1940">
        <v>38748</v>
      </c>
      <c r="AQ1940">
        <v>12.03</v>
      </c>
      <c r="AR1940">
        <v>3490.26</v>
      </c>
      <c r="AS1940" t="s">
        <v>2396</v>
      </c>
      <c r="AT1940" t="s">
        <v>2396</v>
      </c>
      <c r="AU1940">
        <v>0</v>
      </c>
      <c r="AV1940" t="s">
        <v>2398</v>
      </c>
      <c r="AW1940" t="str" cm="1">
        <f t="array" ref="AW1940">IF(Bank_Final_Fact[[#This Row],[Disbursement Date]]=MIN(_xlfn._xlws.FILTER(Bank_Final_Fact[Disbursement Date],Bank_Final_Fact[Client id]=Bank_Final_Fact[[#This Row],[Client id]])),"New","Old")</f>
        <v>Old</v>
      </c>
      <c r="AX1940">
        <f t="shared" si="30"/>
        <v>4</v>
      </c>
    </row>
    <row r="1941" spans="1:50">
      <c r="A1941" t="s">
        <v>2326</v>
      </c>
      <c r="B1941">
        <v>492</v>
      </c>
      <c r="C1941" t="s">
        <v>92</v>
      </c>
      <c r="D1941" t="s">
        <v>343</v>
      </c>
      <c r="E1941">
        <v>25386</v>
      </c>
      <c r="F1941">
        <v>10557</v>
      </c>
      <c r="G1941">
        <v>38510</v>
      </c>
      <c r="H1941" s="1">
        <v>44299</v>
      </c>
      <c r="I1941" t="s">
        <v>382</v>
      </c>
      <c r="J1941" t="s">
        <v>389</v>
      </c>
      <c r="K1941">
        <v>700013</v>
      </c>
      <c r="L1941" t="s">
        <v>93</v>
      </c>
      <c r="M1941" t="s">
        <v>250</v>
      </c>
      <c r="N1941" t="s">
        <v>225</v>
      </c>
      <c r="O1941" t="s">
        <v>238</v>
      </c>
      <c r="P1941">
        <v>55</v>
      </c>
      <c r="Q1941" s="1">
        <v>23377</v>
      </c>
      <c r="R1941" t="s">
        <v>266</v>
      </c>
      <c r="S1941" t="s">
        <v>282</v>
      </c>
      <c r="T1941" t="s">
        <v>259</v>
      </c>
      <c r="U1941" t="s">
        <v>245</v>
      </c>
      <c r="V1941" t="s">
        <v>231</v>
      </c>
      <c r="W1941">
        <v>489</v>
      </c>
      <c r="X1941" t="s">
        <v>344</v>
      </c>
      <c r="Y1941" t="s">
        <v>345</v>
      </c>
      <c r="Z1941" t="s">
        <v>346</v>
      </c>
      <c r="AA1941">
        <v>0.1065</v>
      </c>
      <c r="AB1941" t="s">
        <v>347</v>
      </c>
      <c r="AC1941" t="s">
        <v>348</v>
      </c>
      <c r="AD1941" t="s">
        <v>92</v>
      </c>
      <c r="AE1941" t="s">
        <v>82</v>
      </c>
      <c r="AF1941" t="s">
        <v>83</v>
      </c>
      <c r="AG1941" t="s">
        <v>84</v>
      </c>
      <c r="AH1941" t="s">
        <v>84</v>
      </c>
      <c r="AI1941" t="s">
        <v>85</v>
      </c>
      <c r="AJ1941" t="s">
        <v>86</v>
      </c>
      <c r="AK1941">
        <v>700013</v>
      </c>
      <c r="AL1941" t="s">
        <v>21</v>
      </c>
      <c r="AM1941" t="s">
        <v>30</v>
      </c>
      <c r="AN1941">
        <v>25304</v>
      </c>
      <c r="AO1941">
        <v>10497</v>
      </c>
      <c r="AP1941">
        <v>25172</v>
      </c>
      <c r="AQ1941">
        <v>23.83</v>
      </c>
      <c r="AR1941">
        <v>4338.13</v>
      </c>
      <c r="AS1941" t="s">
        <v>2396</v>
      </c>
      <c r="AT1941" t="s">
        <v>2396</v>
      </c>
      <c r="AU1941">
        <v>1</v>
      </c>
      <c r="AV1941" t="s">
        <v>2399</v>
      </c>
      <c r="AW1941" t="str" cm="1">
        <f t="array" ref="AW1941">IF(Bank_Final_Fact[[#This Row],[Disbursement Date]]=MIN(_xlfn._xlws.FILTER(Bank_Final_Fact[Disbursement Date],Bank_Final_Fact[Client id]=Bank_Final_Fact[[#This Row],[Client id]])),"New","Old")</f>
        <v>New</v>
      </c>
      <c r="AX1941">
        <f t="shared" si="30"/>
        <v>1</v>
      </c>
    </row>
    <row r="1942" spans="1:50">
      <c r="A1942" t="s">
        <v>2327</v>
      </c>
      <c r="B1942">
        <v>320</v>
      </c>
      <c r="C1942" t="s">
        <v>69</v>
      </c>
      <c r="D1942" t="s">
        <v>359</v>
      </c>
      <c r="E1942">
        <v>33156</v>
      </c>
      <c r="F1942">
        <v>24199</v>
      </c>
      <c r="G1942">
        <v>18260</v>
      </c>
      <c r="H1942" s="1">
        <v>43056</v>
      </c>
      <c r="I1942" t="s">
        <v>382</v>
      </c>
      <c r="J1942" t="s">
        <v>389</v>
      </c>
      <c r="K1942">
        <v>140056</v>
      </c>
      <c r="L1942" t="s">
        <v>71</v>
      </c>
      <c r="M1942" t="s">
        <v>288</v>
      </c>
      <c r="N1942" t="s">
        <v>225</v>
      </c>
      <c r="O1942" t="s">
        <v>251</v>
      </c>
      <c r="P1942">
        <v>33</v>
      </c>
      <c r="Q1942" s="1">
        <v>31197</v>
      </c>
      <c r="R1942" t="s">
        <v>266</v>
      </c>
      <c r="S1942" t="s">
        <v>243</v>
      </c>
      <c r="T1942" t="s">
        <v>229</v>
      </c>
      <c r="U1942" t="s">
        <v>233</v>
      </c>
      <c r="V1942" t="s">
        <v>231</v>
      </c>
      <c r="W1942">
        <v>716</v>
      </c>
      <c r="X1942" t="s">
        <v>344</v>
      </c>
      <c r="Y1942" t="s">
        <v>360</v>
      </c>
      <c r="Z1942" t="s">
        <v>346</v>
      </c>
      <c r="AA1942">
        <v>9.9099999999999994E-2</v>
      </c>
      <c r="AB1942" t="s">
        <v>347</v>
      </c>
      <c r="AC1942" t="s">
        <v>361</v>
      </c>
      <c r="AD1942" t="s">
        <v>69</v>
      </c>
      <c r="AE1942" t="s">
        <v>24</v>
      </c>
      <c r="AF1942" t="s">
        <v>25</v>
      </c>
      <c r="AG1942" t="s">
        <v>26</v>
      </c>
      <c r="AH1942" t="s">
        <v>26</v>
      </c>
      <c r="AI1942" t="s">
        <v>27</v>
      </c>
      <c r="AJ1942" t="s">
        <v>69</v>
      </c>
      <c r="AK1942">
        <v>140056</v>
      </c>
      <c r="AL1942" t="s">
        <v>70</v>
      </c>
      <c r="AM1942" t="s">
        <v>14</v>
      </c>
      <c r="AN1942">
        <v>34772</v>
      </c>
      <c r="AO1942">
        <v>24616</v>
      </c>
      <c r="AP1942">
        <v>32895</v>
      </c>
      <c r="AQ1942">
        <v>43.93</v>
      </c>
      <c r="AR1942">
        <v>3634.24</v>
      </c>
      <c r="AS1942" t="s">
        <v>2396</v>
      </c>
      <c r="AT1942" t="s">
        <v>2396</v>
      </c>
      <c r="AU1942">
        <v>1</v>
      </c>
      <c r="AV1942" t="s">
        <v>2398</v>
      </c>
      <c r="AW1942" t="str" cm="1">
        <f t="array" ref="AW1942">IF(Bank_Final_Fact[[#This Row],[Disbursement Date]]=MIN(_xlfn._xlws.FILTER(Bank_Final_Fact[Disbursement Date],Bank_Final_Fact[Client id]=Bank_Final_Fact[[#This Row],[Client id]])),"New","Old")</f>
        <v>New</v>
      </c>
      <c r="AX1942">
        <f t="shared" si="30"/>
        <v>2</v>
      </c>
    </row>
    <row r="1943" spans="1:50">
      <c r="A1943" t="s">
        <v>2328</v>
      </c>
      <c r="B1943">
        <v>450</v>
      </c>
      <c r="C1943" t="s">
        <v>20</v>
      </c>
      <c r="D1943" t="s">
        <v>343</v>
      </c>
      <c r="E1943">
        <v>47370</v>
      </c>
      <c r="F1943">
        <v>26388</v>
      </c>
      <c r="G1943">
        <v>2013</v>
      </c>
      <c r="H1943" s="1">
        <v>42024</v>
      </c>
      <c r="I1943" t="s">
        <v>385</v>
      </c>
      <c r="J1943" t="s">
        <v>383</v>
      </c>
      <c r="K1943">
        <v>110159</v>
      </c>
      <c r="L1943" t="s">
        <v>22</v>
      </c>
      <c r="M1943" t="s">
        <v>314</v>
      </c>
      <c r="N1943" t="s">
        <v>225</v>
      </c>
      <c r="O1943" t="s">
        <v>226</v>
      </c>
      <c r="P1943">
        <v>37</v>
      </c>
      <c r="Q1943" s="1">
        <v>29952</v>
      </c>
      <c r="R1943" t="s">
        <v>281</v>
      </c>
      <c r="S1943" t="s">
        <v>282</v>
      </c>
      <c r="T1943" t="s">
        <v>229</v>
      </c>
      <c r="U1943" t="s">
        <v>261</v>
      </c>
      <c r="V1943" t="s">
        <v>231</v>
      </c>
      <c r="W1943">
        <v>740</v>
      </c>
      <c r="X1943" t="s">
        <v>344</v>
      </c>
      <c r="Y1943" t="s">
        <v>345</v>
      </c>
      <c r="Z1943" t="s">
        <v>346</v>
      </c>
      <c r="AA1943">
        <v>0.1065</v>
      </c>
      <c r="AB1943" t="s">
        <v>347</v>
      </c>
      <c r="AC1943" t="s">
        <v>348</v>
      </c>
      <c r="AD1943" t="s">
        <v>20</v>
      </c>
      <c r="AE1943" t="s">
        <v>9</v>
      </c>
      <c r="AF1943" t="s">
        <v>10</v>
      </c>
      <c r="AG1943" t="s">
        <v>11</v>
      </c>
      <c r="AH1943" t="s">
        <v>11</v>
      </c>
      <c r="AI1943" t="s">
        <v>12</v>
      </c>
      <c r="AJ1943" t="s">
        <v>20</v>
      </c>
      <c r="AK1943">
        <v>110159</v>
      </c>
      <c r="AL1943" t="s">
        <v>21</v>
      </c>
      <c r="AM1943" t="s">
        <v>30</v>
      </c>
      <c r="AN1943">
        <v>49362</v>
      </c>
      <c r="AO1943">
        <v>27726</v>
      </c>
      <c r="AP1943">
        <v>47158</v>
      </c>
      <c r="AQ1943">
        <v>41.79</v>
      </c>
      <c r="AR1943">
        <v>2692.81</v>
      </c>
      <c r="AS1943" t="s">
        <v>2396</v>
      </c>
      <c r="AT1943" t="s">
        <v>2396</v>
      </c>
      <c r="AU1943">
        <v>1</v>
      </c>
      <c r="AV1943" t="s">
        <v>2398</v>
      </c>
      <c r="AW1943" t="str" cm="1">
        <f t="array" ref="AW1943">IF(Bank_Final_Fact[[#This Row],[Disbursement Date]]=MIN(_xlfn._xlws.FILTER(Bank_Final_Fact[Disbursement Date],Bank_Final_Fact[Client id]=Bank_Final_Fact[[#This Row],[Client id]])),"New","Old")</f>
        <v>New</v>
      </c>
      <c r="AX1943">
        <f t="shared" si="30"/>
        <v>3</v>
      </c>
    </row>
    <row r="1944" spans="1:50">
      <c r="A1944" t="s">
        <v>2329</v>
      </c>
      <c r="B1944">
        <v>55</v>
      </c>
      <c r="C1944" t="s">
        <v>39</v>
      </c>
      <c r="D1944" t="s">
        <v>349</v>
      </c>
      <c r="E1944">
        <v>7188</v>
      </c>
      <c r="F1944">
        <v>12878</v>
      </c>
      <c r="G1944">
        <v>38410</v>
      </c>
      <c r="H1944" s="1">
        <v>45227</v>
      </c>
      <c r="I1944" t="s">
        <v>382</v>
      </c>
      <c r="J1944" t="s">
        <v>389</v>
      </c>
      <c r="K1944">
        <v>30179</v>
      </c>
      <c r="L1944" t="s">
        <v>46</v>
      </c>
      <c r="M1944" t="s">
        <v>288</v>
      </c>
      <c r="N1944" t="s">
        <v>225</v>
      </c>
      <c r="O1944" t="s">
        <v>251</v>
      </c>
      <c r="P1944">
        <v>33</v>
      </c>
      <c r="Q1944" s="1">
        <v>31197</v>
      </c>
      <c r="R1944" t="s">
        <v>266</v>
      </c>
      <c r="S1944" t="s">
        <v>243</v>
      </c>
      <c r="T1944" t="s">
        <v>229</v>
      </c>
      <c r="U1944" t="s">
        <v>233</v>
      </c>
      <c r="V1944" t="s">
        <v>231</v>
      </c>
      <c r="W1944">
        <v>716</v>
      </c>
      <c r="X1944" t="s">
        <v>344</v>
      </c>
      <c r="Y1944" t="s">
        <v>350</v>
      </c>
      <c r="Z1944" t="s">
        <v>346</v>
      </c>
      <c r="AA1944">
        <v>7.51E-2</v>
      </c>
      <c r="AB1944" t="s">
        <v>351</v>
      </c>
      <c r="AC1944" t="s">
        <v>352</v>
      </c>
      <c r="AD1944" t="s">
        <v>39</v>
      </c>
      <c r="AE1944" t="s">
        <v>40</v>
      </c>
      <c r="AF1944" t="s">
        <v>41</v>
      </c>
      <c r="AG1944" t="s">
        <v>42</v>
      </c>
      <c r="AH1944" t="s">
        <v>42</v>
      </c>
      <c r="AI1944" t="s">
        <v>43</v>
      </c>
      <c r="AJ1944" t="s">
        <v>44</v>
      </c>
      <c r="AK1944">
        <v>30179</v>
      </c>
      <c r="AL1944" t="s">
        <v>45</v>
      </c>
      <c r="AM1944" t="s">
        <v>30</v>
      </c>
      <c r="AN1944">
        <v>7927</v>
      </c>
      <c r="AO1944">
        <v>12597</v>
      </c>
      <c r="AP1944">
        <v>7091</v>
      </c>
      <c r="AQ1944">
        <v>40.07</v>
      </c>
      <c r="AR1944">
        <v>4313.74</v>
      </c>
      <c r="AS1944" t="s">
        <v>2396</v>
      </c>
      <c r="AT1944" t="s">
        <v>2396</v>
      </c>
      <c r="AU1944">
        <v>0</v>
      </c>
      <c r="AV1944" t="s">
        <v>2398</v>
      </c>
      <c r="AW1944" t="str" cm="1">
        <f t="array" ref="AW1944">IF(Bank_Final_Fact[[#This Row],[Disbursement Date]]=MIN(_xlfn._xlws.FILTER(Bank_Final_Fact[Disbursement Date],Bank_Final_Fact[Client id]=Bank_Final_Fact[[#This Row],[Client id]])),"New","Old")</f>
        <v>Old</v>
      </c>
      <c r="AX1944">
        <f t="shared" si="30"/>
        <v>5</v>
      </c>
    </row>
    <row r="1945" spans="1:50">
      <c r="A1945" t="s">
        <v>2330</v>
      </c>
      <c r="B1945">
        <v>306</v>
      </c>
      <c r="C1945" t="s">
        <v>92</v>
      </c>
      <c r="D1945" t="s">
        <v>359</v>
      </c>
      <c r="E1945">
        <v>34436</v>
      </c>
      <c r="F1945">
        <v>49600</v>
      </c>
      <c r="G1945">
        <v>37827</v>
      </c>
      <c r="H1945" s="1">
        <v>43477</v>
      </c>
      <c r="I1945" t="s">
        <v>382</v>
      </c>
      <c r="J1945" t="s">
        <v>383</v>
      </c>
      <c r="K1945">
        <v>700013</v>
      </c>
      <c r="L1945" t="s">
        <v>93</v>
      </c>
      <c r="M1945" t="s">
        <v>271</v>
      </c>
      <c r="N1945" t="s">
        <v>225</v>
      </c>
      <c r="O1945" t="s">
        <v>226</v>
      </c>
      <c r="P1945">
        <v>38</v>
      </c>
      <c r="Q1945" s="1">
        <v>28856</v>
      </c>
      <c r="R1945" t="s">
        <v>266</v>
      </c>
      <c r="S1945" t="s">
        <v>243</v>
      </c>
      <c r="T1945" t="s">
        <v>259</v>
      </c>
      <c r="U1945" t="s">
        <v>230</v>
      </c>
      <c r="V1945" t="s">
        <v>240</v>
      </c>
      <c r="W1945">
        <v>517</v>
      </c>
      <c r="X1945" t="s">
        <v>344</v>
      </c>
      <c r="Y1945" t="s">
        <v>360</v>
      </c>
      <c r="Z1945" t="s">
        <v>346</v>
      </c>
      <c r="AA1945">
        <v>9.9099999999999994E-2</v>
      </c>
      <c r="AB1945" t="s">
        <v>347</v>
      </c>
      <c r="AC1945" t="s">
        <v>361</v>
      </c>
      <c r="AD1945" t="s">
        <v>92</v>
      </c>
      <c r="AE1945" t="s">
        <v>82</v>
      </c>
      <c r="AF1945" t="s">
        <v>83</v>
      </c>
      <c r="AG1945" t="s">
        <v>84</v>
      </c>
      <c r="AH1945" t="s">
        <v>84</v>
      </c>
      <c r="AI1945" t="s">
        <v>85</v>
      </c>
      <c r="AJ1945" t="s">
        <v>86</v>
      </c>
      <c r="AK1945">
        <v>700013</v>
      </c>
      <c r="AL1945" t="s">
        <v>21</v>
      </c>
      <c r="AM1945" t="s">
        <v>30</v>
      </c>
      <c r="AN1945">
        <v>34339</v>
      </c>
      <c r="AO1945">
        <v>51274</v>
      </c>
      <c r="AP1945">
        <v>34270</v>
      </c>
      <c r="AQ1945">
        <v>41.23</v>
      </c>
      <c r="AR1945">
        <v>4651.03</v>
      </c>
      <c r="AS1945" t="s">
        <v>2396</v>
      </c>
      <c r="AT1945" t="s">
        <v>2396</v>
      </c>
      <c r="AU1945">
        <v>1</v>
      </c>
      <c r="AV1945" t="s">
        <v>2398</v>
      </c>
      <c r="AW1945" t="str" cm="1">
        <f t="array" ref="AW1945">IF(Bank_Final_Fact[[#This Row],[Disbursement Date]]=MIN(_xlfn._xlws.FILTER(Bank_Final_Fact[Disbursement Date],Bank_Final_Fact[Client id]=Bank_Final_Fact[[#This Row],[Client id]])),"New","Old")</f>
        <v>New</v>
      </c>
      <c r="AX1945">
        <f t="shared" si="30"/>
        <v>1</v>
      </c>
    </row>
    <row r="1946" spans="1:50">
      <c r="A1946" t="s">
        <v>2331</v>
      </c>
      <c r="B1946">
        <v>648</v>
      </c>
      <c r="C1946" t="s">
        <v>39</v>
      </c>
      <c r="D1946" t="s">
        <v>343</v>
      </c>
      <c r="E1946">
        <v>41629</v>
      </c>
      <c r="F1946">
        <v>22823</v>
      </c>
      <c r="G1946">
        <v>25216</v>
      </c>
      <c r="H1946" s="1">
        <v>44468</v>
      </c>
      <c r="I1946" t="s">
        <v>385</v>
      </c>
      <c r="J1946" t="s">
        <v>389</v>
      </c>
      <c r="K1946">
        <v>30179</v>
      </c>
      <c r="L1946" t="s">
        <v>46</v>
      </c>
      <c r="M1946" t="s">
        <v>234</v>
      </c>
      <c r="N1946" t="s">
        <v>225</v>
      </c>
      <c r="O1946" t="s">
        <v>251</v>
      </c>
      <c r="P1946">
        <v>34</v>
      </c>
      <c r="Q1946" s="1">
        <v>30682</v>
      </c>
      <c r="R1946" t="s">
        <v>227</v>
      </c>
      <c r="S1946" t="s">
        <v>243</v>
      </c>
      <c r="T1946" t="s">
        <v>229</v>
      </c>
      <c r="U1946" t="s">
        <v>245</v>
      </c>
      <c r="V1946" t="s">
        <v>246</v>
      </c>
      <c r="W1946">
        <v>756</v>
      </c>
      <c r="X1946" t="s">
        <v>344</v>
      </c>
      <c r="Y1946" t="s">
        <v>345</v>
      </c>
      <c r="Z1946" t="s">
        <v>346</v>
      </c>
      <c r="AA1946">
        <v>0.1065</v>
      </c>
      <c r="AB1946" t="s">
        <v>347</v>
      </c>
      <c r="AC1946" t="s">
        <v>348</v>
      </c>
      <c r="AD1946" t="s">
        <v>39</v>
      </c>
      <c r="AE1946" t="s">
        <v>40</v>
      </c>
      <c r="AF1946" t="s">
        <v>41</v>
      </c>
      <c r="AG1946" t="s">
        <v>42</v>
      </c>
      <c r="AH1946" t="s">
        <v>42</v>
      </c>
      <c r="AI1946" t="s">
        <v>43</v>
      </c>
      <c r="AJ1946" t="s">
        <v>44</v>
      </c>
      <c r="AK1946">
        <v>30179</v>
      </c>
      <c r="AL1946" t="s">
        <v>45</v>
      </c>
      <c r="AM1946" t="s">
        <v>30</v>
      </c>
      <c r="AN1946">
        <v>42264</v>
      </c>
      <c r="AO1946">
        <v>24465</v>
      </c>
      <c r="AP1946">
        <v>41197</v>
      </c>
      <c r="AQ1946">
        <v>24.3</v>
      </c>
      <c r="AR1946">
        <v>4343.95</v>
      </c>
      <c r="AS1946" t="s">
        <v>2397</v>
      </c>
      <c r="AT1946" t="s">
        <v>2396</v>
      </c>
      <c r="AU1946">
        <v>1</v>
      </c>
      <c r="AV1946" t="s">
        <v>2398</v>
      </c>
      <c r="AW1946" t="str" cm="1">
        <f t="array" ref="AW1946">IF(Bank_Final_Fact[[#This Row],[Disbursement Date]]=MIN(_xlfn._xlws.FILTER(Bank_Final_Fact[Disbursement Date],Bank_Final_Fact[Client id]=Bank_Final_Fact[[#This Row],[Client id]])),"New","Old")</f>
        <v>New</v>
      </c>
      <c r="AX1946">
        <f t="shared" si="30"/>
        <v>1</v>
      </c>
    </row>
    <row r="1947" spans="1:50">
      <c r="A1947" t="s">
        <v>2332</v>
      </c>
      <c r="B1947">
        <v>788</v>
      </c>
      <c r="C1947" t="s">
        <v>149</v>
      </c>
      <c r="D1947" t="s">
        <v>343</v>
      </c>
      <c r="E1947">
        <v>41004</v>
      </c>
      <c r="F1947">
        <v>27911</v>
      </c>
      <c r="G1947">
        <v>43208</v>
      </c>
      <c r="H1947" s="1">
        <v>43105</v>
      </c>
      <c r="I1947" t="s">
        <v>382</v>
      </c>
      <c r="J1947" t="s">
        <v>389</v>
      </c>
      <c r="K1947">
        <v>1050013</v>
      </c>
      <c r="L1947" t="s">
        <v>150</v>
      </c>
      <c r="M1947" t="s">
        <v>300</v>
      </c>
      <c r="N1947" t="s">
        <v>225</v>
      </c>
      <c r="O1947" t="s">
        <v>226</v>
      </c>
      <c r="P1947">
        <v>43</v>
      </c>
      <c r="Q1947" s="1">
        <v>27852</v>
      </c>
      <c r="R1947" t="s">
        <v>266</v>
      </c>
      <c r="S1947" t="s">
        <v>243</v>
      </c>
      <c r="T1947" t="s">
        <v>229</v>
      </c>
      <c r="U1947" t="s">
        <v>233</v>
      </c>
      <c r="V1947" t="s">
        <v>246</v>
      </c>
      <c r="W1947">
        <v>675</v>
      </c>
      <c r="X1947" t="s">
        <v>344</v>
      </c>
      <c r="Y1947" t="s">
        <v>345</v>
      </c>
      <c r="Z1947" t="s">
        <v>346</v>
      </c>
      <c r="AA1947">
        <v>0.1065</v>
      </c>
      <c r="AB1947" t="s">
        <v>347</v>
      </c>
      <c r="AC1947" t="s">
        <v>348</v>
      </c>
      <c r="AD1947" t="s">
        <v>149</v>
      </c>
      <c r="AE1947" t="s">
        <v>143</v>
      </c>
      <c r="AF1947" t="s">
        <v>144</v>
      </c>
      <c r="AG1947" t="s">
        <v>145</v>
      </c>
      <c r="AH1947" t="s">
        <v>145</v>
      </c>
      <c r="AI1947" t="s">
        <v>146</v>
      </c>
      <c r="AJ1947" t="s">
        <v>149</v>
      </c>
      <c r="AK1947">
        <v>1050013</v>
      </c>
      <c r="AL1947" t="s">
        <v>147</v>
      </c>
      <c r="AM1947" t="s">
        <v>30</v>
      </c>
      <c r="AN1947">
        <v>40832</v>
      </c>
      <c r="AO1947">
        <v>28011</v>
      </c>
      <c r="AP1947">
        <v>40662</v>
      </c>
      <c r="AQ1947">
        <v>30.09</v>
      </c>
      <c r="AR1947">
        <v>2128.19</v>
      </c>
      <c r="AS1947" t="s">
        <v>2396</v>
      </c>
      <c r="AT1947" t="s">
        <v>2396</v>
      </c>
      <c r="AU1947">
        <v>1</v>
      </c>
      <c r="AV1947" t="s">
        <v>2398</v>
      </c>
      <c r="AW1947" t="str" cm="1">
        <f t="array" ref="AW1947">IF(Bank_Final_Fact[[#This Row],[Disbursement Date]]=MIN(_xlfn._xlws.FILTER(Bank_Final_Fact[Disbursement Date],Bank_Final_Fact[Client id]=Bank_Final_Fact[[#This Row],[Client id]])),"New","Old")</f>
        <v>Old</v>
      </c>
      <c r="AX1947">
        <f t="shared" si="30"/>
        <v>3</v>
      </c>
    </row>
    <row r="1948" spans="1:50">
      <c r="A1948" t="s">
        <v>2333</v>
      </c>
      <c r="B1948">
        <v>822</v>
      </c>
      <c r="C1948" t="s">
        <v>149</v>
      </c>
      <c r="D1948" t="s">
        <v>343</v>
      </c>
      <c r="E1948">
        <v>36872</v>
      </c>
      <c r="F1948">
        <v>42797</v>
      </c>
      <c r="G1948">
        <v>15787</v>
      </c>
      <c r="H1948" s="1">
        <v>42376</v>
      </c>
      <c r="I1948" t="s">
        <v>394</v>
      </c>
      <c r="J1948" t="s">
        <v>383</v>
      </c>
      <c r="K1948">
        <v>1050013</v>
      </c>
      <c r="L1948" t="s">
        <v>150</v>
      </c>
      <c r="M1948" t="s">
        <v>253</v>
      </c>
      <c r="N1948" t="s">
        <v>225</v>
      </c>
      <c r="O1948" t="s">
        <v>251</v>
      </c>
      <c r="P1948">
        <v>29</v>
      </c>
      <c r="Q1948" s="1">
        <v>32874</v>
      </c>
      <c r="R1948" t="s">
        <v>227</v>
      </c>
      <c r="S1948" t="s">
        <v>243</v>
      </c>
      <c r="T1948" t="s">
        <v>229</v>
      </c>
      <c r="U1948" t="s">
        <v>230</v>
      </c>
      <c r="V1948" t="s">
        <v>240</v>
      </c>
      <c r="W1948">
        <v>311</v>
      </c>
      <c r="X1948" t="s">
        <v>344</v>
      </c>
      <c r="Y1948" t="s">
        <v>345</v>
      </c>
      <c r="Z1948" t="s">
        <v>346</v>
      </c>
      <c r="AA1948">
        <v>0.1065</v>
      </c>
      <c r="AB1948" t="s">
        <v>347</v>
      </c>
      <c r="AC1948" t="s">
        <v>348</v>
      </c>
      <c r="AD1948" t="s">
        <v>149</v>
      </c>
      <c r="AE1948" t="s">
        <v>143</v>
      </c>
      <c r="AF1948" t="s">
        <v>144</v>
      </c>
      <c r="AG1948" t="s">
        <v>145</v>
      </c>
      <c r="AH1948" t="s">
        <v>145</v>
      </c>
      <c r="AI1948" t="s">
        <v>146</v>
      </c>
      <c r="AJ1948" t="s">
        <v>149</v>
      </c>
      <c r="AK1948">
        <v>1050013</v>
      </c>
      <c r="AL1948" t="s">
        <v>147</v>
      </c>
      <c r="AM1948" t="s">
        <v>30</v>
      </c>
      <c r="AN1948">
        <v>37652</v>
      </c>
      <c r="AO1948">
        <v>44780</v>
      </c>
      <c r="AP1948">
        <v>36780</v>
      </c>
      <c r="AQ1948">
        <v>37.51</v>
      </c>
      <c r="AR1948">
        <v>2066.1</v>
      </c>
      <c r="AS1948" t="s">
        <v>2396</v>
      </c>
      <c r="AT1948" t="s">
        <v>2396</v>
      </c>
      <c r="AU1948">
        <v>2</v>
      </c>
      <c r="AV1948" t="s">
        <v>2398</v>
      </c>
      <c r="AW1948" t="str" cm="1">
        <f t="array" ref="AW1948">IF(Bank_Final_Fact[[#This Row],[Disbursement Date]]=MIN(_xlfn._xlws.FILTER(Bank_Final_Fact[Disbursement Date],Bank_Final_Fact[Client id]=Bank_Final_Fact[[#This Row],[Client id]])),"New","Old")</f>
        <v>Old</v>
      </c>
      <c r="AX1948">
        <f t="shared" si="30"/>
        <v>3</v>
      </c>
    </row>
    <row r="1949" spans="1:50">
      <c r="A1949" t="s">
        <v>2334</v>
      </c>
      <c r="B1949">
        <v>789</v>
      </c>
      <c r="C1949" t="s">
        <v>32</v>
      </c>
      <c r="D1949" t="s">
        <v>359</v>
      </c>
      <c r="E1949">
        <v>13980</v>
      </c>
      <c r="F1949">
        <v>21703</v>
      </c>
      <c r="G1949">
        <v>36775</v>
      </c>
      <c r="H1949" s="1">
        <v>42021</v>
      </c>
      <c r="I1949" t="s">
        <v>385</v>
      </c>
      <c r="J1949" t="s">
        <v>389</v>
      </c>
      <c r="K1949">
        <v>250029</v>
      </c>
      <c r="L1949" t="s">
        <v>38</v>
      </c>
      <c r="M1949" t="s">
        <v>224</v>
      </c>
      <c r="N1949" t="s">
        <v>225</v>
      </c>
      <c r="O1949" t="s">
        <v>226</v>
      </c>
      <c r="P1949">
        <v>36</v>
      </c>
      <c r="Q1949" s="1">
        <v>29587</v>
      </c>
      <c r="R1949" t="s">
        <v>227</v>
      </c>
      <c r="S1949" t="s">
        <v>228</v>
      </c>
      <c r="T1949" t="s">
        <v>229</v>
      </c>
      <c r="U1949" t="s">
        <v>230</v>
      </c>
      <c r="V1949" t="s">
        <v>231</v>
      </c>
      <c r="W1949">
        <v>419</v>
      </c>
      <c r="X1949" t="s">
        <v>344</v>
      </c>
      <c r="Y1949" t="s">
        <v>360</v>
      </c>
      <c r="Z1949" t="s">
        <v>346</v>
      </c>
      <c r="AA1949">
        <v>9.9099999999999994E-2</v>
      </c>
      <c r="AB1949" t="s">
        <v>347</v>
      </c>
      <c r="AC1949" t="s">
        <v>361</v>
      </c>
      <c r="AD1949" t="s">
        <v>32</v>
      </c>
      <c r="AE1949" t="s">
        <v>33</v>
      </c>
      <c r="AF1949" t="s">
        <v>34</v>
      </c>
      <c r="AG1949" t="s">
        <v>35</v>
      </c>
      <c r="AH1949" t="s">
        <v>35</v>
      </c>
      <c r="AI1949" t="s">
        <v>36</v>
      </c>
      <c r="AJ1949" t="s">
        <v>32</v>
      </c>
      <c r="AK1949">
        <v>250029</v>
      </c>
      <c r="AL1949" t="s">
        <v>37</v>
      </c>
      <c r="AM1949" t="s">
        <v>16</v>
      </c>
      <c r="AN1949">
        <v>14776</v>
      </c>
      <c r="AO1949">
        <v>22948</v>
      </c>
      <c r="AP1949">
        <v>13750</v>
      </c>
      <c r="AQ1949">
        <v>33.119999999999997</v>
      </c>
      <c r="AR1949">
        <v>1693.35</v>
      </c>
      <c r="AS1949" t="s">
        <v>2396</v>
      </c>
      <c r="AT1949" t="s">
        <v>2396</v>
      </c>
      <c r="AU1949">
        <v>0</v>
      </c>
      <c r="AV1949" t="s">
        <v>2398</v>
      </c>
      <c r="AW1949" t="str" cm="1">
        <f t="array" ref="AW1949">IF(Bank_Final_Fact[[#This Row],[Disbursement Date]]=MIN(_xlfn._xlws.FILTER(Bank_Final_Fact[Disbursement Date],Bank_Final_Fact[Client id]=Bank_Final_Fact[[#This Row],[Client id]])),"New","Old")</f>
        <v>New</v>
      </c>
      <c r="AX1949">
        <f t="shared" si="30"/>
        <v>1</v>
      </c>
    </row>
    <row r="1950" spans="1:50">
      <c r="A1950" t="s">
        <v>2335</v>
      </c>
      <c r="B1950">
        <v>887</v>
      </c>
      <c r="C1950" t="s">
        <v>39</v>
      </c>
      <c r="D1950" t="s">
        <v>343</v>
      </c>
      <c r="E1950">
        <v>39668</v>
      </c>
      <c r="F1950">
        <v>13138</v>
      </c>
      <c r="G1950">
        <v>32790</v>
      </c>
      <c r="H1950" s="1">
        <v>44343</v>
      </c>
      <c r="I1950" t="s">
        <v>382</v>
      </c>
      <c r="J1950" t="s">
        <v>383</v>
      </c>
      <c r="K1950">
        <v>30179</v>
      </c>
      <c r="L1950" t="s">
        <v>46</v>
      </c>
      <c r="M1950" t="s">
        <v>314</v>
      </c>
      <c r="N1950" t="s">
        <v>225</v>
      </c>
      <c r="O1950" t="s">
        <v>251</v>
      </c>
      <c r="P1950">
        <v>29</v>
      </c>
      <c r="Q1950" s="1">
        <v>32509</v>
      </c>
      <c r="R1950" t="s">
        <v>239</v>
      </c>
      <c r="S1950" t="s">
        <v>303</v>
      </c>
      <c r="T1950" t="s">
        <v>259</v>
      </c>
      <c r="U1950" t="s">
        <v>261</v>
      </c>
      <c r="V1950" t="s">
        <v>231</v>
      </c>
      <c r="W1950">
        <v>695</v>
      </c>
      <c r="X1950" t="s">
        <v>344</v>
      </c>
      <c r="Y1950" t="s">
        <v>345</v>
      </c>
      <c r="Z1950" t="s">
        <v>346</v>
      </c>
      <c r="AA1950">
        <v>0.1065</v>
      </c>
      <c r="AB1950" t="s">
        <v>347</v>
      </c>
      <c r="AC1950" t="s">
        <v>348</v>
      </c>
      <c r="AD1950" t="s">
        <v>39</v>
      </c>
      <c r="AE1950" t="s">
        <v>40</v>
      </c>
      <c r="AF1950" t="s">
        <v>41</v>
      </c>
      <c r="AG1950" t="s">
        <v>42</v>
      </c>
      <c r="AH1950" t="s">
        <v>42</v>
      </c>
      <c r="AI1950" t="s">
        <v>43</v>
      </c>
      <c r="AJ1950" t="s">
        <v>44</v>
      </c>
      <c r="AK1950">
        <v>30179</v>
      </c>
      <c r="AL1950" t="s">
        <v>45</v>
      </c>
      <c r="AM1950" t="s">
        <v>30</v>
      </c>
      <c r="AN1950">
        <v>41204</v>
      </c>
      <c r="AO1950">
        <v>13081</v>
      </c>
      <c r="AP1950">
        <v>39491</v>
      </c>
      <c r="AQ1950">
        <v>41.93</v>
      </c>
      <c r="AR1950">
        <v>2378.54</v>
      </c>
      <c r="AS1950" t="s">
        <v>2396</v>
      </c>
      <c r="AT1950" t="s">
        <v>2397</v>
      </c>
      <c r="AU1950">
        <v>2</v>
      </c>
      <c r="AV1950" t="s">
        <v>2399</v>
      </c>
      <c r="AW1950" t="str" cm="1">
        <f t="array" ref="AW1950">IF(Bank_Final_Fact[[#This Row],[Disbursement Date]]=MIN(_xlfn._xlws.FILTER(Bank_Final_Fact[Disbursement Date],Bank_Final_Fact[Client id]=Bank_Final_Fact[[#This Row],[Client id]])),"New","Old")</f>
        <v>Old</v>
      </c>
      <c r="AX1950">
        <f t="shared" si="30"/>
        <v>3</v>
      </c>
    </row>
    <row r="1951" spans="1:50">
      <c r="A1951" t="s">
        <v>2336</v>
      </c>
      <c r="B1951">
        <v>569</v>
      </c>
      <c r="C1951" t="s">
        <v>32</v>
      </c>
      <c r="D1951" t="s">
        <v>359</v>
      </c>
      <c r="E1951">
        <v>35515</v>
      </c>
      <c r="F1951">
        <v>37605</v>
      </c>
      <c r="G1951">
        <v>16215</v>
      </c>
      <c r="H1951" s="1">
        <v>43877</v>
      </c>
      <c r="I1951" t="s">
        <v>394</v>
      </c>
      <c r="J1951" t="s">
        <v>389</v>
      </c>
      <c r="K1951">
        <v>250029</v>
      </c>
      <c r="L1951" t="s">
        <v>38</v>
      </c>
      <c r="M1951" t="s">
        <v>283</v>
      </c>
      <c r="N1951" t="s">
        <v>225</v>
      </c>
      <c r="O1951" t="s">
        <v>226</v>
      </c>
      <c r="P1951">
        <v>36</v>
      </c>
      <c r="Q1951" s="1">
        <v>30317</v>
      </c>
      <c r="R1951" t="s">
        <v>235</v>
      </c>
      <c r="S1951" t="s">
        <v>243</v>
      </c>
      <c r="T1951" t="s">
        <v>259</v>
      </c>
      <c r="U1951" t="s">
        <v>245</v>
      </c>
      <c r="V1951" t="s">
        <v>240</v>
      </c>
      <c r="W1951">
        <v>796</v>
      </c>
      <c r="X1951" t="s">
        <v>344</v>
      </c>
      <c r="Y1951" t="s">
        <v>360</v>
      </c>
      <c r="Z1951" t="s">
        <v>346</v>
      </c>
      <c r="AA1951">
        <v>9.9099999999999994E-2</v>
      </c>
      <c r="AB1951" t="s">
        <v>347</v>
      </c>
      <c r="AC1951" t="s">
        <v>361</v>
      </c>
      <c r="AD1951" t="s">
        <v>32</v>
      </c>
      <c r="AE1951" t="s">
        <v>33</v>
      </c>
      <c r="AF1951" t="s">
        <v>34</v>
      </c>
      <c r="AG1951" t="s">
        <v>35</v>
      </c>
      <c r="AH1951" t="s">
        <v>35</v>
      </c>
      <c r="AI1951" t="s">
        <v>36</v>
      </c>
      <c r="AJ1951" t="s">
        <v>32</v>
      </c>
      <c r="AK1951">
        <v>250029</v>
      </c>
      <c r="AL1951" t="s">
        <v>37</v>
      </c>
      <c r="AM1951" t="s">
        <v>16</v>
      </c>
      <c r="AN1951">
        <v>36749</v>
      </c>
      <c r="AO1951">
        <v>37591</v>
      </c>
      <c r="AP1951">
        <v>35232</v>
      </c>
      <c r="AQ1951">
        <v>46.29</v>
      </c>
      <c r="AR1951">
        <v>2784.6</v>
      </c>
      <c r="AS1951" t="s">
        <v>2396</v>
      </c>
      <c r="AT1951" t="s">
        <v>2396</v>
      </c>
      <c r="AU1951">
        <v>2</v>
      </c>
      <c r="AV1951" t="s">
        <v>2398</v>
      </c>
      <c r="AW1951" t="str" cm="1">
        <f t="array" ref="AW1951">IF(Bank_Final_Fact[[#This Row],[Disbursement Date]]=MIN(_xlfn._xlws.FILTER(Bank_Final_Fact[Disbursement Date],Bank_Final_Fact[Client id]=Bank_Final_Fact[[#This Row],[Client id]])),"New","Old")</f>
        <v>New</v>
      </c>
      <c r="AX1951">
        <f t="shared" si="30"/>
        <v>1</v>
      </c>
    </row>
    <row r="1952" spans="1:50">
      <c r="A1952" t="s">
        <v>2337</v>
      </c>
      <c r="B1952">
        <v>77</v>
      </c>
      <c r="C1952" t="s">
        <v>39</v>
      </c>
      <c r="D1952" t="s">
        <v>343</v>
      </c>
      <c r="E1952">
        <v>48826</v>
      </c>
      <c r="F1952">
        <v>32301</v>
      </c>
      <c r="G1952">
        <v>9463</v>
      </c>
      <c r="H1952" s="1">
        <v>45191</v>
      </c>
      <c r="I1952" t="s">
        <v>394</v>
      </c>
      <c r="J1952" t="s">
        <v>389</v>
      </c>
      <c r="K1952">
        <v>30179</v>
      </c>
      <c r="L1952" t="s">
        <v>46</v>
      </c>
      <c r="M1952" t="s">
        <v>234</v>
      </c>
      <c r="N1952" t="s">
        <v>225</v>
      </c>
      <c r="O1952" t="s">
        <v>251</v>
      </c>
      <c r="P1952">
        <v>34</v>
      </c>
      <c r="Q1952" s="1">
        <v>30682</v>
      </c>
      <c r="R1952" t="s">
        <v>227</v>
      </c>
      <c r="S1952" t="s">
        <v>243</v>
      </c>
      <c r="T1952" t="s">
        <v>229</v>
      </c>
      <c r="U1952" t="s">
        <v>245</v>
      </c>
      <c r="V1952" t="s">
        <v>246</v>
      </c>
      <c r="W1952">
        <v>756</v>
      </c>
      <c r="X1952" t="s">
        <v>344</v>
      </c>
      <c r="Y1952" t="s">
        <v>345</v>
      </c>
      <c r="Z1952" t="s">
        <v>346</v>
      </c>
      <c r="AA1952">
        <v>0.1065</v>
      </c>
      <c r="AB1952" t="s">
        <v>347</v>
      </c>
      <c r="AC1952" t="s">
        <v>348</v>
      </c>
      <c r="AD1952" t="s">
        <v>39</v>
      </c>
      <c r="AE1952" t="s">
        <v>40</v>
      </c>
      <c r="AF1952" t="s">
        <v>41</v>
      </c>
      <c r="AG1952" t="s">
        <v>42</v>
      </c>
      <c r="AH1952" t="s">
        <v>42</v>
      </c>
      <c r="AI1952" t="s">
        <v>43</v>
      </c>
      <c r="AJ1952" t="s">
        <v>44</v>
      </c>
      <c r="AK1952">
        <v>30179</v>
      </c>
      <c r="AL1952" t="s">
        <v>45</v>
      </c>
      <c r="AM1952" t="s">
        <v>30</v>
      </c>
      <c r="AN1952">
        <v>48948</v>
      </c>
      <c r="AO1952">
        <v>32285</v>
      </c>
      <c r="AP1952">
        <v>48777</v>
      </c>
      <c r="AQ1952">
        <v>25.4</v>
      </c>
      <c r="AR1952">
        <v>2252.96</v>
      </c>
      <c r="AS1952" t="s">
        <v>2396</v>
      </c>
      <c r="AT1952" t="s">
        <v>2396</v>
      </c>
      <c r="AU1952">
        <v>0</v>
      </c>
      <c r="AV1952" t="s">
        <v>2400</v>
      </c>
      <c r="AW1952" t="str" cm="1">
        <f t="array" ref="AW1952">IF(Bank_Final_Fact[[#This Row],[Disbursement Date]]=MIN(_xlfn._xlws.FILTER(Bank_Final_Fact[Disbursement Date],Bank_Final_Fact[Client id]=Bank_Final_Fact[[#This Row],[Client id]])),"New","Old")</f>
        <v>Old</v>
      </c>
      <c r="AX1952">
        <f t="shared" si="30"/>
        <v>4</v>
      </c>
    </row>
    <row r="1953" spans="1:50">
      <c r="A1953" t="s">
        <v>2338</v>
      </c>
      <c r="B1953">
        <v>805</v>
      </c>
      <c r="C1953" t="s">
        <v>113</v>
      </c>
      <c r="D1953" t="s">
        <v>353</v>
      </c>
      <c r="E1953">
        <v>11832</v>
      </c>
      <c r="F1953">
        <v>9668</v>
      </c>
      <c r="G1953">
        <v>15075</v>
      </c>
      <c r="H1953" s="1">
        <v>42963</v>
      </c>
      <c r="I1953" t="s">
        <v>382</v>
      </c>
      <c r="J1953" t="s">
        <v>389</v>
      </c>
      <c r="K1953">
        <v>730084</v>
      </c>
      <c r="L1953" t="s">
        <v>115</v>
      </c>
      <c r="M1953" t="s">
        <v>314</v>
      </c>
      <c r="N1953" t="s">
        <v>225</v>
      </c>
      <c r="O1953" t="s">
        <v>238</v>
      </c>
      <c r="P1953">
        <v>46</v>
      </c>
      <c r="Q1953" s="1">
        <v>26665</v>
      </c>
      <c r="R1953" t="s">
        <v>281</v>
      </c>
      <c r="S1953" t="s">
        <v>282</v>
      </c>
      <c r="T1953" t="s">
        <v>229</v>
      </c>
      <c r="U1953" t="s">
        <v>261</v>
      </c>
      <c r="V1953" t="s">
        <v>231</v>
      </c>
      <c r="W1953">
        <v>512</v>
      </c>
      <c r="X1953" t="s">
        <v>344</v>
      </c>
      <c r="Y1953" t="s">
        <v>357</v>
      </c>
      <c r="Z1953" t="s">
        <v>346</v>
      </c>
      <c r="AA1953">
        <v>0.1825</v>
      </c>
      <c r="AB1953" t="s">
        <v>354</v>
      </c>
      <c r="AC1953" t="s">
        <v>355</v>
      </c>
      <c r="AD1953" t="s">
        <v>113</v>
      </c>
      <c r="AE1953" t="s">
        <v>51</v>
      </c>
      <c r="AF1953" t="s">
        <v>52</v>
      </c>
      <c r="AG1953" t="s">
        <v>53</v>
      </c>
      <c r="AH1953" t="s">
        <v>53</v>
      </c>
      <c r="AI1953" t="s">
        <v>54</v>
      </c>
      <c r="AJ1953" t="s">
        <v>113</v>
      </c>
      <c r="AK1953">
        <v>730084</v>
      </c>
      <c r="AL1953" t="s">
        <v>114</v>
      </c>
      <c r="AM1953" t="s">
        <v>14</v>
      </c>
      <c r="AN1953">
        <v>11425</v>
      </c>
      <c r="AO1953">
        <v>9564</v>
      </c>
      <c r="AP1953">
        <v>11741</v>
      </c>
      <c r="AQ1953">
        <v>26.13</v>
      </c>
      <c r="AR1953">
        <v>4101.9399999999996</v>
      </c>
      <c r="AS1953" t="s">
        <v>2396</v>
      </c>
      <c r="AT1953" t="s">
        <v>2396</v>
      </c>
      <c r="AU1953">
        <v>0</v>
      </c>
      <c r="AV1953" t="s">
        <v>2398</v>
      </c>
      <c r="AW1953" t="str" cm="1">
        <f t="array" ref="AW1953">IF(Bank_Final_Fact[[#This Row],[Disbursement Date]]=MIN(_xlfn._xlws.FILTER(Bank_Final_Fact[Disbursement Date],Bank_Final_Fact[Client id]=Bank_Final_Fact[[#This Row],[Client id]])),"New","Old")</f>
        <v>New</v>
      </c>
      <c r="AX1953">
        <f t="shared" si="30"/>
        <v>2</v>
      </c>
    </row>
    <row r="1954" spans="1:50">
      <c r="A1954" t="s">
        <v>2339</v>
      </c>
      <c r="B1954">
        <v>930</v>
      </c>
      <c r="C1954" t="s">
        <v>23</v>
      </c>
      <c r="D1954" t="s">
        <v>343</v>
      </c>
      <c r="E1954">
        <v>42223</v>
      </c>
      <c r="F1954">
        <v>33629</v>
      </c>
      <c r="G1954">
        <v>40257</v>
      </c>
      <c r="H1954" s="1">
        <v>42302</v>
      </c>
      <c r="I1954" t="s">
        <v>394</v>
      </c>
      <c r="J1954" t="s">
        <v>383</v>
      </c>
      <c r="K1954">
        <v>910182</v>
      </c>
      <c r="L1954" t="s">
        <v>31</v>
      </c>
      <c r="M1954" t="s">
        <v>271</v>
      </c>
      <c r="N1954" t="s">
        <v>225</v>
      </c>
      <c r="O1954" t="s">
        <v>238</v>
      </c>
      <c r="P1954">
        <v>46</v>
      </c>
      <c r="Q1954" s="1">
        <v>26665</v>
      </c>
      <c r="R1954" t="s">
        <v>239</v>
      </c>
      <c r="S1954" t="s">
        <v>303</v>
      </c>
      <c r="T1954" t="s">
        <v>249</v>
      </c>
      <c r="U1954" t="s">
        <v>230</v>
      </c>
      <c r="V1954" t="s">
        <v>240</v>
      </c>
      <c r="W1954">
        <v>481</v>
      </c>
      <c r="X1954" t="s">
        <v>344</v>
      </c>
      <c r="Y1954" t="s">
        <v>345</v>
      </c>
      <c r="Z1954" t="s">
        <v>346</v>
      </c>
      <c r="AA1954">
        <v>0.1065</v>
      </c>
      <c r="AB1954" t="s">
        <v>347</v>
      </c>
      <c r="AC1954" t="s">
        <v>348</v>
      </c>
      <c r="AD1954" t="s">
        <v>23</v>
      </c>
      <c r="AE1954" t="s">
        <v>24</v>
      </c>
      <c r="AF1954" t="s">
        <v>25</v>
      </c>
      <c r="AG1954" t="s">
        <v>26</v>
      </c>
      <c r="AH1954" t="s">
        <v>26</v>
      </c>
      <c r="AI1954" t="s">
        <v>27</v>
      </c>
      <c r="AJ1954" t="s">
        <v>28</v>
      </c>
      <c r="AK1954">
        <v>910182</v>
      </c>
      <c r="AL1954" t="s">
        <v>29</v>
      </c>
      <c r="AM1954" t="s">
        <v>16</v>
      </c>
      <c r="AN1954">
        <v>42586</v>
      </c>
      <c r="AO1954">
        <v>34389</v>
      </c>
      <c r="AP1954">
        <v>42145</v>
      </c>
      <c r="AQ1954">
        <v>16.98</v>
      </c>
      <c r="AR1954">
        <v>218.9</v>
      </c>
      <c r="AS1954" t="s">
        <v>2396</v>
      </c>
      <c r="AT1954" t="s">
        <v>2396</v>
      </c>
      <c r="AU1954">
        <v>0</v>
      </c>
      <c r="AV1954" t="s">
        <v>2400</v>
      </c>
      <c r="AW1954" t="str" cm="1">
        <f t="array" ref="AW1954">IF(Bank_Final_Fact[[#This Row],[Disbursement Date]]=MIN(_xlfn._xlws.FILTER(Bank_Final_Fact[Disbursement Date],Bank_Final_Fact[Client id]=Bank_Final_Fact[[#This Row],[Client id]])),"New","Old")</f>
        <v>New</v>
      </c>
      <c r="AX1954">
        <f t="shared" si="30"/>
        <v>2</v>
      </c>
    </row>
    <row r="1955" spans="1:50">
      <c r="A1955" t="s">
        <v>2340</v>
      </c>
      <c r="B1955">
        <v>192</v>
      </c>
      <c r="C1955" t="s">
        <v>92</v>
      </c>
      <c r="D1955" t="s">
        <v>359</v>
      </c>
      <c r="E1955">
        <v>37303</v>
      </c>
      <c r="F1955">
        <v>28541</v>
      </c>
      <c r="G1955">
        <v>42571</v>
      </c>
      <c r="H1955" s="1">
        <v>42595</v>
      </c>
      <c r="I1955" t="s">
        <v>385</v>
      </c>
      <c r="J1955" t="s">
        <v>383</v>
      </c>
      <c r="K1955">
        <v>700013</v>
      </c>
      <c r="L1955" t="s">
        <v>93</v>
      </c>
      <c r="M1955" t="s">
        <v>333</v>
      </c>
      <c r="N1955" t="s">
        <v>225</v>
      </c>
      <c r="O1955" t="s">
        <v>238</v>
      </c>
      <c r="P1955">
        <v>53</v>
      </c>
      <c r="Q1955" s="1">
        <v>24108</v>
      </c>
      <c r="R1955" t="s">
        <v>281</v>
      </c>
      <c r="S1955" t="s">
        <v>282</v>
      </c>
      <c r="T1955" t="s">
        <v>229</v>
      </c>
      <c r="U1955" t="s">
        <v>245</v>
      </c>
      <c r="V1955" t="s">
        <v>240</v>
      </c>
      <c r="W1955">
        <v>812</v>
      </c>
      <c r="X1955" t="s">
        <v>344</v>
      </c>
      <c r="Y1955" t="s">
        <v>360</v>
      </c>
      <c r="Z1955" t="s">
        <v>346</v>
      </c>
      <c r="AA1955">
        <v>9.9099999999999994E-2</v>
      </c>
      <c r="AB1955" t="s">
        <v>347</v>
      </c>
      <c r="AC1955" t="s">
        <v>361</v>
      </c>
      <c r="AD1955" t="s">
        <v>92</v>
      </c>
      <c r="AE1955" t="s">
        <v>82</v>
      </c>
      <c r="AF1955" t="s">
        <v>83</v>
      </c>
      <c r="AG1955" t="s">
        <v>84</v>
      </c>
      <c r="AH1955" t="s">
        <v>84</v>
      </c>
      <c r="AI1955" t="s">
        <v>85</v>
      </c>
      <c r="AJ1955" t="s">
        <v>86</v>
      </c>
      <c r="AK1955">
        <v>700013</v>
      </c>
      <c r="AL1955" t="s">
        <v>21</v>
      </c>
      <c r="AM1955" t="s">
        <v>30</v>
      </c>
      <c r="AN1955">
        <v>38205</v>
      </c>
      <c r="AO1955">
        <v>30132</v>
      </c>
      <c r="AP1955">
        <v>37150</v>
      </c>
      <c r="AQ1955">
        <v>3.46</v>
      </c>
      <c r="AR1955">
        <v>2622.45</v>
      </c>
      <c r="AS1955" t="s">
        <v>2396</v>
      </c>
      <c r="AT1955" t="s">
        <v>2396</v>
      </c>
      <c r="AU1955">
        <v>0</v>
      </c>
      <c r="AV1955" t="s">
        <v>2398</v>
      </c>
      <c r="AW1955" t="str" cm="1">
        <f t="array" ref="AW1955">IF(Bank_Final_Fact[[#This Row],[Disbursement Date]]=MIN(_xlfn._xlws.FILTER(Bank_Final_Fact[Disbursement Date],Bank_Final_Fact[Client id]=Bank_Final_Fact[[#This Row],[Client id]])),"New","Old")</f>
        <v>Old</v>
      </c>
      <c r="AX1955">
        <f t="shared" si="30"/>
        <v>3</v>
      </c>
    </row>
    <row r="1956" spans="1:50">
      <c r="A1956" t="s">
        <v>2341</v>
      </c>
      <c r="B1956">
        <v>288</v>
      </c>
      <c r="C1956" t="s">
        <v>124</v>
      </c>
      <c r="D1956" t="s">
        <v>359</v>
      </c>
      <c r="E1956">
        <v>49636</v>
      </c>
      <c r="F1956">
        <v>46221</v>
      </c>
      <c r="G1956">
        <v>1927</v>
      </c>
      <c r="H1956" s="1">
        <v>43959</v>
      </c>
      <c r="I1956" t="s">
        <v>385</v>
      </c>
      <c r="J1956" t="s">
        <v>383</v>
      </c>
      <c r="K1956">
        <v>1030063</v>
      </c>
      <c r="L1956" t="s">
        <v>126</v>
      </c>
      <c r="M1956" t="s">
        <v>263</v>
      </c>
      <c r="N1956" t="s">
        <v>225</v>
      </c>
      <c r="O1956" t="s">
        <v>251</v>
      </c>
      <c r="P1956">
        <v>28</v>
      </c>
      <c r="Q1956" s="1">
        <v>33326</v>
      </c>
      <c r="R1956" t="s">
        <v>239</v>
      </c>
      <c r="S1956" t="s">
        <v>303</v>
      </c>
      <c r="T1956" t="s">
        <v>229</v>
      </c>
      <c r="U1956" t="s">
        <v>245</v>
      </c>
      <c r="V1956" t="s">
        <v>246</v>
      </c>
      <c r="W1956">
        <v>432</v>
      </c>
      <c r="X1956" t="s">
        <v>344</v>
      </c>
      <c r="Y1956" t="s">
        <v>360</v>
      </c>
      <c r="Z1956" t="s">
        <v>346</v>
      </c>
      <c r="AA1956">
        <v>9.9099999999999994E-2</v>
      </c>
      <c r="AB1956" t="s">
        <v>347</v>
      </c>
      <c r="AC1956" t="s">
        <v>361</v>
      </c>
      <c r="AD1956" t="s">
        <v>124</v>
      </c>
      <c r="AE1956" t="s">
        <v>9</v>
      </c>
      <c r="AF1956" t="s">
        <v>10</v>
      </c>
      <c r="AG1956" t="s">
        <v>11</v>
      </c>
      <c r="AH1956" t="s">
        <v>11</v>
      </c>
      <c r="AI1956" t="s">
        <v>12</v>
      </c>
      <c r="AJ1956" t="s">
        <v>20</v>
      </c>
      <c r="AK1956">
        <v>1030063</v>
      </c>
      <c r="AL1956" t="s">
        <v>125</v>
      </c>
      <c r="AM1956" t="s">
        <v>30</v>
      </c>
      <c r="AN1956">
        <v>51016</v>
      </c>
      <c r="AO1956">
        <v>47404</v>
      </c>
      <c r="AP1956">
        <v>49449</v>
      </c>
      <c r="AQ1956">
        <v>38.74</v>
      </c>
      <c r="AR1956">
        <v>1687.73</v>
      </c>
      <c r="AS1956" t="s">
        <v>2396</v>
      </c>
      <c r="AT1956" t="s">
        <v>2397</v>
      </c>
      <c r="AU1956">
        <v>1</v>
      </c>
      <c r="AV1956" t="s">
        <v>2398</v>
      </c>
      <c r="AW1956" t="str" cm="1">
        <f t="array" ref="AW1956">IF(Bank_Final_Fact[[#This Row],[Disbursement Date]]=MIN(_xlfn._xlws.FILTER(Bank_Final_Fact[Disbursement Date],Bank_Final_Fact[Client id]=Bank_Final_Fact[[#This Row],[Client id]])),"New","Old")</f>
        <v>New</v>
      </c>
      <c r="AX1956">
        <f t="shared" si="30"/>
        <v>2</v>
      </c>
    </row>
    <row r="1957" spans="1:50">
      <c r="A1957" t="s">
        <v>2342</v>
      </c>
      <c r="B1957">
        <v>664</v>
      </c>
      <c r="C1957" t="s">
        <v>142</v>
      </c>
      <c r="D1957" t="s">
        <v>359</v>
      </c>
      <c r="E1957">
        <v>38166</v>
      </c>
      <c r="F1957">
        <v>10632</v>
      </c>
      <c r="G1957">
        <v>35048</v>
      </c>
      <c r="H1957" s="1">
        <v>45228</v>
      </c>
      <c r="I1957" t="s">
        <v>382</v>
      </c>
      <c r="J1957" t="s">
        <v>383</v>
      </c>
      <c r="K1957">
        <v>570241</v>
      </c>
      <c r="L1957" t="s">
        <v>148</v>
      </c>
      <c r="M1957" t="s">
        <v>270</v>
      </c>
      <c r="N1957" t="s">
        <v>225</v>
      </c>
      <c r="O1957" t="s">
        <v>251</v>
      </c>
      <c r="P1957">
        <v>35</v>
      </c>
      <c r="Q1957" s="1">
        <v>29952</v>
      </c>
      <c r="R1957" t="s">
        <v>266</v>
      </c>
      <c r="S1957" t="s">
        <v>243</v>
      </c>
      <c r="T1957" t="s">
        <v>229</v>
      </c>
      <c r="U1957" t="s">
        <v>236</v>
      </c>
      <c r="V1957" t="s">
        <v>246</v>
      </c>
      <c r="W1957">
        <v>656</v>
      </c>
      <c r="X1957" t="s">
        <v>344</v>
      </c>
      <c r="Y1957" t="s">
        <v>360</v>
      </c>
      <c r="Z1957" t="s">
        <v>346</v>
      </c>
      <c r="AA1957">
        <v>9.9099999999999994E-2</v>
      </c>
      <c r="AB1957" t="s">
        <v>347</v>
      </c>
      <c r="AC1957" t="s">
        <v>361</v>
      </c>
      <c r="AD1957" t="s">
        <v>142</v>
      </c>
      <c r="AE1957" t="s">
        <v>143</v>
      </c>
      <c r="AF1957" t="s">
        <v>144</v>
      </c>
      <c r="AG1957" t="s">
        <v>145</v>
      </c>
      <c r="AH1957" t="s">
        <v>145</v>
      </c>
      <c r="AI1957" t="s">
        <v>146</v>
      </c>
      <c r="AJ1957" t="s">
        <v>142</v>
      </c>
      <c r="AK1957">
        <v>570241</v>
      </c>
      <c r="AL1957" t="s">
        <v>147</v>
      </c>
      <c r="AM1957" t="s">
        <v>30</v>
      </c>
      <c r="AN1957">
        <v>39115</v>
      </c>
      <c r="AO1957">
        <v>10478</v>
      </c>
      <c r="AP1957">
        <v>37911</v>
      </c>
      <c r="AQ1957">
        <v>12.64</v>
      </c>
      <c r="AR1957">
        <v>3343.81</v>
      </c>
      <c r="AS1957" t="s">
        <v>2396</v>
      </c>
      <c r="AT1957" t="s">
        <v>2396</v>
      </c>
      <c r="AU1957">
        <v>1</v>
      </c>
      <c r="AV1957" t="s">
        <v>2398</v>
      </c>
      <c r="AW1957" t="str" cm="1">
        <f t="array" ref="AW1957">IF(Bank_Final_Fact[[#This Row],[Disbursement Date]]=MIN(_xlfn._xlws.FILTER(Bank_Final_Fact[Disbursement Date],Bank_Final_Fact[Client id]=Bank_Final_Fact[[#This Row],[Client id]])),"New","Old")</f>
        <v>Old</v>
      </c>
      <c r="AX1957">
        <f t="shared" si="30"/>
        <v>4</v>
      </c>
    </row>
    <row r="1958" spans="1:50">
      <c r="A1958" t="s">
        <v>2343</v>
      </c>
      <c r="B1958">
        <v>403</v>
      </c>
      <c r="C1958" t="s">
        <v>92</v>
      </c>
      <c r="D1958" t="s">
        <v>343</v>
      </c>
      <c r="E1958">
        <v>42729</v>
      </c>
      <c r="F1958">
        <v>17938</v>
      </c>
      <c r="G1958">
        <v>8990</v>
      </c>
      <c r="H1958" s="1">
        <v>43184</v>
      </c>
      <c r="I1958" t="s">
        <v>382</v>
      </c>
      <c r="J1958" t="s">
        <v>389</v>
      </c>
      <c r="K1958">
        <v>700013</v>
      </c>
      <c r="L1958" t="s">
        <v>93</v>
      </c>
      <c r="M1958" t="s">
        <v>327</v>
      </c>
      <c r="N1958" t="s">
        <v>225</v>
      </c>
      <c r="O1958" t="s">
        <v>238</v>
      </c>
      <c r="P1958">
        <v>55</v>
      </c>
      <c r="Q1958" s="1">
        <v>23012</v>
      </c>
      <c r="R1958" t="s">
        <v>266</v>
      </c>
      <c r="S1958" t="s">
        <v>282</v>
      </c>
      <c r="T1958" t="s">
        <v>259</v>
      </c>
      <c r="U1958" t="s">
        <v>261</v>
      </c>
      <c r="V1958" t="s">
        <v>231</v>
      </c>
      <c r="W1958">
        <v>750</v>
      </c>
      <c r="X1958" t="s">
        <v>344</v>
      </c>
      <c r="Y1958" t="s">
        <v>345</v>
      </c>
      <c r="Z1958" t="s">
        <v>346</v>
      </c>
      <c r="AA1958">
        <v>0.1065</v>
      </c>
      <c r="AB1958" t="s">
        <v>347</v>
      </c>
      <c r="AC1958" t="s">
        <v>348</v>
      </c>
      <c r="AD1958" t="s">
        <v>92</v>
      </c>
      <c r="AE1958" t="s">
        <v>82</v>
      </c>
      <c r="AF1958" t="s">
        <v>83</v>
      </c>
      <c r="AG1958" t="s">
        <v>84</v>
      </c>
      <c r="AH1958" t="s">
        <v>84</v>
      </c>
      <c r="AI1958" t="s">
        <v>85</v>
      </c>
      <c r="AJ1958" t="s">
        <v>86</v>
      </c>
      <c r="AK1958">
        <v>700013</v>
      </c>
      <c r="AL1958" t="s">
        <v>21</v>
      </c>
      <c r="AM1958" t="s">
        <v>30</v>
      </c>
      <c r="AN1958">
        <v>44409</v>
      </c>
      <c r="AO1958">
        <v>17443</v>
      </c>
      <c r="AP1958">
        <v>42580</v>
      </c>
      <c r="AQ1958">
        <v>31.95</v>
      </c>
      <c r="AR1958">
        <v>3344.53</v>
      </c>
      <c r="AS1958" t="s">
        <v>2396</v>
      </c>
      <c r="AT1958" t="s">
        <v>2396</v>
      </c>
      <c r="AU1958">
        <v>1</v>
      </c>
      <c r="AV1958" t="s">
        <v>2398</v>
      </c>
      <c r="AW1958" t="str" cm="1">
        <f t="array" ref="AW1958">IF(Bank_Final_Fact[[#This Row],[Disbursement Date]]=MIN(_xlfn._xlws.FILTER(Bank_Final_Fact[Disbursement Date],Bank_Final_Fact[Client id]=Bank_Final_Fact[[#This Row],[Client id]])),"New","Old")</f>
        <v>Old</v>
      </c>
      <c r="AX1958">
        <f t="shared" si="30"/>
        <v>4</v>
      </c>
    </row>
    <row r="1959" spans="1:50">
      <c r="A1959" t="s">
        <v>2344</v>
      </c>
      <c r="B1959">
        <v>302</v>
      </c>
      <c r="C1959" t="s">
        <v>39</v>
      </c>
      <c r="D1959" t="s">
        <v>343</v>
      </c>
      <c r="E1959">
        <v>14926</v>
      </c>
      <c r="F1959">
        <v>11622</v>
      </c>
      <c r="G1959">
        <v>17020</v>
      </c>
      <c r="H1959" s="1">
        <v>43307</v>
      </c>
      <c r="I1959" t="s">
        <v>387</v>
      </c>
      <c r="J1959" t="s">
        <v>389</v>
      </c>
      <c r="K1959">
        <v>30179</v>
      </c>
      <c r="L1959" t="s">
        <v>46</v>
      </c>
      <c r="M1959" t="s">
        <v>309</v>
      </c>
      <c r="N1959" t="s">
        <v>225</v>
      </c>
      <c r="O1959" t="s">
        <v>251</v>
      </c>
      <c r="P1959">
        <v>31</v>
      </c>
      <c r="Q1959" s="1">
        <v>32287</v>
      </c>
      <c r="R1959" t="s">
        <v>239</v>
      </c>
      <c r="S1959" t="s">
        <v>303</v>
      </c>
      <c r="T1959" t="s">
        <v>249</v>
      </c>
      <c r="U1959" t="s">
        <v>261</v>
      </c>
      <c r="V1959" t="s">
        <v>240</v>
      </c>
      <c r="W1959">
        <v>532</v>
      </c>
      <c r="X1959" t="s">
        <v>344</v>
      </c>
      <c r="Y1959" t="s">
        <v>345</v>
      </c>
      <c r="Z1959" t="s">
        <v>346</v>
      </c>
      <c r="AA1959">
        <v>0.1065</v>
      </c>
      <c r="AB1959" t="s">
        <v>347</v>
      </c>
      <c r="AC1959" t="s">
        <v>348</v>
      </c>
      <c r="AD1959" t="s">
        <v>39</v>
      </c>
      <c r="AE1959" t="s">
        <v>40</v>
      </c>
      <c r="AF1959" t="s">
        <v>41</v>
      </c>
      <c r="AG1959" t="s">
        <v>42</v>
      </c>
      <c r="AH1959" t="s">
        <v>42</v>
      </c>
      <c r="AI1959" t="s">
        <v>43</v>
      </c>
      <c r="AJ1959" t="s">
        <v>44</v>
      </c>
      <c r="AK1959">
        <v>30179</v>
      </c>
      <c r="AL1959" t="s">
        <v>45</v>
      </c>
      <c r="AM1959" t="s">
        <v>30</v>
      </c>
      <c r="AN1959">
        <v>15052</v>
      </c>
      <c r="AO1959">
        <v>13447</v>
      </c>
      <c r="AP1959">
        <v>14503</v>
      </c>
      <c r="AQ1959">
        <v>18.3</v>
      </c>
      <c r="AR1959">
        <v>3858.69</v>
      </c>
      <c r="AS1959" t="s">
        <v>2396</v>
      </c>
      <c r="AT1959" t="s">
        <v>2397</v>
      </c>
      <c r="AU1959">
        <v>0</v>
      </c>
      <c r="AV1959" t="s">
        <v>2398</v>
      </c>
      <c r="AW1959" t="str" cm="1">
        <f t="array" ref="AW1959">IF(Bank_Final_Fact[[#This Row],[Disbursement Date]]=MIN(_xlfn._xlws.FILTER(Bank_Final_Fact[Disbursement Date],Bank_Final_Fact[Client id]=Bank_Final_Fact[[#This Row],[Client id]])),"New","Old")</f>
        <v>New</v>
      </c>
      <c r="AX1959">
        <f t="shared" si="30"/>
        <v>1</v>
      </c>
    </row>
    <row r="1960" spans="1:50">
      <c r="A1960" t="s">
        <v>2345</v>
      </c>
      <c r="B1960">
        <v>437</v>
      </c>
      <c r="C1960" t="s">
        <v>92</v>
      </c>
      <c r="D1960" t="s">
        <v>366</v>
      </c>
      <c r="E1960">
        <v>7671</v>
      </c>
      <c r="F1960">
        <v>8793</v>
      </c>
      <c r="G1960">
        <v>22456</v>
      </c>
      <c r="H1960" s="1">
        <v>44282</v>
      </c>
      <c r="I1960" t="s">
        <v>385</v>
      </c>
      <c r="J1960" t="s">
        <v>383</v>
      </c>
      <c r="K1960">
        <v>700013</v>
      </c>
      <c r="L1960" t="s">
        <v>93</v>
      </c>
      <c r="M1960" t="s">
        <v>267</v>
      </c>
      <c r="N1960" t="s">
        <v>225</v>
      </c>
      <c r="O1960" t="s">
        <v>251</v>
      </c>
      <c r="P1960">
        <v>30</v>
      </c>
      <c r="Q1960" s="1">
        <v>31826</v>
      </c>
      <c r="R1960" t="s">
        <v>235</v>
      </c>
      <c r="S1960" t="s">
        <v>243</v>
      </c>
      <c r="T1960" t="s">
        <v>229</v>
      </c>
      <c r="U1960" t="s">
        <v>261</v>
      </c>
      <c r="V1960" t="s">
        <v>240</v>
      </c>
      <c r="W1960">
        <v>368</v>
      </c>
      <c r="X1960" t="s">
        <v>344</v>
      </c>
      <c r="Y1960" t="s">
        <v>360</v>
      </c>
      <c r="Z1960" t="s">
        <v>363</v>
      </c>
      <c r="AA1960">
        <v>0.17269999999999999</v>
      </c>
      <c r="AB1960" t="s">
        <v>354</v>
      </c>
      <c r="AC1960" t="s">
        <v>367</v>
      </c>
      <c r="AD1960" t="s">
        <v>92</v>
      </c>
      <c r="AE1960" t="s">
        <v>82</v>
      </c>
      <c r="AF1960" t="s">
        <v>83</v>
      </c>
      <c r="AG1960" t="s">
        <v>84</v>
      </c>
      <c r="AH1960" t="s">
        <v>84</v>
      </c>
      <c r="AI1960" t="s">
        <v>85</v>
      </c>
      <c r="AJ1960" t="s">
        <v>86</v>
      </c>
      <c r="AK1960">
        <v>700013</v>
      </c>
      <c r="AL1960" t="s">
        <v>21</v>
      </c>
      <c r="AM1960" t="s">
        <v>30</v>
      </c>
      <c r="AN1960">
        <v>8395</v>
      </c>
      <c r="AO1960">
        <v>10744</v>
      </c>
      <c r="AP1960">
        <v>7487</v>
      </c>
      <c r="AQ1960">
        <v>48</v>
      </c>
      <c r="AR1960">
        <v>3190.47</v>
      </c>
      <c r="AS1960" t="s">
        <v>2396</v>
      </c>
      <c r="AT1960" t="s">
        <v>2396</v>
      </c>
      <c r="AU1960">
        <v>2</v>
      </c>
      <c r="AV1960" t="s">
        <v>2398</v>
      </c>
      <c r="AW1960" t="str" cm="1">
        <f t="array" ref="AW1960">IF(Bank_Final_Fact[[#This Row],[Disbursement Date]]=MIN(_xlfn._xlws.FILTER(Bank_Final_Fact[Disbursement Date],Bank_Final_Fact[Client id]=Bank_Final_Fact[[#This Row],[Client id]])),"New","Old")</f>
        <v>New</v>
      </c>
      <c r="AX1960">
        <f t="shared" si="30"/>
        <v>1</v>
      </c>
    </row>
    <row r="1961" spans="1:50">
      <c r="A1961" t="s">
        <v>2346</v>
      </c>
      <c r="B1961">
        <v>117</v>
      </c>
      <c r="C1961" t="s">
        <v>39</v>
      </c>
      <c r="D1961" t="s">
        <v>343</v>
      </c>
      <c r="E1961">
        <v>27185</v>
      </c>
      <c r="F1961">
        <v>41289</v>
      </c>
      <c r="G1961">
        <v>14591</v>
      </c>
      <c r="H1961" s="1">
        <v>44675</v>
      </c>
      <c r="I1961" t="s">
        <v>385</v>
      </c>
      <c r="J1961" t="s">
        <v>383</v>
      </c>
      <c r="K1961">
        <v>30179</v>
      </c>
      <c r="L1961" t="s">
        <v>46</v>
      </c>
      <c r="M1961" t="s">
        <v>277</v>
      </c>
      <c r="N1961" t="s">
        <v>225</v>
      </c>
      <c r="O1961" t="s">
        <v>238</v>
      </c>
      <c r="P1961">
        <v>46</v>
      </c>
      <c r="Q1961" s="1">
        <v>26665</v>
      </c>
      <c r="R1961" t="s">
        <v>239</v>
      </c>
      <c r="S1961" t="s">
        <v>303</v>
      </c>
      <c r="T1961" t="s">
        <v>259</v>
      </c>
      <c r="U1961" t="s">
        <v>233</v>
      </c>
      <c r="V1961" t="s">
        <v>240</v>
      </c>
      <c r="W1961">
        <v>522</v>
      </c>
      <c r="X1961" t="s">
        <v>344</v>
      </c>
      <c r="Y1961" t="s">
        <v>345</v>
      </c>
      <c r="Z1961" t="s">
        <v>346</v>
      </c>
      <c r="AA1961">
        <v>0.1065</v>
      </c>
      <c r="AB1961" t="s">
        <v>347</v>
      </c>
      <c r="AC1961" t="s">
        <v>348</v>
      </c>
      <c r="AD1961" t="s">
        <v>39</v>
      </c>
      <c r="AE1961" t="s">
        <v>40</v>
      </c>
      <c r="AF1961" t="s">
        <v>41</v>
      </c>
      <c r="AG1961" t="s">
        <v>42</v>
      </c>
      <c r="AH1961" t="s">
        <v>42</v>
      </c>
      <c r="AI1961" t="s">
        <v>43</v>
      </c>
      <c r="AJ1961" t="s">
        <v>44</v>
      </c>
      <c r="AK1961">
        <v>30179</v>
      </c>
      <c r="AL1961" t="s">
        <v>45</v>
      </c>
      <c r="AM1961" t="s">
        <v>30</v>
      </c>
      <c r="AN1961">
        <v>27341</v>
      </c>
      <c r="AO1961">
        <v>42325</v>
      </c>
      <c r="AP1961">
        <v>26725</v>
      </c>
      <c r="AQ1961">
        <v>27.43</v>
      </c>
      <c r="AR1961">
        <v>4793.4799999999996</v>
      </c>
      <c r="AS1961" t="s">
        <v>2396</v>
      </c>
      <c r="AT1961" t="s">
        <v>2396</v>
      </c>
      <c r="AU1961">
        <v>1</v>
      </c>
      <c r="AV1961" t="s">
        <v>2399</v>
      </c>
      <c r="AW1961" t="str" cm="1">
        <f t="array" ref="AW1961">IF(Bank_Final_Fact[[#This Row],[Disbursement Date]]=MIN(_xlfn._xlws.FILTER(Bank_Final_Fact[Disbursement Date],Bank_Final_Fact[Client id]=Bank_Final_Fact[[#This Row],[Client id]])),"New","Old")</f>
        <v>New</v>
      </c>
      <c r="AX1961">
        <f t="shared" si="30"/>
        <v>1</v>
      </c>
    </row>
    <row r="1962" spans="1:50">
      <c r="A1962" t="s">
        <v>2347</v>
      </c>
      <c r="B1962">
        <v>668</v>
      </c>
      <c r="C1962" t="s">
        <v>94</v>
      </c>
      <c r="D1962" t="s">
        <v>343</v>
      </c>
      <c r="E1962">
        <v>12413</v>
      </c>
      <c r="F1962">
        <v>25546</v>
      </c>
      <c r="G1962">
        <v>43542</v>
      </c>
      <c r="H1962" s="1">
        <v>43116</v>
      </c>
      <c r="I1962" t="s">
        <v>385</v>
      </c>
      <c r="J1962" t="s">
        <v>389</v>
      </c>
      <c r="K1962">
        <v>70364</v>
      </c>
      <c r="L1962" t="s">
        <v>96</v>
      </c>
      <c r="M1962" t="s">
        <v>291</v>
      </c>
      <c r="N1962" t="s">
        <v>225</v>
      </c>
      <c r="O1962" t="s">
        <v>226</v>
      </c>
      <c r="P1962">
        <v>45</v>
      </c>
      <c r="Q1962" s="1">
        <v>27030</v>
      </c>
      <c r="R1962" t="s">
        <v>235</v>
      </c>
      <c r="S1962" t="s">
        <v>243</v>
      </c>
      <c r="T1962" t="s">
        <v>229</v>
      </c>
      <c r="U1962" t="s">
        <v>230</v>
      </c>
      <c r="V1962" t="s">
        <v>246</v>
      </c>
      <c r="W1962">
        <v>311</v>
      </c>
      <c r="X1962" t="s">
        <v>344</v>
      </c>
      <c r="Y1962" t="s">
        <v>345</v>
      </c>
      <c r="Z1962" t="s">
        <v>346</v>
      </c>
      <c r="AA1962">
        <v>0.1065</v>
      </c>
      <c r="AB1962" t="s">
        <v>347</v>
      </c>
      <c r="AC1962" t="s">
        <v>348</v>
      </c>
      <c r="AD1962" t="s">
        <v>94</v>
      </c>
      <c r="AE1962" t="s">
        <v>51</v>
      </c>
      <c r="AF1962" t="s">
        <v>52</v>
      </c>
      <c r="AG1962" t="s">
        <v>53</v>
      </c>
      <c r="AH1962" t="s">
        <v>53</v>
      </c>
      <c r="AI1962" t="s">
        <v>54</v>
      </c>
      <c r="AJ1962" t="s">
        <v>94</v>
      </c>
      <c r="AK1962">
        <v>70364</v>
      </c>
      <c r="AL1962" t="s">
        <v>95</v>
      </c>
      <c r="AM1962" t="s">
        <v>14</v>
      </c>
      <c r="AN1962">
        <v>13251</v>
      </c>
      <c r="AO1962">
        <v>26922</v>
      </c>
      <c r="AP1962">
        <v>12012</v>
      </c>
      <c r="AQ1962">
        <v>8.1199999999999992</v>
      </c>
      <c r="AR1962">
        <v>4042.17</v>
      </c>
      <c r="AS1962" t="s">
        <v>2396</v>
      </c>
      <c r="AT1962" t="s">
        <v>2396</v>
      </c>
      <c r="AU1962">
        <v>0</v>
      </c>
      <c r="AV1962" t="s">
        <v>2398</v>
      </c>
      <c r="AW1962" t="str" cm="1">
        <f t="array" ref="AW1962">IF(Bank_Final_Fact[[#This Row],[Disbursement Date]]=MIN(_xlfn._xlws.FILTER(Bank_Final_Fact[Disbursement Date],Bank_Final_Fact[Client id]=Bank_Final_Fact[[#This Row],[Client id]])),"New","Old")</f>
        <v>Old</v>
      </c>
      <c r="AX1962">
        <f t="shared" si="30"/>
        <v>3</v>
      </c>
    </row>
    <row r="1963" spans="1:50">
      <c r="A1963" t="s">
        <v>2348</v>
      </c>
      <c r="B1963">
        <v>286</v>
      </c>
      <c r="C1963" t="s">
        <v>66</v>
      </c>
      <c r="D1963" t="s">
        <v>343</v>
      </c>
      <c r="E1963">
        <v>21900</v>
      </c>
      <c r="F1963">
        <v>9733</v>
      </c>
      <c r="G1963">
        <v>24067</v>
      </c>
      <c r="H1963" s="1">
        <v>42248</v>
      </c>
      <c r="I1963" t="s">
        <v>382</v>
      </c>
      <c r="J1963" t="s">
        <v>389</v>
      </c>
      <c r="K1963">
        <v>60004</v>
      </c>
      <c r="L1963" t="s">
        <v>68</v>
      </c>
      <c r="M1963" t="s">
        <v>276</v>
      </c>
      <c r="N1963" t="s">
        <v>225</v>
      </c>
      <c r="O1963" t="s">
        <v>226</v>
      </c>
      <c r="P1963">
        <v>37</v>
      </c>
      <c r="Q1963" s="1">
        <v>29221</v>
      </c>
      <c r="R1963" t="s">
        <v>266</v>
      </c>
      <c r="S1963" t="s">
        <v>243</v>
      </c>
      <c r="T1963" t="s">
        <v>229</v>
      </c>
      <c r="U1963" t="s">
        <v>261</v>
      </c>
      <c r="V1963" t="s">
        <v>231</v>
      </c>
      <c r="W1963">
        <v>479</v>
      </c>
      <c r="X1963" t="s">
        <v>344</v>
      </c>
      <c r="Y1963" t="s">
        <v>345</v>
      </c>
      <c r="Z1963" t="s">
        <v>346</v>
      </c>
      <c r="AA1963">
        <v>0.1065</v>
      </c>
      <c r="AB1963" t="s">
        <v>347</v>
      </c>
      <c r="AC1963" t="s">
        <v>348</v>
      </c>
      <c r="AD1963" t="s">
        <v>66</v>
      </c>
      <c r="AE1963" t="s">
        <v>51</v>
      </c>
      <c r="AF1963" t="s">
        <v>52</v>
      </c>
      <c r="AG1963" t="s">
        <v>53</v>
      </c>
      <c r="AH1963" t="s">
        <v>53</v>
      </c>
      <c r="AI1963" t="s">
        <v>54</v>
      </c>
      <c r="AJ1963" t="s">
        <v>66</v>
      </c>
      <c r="AK1963">
        <v>60004</v>
      </c>
      <c r="AL1963" t="s">
        <v>67</v>
      </c>
      <c r="AM1963" t="s">
        <v>14</v>
      </c>
      <c r="AN1963">
        <v>23468</v>
      </c>
      <c r="AO1963">
        <v>11708</v>
      </c>
      <c r="AP1963">
        <v>21835</v>
      </c>
      <c r="AQ1963">
        <v>15.05</v>
      </c>
      <c r="AR1963">
        <v>3525.81</v>
      </c>
      <c r="AS1963" t="s">
        <v>2396</v>
      </c>
      <c r="AT1963" t="s">
        <v>2396</v>
      </c>
      <c r="AU1963">
        <v>0</v>
      </c>
      <c r="AV1963" t="s">
        <v>2399</v>
      </c>
      <c r="AW1963" t="str" cm="1">
        <f t="array" ref="AW1963">IF(Bank_Final_Fact[[#This Row],[Disbursement Date]]=MIN(_xlfn._xlws.FILTER(Bank_Final_Fact[Disbursement Date],Bank_Final_Fact[Client id]=Bank_Final_Fact[[#This Row],[Client id]])),"New","Old")</f>
        <v>New</v>
      </c>
      <c r="AX1963">
        <f t="shared" si="30"/>
        <v>2</v>
      </c>
    </row>
    <row r="1964" spans="1:50">
      <c r="A1964" t="s">
        <v>2349</v>
      </c>
      <c r="B1964">
        <v>618</v>
      </c>
      <c r="C1964" t="s">
        <v>23</v>
      </c>
      <c r="D1964" t="s">
        <v>356</v>
      </c>
      <c r="E1964">
        <v>21864</v>
      </c>
      <c r="F1964">
        <v>49294</v>
      </c>
      <c r="G1964">
        <v>26162</v>
      </c>
      <c r="H1964" s="1">
        <v>42106</v>
      </c>
      <c r="I1964" t="s">
        <v>382</v>
      </c>
      <c r="J1964" t="s">
        <v>383</v>
      </c>
      <c r="K1964">
        <v>910182</v>
      </c>
      <c r="L1964" t="s">
        <v>31</v>
      </c>
      <c r="M1964" t="s">
        <v>314</v>
      </c>
      <c r="N1964" t="s">
        <v>225</v>
      </c>
      <c r="O1964" t="s">
        <v>251</v>
      </c>
      <c r="P1964">
        <v>31</v>
      </c>
      <c r="Q1964" s="1">
        <v>32143</v>
      </c>
      <c r="R1964" t="s">
        <v>235</v>
      </c>
      <c r="S1964" t="s">
        <v>243</v>
      </c>
      <c r="T1964" t="s">
        <v>229</v>
      </c>
      <c r="U1964" t="s">
        <v>233</v>
      </c>
      <c r="V1964" t="s">
        <v>231</v>
      </c>
      <c r="W1964">
        <v>672</v>
      </c>
      <c r="X1964" t="s">
        <v>344</v>
      </c>
      <c r="Y1964" t="s">
        <v>357</v>
      </c>
      <c r="Z1964" t="s">
        <v>346</v>
      </c>
      <c r="AA1964">
        <v>6.6199999999999995E-2</v>
      </c>
      <c r="AB1964" t="s">
        <v>351</v>
      </c>
      <c r="AC1964" t="s">
        <v>358</v>
      </c>
      <c r="AD1964" t="s">
        <v>23</v>
      </c>
      <c r="AE1964" t="s">
        <v>24</v>
      </c>
      <c r="AF1964" t="s">
        <v>25</v>
      </c>
      <c r="AG1964" t="s">
        <v>26</v>
      </c>
      <c r="AH1964" t="s">
        <v>26</v>
      </c>
      <c r="AI1964" t="s">
        <v>27</v>
      </c>
      <c r="AJ1964" t="s">
        <v>28</v>
      </c>
      <c r="AK1964">
        <v>910182</v>
      </c>
      <c r="AL1964" t="s">
        <v>29</v>
      </c>
      <c r="AM1964" t="s">
        <v>16</v>
      </c>
      <c r="AN1964">
        <v>21819</v>
      </c>
      <c r="AO1964">
        <v>50490</v>
      </c>
      <c r="AP1964">
        <v>21820</v>
      </c>
      <c r="AQ1964">
        <v>38.93</v>
      </c>
      <c r="AR1964">
        <v>2273.11</v>
      </c>
      <c r="AS1964" t="s">
        <v>2396</v>
      </c>
      <c r="AT1964" t="s">
        <v>2396</v>
      </c>
      <c r="AU1964">
        <v>1</v>
      </c>
      <c r="AV1964" t="s">
        <v>2400</v>
      </c>
      <c r="AW1964" t="str" cm="1">
        <f t="array" ref="AW1964">IF(Bank_Final_Fact[[#This Row],[Disbursement Date]]=MIN(_xlfn._xlws.FILTER(Bank_Final_Fact[Disbursement Date],Bank_Final_Fact[Client id]=Bank_Final_Fact[[#This Row],[Client id]])),"New","Old")</f>
        <v>New</v>
      </c>
      <c r="AX1964">
        <f t="shared" si="30"/>
        <v>2</v>
      </c>
    </row>
    <row r="1965" spans="1:50">
      <c r="A1965" t="s">
        <v>2350</v>
      </c>
      <c r="B1965">
        <v>828</v>
      </c>
      <c r="C1965" t="s">
        <v>69</v>
      </c>
      <c r="D1965" t="s">
        <v>343</v>
      </c>
      <c r="E1965">
        <v>18735</v>
      </c>
      <c r="F1965">
        <v>15451</v>
      </c>
      <c r="G1965">
        <v>15920</v>
      </c>
      <c r="H1965" s="1">
        <v>44728</v>
      </c>
      <c r="I1965" t="s">
        <v>382</v>
      </c>
      <c r="J1965" t="s">
        <v>389</v>
      </c>
      <c r="K1965">
        <v>140056</v>
      </c>
      <c r="L1965" t="s">
        <v>71</v>
      </c>
      <c r="M1965" t="s">
        <v>297</v>
      </c>
      <c r="N1965" t="s">
        <v>225</v>
      </c>
      <c r="O1965" t="s">
        <v>238</v>
      </c>
      <c r="P1965">
        <v>52</v>
      </c>
      <c r="Q1965" s="1">
        <v>24473</v>
      </c>
      <c r="R1965" t="s">
        <v>266</v>
      </c>
      <c r="S1965" t="s">
        <v>282</v>
      </c>
      <c r="T1965" t="s">
        <v>229</v>
      </c>
      <c r="U1965" t="s">
        <v>261</v>
      </c>
      <c r="V1965" t="s">
        <v>240</v>
      </c>
      <c r="W1965">
        <v>390</v>
      </c>
      <c r="X1965" t="s">
        <v>344</v>
      </c>
      <c r="Y1965" t="s">
        <v>345</v>
      </c>
      <c r="Z1965" t="s">
        <v>346</v>
      </c>
      <c r="AA1965">
        <v>0.1065</v>
      </c>
      <c r="AB1965" t="s">
        <v>347</v>
      </c>
      <c r="AC1965" t="s">
        <v>348</v>
      </c>
      <c r="AD1965" t="s">
        <v>69</v>
      </c>
      <c r="AE1965" t="s">
        <v>24</v>
      </c>
      <c r="AF1965" t="s">
        <v>25</v>
      </c>
      <c r="AG1965" t="s">
        <v>26</v>
      </c>
      <c r="AH1965" t="s">
        <v>26</v>
      </c>
      <c r="AI1965" t="s">
        <v>27</v>
      </c>
      <c r="AJ1965" t="s">
        <v>69</v>
      </c>
      <c r="AK1965">
        <v>140056</v>
      </c>
      <c r="AL1965" t="s">
        <v>70</v>
      </c>
      <c r="AM1965" t="s">
        <v>14</v>
      </c>
      <c r="AN1965">
        <v>19616</v>
      </c>
      <c r="AO1965">
        <v>17270</v>
      </c>
      <c r="AP1965">
        <v>18417</v>
      </c>
      <c r="AQ1965">
        <v>36.33</v>
      </c>
      <c r="AR1965">
        <v>3896.89</v>
      </c>
      <c r="AS1965" t="s">
        <v>2396</v>
      </c>
      <c r="AT1965" t="s">
        <v>2396</v>
      </c>
      <c r="AU1965">
        <v>2</v>
      </c>
      <c r="AV1965" t="s">
        <v>2399</v>
      </c>
      <c r="AW1965" t="str" cm="1">
        <f t="array" ref="AW1965">IF(Bank_Final_Fact[[#This Row],[Disbursement Date]]=MIN(_xlfn._xlws.FILTER(Bank_Final_Fact[Disbursement Date],Bank_Final_Fact[Client id]=Bank_Final_Fact[[#This Row],[Client id]])),"New","Old")</f>
        <v>Old</v>
      </c>
      <c r="AX1965">
        <f t="shared" si="30"/>
        <v>4</v>
      </c>
    </row>
    <row r="1966" spans="1:50">
      <c r="A1966" t="s">
        <v>2351</v>
      </c>
      <c r="B1966">
        <v>870</v>
      </c>
      <c r="C1966" t="s">
        <v>127</v>
      </c>
      <c r="D1966" t="s">
        <v>359</v>
      </c>
      <c r="E1966">
        <v>11921</v>
      </c>
      <c r="F1966">
        <v>36238</v>
      </c>
      <c r="G1966">
        <v>40088</v>
      </c>
      <c r="H1966" s="1">
        <v>43599</v>
      </c>
      <c r="I1966" t="s">
        <v>382</v>
      </c>
      <c r="J1966" t="s">
        <v>389</v>
      </c>
      <c r="K1966">
        <v>120676</v>
      </c>
      <c r="L1966" t="s">
        <v>128</v>
      </c>
      <c r="M1966" t="s">
        <v>271</v>
      </c>
      <c r="N1966" t="s">
        <v>225</v>
      </c>
      <c r="O1966" t="s">
        <v>238</v>
      </c>
      <c r="P1966">
        <v>50</v>
      </c>
      <c r="Q1966" s="1">
        <v>24838</v>
      </c>
      <c r="R1966" t="s">
        <v>239</v>
      </c>
      <c r="S1966" t="s">
        <v>303</v>
      </c>
      <c r="T1966" t="s">
        <v>229</v>
      </c>
      <c r="U1966" t="s">
        <v>236</v>
      </c>
      <c r="V1966" t="s">
        <v>231</v>
      </c>
      <c r="W1966">
        <v>768</v>
      </c>
      <c r="X1966" t="s">
        <v>344</v>
      </c>
      <c r="Y1966" t="s">
        <v>360</v>
      </c>
      <c r="Z1966" t="s">
        <v>346</v>
      </c>
      <c r="AA1966">
        <v>9.9099999999999994E-2</v>
      </c>
      <c r="AB1966" t="s">
        <v>347</v>
      </c>
      <c r="AC1966" t="s">
        <v>361</v>
      </c>
      <c r="AD1966" t="s">
        <v>127</v>
      </c>
      <c r="AE1966" t="s">
        <v>9</v>
      </c>
      <c r="AF1966" t="s">
        <v>10</v>
      </c>
      <c r="AG1966" t="s">
        <v>11</v>
      </c>
      <c r="AH1966" t="s">
        <v>11</v>
      </c>
      <c r="AI1966" t="s">
        <v>12</v>
      </c>
      <c r="AJ1966" t="s">
        <v>127</v>
      </c>
      <c r="AK1966">
        <v>120676</v>
      </c>
      <c r="AL1966" t="s">
        <v>21</v>
      </c>
      <c r="AM1966" t="s">
        <v>14</v>
      </c>
      <c r="AN1966">
        <v>11515</v>
      </c>
      <c r="AO1966">
        <v>36903</v>
      </c>
      <c r="AP1966">
        <v>11911</v>
      </c>
      <c r="AQ1966">
        <v>23.11</v>
      </c>
      <c r="AR1966">
        <v>957.17</v>
      </c>
      <c r="AS1966" t="s">
        <v>2396</v>
      </c>
      <c r="AT1966" t="s">
        <v>2396</v>
      </c>
      <c r="AU1966">
        <v>2</v>
      </c>
      <c r="AV1966" t="s">
        <v>2399</v>
      </c>
      <c r="AW1966" t="str" cm="1">
        <f t="array" ref="AW1966">IF(Bank_Final_Fact[[#This Row],[Disbursement Date]]=MIN(_xlfn._xlws.FILTER(Bank_Final_Fact[Disbursement Date],Bank_Final_Fact[Client id]=Bank_Final_Fact[[#This Row],[Client id]])),"New","Old")</f>
        <v>New</v>
      </c>
      <c r="AX1966">
        <f t="shared" si="30"/>
        <v>2</v>
      </c>
    </row>
    <row r="1967" spans="1:50">
      <c r="A1967" t="s">
        <v>2352</v>
      </c>
      <c r="B1967">
        <v>732</v>
      </c>
      <c r="C1967" t="s">
        <v>139</v>
      </c>
      <c r="D1967" t="s">
        <v>343</v>
      </c>
      <c r="E1967">
        <v>19937</v>
      </c>
      <c r="F1967">
        <v>40110</v>
      </c>
      <c r="G1967">
        <v>36940</v>
      </c>
      <c r="H1967" s="1">
        <v>42400</v>
      </c>
      <c r="I1967" t="s">
        <v>382</v>
      </c>
      <c r="J1967" t="s">
        <v>389</v>
      </c>
      <c r="K1967">
        <v>630081</v>
      </c>
      <c r="L1967" t="s">
        <v>141</v>
      </c>
      <c r="M1967" t="s">
        <v>275</v>
      </c>
      <c r="N1967" t="s">
        <v>225</v>
      </c>
      <c r="O1967" t="s">
        <v>251</v>
      </c>
      <c r="P1967">
        <v>32</v>
      </c>
      <c r="Q1967" s="1">
        <v>31048</v>
      </c>
      <c r="R1967" t="s">
        <v>266</v>
      </c>
      <c r="S1967" t="s">
        <v>243</v>
      </c>
      <c r="T1967" t="s">
        <v>229</v>
      </c>
      <c r="U1967" t="s">
        <v>236</v>
      </c>
      <c r="V1967" t="s">
        <v>231</v>
      </c>
      <c r="W1967">
        <v>821</v>
      </c>
      <c r="X1967" t="s">
        <v>344</v>
      </c>
      <c r="Y1967" t="s">
        <v>345</v>
      </c>
      <c r="Z1967" t="s">
        <v>346</v>
      </c>
      <c r="AA1967">
        <v>0.1065</v>
      </c>
      <c r="AB1967" t="s">
        <v>347</v>
      </c>
      <c r="AC1967" t="s">
        <v>348</v>
      </c>
      <c r="AD1967" t="s">
        <v>139</v>
      </c>
      <c r="AE1967" t="s">
        <v>133</v>
      </c>
      <c r="AF1967" t="s">
        <v>134</v>
      </c>
      <c r="AG1967" t="s">
        <v>135</v>
      </c>
      <c r="AH1967" t="s">
        <v>135</v>
      </c>
      <c r="AI1967" t="s">
        <v>136</v>
      </c>
      <c r="AJ1967" t="s">
        <v>139</v>
      </c>
      <c r="AK1967">
        <v>630081</v>
      </c>
      <c r="AL1967" t="s">
        <v>140</v>
      </c>
      <c r="AM1967" t="s">
        <v>16</v>
      </c>
      <c r="AN1967">
        <v>20147</v>
      </c>
      <c r="AO1967">
        <v>41933</v>
      </c>
      <c r="AP1967">
        <v>19515</v>
      </c>
      <c r="AQ1967">
        <v>13.41</v>
      </c>
      <c r="AR1967">
        <v>3641.41</v>
      </c>
      <c r="AS1967" t="s">
        <v>2397</v>
      </c>
      <c r="AT1967" t="s">
        <v>2396</v>
      </c>
      <c r="AU1967">
        <v>1</v>
      </c>
      <c r="AV1967" t="s">
        <v>2398</v>
      </c>
      <c r="AW1967" t="str" cm="1">
        <f t="array" ref="AW1967">IF(Bank_Final_Fact[[#This Row],[Disbursement Date]]=MIN(_xlfn._xlws.FILTER(Bank_Final_Fact[Disbursement Date],Bank_Final_Fact[Client id]=Bank_Final_Fact[[#This Row],[Client id]])),"New","Old")</f>
        <v>Old</v>
      </c>
      <c r="AX1967">
        <f t="shared" si="30"/>
        <v>2</v>
      </c>
    </row>
    <row r="1968" spans="1:50">
      <c r="A1968" t="s">
        <v>2353</v>
      </c>
      <c r="B1968">
        <v>58</v>
      </c>
      <c r="C1968" t="s">
        <v>25</v>
      </c>
      <c r="D1968" t="s">
        <v>368</v>
      </c>
      <c r="E1968">
        <v>30214</v>
      </c>
      <c r="F1968">
        <v>15555</v>
      </c>
      <c r="G1968">
        <v>27032</v>
      </c>
      <c r="H1968" s="1">
        <v>42466</v>
      </c>
      <c r="I1968" t="s">
        <v>385</v>
      </c>
      <c r="J1968" t="s">
        <v>389</v>
      </c>
      <c r="K1968">
        <v>10068</v>
      </c>
      <c r="L1968" t="s">
        <v>74</v>
      </c>
      <c r="M1968" t="s">
        <v>289</v>
      </c>
      <c r="N1968" t="s">
        <v>225</v>
      </c>
      <c r="O1968" t="s">
        <v>238</v>
      </c>
      <c r="P1968">
        <v>52</v>
      </c>
      <c r="Q1968" s="1">
        <v>24838</v>
      </c>
      <c r="R1968" t="s">
        <v>235</v>
      </c>
      <c r="S1968" t="s">
        <v>243</v>
      </c>
      <c r="T1968" t="s">
        <v>229</v>
      </c>
      <c r="U1968" t="s">
        <v>230</v>
      </c>
      <c r="V1968" t="s">
        <v>246</v>
      </c>
      <c r="W1968">
        <v>584</v>
      </c>
      <c r="X1968" t="s">
        <v>344</v>
      </c>
      <c r="Y1968" t="s">
        <v>357</v>
      </c>
      <c r="Z1968" t="s">
        <v>363</v>
      </c>
      <c r="AA1968">
        <v>0.14649999999999999</v>
      </c>
      <c r="AB1968" t="s">
        <v>369</v>
      </c>
      <c r="AC1968" t="s">
        <v>370</v>
      </c>
      <c r="AD1968" t="s">
        <v>25</v>
      </c>
      <c r="AE1968" t="s">
        <v>24</v>
      </c>
      <c r="AF1968" t="s">
        <v>25</v>
      </c>
      <c r="AG1968" t="s">
        <v>26</v>
      </c>
      <c r="AH1968" t="s">
        <v>26</v>
      </c>
      <c r="AI1968" t="s">
        <v>27</v>
      </c>
      <c r="AJ1968" t="s">
        <v>72</v>
      </c>
      <c r="AK1968">
        <v>10068</v>
      </c>
      <c r="AL1968" t="s">
        <v>73</v>
      </c>
      <c r="AM1968" t="s">
        <v>16</v>
      </c>
      <c r="AN1968">
        <v>31939</v>
      </c>
      <c r="AO1968">
        <v>15936</v>
      </c>
      <c r="AP1968">
        <v>29912</v>
      </c>
      <c r="AQ1968">
        <v>43.72</v>
      </c>
      <c r="AR1968">
        <v>4126.1000000000004</v>
      </c>
      <c r="AS1968" t="s">
        <v>2397</v>
      </c>
      <c r="AT1968" t="s">
        <v>2396</v>
      </c>
      <c r="AU1968">
        <v>1</v>
      </c>
      <c r="AV1968" t="s">
        <v>2400</v>
      </c>
      <c r="AW1968" t="str" cm="1">
        <f t="array" ref="AW1968">IF(Bank_Final_Fact[[#This Row],[Disbursement Date]]=MIN(_xlfn._xlws.FILTER(Bank_Final_Fact[Disbursement Date],Bank_Final_Fact[Client id]=Bank_Final_Fact[[#This Row],[Client id]])),"New","Old")</f>
        <v>New</v>
      </c>
      <c r="AX1968">
        <f t="shared" si="30"/>
        <v>3</v>
      </c>
    </row>
    <row r="1969" spans="1:50">
      <c r="A1969" t="s">
        <v>2354</v>
      </c>
      <c r="B1969">
        <v>729</v>
      </c>
      <c r="C1969" t="s">
        <v>89</v>
      </c>
      <c r="D1969" t="s">
        <v>343</v>
      </c>
      <c r="E1969">
        <v>14598</v>
      </c>
      <c r="F1969">
        <v>6828</v>
      </c>
      <c r="G1969">
        <v>34883</v>
      </c>
      <c r="H1969" s="1">
        <v>45186</v>
      </c>
      <c r="I1969" t="s">
        <v>382</v>
      </c>
      <c r="J1969" t="s">
        <v>389</v>
      </c>
      <c r="K1969">
        <v>910020</v>
      </c>
      <c r="L1969" t="s">
        <v>91</v>
      </c>
      <c r="M1969" t="s">
        <v>297</v>
      </c>
      <c r="N1969" t="s">
        <v>225</v>
      </c>
      <c r="O1969" t="s">
        <v>226</v>
      </c>
      <c r="P1969">
        <v>45</v>
      </c>
      <c r="Q1969" s="1">
        <v>26737</v>
      </c>
      <c r="R1969" t="s">
        <v>266</v>
      </c>
      <c r="S1969" t="s">
        <v>282</v>
      </c>
      <c r="T1969" t="s">
        <v>249</v>
      </c>
      <c r="U1969" t="s">
        <v>236</v>
      </c>
      <c r="V1969" t="s">
        <v>240</v>
      </c>
      <c r="W1969">
        <v>490</v>
      </c>
      <c r="X1969" t="s">
        <v>344</v>
      </c>
      <c r="Y1969" t="s">
        <v>345</v>
      </c>
      <c r="Z1969" t="s">
        <v>346</v>
      </c>
      <c r="AA1969">
        <v>0.1065</v>
      </c>
      <c r="AB1969" t="s">
        <v>347</v>
      </c>
      <c r="AC1969" t="s">
        <v>348</v>
      </c>
      <c r="AD1969" t="s">
        <v>89</v>
      </c>
      <c r="AE1969" t="s">
        <v>24</v>
      </c>
      <c r="AF1969" t="s">
        <v>25</v>
      </c>
      <c r="AG1969" t="s">
        <v>26</v>
      </c>
      <c r="AH1969" t="s">
        <v>26</v>
      </c>
      <c r="AI1969" t="s">
        <v>27</v>
      </c>
      <c r="AJ1969" t="s">
        <v>28</v>
      </c>
      <c r="AK1969">
        <v>910020</v>
      </c>
      <c r="AL1969" t="s">
        <v>90</v>
      </c>
      <c r="AM1969" t="s">
        <v>16</v>
      </c>
      <c r="AN1969">
        <v>16018</v>
      </c>
      <c r="AO1969">
        <v>7895</v>
      </c>
      <c r="AP1969">
        <v>14484</v>
      </c>
      <c r="AQ1969">
        <v>11.72</v>
      </c>
      <c r="AR1969">
        <v>3407.27</v>
      </c>
      <c r="AS1969" t="s">
        <v>2396</v>
      </c>
      <c r="AT1969" t="s">
        <v>2396</v>
      </c>
      <c r="AU1969">
        <v>1</v>
      </c>
      <c r="AV1969" t="s">
        <v>2398</v>
      </c>
      <c r="AW1969" t="str" cm="1">
        <f t="array" ref="AW1969">IF(Bank_Final_Fact[[#This Row],[Disbursement Date]]=MIN(_xlfn._xlws.FILTER(Bank_Final_Fact[Disbursement Date],Bank_Final_Fact[Client id]=Bank_Final_Fact[[#This Row],[Client id]])),"New","Old")</f>
        <v>Old</v>
      </c>
      <c r="AX1969">
        <f t="shared" si="30"/>
        <v>5</v>
      </c>
    </row>
    <row r="1970" spans="1:50">
      <c r="A1970" t="s">
        <v>2355</v>
      </c>
      <c r="B1970">
        <v>924</v>
      </c>
      <c r="C1970" t="s">
        <v>25</v>
      </c>
      <c r="D1970" t="s">
        <v>353</v>
      </c>
      <c r="E1970">
        <v>36775</v>
      </c>
      <c r="F1970">
        <v>32087</v>
      </c>
      <c r="G1970">
        <v>13802</v>
      </c>
      <c r="H1970" s="1">
        <v>42236</v>
      </c>
      <c r="I1970" t="s">
        <v>385</v>
      </c>
      <c r="J1970" t="s">
        <v>383</v>
      </c>
      <c r="K1970">
        <v>10068</v>
      </c>
      <c r="L1970" t="s">
        <v>74</v>
      </c>
      <c r="M1970" t="s">
        <v>287</v>
      </c>
      <c r="N1970" t="s">
        <v>225</v>
      </c>
      <c r="O1970" t="s">
        <v>251</v>
      </c>
      <c r="P1970">
        <v>35</v>
      </c>
      <c r="Q1970" s="1">
        <v>30761</v>
      </c>
      <c r="R1970" t="s">
        <v>235</v>
      </c>
      <c r="S1970" t="s">
        <v>243</v>
      </c>
      <c r="T1970" t="s">
        <v>229</v>
      </c>
      <c r="U1970" t="s">
        <v>230</v>
      </c>
      <c r="V1970" t="s">
        <v>231</v>
      </c>
      <c r="W1970">
        <v>567</v>
      </c>
      <c r="X1970" t="s">
        <v>344</v>
      </c>
      <c r="Y1970" t="s">
        <v>357</v>
      </c>
      <c r="Z1970" t="s">
        <v>346</v>
      </c>
      <c r="AA1970">
        <v>0.1825</v>
      </c>
      <c r="AB1970" t="s">
        <v>354</v>
      </c>
      <c r="AC1970" t="s">
        <v>355</v>
      </c>
      <c r="AD1970" t="s">
        <v>25</v>
      </c>
      <c r="AE1970" t="s">
        <v>24</v>
      </c>
      <c r="AF1970" t="s">
        <v>25</v>
      </c>
      <c r="AG1970" t="s">
        <v>26</v>
      </c>
      <c r="AH1970" t="s">
        <v>26</v>
      </c>
      <c r="AI1970" t="s">
        <v>27</v>
      </c>
      <c r="AJ1970" t="s">
        <v>72</v>
      </c>
      <c r="AK1970">
        <v>10068</v>
      </c>
      <c r="AL1970" t="s">
        <v>73</v>
      </c>
      <c r="AM1970" t="s">
        <v>16</v>
      </c>
      <c r="AN1970">
        <v>37737</v>
      </c>
      <c r="AO1970">
        <v>33861</v>
      </c>
      <c r="AP1970">
        <v>36373</v>
      </c>
      <c r="AQ1970">
        <v>19.690000000000001</v>
      </c>
      <c r="AR1970">
        <v>1633.47</v>
      </c>
      <c r="AS1970" t="s">
        <v>2396</v>
      </c>
      <c r="AT1970" t="s">
        <v>2396</v>
      </c>
      <c r="AU1970">
        <v>0</v>
      </c>
      <c r="AV1970" t="s">
        <v>2398</v>
      </c>
      <c r="AW1970" t="str" cm="1">
        <f t="array" ref="AW1970">IF(Bank_Final_Fact[[#This Row],[Disbursement Date]]=MIN(_xlfn._xlws.FILTER(Bank_Final_Fact[Disbursement Date],Bank_Final_Fact[Client id]=Bank_Final_Fact[[#This Row],[Client id]])),"New","Old")</f>
        <v>New</v>
      </c>
      <c r="AX1970">
        <f t="shared" si="30"/>
        <v>4</v>
      </c>
    </row>
    <row r="1971" spans="1:50">
      <c r="A1971" t="s">
        <v>2356</v>
      </c>
      <c r="B1971">
        <v>310</v>
      </c>
      <c r="C1971" t="s">
        <v>149</v>
      </c>
      <c r="D1971" t="s">
        <v>343</v>
      </c>
      <c r="E1971">
        <v>46165</v>
      </c>
      <c r="F1971">
        <v>43379</v>
      </c>
      <c r="G1971">
        <v>42623</v>
      </c>
      <c r="H1971" s="1">
        <v>44566</v>
      </c>
      <c r="I1971" t="s">
        <v>382</v>
      </c>
      <c r="J1971" t="s">
        <v>389</v>
      </c>
      <c r="K1971">
        <v>1050013</v>
      </c>
      <c r="L1971" t="s">
        <v>150</v>
      </c>
      <c r="M1971" t="s">
        <v>247</v>
      </c>
      <c r="N1971" t="s">
        <v>225</v>
      </c>
      <c r="O1971" t="s">
        <v>251</v>
      </c>
      <c r="P1971">
        <v>35</v>
      </c>
      <c r="Q1971" s="1">
        <v>30682</v>
      </c>
      <c r="R1971" t="s">
        <v>239</v>
      </c>
      <c r="S1971" t="s">
        <v>303</v>
      </c>
      <c r="T1971" t="s">
        <v>229</v>
      </c>
      <c r="U1971" t="s">
        <v>236</v>
      </c>
      <c r="V1971" t="s">
        <v>240</v>
      </c>
      <c r="W1971">
        <v>721</v>
      </c>
      <c r="X1971" t="s">
        <v>344</v>
      </c>
      <c r="Y1971" t="s">
        <v>345</v>
      </c>
      <c r="Z1971" t="s">
        <v>346</v>
      </c>
      <c r="AA1971">
        <v>0.1065</v>
      </c>
      <c r="AB1971" t="s">
        <v>347</v>
      </c>
      <c r="AC1971" t="s">
        <v>348</v>
      </c>
      <c r="AD1971" t="s">
        <v>149</v>
      </c>
      <c r="AE1971" t="s">
        <v>143</v>
      </c>
      <c r="AF1971" t="s">
        <v>144</v>
      </c>
      <c r="AG1971" t="s">
        <v>145</v>
      </c>
      <c r="AH1971" t="s">
        <v>145</v>
      </c>
      <c r="AI1971" t="s">
        <v>146</v>
      </c>
      <c r="AJ1971" t="s">
        <v>149</v>
      </c>
      <c r="AK1971">
        <v>1050013</v>
      </c>
      <c r="AL1971" t="s">
        <v>147</v>
      </c>
      <c r="AM1971" t="s">
        <v>30</v>
      </c>
      <c r="AN1971">
        <v>46925</v>
      </c>
      <c r="AO1971">
        <v>45182</v>
      </c>
      <c r="AP1971">
        <v>45750</v>
      </c>
      <c r="AQ1971">
        <v>25.36</v>
      </c>
      <c r="AR1971">
        <v>3055.59</v>
      </c>
      <c r="AS1971" t="s">
        <v>2396</v>
      </c>
      <c r="AT1971" t="s">
        <v>2396</v>
      </c>
      <c r="AU1971">
        <v>1</v>
      </c>
      <c r="AV1971" t="s">
        <v>2398</v>
      </c>
      <c r="AW1971" t="str" cm="1">
        <f t="array" ref="AW1971">IF(Bank_Final_Fact[[#This Row],[Disbursement Date]]=MIN(_xlfn._xlws.FILTER(Bank_Final_Fact[Disbursement Date],Bank_Final_Fact[Client id]=Bank_Final_Fact[[#This Row],[Client id]])),"New","Old")</f>
        <v>New</v>
      </c>
      <c r="AX1971">
        <f t="shared" si="30"/>
        <v>2</v>
      </c>
    </row>
    <row r="1972" spans="1:50">
      <c r="A1972" t="s">
        <v>2357</v>
      </c>
      <c r="B1972">
        <v>590</v>
      </c>
      <c r="C1972" t="s">
        <v>23</v>
      </c>
      <c r="D1972" t="s">
        <v>362</v>
      </c>
      <c r="E1972">
        <v>45080</v>
      </c>
      <c r="F1972">
        <v>6466</v>
      </c>
      <c r="G1972">
        <v>41058</v>
      </c>
      <c r="H1972" s="1">
        <v>42767</v>
      </c>
      <c r="I1972" t="s">
        <v>394</v>
      </c>
      <c r="J1972" t="s">
        <v>383</v>
      </c>
      <c r="K1972">
        <v>910182</v>
      </c>
      <c r="L1972" t="s">
        <v>31</v>
      </c>
      <c r="M1972" t="s">
        <v>287</v>
      </c>
      <c r="N1972" t="s">
        <v>225</v>
      </c>
      <c r="O1972" t="s">
        <v>251</v>
      </c>
      <c r="P1972">
        <v>35</v>
      </c>
      <c r="Q1972" s="1">
        <v>30761</v>
      </c>
      <c r="R1972" t="s">
        <v>235</v>
      </c>
      <c r="S1972" t="s">
        <v>243</v>
      </c>
      <c r="T1972" t="s">
        <v>229</v>
      </c>
      <c r="U1972" t="s">
        <v>230</v>
      </c>
      <c r="V1972" t="s">
        <v>231</v>
      </c>
      <c r="W1972">
        <v>567</v>
      </c>
      <c r="X1972" t="s">
        <v>344</v>
      </c>
      <c r="Y1972" t="s">
        <v>357</v>
      </c>
      <c r="Z1972" t="s">
        <v>363</v>
      </c>
      <c r="AA1972">
        <v>0.1991</v>
      </c>
      <c r="AB1972" t="s">
        <v>364</v>
      </c>
      <c r="AC1972" t="s">
        <v>365</v>
      </c>
      <c r="AD1972" t="s">
        <v>23</v>
      </c>
      <c r="AE1972" t="s">
        <v>24</v>
      </c>
      <c r="AF1972" t="s">
        <v>25</v>
      </c>
      <c r="AG1972" t="s">
        <v>26</v>
      </c>
      <c r="AH1972" t="s">
        <v>26</v>
      </c>
      <c r="AI1972" t="s">
        <v>27</v>
      </c>
      <c r="AJ1972" t="s">
        <v>28</v>
      </c>
      <c r="AK1972">
        <v>910182</v>
      </c>
      <c r="AL1972" t="s">
        <v>29</v>
      </c>
      <c r="AM1972" t="s">
        <v>16</v>
      </c>
      <c r="AN1972">
        <v>44938</v>
      </c>
      <c r="AO1972">
        <v>7391</v>
      </c>
      <c r="AP1972">
        <v>44637</v>
      </c>
      <c r="AQ1972">
        <v>10.01</v>
      </c>
      <c r="AR1972">
        <v>4512.49</v>
      </c>
      <c r="AS1972" t="s">
        <v>2397</v>
      </c>
      <c r="AT1972" t="s">
        <v>2397</v>
      </c>
      <c r="AU1972">
        <v>2</v>
      </c>
      <c r="AV1972" t="s">
        <v>2399</v>
      </c>
      <c r="AW1972" t="str" cm="1">
        <f t="array" ref="AW1972">IF(Bank_Final_Fact[[#This Row],[Disbursement Date]]=MIN(_xlfn._xlws.FILTER(Bank_Final_Fact[Disbursement Date],Bank_Final_Fact[Client id]=Bank_Final_Fact[[#This Row],[Client id]])),"New","Old")</f>
        <v>New</v>
      </c>
      <c r="AX1972">
        <f t="shared" si="30"/>
        <v>1</v>
      </c>
    </row>
    <row r="1973" spans="1:50">
      <c r="A1973" t="s">
        <v>2358</v>
      </c>
      <c r="B1973">
        <v>295</v>
      </c>
      <c r="C1973" t="s">
        <v>109</v>
      </c>
      <c r="D1973" t="s">
        <v>359</v>
      </c>
      <c r="E1973">
        <v>41907</v>
      </c>
      <c r="F1973">
        <v>33684</v>
      </c>
      <c r="G1973">
        <v>29790</v>
      </c>
      <c r="H1973" s="1">
        <v>45251</v>
      </c>
      <c r="I1973" t="s">
        <v>382</v>
      </c>
      <c r="J1973" t="s">
        <v>389</v>
      </c>
      <c r="K1973">
        <v>1110166</v>
      </c>
      <c r="L1973" t="s">
        <v>112</v>
      </c>
      <c r="M1973" t="s">
        <v>302</v>
      </c>
      <c r="N1973" t="s">
        <v>225</v>
      </c>
      <c r="O1973" t="s">
        <v>251</v>
      </c>
      <c r="P1973">
        <v>29</v>
      </c>
      <c r="Q1973" s="1">
        <v>32874</v>
      </c>
      <c r="R1973" t="s">
        <v>281</v>
      </c>
      <c r="S1973" t="s">
        <v>243</v>
      </c>
      <c r="T1973" t="s">
        <v>259</v>
      </c>
      <c r="U1973" t="s">
        <v>230</v>
      </c>
      <c r="V1973" t="s">
        <v>240</v>
      </c>
      <c r="W1973">
        <v>395</v>
      </c>
      <c r="X1973" t="s">
        <v>344</v>
      </c>
      <c r="Y1973" t="s">
        <v>360</v>
      </c>
      <c r="Z1973" t="s">
        <v>346</v>
      </c>
      <c r="AA1973">
        <v>9.9099999999999994E-2</v>
      </c>
      <c r="AB1973" t="s">
        <v>347</v>
      </c>
      <c r="AC1973" t="s">
        <v>361</v>
      </c>
      <c r="AD1973" t="s">
        <v>109</v>
      </c>
      <c r="AE1973" t="s">
        <v>9</v>
      </c>
      <c r="AF1973" t="s">
        <v>10</v>
      </c>
      <c r="AG1973" t="s">
        <v>11</v>
      </c>
      <c r="AH1973" t="s">
        <v>11</v>
      </c>
      <c r="AI1973" t="s">
        <v>12</v>
      </c>
      <c r="AJ1973" t="s">
        <v>110</v>
      </c>
      <c r="AK1973">
        <v>1110166</v>
      </c>
      <c r="AL1973" t="s">
        <v>111</v>
      </c>
      <c r="AM1973" t="s">
        <v>14</v>
      </c>
      <c r="AN1973">
        <v>43075</v>
      </c>
      <c r="AO1973">
        <v>34029</v>
      </c>
      <c r="AP1973">
        <v>41546</v>
      </c>
      <c r="AQ1973">
        <v>16.420000000000002</v>
      </c>
      <c r="AR1973">
        <v>2062.06</v>
      </c>
      <c r="AS1973" t="s">
        <v>2397</v>
      </c>
      <c r="AT1973" t="s">
        <v>2396</v>
      </c>
      <c r="AU1973">
        <v>0</v>
      </c>
      <c r="AV1973" t="s">
        <v>2398</v>
      </c>
      <c r="AW1973" t="str" cm="1">
        <f t="array" ref="AW1973">IF(Bank_Final_Fact[[#This Row],[Disbursement Date]]=MIN(_xlfn._xlws.FILTER(Bank_Final_Fact[Disbursement Date],Bank_Final_Fact[Client id]=Bank_Final_Fact[[#This Row],[Client id]])),"New","Old")</f>
        <v>Old</v>
      </c>
      <c r="AX1973">
        <f t="shared" si="30"/>
        <v>3</v>
      </c>
    </row>
    <row r="1974" spans="1:50">
      <c r="A1974" t="s">
        <v>2359</v>
      </c>
      <c r="B1974">
        <v>49</v>
      </c>
      <c r="C1974" t="s">
        <v>186</v>
      </c>
      <c r="D1974" t="s">
        <v>359</v>
      </c>
      <c r="E1974">
        <v>22714</v>
      </c>
      <c r="F1974">
        <v>24166</v>
      </c>
      <c r="G1974">
        <v>4265</v>
      </c>
      <c r="H1974" s="1">
        <v>42061</v>
      </c>
      <c r="I1974" t="s">
        <v>385</v>
      </c>
      <c r="J1974" t="s">
        <v>383</v>
      </c>
      <c r="K1974">
        <v>800018</v>
      </c>
      <c r="L1974" t="s">
        <v>189</v>
      </c>
      <c r="M1974" t="s">
        <v>267</v>
      </c>
      <c r="N1974" t="s">
        <v>225</v>
      </c>
      <c r="O1974" t="s">
        <v>238</v>
      </c>
      <c r="P1974">
        <v>46</v>
      </c>
      <c r="Q1974" s="1">
        <v>26759</v>
      </c>
      <c r="R1974" t="s">
        <v>235</v>
      </c>
      <c r="S1974" t="s">
        <v>243</v>
      </c>
      <c r="T1974" t="s">
        <v>229</v>
      </c>
      <c r="U1974" t="s">
        <v>233</v>
      </c>
      <c r="V1974" t="s">
        <v>240</v>
      </c>
      <c r="W1974">
        <v>459</v>
      </c>
      <c r="X1974" t="s">
        <v>344</v>
      </c>
      <c r="Y1974" t="s">
        <v>360</v>
      </c>
      <c r="Z1974" t="s">
        <v>346</v>
      </c>
      <c r="AA1974">
        <v>9.9099999999999994E-2</v>
      </c>
      <c r="AB1974" t="s">
        <v>347</v>
      </c>
      <c r="AC1974" t="s">
        <v>361</v>
      </c>
      <c r="AD1974" t="s">
        <v>186</v>
      </c>
      <c r="AE1974" t="s">
        <v>24</v>
      </c>
      <c r="AF1974" t="s">
        <v>25</v>
      </c>
      <c r="AG1974" t="s">
        <v>26</v>
      </c>
      <c r="AH1974" t="s">
        <v>26</v>
      </c>
      <c r="AI1974" t="s">
        <v>27</v>
      </c>
      <c r="AJ1974" t="s">
        <v>187</v>
      </c>
      <c r="AK1974">
        <v>800018</v>
      </c>
      <c r="AL1974" t="s">
        <v>188</v>
      </c>
      <c r="AM1974" t="s">
        <v>14</v>
      </c>
      <c r="AN1974">
        <v>24568</v>
      </c>
      <c r="AO1974">
        <v>24172</v>
      </c>
      <c r="AP1974">
        <v>22528</v>
      </c>
      <c r="AQ1974">
        <v>15.06</v>
      </c>
      <c r="AR1974">
        <v>581.83000000000004</v>
      </c>
      <c r="AS1974" t="s">
        <v>2397</v>
      </c>
      <c r="AT1974" t="s">
        <v>2396</v>
      </c>
      <c r="AU1974">
        <v>1</v>
      </c>
      <c r="AV1974" t="s">
        <v>2398</v>
      </c>
      <c r="AW1974" t="str" cm="1">
        <f t="array" ref="AW1974">IF(Bank_Final_Fact[[#This Row],[Disbursement Date]]=MIN(_xlfn._xlws.FILTER(Bank_Final_Fact[Disbursement Date],Bank_Final_Fact[Client id]=Bank_Final_Fact[[#This Row],[Client id]])),"New","Old")</f>
        <v>New</v>
      </c>
      <c r="AX1974">
        <f t="shared" si="30"/>
        <v>5</v>
      </c>
    </row>
    <row r="1975" spans="1:50">
      <c r="A1975" t="s">
        <v>2360</v>
      </c>
      <c r="B1975">
        <v>944</v>
      </c>
      <c r="C1975" t="s">
        <v>69</v>
      </c>
      <c r="D1975" t="s">
        <v>343</v>
      </c>
      <c r="E1975">
        <v>19524</v>
      </c>
      <c r="F1975">
        <v>35849</v>
      </c>
      <c r="G1975">
        <v>1812</v>
      </c>
      <c r="H1975" s="1">
        <v>44794</v>
      </c>
      <c r="I1975" t="s">
        <v>382</v>
      </c>
      <c r="J1975" t="s">
        <v>389</v>
      </c>
      <c r="K1975">
        <v>140056</v>
      </c>
      <c r="L1975" t="s">
        <v>71</v>
      </c>
      <c r="M1975" t="s">
        <v>333</v>
      </c>
      <c r="N1975" t="s">
        <v>225</v>
      </c>
      <c r="O1975" t="s">
        <v>238</v>
      </c>
      <c r="P1975">
        <v>46</v>
      </c>
      <c r="Q1975" s="1">
        <v>26877</v>
      </c>
      <c r="R1975" t="s">
        <v>281</v>
      </c>
      <c r="S1975" t="s">
        <v>282</v>
      </c>
      <c r="T1975" t="s">
        <v>259</v>
      </c>
      <c r="U1975" t="s">
        <v>233</v>
      </c>
      <c r="V1975" t="s">
        <v>246</v>
      </c>
      <c r="W1975">
        <v>604</v>
      </c>
      <c r="X1975" t="s">
        <v>344</v>
      </c>
      <c r="Y1975" t="s">
        <v>345</v>
      </c>
      <c r="Z1975" t="s">
        <v>346</v>
      </c>
      <c r="AA1975">
        <v>0.1065</v>
      </c>
      <c r="AB1975" t="s">
        <v>347</v>
      </c>
      <c r="AC1975" t="s">
        <v>348</v>
      </c>
      <c r="AD1975" t="s">
        <v>69</v>
      </c>
      <c r="AE1975" t="s">
        <v>24</v>
      </c>
      <c r="AF1975" t="s">
        <v>25</v>
      </c>
      <c r="AG1975" t="s">
        <v>26</v>
      </c>
      <c r="AH1975" t="s">
        <v>26</v>
      </c>
      <c r="AI1975" t="s">
        <v>27</v>
      </c>
      <c r="AJ1975" t="s">
        <v>69</v>
      </c>
      <c r="AK1975">
        <v>140056</v>
      </c>
      <c r="AL1975" t="s">
        <v>70</v>
      </c>
      <c r="AM1975" t="s">
        <v>14</v>
      </c>
      <c r="AN1975">
        <v>19247</v>
      </c>
      <c r="AO1975">
        <v>37046</v>
      </c>
      <c r="AP1975">
        <v>19108</v>
      </c>
      <c r="AQ1975">
        <v>14.83</v>
      </c>
      <c r="AR1975">
        <v>4377.1000000000004</v>
      </c>
      <c r="AS1975" t="s">
        <v>2396</v>
      </c>
      <c r="AT1975" t="s">
        <v>2396</v>
      </c>
      <c r="AU1975">
        <v>0</v>
      </c>
      <c r="AV1975" t="s">
        <v>2399</v>
      </c>
      <c r="AW1975" t="str" cm="1">
        <f t="array" ref="AW1975">IF(Bank_Final_Fact[[#This Row],[Disbursement Date]]=MIN(_xlfn._xlws.FILTER(Bank_Final_Fact[Disbursement Date],Bank_Final_Fact[Client id]=Bank_Final_Fact[[#This Row],[Client id]])),"New","Old")</f>
        <v>Old</v>
      </c>
      <c r="AX1975">
        <f t="shared" si="30"/>
        <v>5</v>
      </c>
    </row>
    <row r="1976" spans="1:50">
      <c r="A1976" t="s">
        <v>2361</v>
      </c>
      <c r="B1976">
        <v>544</v>
      </c>
      <c r="C1976" t="s">
        <v>109</v>
      </c>
      <c r="D1976" t="s">
        <v>343</v>
      </c>
      <c r="E1976">
        <v>14983</v>
      </c>
      <c r="F1976">
        <v>46751</v>
      </c>
      <c r="G1976">
        <v>8902</v>
      </c>
      <c r="H1976" s="1">
        <v>44880</v>
      </c>
      <c r="I1976" t="s">
        <v>382</v>
      </c>
      <c r="J1976" t="s">
        <v>383</v>
      </c>
      <c r="K1976">
        <v>1110166</v>
      </c>
      <c r="L1976" t="s">
        <v>112</v>
      </c>
      <c r="M1976" t="s">
        <v>264</v>
      </c>
      <c r="N1976" t="s">
        <v>225</v>
      </c>
      <c r="O1976" t="s">
        <v>238</v>
      </c>
      <c r="P1976">
        <v>52</v>
      </c>
      <c r="Q1976" s="1">
        <v>24473</v>
      </c>
      <c r="R1976" t="s">
        <v>281</v>
      </c>
      <c r="S1976" t="s">
        <v>282</v>
      </c>
      <c r="T1976" t="s">
        <v>229</v>
      </c>
      <c r="U1976" t="s">
        <v>261</v>
      </c>
      <c r="V1976" t="s">
        <v>240</v>
      </c>
      <c r="W1976">
        <v>557</v>
      </c>
      <c r="X1976" t="s">
        <v>344</v>
      </c>
      <c r="Y1976" t="s">
        <v>345</v>
      </c>
      <c r="Z1976" t="s">
        <v>346</v>
      </c>
      <c r="AA1976">
        <v>0.1065</v>
      </c>
      <c r="AB1976" t="s">
        <v>347</v>
      </c>
      <c r="AC1976" t="s">
        <v>348</v>
      </c>
      <c r="AD1976" t="s">
        <v>109</v>
      </c>
      <c r="AE1976" t="s">
        <v>9</v>
      </c>
      <c r="AF1976" t="s">
        <v>10</v>
      </c>
      <c r="AG1976" t="s">
        <v>11</v>
      </c>
      <c r="AH1976" t="s">
        <v>11</v>
      </c>
      <c r="AI1976" t="s">
        <v>12</v>
      </c>
      <c r="AJ1976" t="s">
        <v>110</v>
      </c>
      <c r="AK1976">
        <v>1110166</v>
      </c>
      <c r="AL1976" t="s">
        <v>111</v>
      </c>
      <c r="AM1976" t="s">
        <v>14</v>
      </c>
      <c r="AN1976">
        <v>16862</v>
      </c>
      <c r="AO1976">
        <v>47532</v>
      </c>
      <c r="AP1976">
        <v>14555</v>
      </c>
      <c r="AQ1976">
        <v>22.27</v>
      </c>
      <c r="AR1976">
        <v>1328.17</v>
      </c>
      <c r="AS1976" t="s">
        <v>2396</v>
      </c>
      <c r="AT1976" t="s">
        <v>2396</v>
      </c>
      <c r="AU1976">
        <v>2</v>
      </c>
      <c r="AV1976" t="s">
        <v>2398</v>
      </c>
      <c r="AW1976" t="str" cm="1">
        <f t="array" ref="AW1976">IF(Bank_Final_Fact[[#This Row],[Disbursement Date]]=MIN(_xlfn._xlws.FILTER(Bank_Final_Fact[Disbursement Date],Bank_Final_Fact[Client id]=Bank_Final_Fact[[#This Row],[Client id]])),"New","Old")</f>
        <v>Old</v>
      </c>
      <c r="AX1976">
        <f t="shared" si="30"/>
        <v>2</v>
      </c>
    </row>
    <row r="1977" spans="1:50">
      <c r="A1977" t="s">
        <v>2362</v>
      </c>
      <c r="B1977">
        <v>861</v>
      </c>
      <c r="C1977" t="s">
        <v>89</v>
      </c>
      <c r="D1977" t="s">
        <v>343</v>
      </c>
      <c r="E1977">
        <v>2275</v>
      </c>
      <c r="F1977">
        <v>13291</v>
      </c>
      <c r="G1977">
        <v>3833</v>
      </c>
      <c r="H1977" s="1">
        <v>44221</v>
      </c>
      <c r="I1977" t="s">
        <v>382</v>
      </c>
      <c r="J1977" t="s">
        <v>389</v>
      </c>
      <c r="K1977">
        <v>910020</v>
      </c>
      <c r="L1977" t="s">
        <v>91</v>
      </c>
      <c r="M1977" t="s">
        <v>234</v>
      </c>
      <c r="N1977" t="s">
        <v>225</v>
      </c>
      <c r="O1977" t="s">
        <v>226</v>
      </c>
      <c r="P1977">
        <v>43</v>
      </c>
      <c r="Q1977" s="1">
        <v>27030</v>
      </c>
      <c r="R1977" t="s">
        <v>235</v>
      </c>
      <c r="S1977" t="s">
        <v>228</v>
      </c>
      <c r="T1977" t="s">
        <v>229</v>
      </c>
      <c r="U1977" t="s">
        <v>236</v>
      </c>
      <c r="V1977" t="s">
        <v>231</v>
      </c>
      <c r="W1977">
        <v>645</v>
      </c>
      <c r="X1977" t="s">
        <v>344</v>
      </c>
      <c r="Y1977" t="s">
        <v>345</v>
      </c>
      <c r="Z1977" t="s">
        <v>346</v>
      </c>
      <c r="AA1977">
        <v>0.1065</v>
      </c>
      <c r="AB1977" t="s">
        <v>347</v>
      </c>
      <c r="AC1977" t="s">
        <v>348</v>
      </c>
      <c r="AD1977" t="s">
        <v>89</v>
      </c>
      <c r="AE1977" t="s">
        <v>24</v>
      </c>
      <c r="AF1977" t="s">
        <v>25</v>
      </c>
      <c r="AG1977" t="s">
        <v>26</v>
      </c>
      <c r="AH1977" t="s">
        <v>26</v>
      </c>
      <c r="AI1977" t="s">
        <v>27</v>
      </c>
      <c r="AJ1977" t="s">
        <v>28</v>
      </c>
      <c r="AK1977">
        <v>910020</v>
      </c>
      <c r="AL1977" t="s">
        <v>90</v>
      </c>
      <c r="AM1977" t="s">
        <v>16</v>
      </c>
      <c r="AN1977">
        <v>2212</v>
      </c>
      <c r="AO1977">
        <v>14082</v>
      </c>
      <c r="AP1977">
        <v>1965</v>
      </c>
      <c r="AQ1977">
        <v>9.2899999999999991</v>
      </c>
      <c r="AR1977">
        <v>1776.63</v>
      </c>
      <c r="AS1977" t="s">
        <v>2396</v>
      </c>
      <c r="AT1977" t="s">
        <v>2396</v>
      </c>
      <c r="AU1977">
        <v>2</v>
      </c>
      <c r="AV1977" t="s">
        <v>2398</v>
      </c>
      <c r="AW1977" t="str" cm="1">
        <f t="array" ref="AW1977">IF(Bank_Final_Fact[[#This Row],[Disbursement Date]]=MIN(_xlfn._xlws.FILTER(Bank_Final_Fact[Disbursement Date],Bank_Final_Fact[Client id]=Bank_Final_Fact[[#This Row],[Client id]])),"New","Old")</f>
        <v>New</v>
      </c>
      <c r="AX1977">
        <f t="shared" si="30"/>
        <v>4</v>
      </c>
    </row>
    <row r="1978" spans="1:50">
      <c r="A1978" t="s">
        <v>2363</v>
      </c>
      <c r="B1978">
        <v>140</v>
      </c>
      <c r="C1978" t="s">
        <v>60</v>
      </c>
      <c r="D1978" t="s">
        <v>368</v>
      </c>
      <c r="E1978">
        <v>42066</v>
      </c>
      <c r="F1978">
        <v>16100</v>
      </c>
      <c r="G1978">
        <v>32996</v>
      </c>
      <c r="H1978" s="1">
        <v>42405</v>
      </c>
      <c r="I1978" t="s">
        <v>394</v>
      </c>
      <c r="J1978" t="s">
        <v>389</v>
      </c>
      <c r="K1978">
        <v>90149</v>
      </c>
      <c r="L1978" t="s">
        <v>62</v>
      </c>
      <c r="M1978" t="s">
        <v>323</v>
      </c>
      <c r="N1978" t="s">
        <v>225</v>
      </c>
      <c r="O1978" t="s">
        <v>251</v>
      </c>
      <c r="P1978">
        <v>28</v>
      </c>
      <c r="Q1978" s="1">
        <v>33550</v>
      </c>
      <c r="R1978" t="s">
        <v>239</v>
      </c>
      <c r="S1978" t="s">
        <v>303</v>
      </c>
      <c r="T1978" t="s">
        <v>259</v>
      </c>
      <c r="U1978" t="s">
        <v>245</v>
      </c>
      <c r="V1978" t="s">
        <v>231</v>
      </c>
      <c r="W1978">
        <v>641</v>
      </c>
      <c r="X1978" t="s">
        <v>344</v>
      </c>
      <c r="Y1978" t="s">
        <v>357</v>
      </c>
      <c r="Z1978" t="s">
        <v>363</v>
      </c>
      <c r="AA1978">
        <v>0.14649999999999999</v>
      </c>
      <c r="AB1978" t="s">
        <v>369</v>
      </c>
      <c r="AC1978" t="s">
        <v>370</v>
      </c>
      <c r="AD1978" t="s">
        <v>60</v>
      </c>
      <c r="AE1978" t="s">
        <v>40</v>
      </c>
      <c r="AF1978" t="s">
        <v>41</v>
      </c>
      <c r="AG1978" t="s">
        <v>42</v>
      </c>
      <c r="AH1978" t="s">
        <v>42</v>
      </c>
      <c r="AI1978" t="s">
        <v>43</v>
      </c>
      <c r="AJ1978" t="s">
        <v>61</v>
      </c>
      <c r="AK1978">
        <v>90149</v>
      </c>
      <c r="AL1978" t="s">
        <v>48</v>
      </c>
      <c r="AM1978" t="s">
        <v>30</v>
      </c>
      <c r="AN1978">
        <v>41571</v>
      </c>
      <c r="AO1978">
        <v>16125</v>
      </c>
      <c r="AP1978">
        <v>41757</v>
      </c>
      <c r="AQ1978">
        <v>37.880000000000003</v>
      </c>
      <c r="AR1978">
        <v>119.41</v>
      </c>
      <c r="AS1978" t="s">
        <v>2396</v>
      </c>
      <c r="AT1978" t="s">
        <v>2396</v>
      </c>
      <c r="AU1978">
        <v>1</v>
      </c>
      <c r="AV1978" t="s">
        <v>2398</v>
      </c>
      <c r="AW1978" t="str" cm="1">
        <f t="array" ref="AW1978">IF(Bank_Final_Fact[[#This Row],[Disbursement Date]]=MIN(_xlfn._xlws.FILTER(Bank_Final_Fact[Disbursement Date],Bank_Final_Fact[Client id]=Bank_Final_Fact[[#This Row],[Client id]])),"New","Old")</f>
        <v>New</v>
      </c>
      <c r="AX1978">
        <f t="shared" si="30"/>
        <v>4</v>
      </c>
    </row>
    <row r="1979" spans="1:50">
      <c r="A1979" t="s">
        <v>2364</v>
      </c>
      <c r="B1979">
        <v>382</v>
      </c>
      <c r="C1979" t="s">
        <v>17</v>
      </c>
      <c r="D1979" t="s">
        <v>343</v>
      </c>
      <c r="E1979">
        <v>45113</v>
      </c>
      <c r="F1979">
        <v>36053</v>
      </c>
      <c r="G1979">
        <v>4924</v>
      </c>
      <c r="H1979" s="1">
        <v>43728</v>
      </c>
      <c r="I1979" t="s">
        <v>382</v>
      </c>
      <c r="J1979" t="s">
        <v>383</v>
      </c>
      <c r="K1979">
        <v>160051</v>
      </c>
      <c r="L1979" t="s">
        <v>19</v>
      </c>
      <c r="M1979" t="s">
        <v>333</v>
      </c>
      <c r="N1979" t="s">
        <v>225</v>
      </c>
      <c r="O1979" t="s">
        <v>238</v>
      </c>
      <c r="P1979">
        <v>47</v>
      </c>
      <c r="Q1979" s="1">
        <v>26299</v>
      </c>
      <c r="R1979" t="s">
        <v>281</v>
      </c>
      <c r="S1979" t="s">
        <v>282</v>
      </c>
      <c r="T1979" t="s">
        <v>229</v>
      </c>
      <c r="U1979" t="s">
        <v>261</v>
      </c>
      <c r="V1979" t="s">
        <v>246</v>
      </c>
      <c r="W1979">
        <v>526</v>
      </c>
      <c r="X1979" t="s">
        <v>344</v>
      </c>
      <c r="Y1979" t="s">
        <v>345</v>
      </c>
      <c r="Z1979" t="s">
        <v>346</v>
      </c>
      <c r="AA1979">
        <v>0.1065</v>
      </c>
      <c r="AB1979" t="s">
        <v>347</v>
      </c>
      <c r="AC1979" t="s">
        <v>348</v>
      </c>
      <c r="AD1979" t="s">
        <v>17</v>
      </c>
      <c r="AE1979" t="s">
        <v>9</v>
      </c>
      <c r="AF1979" t="s">
        <v>10</v>
      </c>
      <c r="AG1979" t="s">
        <v>11</v>
      </c>
      <c r="AH1979" t="s">
        <v>11</v>
      </c>
      <c r="AI1979" t="s">
        <v>12</v>
      </c>
      <c r="AJ1979" t="s">
        <v>17</v>
      </c>
      <c r="AK1979">
        <v>160051</v>
      </c>
      <c r="AL1979" t="s">
        <v>18</v>
      </c>
      <c r="AM1979" t="s">
        <v>30</v>
      </c>
      <c r="AN1979">
        <v>45088</v>
      </c>
      <c r="AO1979">
        <v>36163</v>
      </c>
      <c r="AP1979">
        <v>45098</v>
      </c>
      <c r="AQ1979">
        <v>16.149999999999999</v>
      </c>
      <c r="AR1979">
        <v>1412.32</v>
      </c>
      <c r="AS1979" t="s">
        <v>2396</v>
      </c>
      <c r="AT1979" t="s">
        <v>2396</v>
      </c>
      <c r="AU1979">
        <v>1</v>
      </c>
      <c r="AV1979" t="s">
        <v>2398</v>
      </c>
      <c r="AW1979" t="str" cm="1">
        <f t="array" ref="AW1979">IF(Bank_Final_Fact[[#This Row],[Disbursement Date]]=MIN(_xlfn._xlws.FILTER(Bank_Final_Fact[Disbursement Date],Bank_Final_Fact[Client id]=Bank_Final_Fact[[#This Row],[Client id]])),"New","Old")</f>
        <v>New</v>
      </c>
      <c r="AX1979">
        <f t="shared" si="30"/>
        <v>3</v>
      </c>
    </row>
    <row r="1980" spans="1:50">
      <c r="A1980" t="s">
        <v>2365</v>
      </c>
      <c r="B1980">
        <v>842</v>
      </c>
      <c r="C1980" t="s">
        <v>154</v>
      </c>
      <c r="D1980" t="s">
        <v>343</v>
      </c>
      <c r="E1980">
        <v>42975</v>
      </c>
      <c r="F1980">
        <v>45723</v>
      </c>
      <c r="G1980">
        <v>44295</v>
      </c>
      <c r="H1980" s="1">
        <v>43290</v>
      </c>
      <c r="I1980" t="s">
        <v>382</v>
      </c>
      <c r="J1980" t="s">
        <v>383</v>
      </c>
      <c r="K1980">
        <v>740048</v>
      </c>
      <c r="L1980" t="s">
        <v>157</v>
      </c>
      <c r="M1980" t="s">
        <v>262</v>
      </c>
      <c r="N1980" t="s">
        <v>225</v>
      </c>
      <c r="O1980" t="s">
        <v>226</v>
      </c>
      <c r="P1980">
        <v>41</v>
      </c>
      <c r="Q1980" s="1">
        <v>27760</v>
      </c>
      <c r="R1980" t="s">
        <v>266</v>
      </c>
      <c r="S1980" t="s">
        <v>243</v>
      </c>
      <c r="T1980" t="s">
        <v>229</v>
      </c>
      <c r="U1980" t="s">
        <v>233</v>
      </c>
      <c r="V1980" t="s">
        <v>246</v>
      </c>
      <c r="W1980">
        <v>399</v>
      </c>
      <c r="X1980" t="s">
        <v>344</v>
      </c>
      <c r="Y1980" t="s">
        <v>345</v>
      </c>
      <c r="Z1980" t="s">
        <v>346</v>
      </c>
      <c r="AA1980">
        <v>0.1065</v>
      </c>
      <c r="AB1980" t="s">
        <v>347</v>
      </c>
      <c r="AC1980" t="s">
        <v>348</v>
      </c>
      <c r="AD1980" t="s">
        <v>154</v>
      </c>
      <c r="AE1980" t="s">
        <v>143</v>
      </c>
      <c r="AF1980" t="s">
        <v>144</v>
      </c>
      <c r="AG1980" t="s">
        <v>145</v>
      </c>
      <c r="AH1980" t="s">
        <v>145</v>
      </c>
      <c r="AI1980" t="s">
        <v>146</v>
      </c>
      <c r="AJ1980" t="s">
        <v>155</v>
      </c>
      <c r="AK1980">
        <v>740048</v>
      </c>
      <c r="AL1980" t="s">
        <v>156</v>
      </c>
      <c r="AM1980" t="s">
        <v>14</v>
      </c>
      <c r="AN1980">
        <v>44764</v>
      </c>
      <c r="AO1980">
        <v>47249</v>
      </c>
      <c r="AP1980">
        <v>42862</v>
      </c>
      <c r="AQ1980">
        <v>0.2</v>
      </c>
      <c r="AR1980">
        <v>703.98</v>
      </c>
      <c r="AS1980" t="s">
        <v>2396</v>
      </c>
      <c r="AT1980" t="s">
        <v>2396</v>
      </c>
      <c r="AU1980">
        <v>1</v>
      </c>
      <c r="AV1980" t="s">
        <v>2398</v>
      </c>
      <c r="AW1980" t="str" cm="1">
        <f t="array" ref="AW1980">IF(Bank_Final_Fact[[#This Row],[Disbursement Date]]=MIN(_xlfn._xlws.FILTER(Bank_Final_Fact[Disbursement Date],Bank_Final_Fact[Client id]=Bank_Final_Fact[[#This Row],[Client id]])),"New","Old")</f>
        <v>Old</v>
      </c>
      <c r="AX1980">
        <f t="shared" si="30"/>
        <v>2</v>
      </c>
    </row>
    <row r="1981" spans="1:50">
      <c r="A1981" t="s">
        <v>2366</v>
      </c>
      <c r="B1981">
        <v>956</v>
      </c>
      <c r="C1981" t="s">
        <v>174</v>
      </c>
      <c r="D1981" t="s">
        <v>353</v>
      </c>
      <c r="E1981">
        <v>17363</v>
      </c>
      <c r="F1981">
        <v>13096</v>
      </c>
      <c r="G1981">
        <v>7317</v>
      </c>
      <c r="H1981" s="1">
        <v>44637</v>
      </c>
      <c r="I1981" t="s">
        <v>394</v>
      </c>
      <c r="J1981" t="s">
        <v>383</v>
      </c>
      <c r="K1981">
        <v>520376</v>
      </c>
      <c r="L1981" t="s">
        <v>177</v>
      </c>
      <c r="M1981" t="s">
        <v>297</v>
      </c>
      <c r="N1981" t="s">
        <v>225</v>
      </c>
      <c r="O1981" t="s">
        <v>251</v>
      </c>
      <c r="P1981">
        <v>31</v>
      </c>
      <c r="Q1981" s="1">
        <v>31778</v>
      </c>
      <c r="R1981" t="s">
        <v>239</v>
      </c>
      <c r="S1981" t="s">
        <v>282</v>
      </c>
      <c r="T1981" t="s">
        <v>229</v>
      </c>
      <c r="U1981" t="s">
        <v>261</v>
      </c>
      <c r="V1981" t="s">
        <v>231</v>
      </c>
      <c r="W1981">
        <v>466</v>
      </c>
      <c r="X1981" t="s">
        <v>344</v>
      </c>
      <c r="Y1981" t="s">
        <v>357</v>
      </c>
      <c r="Z1981" t="s">
        <v>346</v>
      </c>
      <c r="AA1981">
        <v>0.1825</v>
      </c>
      <c r="AB1981" t="s">
        <v>354</v>
      </c>
      <c r="AC1981" t="s">
        <v>355</v>
      </c>
      <c r="AD1981" t="s">
        <v>174</v>
      </c>
      <c r="AE1981" t="s">
        <v>76</v>
      </c>
      <c r="AF1981" t="s">
        <v>77</v>
      </c>
      <c r="AG1981" t="s">
        <v>78</v>
      </c>
      <c r="AH1981" t="s">
        <v>78</v>
      </c>
      <c r="AI1981" t="s">
        <v>79</v>
      </c>
      <c r="AJ1981" t="s">
        <v>175</v>
      </c>
      <c r="AK1981">
        <v>520376</v>
      </c>
      <c r="AL1981" t="s">
        <v>176</v>
      </c>
      <c r="AM1981" t="s">
        <v>14</v>
      </c>
      <c r="AN1981">
        <v>18309</v>
      </c>
      <c r="AO1981">
        <v>14560</v>
      </c>
      <c r="AP1981">
        <v>17125</v>
      </c>
      <c r="AQ1981">
        <v>49.3</v>
      </c>
      <c r="AR1981">
        <v>3325.38</v>
      </c>
      <c r="AS1981" t="s">
        <v>2397</v>
      </c>
      <c r="AT1981" t="s">
        <v>2396</v>
      </c>
      <c r="AU1981">
        <v>1</v>
      </c>
      <c r="AV1981" t="s">
        <v>2399</v>
      </c>
      <c r="AW1981" t="str" cm="1">
        <f t="array" ref="AW1981">IF(Bank_Final_Fact[[#This Row],[Disbursement Date]]=MIN(_xlfn._xlws.FILTER(Bank_Final_Fact[Disbursement Date],Bank_Final_Fact[Client id]=Bank_Final_Fact[[#This Row],[Client id]])),"New","Old")</f>
        <v>Old</v>
      </c>
      <c r="AX1981">
        <f t="shared" si="30"/>
        <v>6</v>
      </c>
    </row>
    <row r="1982" spans="1:50">
      <c r="A1982" t="s">
        <v>2367</v>
      </c>
      <c r="B1982">
        <v>168</v>
      </c>
      <c r="C1982" t="s">
        <v>17</v>
      </c>
      <c r="D1982" t="s">
        <v>359</v>
      </c>
      <c r="E1982">
        <v>26747</v>
      </c>
      <c r="F1982">
        <v>2204</v>
      </c>
      <c r="G1982">
        <v>24864</v>
      </c>
      <c r="H1982" s="1">
        <v>42871</v>
      </c>
      <c r="I1982" t="s">
        <v>385</v>
      </c>
      <c r="J1982" t="s">
        <v>389</v>
      </c>
      <c r="K1982">
        <v>160051</v>
      </c>
      <c r="L1982" t="s">
        <v>19</v>
      </c>
      <c r="M1982" t="s">
        <v>316</v>
      </c>
      <c r="N1982" t="s">
        <v>225</v>
      </c>
      <c r="O1982" t="s">
        <v>238</v>
      </c>
      <c r="P1982">
        <v>51</v>
      </c>
      <c r="Q1982" s="1">
        <v>24838</v>
      </c>
      <c r="R1982" t="s">
        <v>266</v>
      </c>
      <c r="S1982" t="s">
        <v>282</v>
      </c>
      <c r="T1982" t="s">
        <v>259</v>
      </c>
      <c r="U1982" t="s">
        <v>230</v>
      </c>
      <c r="V1982" t="s">
        <v>231</v>
      </c>
      <c r="W1982">
        <v>804</v>
      </c>
      <c r="X1982" t="s">
        <v>344</v>
      </c>
      <c r="Y1982" t="s">
        <v>360</v>
      </c>
      <c r="Z1982" t="s">
        <v>346</v>
      </c>
      <c r="AA1982">
        <v>9.9099999999999994E-2</v>
      </c>
      <c r="AB1982" t="s">
        <v>347</v>
      </c>
      <c r="AC1982" t="s">
        <v>361</v>
      </c>
      <c r="AD1982" t="s">
        <v>17</v>
      </c>
      <c r="AE1982" t="s">
        <v>9</v>
      </c>
      <c r="AF1982" t="s">
        <v>10</v>
      </c>
      <c r="AG1982" t="s">
        <v>11</v>
      </c>
      <c r="AH1982" t="s">
        <v>11</v>
      </c>
      <c r="AI1982" t="s">
        <v>12</v>
      </c>
      <c r="AJ1982" t="s">
        <v>17</v>
      </c>
      <c r="AK1982">
        <v>160051</v>
      </c>
      <c r="AL1982" t="s">
        <v>18</v>
      </c>
      <c r="AM1982" t="s">
        <v>30</v>
      </c>
      <c r="AN1982">
        <v>26782</v>
      </c>
      <c r="AO1982">
        <v>3438</v>
      </c>
      <c r="AP1982">
        <v>26582</v>
      </c>
      <c r="AQ1982">
        <v>8.6</v>
      </c>
      <c r="AR1982">
        <v>316.36</v>
      </c>
      <c r="AS1982" t="s">
        <v>2396</v>
      </c>
      <c r="AT1982" t="s">
        <v>2396</v>
      </c>
      <c r="AU1982">
        <v>1</v>
      </c>
      <c r="AV1982" t="s">
        <v>2398</v>
      </c>
      <c r="AW1982" t="str" cm="1">
        <f t="array" ref="AW1982">IF(Bank_Final_Fact[[#This Row],[Disbursement Date]]=MIN(_xlfn._xlws.FILTER(Bank_Final_Fact[Disbursement Date],Bank_Final_Fact[Client id]=Bank_Final_Fact[[#This Row],[Client id]])),"New","Old")</f>
        <v>Old</v>
      </c>
      <c r="AX1982">
        <f t="shared" si="30"/>
        <v>3</v>
      </c>
    </row>
    <row r="1983" spans="1:50">
      <c r="A1983" t="s">
        <v>2368</v>
      </c>
      <c r="B1983">
        <v>257</v>
      </c>
      <c r="C1983" t="s">
        <v>127</v>
      </c>
      <c r="D1983" t="s">
        <v>343</v>
      </c>
      <c r="E1983">
        <v>36661</v>
      </c>
      <c r="F1983">
        <v>35351</v>
      </c>
      <c r="G1983">
        <v>43428</v>
      </c>
      <c r="H1983" s="1">
        <v>42799</v>
      </c>
      <c r="I1983" t="s">
        <v>382</v>
      </c>
      <c r="J1983" t="s">
        <v>383</v>
      </c>
      <c r="K1983">
        <v>120676</v>
      </c>
      <c r="L1983" t="s">
        <v>128</v>
      </c>
      <c r="M1983" t="s">
        <v>268</v>
      </c>
      <c r="N1983" t="s">
        <v>225</v>
      </c>
      <c r="O1983" t="s">
        <v>251</v>
      </c>
      <c r="P1983">
        <v>26</v>
      </c>
      <c r="Q1983" s="1">
        <v>33970</v>
      </c>
      <c r="R1983" t="s">
        <v>235</v>
      </c>
      <c r="S1983" t="s">
        <v>243</v>
      </c>
      <c r="T1983" t="s">
        <v>229</v>
      </c>
      <c r="U1983" t="s">
        <v>230</v>
      </c>
      <c r="V1983" t="s">
        <v>240</v>
      </c>
      <c r="W1983">
        <v>398</v>
      </c>
      <c r="X1983" t="s">
        <v>344</v>
      </c>
      <c r="Y1983" t="s">
        <v>345</v>
      </c>
      <c r="Z1983" t="s">
        <v>346</v>
      </c>
      <c r="AA1983">
        <v>0.1065</v>
      </c>
      <c r="AB1983" t="s">
        <v>347</v>
      </c>
      <c r="AC1983" t="s">
        <v>348</v>
      </c>
      <c r="AD1983" t="s">
        <v>127</v>
      </c>
      <c r="AE1983" t="s">
        <v>9</v>
      </c>
      <c r="AF1983" t="s">
        <v>10</v>
      </c>
      <c r="AG1983" t="s">
        <v>11</v>
      </c>
      <c r="AH1983" t="s">
        <v>11</v>
      </c>
      <c r="AI1983" t="s">
        <v>12</v>
      </c>
      <c r="AJ1983" t="s">
        <v>127</v>
      </c>
      <c r="AK1983">
        <v>120676</v>
      </c>
      <c r="AL1983" t="s">
        <v>21</v>
      </c>
      <c r="AM1983" t="s">
        <v>14</v>
      </c>
      <c r="AN1983">
        <v>37195</v>
      </c>
      <c r="AO1983">
        <v>35811</v>
      </c>
      <c r="AP1983">
        <v>36479</v>
      </c>
      <c r="AQ1983">
        <v>32.090000000000003</v>
      </c>
      <c r="AR1983">
        <v>4168.16</v>
      </c>
      <c r="AS1983" t="s">
        <v>2396</v>
      </c>
      <c r="AT1983" t="s">
        <v>2396</v>
      </c>
      <c r="AU1983">
        <v>1</v>
      </c>
      <c r="AV1983" t="s">
        <v>2398</v>
      </c>
      <c r="AW1983" t="str" cm="1">
        <f t="array" ref="AW1983">IF(Bank_Final_Fact[[#This Row],[Disbursement Date]]=MIN(_xlfn._xlws.FILTER(Bank_Final_Fact[Disbursement Date],Bank_Final_Fact[Client id]=Bank_Final_Fact[[#This Row],[Client id]])),"New","Old")</f>
        <v>New</v>
      </c>
      <c r="AX1983">
        <f t="shared" si="30"/>
        <v>2</v>
      </c>
    </row>
    <row r="1984" spans="1:50">
      <c r="A1984" t="s">
        <v>2369</v>
      </c>
      <c r="B1984">
        <v>4</v>
      </c>
      <c r="C1984" t="s">
        <v>89</v>
      </c>
      <c r="D1984" t="s">
        <v>359</v>
      </c>
      <c r="E1984">
        <v>44029</v>
      </c>
      <c r="F1984">
        <v>14008</v>
      </c>
      <c r="G1984">
        <v>44297</v>
      </c>
      <c r="H1984" s="1">
        <v>42259</v>
      </c>
      <c r="I1984" t="s">
        <v>387</v>
      </c>
      <c r="J1984" t="s">
        <v>383</v>
      </c>
      <c r="K1984">
        <v>910020</v>
      </c>
      <c r="L1984" t="s">
        <v>91</v>
      </c>
      <c r="M1984" t="s">
        <v>234</v>
      </c>
      <c r="N1984" t="s">
        <v>225</v>
      </c>
      <c r="O1984" t="s">
        <v>226</v>
      </c>
      <c r="P1984">
        <v>43</v>
      </c>
      <c r="Q1984" s="1">
        <v>27030</v>
      </c>
      <c r="R1984" t="s">
        <v>235</v>
      </c>
      <c r="S1984" t="s">
        <v>228</v>
      </c>
      <c r="T1984" t="s">
        <v>229</v>
      </c>
      <c r="U1984" t="s">
        <v>236</v>
      </c>
      <c r="V1984" t="s">
        <v>231</v>
      </c>
      <c r="W1984">
        <v>645</v>
      </c>
      <c r="X1984" t="s">
        <v>344</v>
      </c>
      <c r="Y1984" t="s">
        <v>360</v>
      </c>
      <c r="Z1984" t="s">
        <v>346</v>
      </c>
      <c r="AA1984">
        <v>9.9099999999999994E-2</v>
      </c>
      <c r="AB1984" t="s">
        <v>347</v>
      </c>
      <c r="AC1984" t="s">
        <v>361</v>
      </c>
      <c r="AD1984" t="s">
        <v>89</v>
      </c>
      <c r="AE1984" t="s">
        <v>24</v>
      </c>
      <c r="AF1984" t="s">
        <v>25</v>
      </c>
      <c r="AG1984" t="s">
        <v>26</v>
      </c>
      <c r="AH1984" t="s">
        <v>26</v>
      </c>
      <c r="AI1984" t="s">
        <v>27</v>
      </c>
      <c r="AJ1984" t="s">
        <v>28</v>
      </c>
      <c r="AK1984">
        <v>910020</v>
      </c>
      <c r="AL1984" t="s">
        <v>90</v>
      </c>
      <c r="AM1984" t="s">
        <v>16</v>
      </c>
      <c r="AN1984">
        <v>45695</v>
      </c>
      <c r="AO1984">
        <v>13734</v>
      </c>
      <c r="AP1984">
        <v>43684</v>
      </c>
      <c r="AQ1984">
        <v>14.5</v>
      </c>
      <c r="AR1984">
        <v>3242.73</v>
      </c>
      <c r="AS1984" t="s">
        <v>2396</v>
      </c>
      <c r="AT1984" t="s">
        <v>2396</v>
      </c>
      <c r="AU1984">
        <v>2</v>
      </c>
      <c r="AV1984" t="s">
        <v>2398</v>
      </c>
      <c r="AW1984" t="str" cm="1">
        <f t="array" ref="AW1984">IF(Bank_Final_Fact[[#This Row],[Disbursement Date]]=MIN(_xlfn._xlws.FILTER(Bank_Final_Fact[Disbursement Date],Bank_Final_Fact[Client id]=Bank_Final_Fact[[#This Row],[Client id]])),"New","Old")</f>
        <v>Old</v>
      </c>
      <c r="AX1984">
        <f t="shared" si="30"/>
        <v>2</v>
      </c>
    </row>
    <row r="1985" spans="1:50">
      <c r="A1985" t="s">
        <v>2370</v>
      </c>
      <c r="B1985">
        <v>116</v>
      </c>
      <c r="C1985" t="s">
        <v>69</v>
      </c>
      <c r="D1985" t="s">
        <v>343</v>
      </c>
      <c r="E1985">
        <v>36291</v>
      </c>
      <c r="F1985">
        <v>3318</v>
      </c>
      <c r="G1985">
        <v>20025</v>
      </c>
      <c r="H1985" s="1">
        <v>42819</v>
      </c>
      <c r="I1985" t="s">
        <v>382</v>
      </c>
      <c r="J1985" t="s">
        <v>383</v>
      </c>
      <c r="K1985">
        <v>140056</v>
      </c>
      <c r="L1985" t="s">
        <v>71</v>
      </c>
      <c r="M1985" t="s">
        <v>272</v>
      </c>
      <c r="N1985" t="s">
        <v>225</v>
      </c>
      <c r="O1985" t="s">
        <v>251</v>
      </c>
      <c r="P1985">
        <v>35</v>
      </c>
      <c r="Q1985" s="1">
        <v>30682</v>
      </c>
      <c r="R1985" t="s">
        <v>239</v>
      </c>
      <c r="S1985" t="s">
        <v>303</v>
      </c>
      <c r="T1985" t="s">
        <v>229</v>
      </c>
      <c r="U1985" t="s">
        <v>261</v>
      </c>
      <c r="V1985" t="s">
        <v>240</v>
      </c>
      <c r="W1985">
        <v>697</v>
      </c>
      <c r="X1985" t="s">
        <v>344</v>
      </c>
      <c r="Y1985" t="s">
        <v>345</v>
      </c>
      <c r="Z1985" t="s">
        <v>346</v>
      </c>
      <c r="AA1985">
        <v>0.1065</v>
      </c>
      <c r="AB1985" t="s">
        <v>347</v>
      </c>
      <c r="AC1985" t="s">
        <v>348</v>
      </c>
      <c r="AD1985" t="s">
        <v>69</v>
      </c>
      <c r="AE1985" t="s">
        <v>24</v>
      </c>
      <c r="AF1985" t="s">
        <v>25</v>
      </c>
      <c r="AG1985" t="s">
        <v>26</v>
      </c>
      <c r="AH1985" t="s">
        <v>26</v>
      </c>
      <c r="AI1985" t="s">
        <v>27</v>
      </c>
      <c r="AJ1985" t="s">
        <v>69</v>
      </c>
      <c r="AK1985">
        <v>140056</v>
      </c>
      <c r="AL1985" t="s">
        <v>70</v>
      </c>
      <c r="AM1985" t="s">
        <v>14</v>
      </c>
      <c r="AN1985">
        <v>36730</v>
      </c>
      <c r="AO1985">
        <v>4486</v>
      </c>
      <c r="AP1985">
        <v>36025</v>
      </c>
      <c r="AQ1985">
        <v>30.8</v>
      </c>
      <c r="AR1985">
        <v>698.24</v>
      </c>
      <c r="AS1985" t="s">
        <v>2397</v>
      </c>
      <c r="AT1985" t="s">
        <v>2396</v>
      </c>
      <c r="AU1985">
        <v>2</v>
      </c>
      <c r="AV1985" t="s">
        <v>2398</v>
      </c>
      <c r="AW1985" t="str" cm="1">
        <f t="array" ref="AW1985">IF(Bank_Final_Fact[[#This Row],[Disbursement Date]]=MIN(_xlfn._xlws.FILTER(Bank_Final_Fact[Disbursement Date],Bank_Final_Fact[Client id]=Bank_Final_Fact[[#This Row],[Client id]])),"New","Old")</f>
        <v>New</v>
      </c>
      <c r="AX1985">
        <f t="shared" si="30"/>
        <v>4</v>
      </c>
    </row>
    <row r="1986" spans="1:50">
      <c r="A1986" t="s">
        <v>2371</v>
      </c>
      <c r="B1986">
        <v>56</v>
      </c>
      <c r="C1986" t="s">
        <v>17</v>
      </c>
      <c r="D1986" t="s">
        <v>343</v>
      </c>
      <c r="E1986">
        <v>25508</v>
      </c>
      <c r="F1986">
        <v>8669</v>
      </c>
      <c r="G1986">
        <v>40603</v>
      </c>
      <c r="H1986" s="1">
        <v>44986</v>
      </c>
      <c r="I1986" t="s">
        <v>385</v>
      </c>
      <c r="J1986" t="s">
        <v>389</v>
      </c>
      <c r="K1986">
        <v>160051</v>
      </c>
      <c r="L1986" t="s">
        <v>19</v>
      </c>
      <c r="M1986" t="s">
        <v>286</v>
      </c>
      <c r="N1986" t="s">
        <v>225</v>
      </c>
      <c r="O1986" t="s">
        <v>238</v>
      </c>
      <c r="P1986">
        <v>46</v>
      </c>
      <c r="Q1986" s="1">
        <v>26665</v>
      </c>
      <c r="R1986" t="s">
        <v>266</v>
      </c>
      <c r="S1986" t="s">
        <v>243</v>
      </c>
      <c r="T1986" t="s">
        <v>229</v>
      </c>
      <c r="U1986" t="s">
        <v>236</v>
      </c>
      <c r="V1986" t="s">
        <v>240</v>
      </c>
      <c r="W1986">
        <v>467</v>
      </c>
      <c r="X1986" t="s">
        <v>344</v>
      </c>
      <c r="Y1986" t="s">
        <v>345</v>
      </c>
      <c r="Z1986" t="s">
        <v>346</v>
      </c>
      <c r="AA1986">
        <v>0.1065</v>
      </c>
      <c r="AB1986" t="s">
        <v>347</v>
      </c>
      <c r="AC1986" t="s">
        <v>348</v>
      </c>
      <c r="AD1986" t="s">
        <v>17</v>
      </c>
      <c r="AE1986" t="s">
        <v>9</v>
      </c>
      <c r="AF1986" t="s">
        <v>10</v>
      </c>
      <c r="AG1986" t="s">
        <v>11</v>
      </c>
      <c r="AH1986" t="s">
        <v>11</v>
      </c>
      <c r="AI1986" t="s">
        <v>12</v>
      </c>
      <c r="AJ1986" t="s">
        <v>17</v>
      </c>
      <c r="AK1986">
        <v>160051</v>
      </c>
      <c r="AL1986" t="s">
        <v>18</v>
      </c>
      <c r="AM1986" t="s">
        <v>30</v>
      </c>
      <c r="AN1986">
        <v>25155</v>
      </c>
      <c r="AO1986">
        <v>9111</v>
      </c>
      <c r="AP1986">
        <v>25142</v>
      </c>
      <c r="AQ1986">
        <v>12.82</v>
      </c>
      <c r="AR1986">
        <v>3095.86</v>
      </c>
      <c r="AS1986" t="s">
        <v>2396</v>
      </c>
      <c r="AT1986" t="s">
        <v>2396</v>
      </c>
      <c r="AU1986">
        <v>0</v>
      </c>
      <c r="AV1986" t="s">
        <v>2399</v>
      </c>
      <c r="AW1986" t="str" cm="1">
        <f t="array" ref="AW1986">IF(Bank_Final_Fact[[#This Row],[Disbursement Date]]=MIN(_xlfn._xlws.FILTER(Bank_Final_Fact[Disbursement Date],Bank_Final_Fact[Client id]=Bank_Final_Fact[[#This Row],[Client id]])),"New","Old")</f>
        <v>Old</v>
      </c>
      <c r="AX1986">
        <f t="shared" ref="AX1986:AX2001" si="31">COUNTIF($B:$B,B1986)</f>
        <v>3</v>
      </c>
    </row>
    <row r="1987" spans="1:50">
      <c r="A1987" t="s">
        <v>2372</v>
      </c>
      <c r="B1987">
        <v>643</v>
      </c>
      <c r="C1987" t="s">
        <v>20</v>
      </c>
      <c r="D1987" t="s">
        <v>343</v>
      </c>
      <c r="E1987">
        <v>37331</v>
      </c>
      <c r="F1987">
        <v>45138</v>
      </c>
      <c r="G1987">
        <v>9075</v>
      </c>
      <c r="H1987" s="1">
        <v>44498</v>
      </c>
      <c r="I1987" t="s">
        <v>387</v>
      </c>
      <c r="J1987" t="s">
        <v>389</v>
      </c>
      <c r="K1987">
        <v>110159</v>
      </c>
      <c r="L1987" t="s">
        <v>22</v>
      </c>
      <c r="M1987" t="s">
        <v>264</v>
      </c>
      <c r="N1987" t="s">
        <v>225</v>
      </c>
      <c r="O1987" t="s">
        <v>238</v>
      </c>
      <c r="P1987">
        <v>52</v>
      </c>
      <c r="Q1987" s="1">
        <v>24473</v>
      </c>
      <c r="R1987" t="s">
        <v>281</v>
      </c>
      <c r="S1987" t="s">
        <v>282</v>
      </c>
      <c r="T1987" t="s">
        <v>229</v>
      </c>
      <c r="U1987" t="s">
        <v>261</v>
      </c>
      <c r="V1987" t="s">
        <v>240</v>
      </c>
      <c r="W1987">
        <v>557</v>
      </c>
      <c r="X1987" t="s">
        <v>344</v>
      </c>
      <c r="Y1987" t="s">
        <v>345</v>
      </c>
      <c r="Z1987" t="s">
        <v>346</v>
      </c>
      <c r="AA1987">
        <v>0.1065</v>
      </c>
      <c r="AB1987" t="s">
        <v>347</v>
      </c>
      <c r="AC1987" t="s">
        <v>348</v>
      </c>
      <c r="AD1987" t="s">
        <v>20</v>
      </c>
      <c r="AE1987" t="s">
        <v>9</v>
      </c>
      <c r="AF1987" t="s">
        <v>10</v>
      </c>
      <c r="AG1987" t="s">
        <v>11</v>
      </c>
      <c r="AH1987" t="s">
        <v>11</v>
      </c>
      <c r="AI1987" t="s">
        <v>12</v>
      </c>
      <c r="AJ1987" t="s">
        <v>20</v>
      </c>
      <c r="AK1987">
        <v>110159</v>
      </c>
      <c r="AL1987" t="s">
        <v>21</v>
      </c>
      <c r="AM1987" t="s">
        <v>30</v>
      </c>
      <c r="AN1987">
        <v>37142</v>
      </c>
      <c r="AO1987">
        <v>45581</v>
      </c>
      <c r="AP1987">
        <v>37122</v>
      </c>
      <c r="AQ1987">
        <v>29.03</v>
      </c>
      <c r="AR1987">
        <v>2102.09</v>
      </c>
      <c r="AS1987" t="s">
        <v>2396</v>
      </c>
      <c r="AT1987" t="s">
        <v>2396</v>
      </c>
      <c r="AU1987">
        <v>2</v>
      </c>
      <c r="AV1987" t="s">
        <v>2398</v>
      </c>
      <c r="AW1987" t="str" cm="1">
        <f t="array" ref="AW1987">IF(Bank_Final_Fact[[#This Row],[Disbursement Date]]=MIN(_xlfn._xlws.FILTER(Bank_Final_Fact[Disbursement Date],Bank_Final_Fact[Client id]=Bank_Final_Fact[[#This Row],[Client id]])),"New","Old")</f>
        <v>Old</v>
      </c>
      <c r="AX1987">
        <f t="shared" si="31"/>
        <v>3</v>
      </c>
    </row>
    <row r="1988" spans="1:50">
      <c r="A1988" t="s">
        <v>2373</v>
      </c>
      <c r="B1988">
        <v>608</v>
      </c>
      <c r="C1988" t="s">
        <v>39</v>
      </c>
      <c r="D1988" t="s">
        <v>343</v>
      </c>
      <c r="E1988">
        <v>47271</v>
      </c>
      <c r="F1988">
        <v>21010</v>
      </c>
      <c r="G1988">
        <v>14799</v>
      </c>
      <c r="H1988" s="1">
        <v>42554</v>
      </c>
      <c r="I1988" t="s">
        <v>385</v>
      </c>
      <c r="J1988" t="s">
        <v>389</v>
      </c>
      <c r="K1988">
        <v>30179</v>
      </c>
      <c r="L1988" t="s">
        <v>46</v>
      </c>
      <c r="M1988" t="s">
        <v>248</v>
      </c>
      <c r="N1988" t="s">
        <v>225</v>
      </c>
      <c r="O1988" t="s">
        <v>238</v>
      </c>
      <c r="P1988">
        <v>54</v>
      </c>
      <c r="Q1988" s="1">
        <v>23012</v>
      </c>
      <c r="R1988" t="s">
        <v>227</v>
      </c>
      <c r="S1988" t="s">
        <v>243</v>
      </c>
      <c r="T1988" t="s">
        <v>229</v>
      </c>
      <c r="U1988" t="s">
        <v>236</v>
      </c>
      <c r="V1988" t="s">
        <v>240</v>
      </c>
      <c r="W1988">
        <v>357</v>
      </c>
      <c r="X1988" t="s">
        <v>344</v>
      </c>
      <c r="Y1988" t="s">
        <v>345</v>
      </c>
      <c r="Z1988" t="s">
        <v>346</v>
      </c>
      <c r="AA1988">
        <v>0.1065</v>
      </c>
      <c r="AB1988" t="s">
        <v>347</v>
      </c>
      <c r="AC1988" t="s">
        <v>348</v>
      </c>
      <c r="AD1988" t="s">
        <v>39</v>
      </c>
      <c r="AE1988" t="s">
        <v>40</v>
      </c>
      <c r="AF1988" t="s">
        <v>41</v>
      </c>
      <c r="AG1988" t="s">
        <v>42</v>
      </c>
      <c r="AH1988" t="s">
        <v>42</v>
      </c>
      <c r="AI1988" t="s">
        <v>43</v>
      </c>
      <c r="AJ1988" t="s">
        <v>44</v>
      </c>
      <c r="AK1988">
        <v>30179</v>
      </c>
      <c r="AL1988" t="s">
        <v>45</v>
      </c>
      <c r="AM1988" t="s">
        <v>30</v>
      </c>
      <c r="AN1988">
        <v>49151</v>
      </c>
      <c r="AO1988">
        <v>22329</v>
      </c>
      <c r="AP1988">
        <v>46859</v>
      </c>
      <c r="AQ1988">
        <v>17.62</v>
      </c>
      <c r="AR1988">
        <v>4024.37</v>
      </c>
      <c r="AS1988" t="s">
        <v>2396</v>
      </c>
      <c r="AT1988" t="s">
        <v>2396</v>
      </c>
      <c r="AU1988">
        <v>1</v>
      </c>
      <c r="AV1988" t="s">
        <v>2398</v>
      </c>
      <c r="AW1988" t="str" cm="1">
        <f t="array" ref="AW1988">IF(Bank_Final_Fact[[#This Row],[Disbursement Date]]=MIN(_xlfn._xlws.FILTER(Bank_Final_Fact[Disbursement Date],Bank_Final_Fact[Client id]=Bank_Final_Fact[[#This Row],[Client id]])),"New","Old")</f>
        <v>New</v>
      </c>
      <c r="AX1988">
        <f t="shared" si="31"/>
        <v>2</v>
      </c>
    </row>
    <row r="1989" spans="1:50">
      <c r="A1989" t="s">
        <v>2374</v>
      </c>
      <c r="B1989">
        <v>274</v>
      </c>
      <c r="C1989" t="s">
        <v>75</v>
      </c>
      <c r="D1989" t="s">
        <v>359</v>
      </c>
      <c r="E1989">
        <v>49859</v>
      </c>
      <c r="F1989">
        <v>39954</v>
      </c>
      <c r="G1989">
        <v>29800</v>
      </c>
      <c r="H1989" s="1">
        <v>44778</v>
      </c>
      <c r="I1989" t="s">
        <v>385</v>
      </c>
      <c r="J1989" t="s">
        <v>389</v>
      </c>
      <c r="K1989">
        <v>710002</v>
      </c>
      <c r="L1989" t="s">
        <v>80</v>
      </c>
      <c r="M1989" t="s">
        <v>316</v>
      </c>
      <c r="N1989" t="s">
        <v>225</v>
      </c>
      <c r="O1989" t="s">
        <v>238</v>
      </c>
      <c r="P1989">
        <v>51</v>
      </c>
      <c r="Q1989" s="1">
        <v>24838</v>
      </c>
      <c r="R1989" t="s">
        <v>266</v>
      </c>
      <c r="S1989" t="s">
        <v>282</v>
      </c>
      <c r="T1989" t="s">
        <v>259</v>
      </c>
      <c r="U1989" t="s">
        <v>230</v>
      </c>
      <c r="V1989" t="s">
        <v>231</v>
      </c>
      <c r="W1989">
        <v>804</v>
      </c>
      <c r="X1989" t="s">
        <v>344</v>
      </c>
      <c r="Y1989" t="s">
        <v>360</v>
      </c>
      <c r="Z1989" t="s">
        <v>346</v>
      </c>
      <c r="AA1989">
        <v>9.9099999999999994E-2</v>
      </c>
      <c r="AB1989" t="s">
        <v>347</v>
      </c>
      <c r="AC1989" t="s">
        <v>361</v>
      </c>
      <c r="AD1989" t="s">
        <v>75</v>
      </c>
      <c r="AE1989" t="s">
        <v>76</v>
      </c>
      <c r="AF1989" t="s">
        <v>77</v>
      </c>
      <c r="AG1989" t="s">
        <v>78</v>
      </c>
      <c r="AH1989" t="s">
        <v>78</v>
      </c>
      <c r="AI1989" t="s">
        <v>79</v>
      </c>
      <c r="AJ1989" t="s">
        <v>75</v>
      </c>
      <c r="AK1989">
        <v>710002</v>
      </c>
      <c r="AL1989" t="s">
        <v>45</v>
      </c>
      <c r="AM1989" t="s">
        <v>14</v>
      </c>
      <c r="AN1989">
        <v>50083</v>
      </c>
      <c r="AO1989">
        <v>40135</v>
      </c>
      <c r="AP1989">
        <v>49729</v>
      </c>
      <c r="AQ1989">
        <v>12.7</v>
      </c>
      <c r="AR1989">
        <v>3718.31</v>
      </c>
      <c r="AS1989" t="s">
        <v>2396</v>
      </c>
      <c r="AT1989" t="s">
        <v>2397</v>
      </c>
      <c r="AU1989">
        <v>2</v>
      </c>
      <c r="AV1989" t="s">
        <v>2398</v>
      </c>
      <c r="AW1989" t="str" cm="1">
        <f t="array" ref="AW1989">IF(Bank_Final_Fact[[#This Row],[Disbursement Date]]=MIN(_xlfn._xlws.FILTER(Bank_Final_Fact[Disbursement Date],Bank_Final_Fact[Client id]=Bank_Final_Fact[[#This Row],[Client id]])),"New","Old")</f>
        <v>New</v>
      </c>
      <c r="AX1989">
        <f t="shared" si="31"/>
        <v>2</v>
      </c>
    </row>
    <row r="1990" spans="1:50">
      <c r="A1990" t="s">
        <v>2375</v>
      </c>
      <c r="B1990">
        <v>658</v>
      </c>
      <c r="C1990" t="s">
        <v>34</v>
      </c>
      <c r="D1990" t="s">
        <v>359</v>
      </c>
      <c r="E1990">
        <v>4565</v>
      </c>
      <c r="F1990">
        <v>44001</v>
      </c>
      <c r="G1990">
        <v>21711</v>
      </c>
      <c r="H1990" s="1">
        <v>44806</v>
      </c>
      <c r="I1990" t="s">
        <v>394</v>
      </c>
      <c r="J1990" t="s">
        <v>383</v>
      </c>
      <c r="K1990">
        <v>230415</v>
      </c>
      <c r="L1990" t="s">
        <v>179</v>
      </c>
      <c r="M1990" t="s">
        <v>296</v>
      </c>
      <c r="N1990" t="s">
        <v>225</v>
      </c>
      <c r="O1990" t="s">
        <v>226</v>
      </c>
      <c r="P1990">
        <v>36</v>
      </c>
      <c r="Q1990" s="1">
        <v>30317</v>
      </c>
      <c r="R1990" t="s">
        <v>235</v>
      </c>
      <c r="S1990" t="s">
        <v>243</v>
      </c>
      <c r="T1990" t="s">
        <v>259</v>
      </c>
      <c r="U1990" t="s">
        <v>233</v>
      </c>
      <c r="V1990" t="s">
        <v>231</v>
      </c>
      <c r="W1990">
        <v>489</v>
      </c>
      <c r="X1990" t="s">
        <v>344</v>
      </c>
      <c r="Y1990" t="s">
        <v>360</v>
      </c>
      <c r="Z1990" t="s">
        <v>346</v>
      </c>
      <c r="AA1990">
        <v>9.9099999999999994E-2</v>
      </c>
      <c r="AB1990" t="s">
        <v>347</v>
      </c>
      <c r="AC1990" t="s">
        <v>361</v>
      </c>
      <c r="AD1990" t="s">
        <v>34</v>
      </c>
      <c r="AE1990" t="s">
        <v>33</v>
      </c>
      <c r="AF1990" t="s">
        <v>34</v>
      </c>
      <c r="AG1990" t="s">
        <v>35</v>
      </c>
      <c r="AH1990" t="s">
        <v>35</v>
      </c>
      <c r="AI1990" t="s">
        <v>36</v>
      </c>
      <c r="AJ1990" t="s">
        <v>34</v>
      </c>
      <c r="AK1990">
        <v>230415</v>
      </c>
      <c r="AL1990" t="s">
        <v>178</v>
      </c>
      <c r="AM1990" t="s">
        <v>16</v>
      </c>
      <c r="AN1990">
        <v>6043</v>
      </c>
      <c r="AO1990">
        <v>45246</v>
      </c>
      <c r="AP1990">
        <v>4072</v>
      </c>
      <c r="AQ1990">
        <v>22.51</v>
      </c>
      <c r="AR1990">
        <v>3084.71</v>
      </c>
      <c r="AS1990" t="s">
        <v>2396</v>
      </c>
      <c r="AT1990" t="s">
        <v>2396</v>
      </c>
      <c r="AU1990">
        <v>2</v>
      </c>
      <c r="AV1990" t="s">
        <v>2398</v>
      </c>
      <c r="AW1990" t="str" cm="1">
        <f t="array" ref="AW1990">IF(Bank_Final_Fact[[#This Row],[Disbursement Date]]=MIN(_xlfn._xlws.FILTER(Bank_Final_Fact[Disbursement Date],Bank_Final_Fact[Client id]=Bank_Final_Fact[[#This Row],[Client id]])),"New","Old")</f>
        <v>New</v>
      </c>
      <c r="AX1990">
        <f t="shared" si="31"/>
        <v>1</v>
      </c>
    </row>
    <row r="1991" spans="1:50">
      <c r="A1991" t="s">
        <v>2376</v>
      </c>
      <c r="B1991">
        <v>955</v>
      </c>
      <c r="C1991" t="s">
        <v>171</v>
      </c>
      <c r="D1991" t="s">
        <v>353</v>
      </c>
      <c r="E1991">
        <v>4512</v>
      </c>
      <c r="F1991">
        <v>15114</v>
      </c>
      <c r="G1991">
        <v>8890</v>
      </c>
      <c r="H1991" s="1">
        <v>44917</v>
      </c>
      <c r="I1991" t="s">
        <v>385</v>
      </c>
      <c r="J1991" t="s">
        <v>383</v>
      </c>
      <c r="K1991">
        <v>380112</v>
      </c>
      <c r="L1991" t="s">
        <v>173</v>
      </c>
      <c r="M1991" t="s">
        <v>253</v>
      </c>
      <c r="N1991" t="s">
        <v>225</v>
      </c>
      <c r="O1991" t="s">
        <v>226</v>
      </c>
      <c r="P1991">
        <v>36</v>
      </c>
      <c r="Q1991" s="1">
        <v>29747</v>
      </c>
      <c r="R1991" t="s">
        <v>227</v>
      </c>
      <c r="S1991" t="s">
        <v>243</v>
      </c>
      <c r="T1991" t="s">
        <v>249</v>
      </c>
      <c r="U1991" t="s">
        <v>236</v>
      </c>
      <c r="V1991" t="s">
        <v>240</v>
      </c>
      <c r="W1991">
        <v>787</v>
      </c>
      <c r="X1991" t="s">
        <v>344</v>
      </c>
      <c r="Y1991" t="s">
        <v>357</v>
      </c>
      <c r="Z1991" t="s">
        <v>346</v>
      </c>
      <c r="AA1991">
        <v>0.1825</v>
      </c>
      <c r="AB1991" t="s">
        <v>354</v>
      </c>
      <c r="AC1991" t="s">
        <v>355</v>
      </c>
      <c r="AD1991" t="s">
        <v>171</v>
      </c>
      <c r="AE1991" t="s">
        <v>76</v>
      </c>
      <c r="AF1991" t="s">
        <v>77</v>
      </c>
      <c r="AG1991" t="s">
        <v>78</v>
      </c>
      <c r="AH1991" t="s">
        <v>78</v>
      </c>
      <c r="AI1991" t="s">
        <v>79</v>
      </c>
      <c r="AJ1991" t="s">
        <v>171</v>
      </c>
      <c r="AK1991">
        <v>380112</v>
      </c>
      <c r="AL1991" t="s">
        <v>172</v>
      </c>
      <c r="AM1991" t="s">
        <v>16</v>
      </c>
      <c r="AN1991">
        <v>5925</v>
      </c>
      <c r="AO1991">
        <v>15417</v>
      </c>
      <c r="AP1991">
        <v>4346</v>
      </c>
      <c r="AQ1991">
        <v>1.07</v>
      </c>
      <c r="AR1991">
        <v>2677.66</v>
      </c>
      <c r="AS1991" t="s">
        <v>2397</v>
      </c>
      <c r="AT1991" t="s">
        <v>2396</v>
      </c>
      <c r="AU1991">
        <v>1</v>
      </c>
      <c r="AV1991" t="s">
        <v>2400</v>
      </c>
      <c r="AW1991" t="str" cm="1">
        <f t="array" ref="AW1991">IF(Bank_Final_Fact[[#This Row],[Disbursement Date]]=MIN(_xlfn._xlws.FILTER(Bank_Final_Fact[Disbursement Date],Bank_Final_Fact[Client id]=Bank_Final_Fact[[#This Row],[Client id]])),"New","Old")</f>
        <v>Old</v>
      </c>
      <c r="AX1991">
        <f t="shared" si="31"/>
        <v>4</v>
      </c>
    </row>
    <row r="1992" spans="1:50">
      <c r="A1992" t="s">
        <v>2377</v>
      </c>
      <c r="B1992">
        <v>608</v>
      </c>
      <c r="C1992" t="s">
        <v>129</v>
      </c>
      <c r="D1992" t="s">
        <v>343</v>
      </c>
      <c r="E1992">
        <v>2158</v>
      </c>
      <c r="F1992">
        <v>12800</v>
      </c>
      <c r="G1992">
        <v>37824</v>
      </c>
      <c r="H1992" s="1">
        <v>43660</v>
      </c>
      <c r="I1992" t="s">
        <v>382</v>
      </c>
      <c r="J1992" t="s">
        <v>389</v>
      </c>
      <c r="K1992">
        <v>130067</v>
      </c>
      <c r="L1992" t="s">
        <v>131</v>
      </c>
      <c r="M1992" t="s">
        <v>248</v>
      </c>
      <c r="N1992" t="s">
        <v>225</v>
      </c>
      <c r="O1992" t="s">
        <v>238</v>
      </c>
      <c r="P1992">
        <v>54</v>
      </c>
      <c r="Q1992" s="1">
        <v>23012</v>
      </c>
      <c r="R1992" t="s">
        <v>227</v>
      </c>
      <c r="S1992" t="s">
        <v>243</v>
      </c>
      <c r="T1992" t="s">
        <v>229</v>
      </c>
      <c r="U1992" t="s">
        <v>236</v>
      </c>
      <c r="V1992" t="s">
        <v>240</v>
      </c>
      <c r="W1992">
        <v>357</v>
      </c>
      <c r="X1992" t="s">
        <v>344</v>
      </c>
      <c r="Y1992" t="s">
        <v>345</v>
      </c>
      <c r="Z1992" t="s">
        <v>346</v>
      </c>
      <c r="AA1992">
        <v>0.1065</v>
      </c>
      <c r="AB1992" t="s">
        <v>347</v>
      </c>
      <c r="AC1992" t="s">
        <v>348</v>
      </c>
      <c r="AD1992" t="s">
        <v>129</v>
      </c>
      <c r="AE1992" t="s">
        <v>9</v>
      </c>
      <c r="AF1992" t="s">
        <v>10</v>
      </c>
      <c r="AG1992" t="s">
        <v>11</v>
      </c>
      <c r="AH1992" t="s">
        <v>11</v>
      </c>
      <c r="AI1992" t="s">
        <v>12</v>
      </c>
      <c r="AJ1992" t="s">
        <v>129</v>
      </c>
      <c r="AK1992">
        <v>130067</v>
      </c>
      <c r="AL1992" t="s">
        <v>130</v>
      </c>
      <c r="AM1992" t="s">
        <v>30</v>
      </c>
      <c r="AN1992">
        <v>2250</v>
      </c>
      <c r="AO1992">
        <v>14029</v>
      </c>
      <c r="AP1992">
        <v>1853</v>
      </c>
      <c r="AQ1992">
        <v>20.28</v>
      </c>
      <c r="AR1992">
        <v>4694.6099999999997</v>
      </c>
      <c r="AS1992" t="s">
        <v>2396</v>
      </c>
      <c r="AT1992" t="s">
        <v>2396</v>
      </c>
      <c r="AU1992">
        <v>2</v>
      </c>
      <c r="AV1992" t="s">
        <v>2398</v>
      </c>
      <c r="AW1992" t="str" cm="1">
        <f t="array" ref="AW1992">IF(Bank_Final_Fact[[#This Row],[Disbursement Date]]=MIN(_xlfn._xlws.FILTER(Bank_Final_Fact[Disbursement Date],Bank_Final_Fact[Client id]=Bank_Final_Fact[[#This Row],[Client id]])),"New","Old")</f>
        <v>Old</v>
      </c>
      <c r="AX1992">
        <f t="shared" si="31"/>
        <v>2</v>
      </c>
    </row>
    <row r="1993" spans="1:50">
      <c r="A1993" t="s">
        <v>2378</v>
      </c>
      <c r="B1993">
        <v>64</v>
      </c>
      <c r="C1993" t="s">
        <v>109</v>
      </c>
      <c r="D1993" t="s">
        <v>366</v>
      </c>
      <c r="E1993">
        <v>10575</v>
      </c>
      <c r="F1993">
        <v>8344</v>
      </c>
      <c r="G1993">
        <v>9289</v>
      </c>
      <c r="H1993" s="1">
        <v>43174</v>
      </c>
      <c r="I1993" t="s">
        <v>382</v>
      </c>
      <c r="J1993" t="s">
        <v>383</v>
      </c>
      <c r="K1993">
        <v>1110166</v>
      </c>
      <c r="L1993" t="s">
        <v>112</v>
      </c>
      <c r="M1993" t="s">
        <v>294</v>
      </c>
      <c r="N1993" t="s">
        <v>225</v>
      </c>
      <c r="O1993" t="s">
        <v>238</v>
      </c>
      <c r="P1993">
        <v>50</v>
      </c>
      <c r="Q1993" s="1">
        <v>25569</v>
      </c>
      <c r="R1993" t="s">
        <v>227</v>
      </c>
      <c r="S1993" t="s">
        <v>243</v>
      </c>
      <c r="T1993" t="s">
        <v>229</v>
      </c>
      <c r="U1993" t="s">
        <v>233</v>
      </c>
      <c r="V1993" t="s">
        <v>231</v>
      </c>
      <c r="W1993">
        <v>334</v>
      </c>
      <c r="X1993" t="s">
        <v>344</v>
      </c>
      <c r="Y1993" t="s">
        <v>360</v>
      </c>
      <c r="Z1993" t="s">
        <v>363</v>
      </c>
      <c r="AA1993">
        <v>0.17269999999999999</v>
      </c>
      <c r="AB1993" t="s">
        <v>354</v>
      </c>
      <c r="AC1993" t="s">
        <v>367</v>
      </c>
      <c r="AD1993" t="s">
        <v>109</v>
      </c>
      <c r="AE1993" t="s">
        <v>9</v>
      </c>
      <c r="AF1993" t="s">
        <v>10</v>
      </c>
      <c r="AG1993" t="s">
        <v>11</v>
      </c>
      <c r="AH1993" t="s">
        <v>11</v>
      </c>
      <c r="AI1993" t="s">
        <v>12</v>
      </c>
      <c r="AJ1993" t="s">
        <v>110</v>
      </c>
      <c r="AK1993">
        <v>1110166</v>
      </c>
      <c r="AL1993" t="s">
        <v>111</v>
      </c>
      <c r="AM1993" t="s">
        <v>14</v>
      </c>
      <c r="AN1993">
        <v>10387</v>
      </c>
      <c r="AO1993">
        <v>9460</v>
      </c>
      <c r="AP1993">
        <v>10251</v>
      </c>
      <c r="AQ1993">
        <v>19.57</v>
      </c>
      <c r="AR1993">
        <v>2589.29</v>
      </c>
      <c r="AS1993" t="s">
        <v>2396</v>
      </c>
      <c r="AT1993" t="s">
        <v>2396</v>
      </c>
      <c r="AU1993">
        <v>0</v>
      </c>
      <c r="AV1993" t="s">
        <v>2398</v>
      </c>
      <c r="AW1993" t="str" cm="1">
        <f t="array" ref="AW1993">IF(Bank_Final_Fact[[#This Row],[Disbursement Date]]=MIN(_xlfn._xlws.FILTER(Bank_Final_Fact[Disbursement Date],Bank_Final_Fact[Client id]=Bank_Final_Fact[[#This Row],[Client id]])),"New","Old")</f>
        <v>New</v>
      </c>
      <c r="AX1993">
        <f t="shared" si="31"/>
        <v>1</v>
      </c>
    </row>
    <row r="1994" spans="1:50">
      <c r="A1994" t="s">
        <v>2379</v>
      </c>
      <c r="B1994">
        <v>207</v>
      </c>
      <c r="C1994" t="s">
        <v>8</v>
      </c>
      <c r="D1994" t="s">
        <v>343</v>
      </c>
      <c r="E1994">
        <v>34711</v>
      </c>
      <c r="F1994">
        <v>27539</v>
      </c>
      <c r="G1994">
        <v>20306</v>
      </c>
      <c r="H1994" s="1">
        <v>44416</v>
      </c>
      <c r="I1994" t="s">
        <v>385</v>
      </c>
      <c r="J1994" t="s">
        <v>383</v>
      </c>
      <c r="K1994">
        <v>100186</v>
      </c>
      <c r="L1994" t="s">
        <v>15</v>
      </c>
      <c r="M1994" t="s">
        <v>279</v>
      </c>
      <c r="N1994" t="s">
        <v>225</v>
      </c>
      <c r="O1994" t="s">
        <v>226</v>
      </c>
      <c r="P1994">
        <v>44</v>
      </c>
      <c r="Q1994" s="1">
        <v>27395</v>
      </c>
      <c r="R1994" t="s">
        <v>227</v>
      </c>
      <c r="S1994" t="s">
        <v>243</v>
      </c>
      <c r="T1994" t="s">
        <v>259</v>
      </c>
      <c r="U1994" t="s">
        <v>230</v>
      </c>
      <c r="V1994" t="s">
        <v>240</v>
      </c>
      <c r="W1994">
        <v>815</v>
      </c>
      <c r="X1994" t="s">
        <v>344</v>
      </c>
      <c r="Y1994" t="s">
        <v>345</v>
      </c>
      <c r="Z1994" t="s">
        <v>346</v>
      </c>
      <c r="AA1994">
        <v>0.1065</v>
      </c>
      <c r="AB1994" t="s">
        <v>347</v>
      </c>
      <c r="AC1994" t="s">
        <v>348</v>
      </c>
      <c r="AD1994" t="s">
        <v>8</v>
      </c>
      <c r="AE1994" t="s">
        <v>9</v>
      </c>
      <c r="AF1994" t="s">
        <v>10</v>
      </c>
      <c r="AG1994" t="s">
        <v>11</v>
      </c>
      <c r="AH1994" t="s">
        <v>11</v>
      </c>
      <c r="AI1994" t="s">
        <v>12</v>
      </c>
      <c r="AJ1994" t="s">
        <v>8</v>
      </c>
      <c r="AK1994">
        <v>100186</v>
      </c>
      <c r="AL1994" t="s">
        <v>13</v>
      </c>
      <c r="AM1994" t="s">
        <v>14</v>
      </c>
      <c r="AN1994">
        <v>35582</v>
      </c>
      <c r="AO1994">
        <v>27822</v>
      </c>
      <c r="AP1994">
        <v>34505</v>
      </c>
      <c r="AQ1994">
        <v>42.52</v>
      </c>
      <c r="AR1994">
        <v>1597.32</v>
      </c>
      <c r="AS1994" t="s">
        <v>2396</v>
      </c>
      <c r="AT1994" t="s">
        <v>2396</v>
      </c>
      <c r="AU1994">
        <v>2</v>
      </c>
      <c r="AV1994" t="s">
        <v>2398</v>
      </c>
      <c r="AW1994" t="str" cm="1">
        <f t="array" ref="AW1994">IF(Bank_Final_Fact[[#This Row],[Disbursement Date]]=MIN(_xlfn._xlws.FILTER(Bank_Final_Fact[Disbursement Date],Bank_Final_Fact[Client id]=Bank_Final_Fact[[#This Row],[Client id]])),"New","Old")</f>
        <v>New</v>
      </c>
      <c r="AX1994">
        <f t="shared" si="31"/>
        <v>2</v>
      </c>
    </row>
    <row r="1995" spans="1:50">
      <c r="A1995" t="s">
        <v>2380</v>
      </c>
      <c r="B1995">
        <v>209</v>
      </c>
      <c r="C1995" t="s">
        <v>102</v>
      </c>
      <c r="D1995" t="s">
        <v>343</v>
      </c>
      <c r="E1995">
        <v>42903</v>
      </c>
      <c r="F1995">
        <v>36441</v>
      </c>
      <c r="G1995">
        <v>39406</v>
      </c>
      <c r="H1995" s="1">
        <v>43791</v>
      </c>
      <c r="I1995" t="s">
        <v>385</v>
      </c>
      <c r="J1995" t="s">
        <v>383</v>
      </c>
      <c r="K1995">
        <v>1510002</v>
      </c>
      <c r="L1995" t="s">
        <v>108</v>
      </c>
      <c r="M1995" t="s">
        <v>321</v>
      </c>
      <c r="N1995" t="s">
        <v>225</v>
      </c>
      <c r="O1995" t="s">
        <v>251</v>
      </c>
      <c r="P1995">
        <v>28</v>
      </c>
      <c r="Q1995" s="1">
        <v>33458</v>
      </c>
      <c r="R1995" t="s">
        <v>239</v>
      </c>
      <c r="S1995" t="s">
        <v>303</v>
      </c>
      <c r="T1995" t="s">
        <v>259</v>
      </c>
      <c r="U1995" t="s">
        <v>233</v>
      </c>
      <c r="V1995" t="s">
        <v>231</v>
      </c>
      <c r="W1995">
        <v>816</v>
      </c>
      <c r="X1995" t="s">
        <v>344</v>
      </c>
      <c r="Y1995" t="s">
        <v>345</v>
      </c>
      <c r="Z1995" t="s">
        <v>346</v>
      </c>
      <c r="AA1995">
        <v>0.1065</v>
      </c>
      <c r="AB1995" t="s">
        <v>347</v>
      </c>
      <c r="AC1995" t="s">
        <v>348</v>
      </c>
      <c r="AD1995" t="s">
        <v>102</v>
      </c>
      <c r="AE1995" t="s">
        <v>103</v>
      </c>
      <c r="AF1995" t="s">
        <v>104</v>
      </c>
      <c r="AG1995" t="s">
        <v>105</v>
      </c>
      <c r="AH1995" t="s">
        <v>105</v>
      </c>
      <c r="AI1995" t="s">
        <v>106</v>
      </c>
      <c r="AJ1995" t="s">
        <v>102</v>
      </c>
      <c r="AK1995">
        <v>1510002</v>
      </c>
      <c r="AL1995" t="s">
        <v>107</v>
      </c>
      <c r="AM1995" t="s">
        <v>16</v>
      </c>
      <c r="AN1995">
        <v>43505</v>
      </c>
      <c r="AO1995">
        <v>38114</v>
      </c>
      <c r="AP1995">
        <v>42479</v>
      </c>
      <c r="AQ1995">
        <v>7.09</v>
      </c>
      <c r="AR1995">
        <v>3226.37</v>
      </c>
      <c r="AS1995" t="s">
        <v>2396</v>
      </c>
      <c r="AT1995" t="s">
        <v>2396</v>
      </c>
      <c r="AU1995">
        <v>0</v>
      </c>
      <c r="AV1995" t="s">
        <v>2398</v>
      </c>
      <c r="AW1995" t="str" cm="1">
        <f t="array" ref="AW1995">IF(Bank_Final_Fact[[#This Row],[Disbursement Date]]=MIN(_xlfn._xlws.FILTER(Bank_Final_Fact[Disbursement Date],Bank_Final_Fact[Client id]=Bank_Final_Fact[[#This Row],[Client id]])),"New","Old")</f>
        <v>New</v>
      </c>
      <c r="AX1995">
        <f t="shared" si="31"/>
        <v>1</v>
      </c>
    </row>
    <row r="1996" spans="1:50">
      <c r="A1996" t="s">
        <v>2381</v>
      </c>
      <c r="B1996">
        <v>412</v>
      </c>
      <c r="C1996" t="s">
        <v>39</v>
      </c>
      <c r="D1996" t="s">
        <v>359</v>
      </c>
      <c r="E1996">
        <v>38141</v>
      </c>
      <c r="F1996">
        <v>24739</v>
      </c>
      <c r="G1996">
        <v>42171</v>
      </c>
      <c r="H1996" s="1">
        <v>42580</v>
      </c>
      <c r="I1996" t="s">
        <v>385</v>
      </c>
      <c r="J1996" t="s">
        <v>389</v>
      </c>
      <c r="K1996">
        <v>30179</v>
      </c>
      <c r="L1996" t="s">
        <v>46</v>
      </c>
      <c r="M1996" t="s">
        <v>309</v>
      </c>
      <c r="N1996" t="s">
        <v>225</v>
      </c>
      <c r="O1996" t="s">
        <v>226</v>
      </c>
      <c r="P1996">
        <v>42</v>
      </c>
      <c r="Q1996" s="1">
        <v>28126</v>
      </c>
      <c r="R1996" t="s">
        <v>239</v>
      </c>
      <c r="S1996" t="s">
        <v>303</v>
      </c>
      <c r="T1996" t="s">
        <v>229</v>
      </c>
      <c r="U1996" t="s">
        <v>245</v>
      </c>
      <c r="V1996" t="s">
        <v>246</v>
      </c>
      <c r="W1996">
        <v>534</v>
      </c>
      <c r="X1996" t="s">
        <v>344</v>
      </c>
      <c r="Y1996" t="s">
        <v>360</v>
      </c>
      <c r="Z1996" t="s">
        <v>346</v>
      </c>
      <c r="AA1996">
        <v>9.9099999999999994E-2</v>
      </c>
      <c r="AB1996" t="s">
        <v>347</v>
      </c>
      <c r="AC1996" t="s">
        <v>361</v>
      </c>
      <c r="AD1996" t="s">
        <v>39</v>
      </c>
      <c r="AE1996" t="s">
        <v>40</v>
      </c>
      <c r="AF1996" t="s">
        <v>41</v>
      </c>
      <c r="AG1996" t="s">
        <v>42</v>
      </c>
      <c r="AH1996" t="s">
        <v>42</v>
      </c>
      <c r="AI1996" t="s">
        <v>43</v>
      </c>
      <c r="AJ1996" t="s">
        <v>44</v>
      </c>
      <c r="AK1996">
        <v>30179</v>
      </c>
      <c r="AL1996" t="s">
        <v>45</v>
      </c>
      <c r="AM1996" t="s">
        <v>30</v>
      </c>
      <c r="AN1996">
        <v>38913</v>
      </c>
      <c r="AO1996">
        <v>25248</v>
      </c>
      <c r="AP1996">
        <v>38100</v>
      </c>
      <c r="AQ1996">
        <v>10.32</v>
      </c>
      <c r="AR1996">
        <v>1538.76</v>
      </c>
      <c r="AS1996" t="s">
        <v>2396</v>
      </c>
      <c r="AT1996" t="s">
        <v>2396</v>
      </c>
      <c r="AU1996">
        <v>1</v>
      </c>
      <c r="AV1996" t="s">
        <v>2398</v>
      </c>
      <c r="AW1996" t="str" cm="1">
        <f t="array" ref="AW1996">IF(Bank_Final_Fact[[#This Row],[Disbursement Date]]=MIN(_xlfn._xlws.FILTER(Bank_Final_Fact[Disbursement Date],Bank_Final_Fact[Client id]=Bank_Final_Fact[[#This Row],[Client id]])),"New","Old")</f>
        <v>New</v>
      </c>
      <c r="AX1996">
        <f t="shared" si="31"/>
        <v>2</v>
      </c>
    </row>
    <row r="1997" spans="1:50">
      <c r="A1997" t="s">
        <v>2382</v>
      </c>
      <c r="B1997">
        <v>68</v>
      </c>
      <c r="C1997" t="s">
        <v>171</v>
      </c>
      <c r="D1997" t="s">
        <v>343</v>
      </c>
      <c r="E1997">
        <v>10313</v>
      </c>
      <c r="F1997">
        <v>49233</v>
      </c>
      <c r="G1997">
        <v>16899</v>
      </c>
      <c r="H1997" s="1">
        <v>43413</v>
      </c>
      <c r="I1997" t="s">
        <v>382</v>
      </c>
      <c r="J1997" t="s">
        <v>383</v>
      </c>
      <c r="K1997">
        <v>380112</v>
      </c>
      <c r="L1997" t="s">
        <v>173</v>
      </c>
      <c r="M1997" t="s">
        <v>288</v>
      </c>
      <c r="N1997" t="s">
        <v>225</v>
      </c>
      <c r="O1997" t="s">
        <v>226</v>
      </c>
      <c r="P1997">
        <v>41</v>
      </c>
      <c r="Q1997" s="1">
        <v>28491</v>
      </c>
      <c r="R1997" t="s">
        <v>227</v>
      </c>
      <c r="S1997" t="s">
        <v>243</v>
      </c>
      <c r="T1997" t="s">
        <v>229</v>
      </c>
      <c r="U1997" t="s">
        <v>245</v>
      </c>
      <c r="V1997" t="s">
        <v>246</v>
      </c>
      <c r="W1997">
        <v>495</v>
      </c>
      <c r="X1997" t="s">
        <v>344</v>
      </c>
      <c r="Y1997" t="s">
        <v>345</v>
      </c>
      <c r="Z1997" t="s">
        <v>346</v>
      </c>
      <c r="AA1997">
        <v>0.1065</v>
      </c>
      <c r="AB1997" t="s">
        <v>347</v>
      </c>
      <c r="AC1997" t="s">
        <v>348</v>
      </c>
      <c r="AD1997" t="s">
        <v>171</v>
      </c>
      <c r="AE1997" t="s">
        <v>76</v>
      </c>
      <c r="AF1997" t="s">
        <v>77</v>
      </c>
      <c r="AG1997" t="s">
        <v>78</v>
      </c>
      <c r="AH1997" t="s">
        <v>78</v>
      </c>
      <c r="AI1997" t="s">
        <v>79</v>
      </c>
      <c r="AJ1997" t="s">
        <v>171</v>
      </c>
      <c r="AK1997">
        <v>380112</v>
      </c>
      <c r="AL1997" t="s">
        <v>172</v>
      </c>
      <c r="AM1997" t="s">
        <v>16</v>
      </c>
      <c r="AN1997">
        <v>12245</v>
      </c>
      <c r="AO1997">
        <v>48952</v>
      </c>
      <c r="AP1997">
        <v>9910</v>
      </c>
      <c r="AQ1997">
        <v>48.87</v>
      </c>
      <c r="AR1997">
        <v>2476.4499999999998</v>
      </c>
      <c r="AS1997" t="s">
        <v>2396</v>
      </c>
      <c r="AT1997" t="s">
        <v>2396</v>
      </c>
      <c r="AU1997">
        <v>1</v>
      </c>
      <c r="AV1997" t="s">
        <v>2398</v>
      </c>
      <c r="AW1997" t="str" cm="1">
        <f t="array" ref="AW1997">IF(Bank_Final_Fact[[#This Row],[Disbursement Date]]=MIN(_xlfn._xlws.FILTER(Bank_Final_Fact[Disbursement Date],Bank_Final_Fact[Client id]=Bank_Final_Fact[[#This Row],[Client id]])),"New","Old")</f>
        <v>New</v>
      </c>
      <c r="AX1997">
        <f t="shared" si="31"/>
        <v>4</v>
      </c>
    </row>
    <row r="1998" spans="1:50">
      <c r="A1998" t="s">
        <v>2383</v>
      </c>
      <c r="B1998">
        <v>137</v>
      </c>
      <c r="C1998" t="s">
        <v>109</v>
      </c>
      <c r="D1998" t="s">
        <v>343</v>
      </c>
      <c r="E1998">
        <v>11150</v>
      </c>
      <c r="F1998">
        <v>16863</v>
      </c>
      <c r="G1998">
        <v>10392</v>
      </c>
      <c r="H1998" s="1">
        <v>43586</v>
      </c>
      <c r="I1998" t="s">
        <v>382</v>
      </c>
      <c r="J1998" t="s">
        <v>389</v>
      </c>
      <c r="K1998">
        <v>1110166</v>
      </c>
      <c r="L1998" t="s">
        <v>112</v>
      </c>
      <c r="M1998" t="s">
        <v>322</v>
      </c>
      <c r="N1998" t="s">
        <v>225</v>
      </c>
      <c r="O1998" t="s">
        <v>226</v>
      </c>
      <c r="P1998">
        <v>44</v>
      </c>
      <c r="Q1998" s="1">
        <v>27395</v>
      </c>
      <c r="R1998" t="s">
        <v>239</v>
      </c>
      <c r="S1998" t="s">
        <v>303</v>
      </c>
      <c r="T1998" t="s">
        <v>229</v>
      </c>
      <c r="U1998" t="s">
        <v>236</v>
      </c>
      <c r="V1998" t="s">
        <v>231</v>
      </c>
      <c r="W1998">
        <v>638</v>
      </c>
      <c r="X1998" t="s">
        <v>344</v>
      </c>
      <c r="Y1998" t="s">
        <v>345</v>
      </c>
      <c r="Z1998" t="s">
        <v>346</v>
      </c>
      <c r="AA1998">
        <v>0.1065</v>
      </c>
      <c r="AB1998" t="s">
        <v>347</v>
      </c>
      <c r="AC1998" t="s">
        <v>348</v>
      </c>
      <c r="AD1998" t="s">
        <v>109</v>
      </c>
      <c r="AE1998" t="s">
        <v>9</v>
      </c>
      <c r="AF1998" t="s">
        <v>10</v>
      </c>
      <c r="AG1998" t="s">
        <v>11</v>
      </c>
      <c r="AH1998" t="s">
        <v>11</v>
      </c>
      <c r="AI1998" t="s">
        <v>12</v>
      </c>
      <c r="AJ1998" t="s">
        <v>110</v>
      </c>
      <c r="AK1998">
        <v>1110166</v>
      </c>
      <c r="AL1998" t="s">
        <v>111</v>
      </c>
      <c r="AM1998" t="s">
        <v>14</v>
      </c>
      <c r="AN1998">
        <v>11493</v>
      </c>
      <c r="AO1998">
        <v>17437</v>
      </c>
      <c r="AP1998">
        <v>11111</v>
      </c>
      <c r="AQ1998">
        <v>6.59</v>
      </c>
      <c r="AR1998">
        <v>3236.39</v>
      </c>
      <c r="AS1998" t="s">
        <v>2396</v>
      </c>
      <c r="AT1998" t="s">
        <v>2396</v>
      </c>
      <c r="AU1998">
        <v>2</v>
      </c>
      <c r="AV1998" t="s">
        <v>2399</v>
      </c>
      <c r="AW1998" t="str" cm="1">
        <f t="array" ref="AW1998">IF(Bank_Final_Fact[[#This Row],[Disbursement Date]]=MIN(_xlfn._xlws.FILTER(Bank_Final_Fact[Disbursement Date],Bank_Final_Fact[Client id]=Bank_Final_Fact[[#This Row],[Client id]])),"New","Old")</f>
        <v>Old</v>
      </c>
      <c r="AX1998">
        <f t="shared" si="31"/>
        <v>5</v>
      </c>
    </row>
    <row r="1999" spans="1:50">
      <c r="A1999" t="s">
        <v>2384</v>
      </c>
      <c r="B1999">
        <v>512</v>
      </c>
      <c r="C1999" t="s">
        <v>124</v>
      </c>
      <c r="D1999" t="s">
        <v>359</v>
      </c>
      <c r="E1999">
        <v>9011</v>
      </c>
      <c r="F1999">
        <v>17838</v>
      </c>
      <c r="G1999">
        <v>23006</v>
      </c>
      <c r="H1999" s="1">
        <v>43143</v>
      </c>
      <c r="I1999" t="s">
        <v>382</v>
      </c>
      <c r="J1999" t="s">
        <v>383</v>
      </c>
      <c r="K1999">
        <v>1030063</v>
      </c>
      <c r="L1999" t="s">
        <v>126</v>
      </c>
      <c r="M1999" t="s">
        <v>332</v>
      </c>
      <c r="N1999" t="s">
        <v>225</v>
      </c>
      <c r="O1999" t="s">
        <v>238</v>
      </c>
      <c r="P1999">
        <v>55</v>
      </c>
      <c r="Q1999" s="1">
        <v>23489</v>
      </c>
      <c r="R1999" t="s">
        <v>281</v>
      </c>
      <c r="S1999" t="s">
        <v>282</v>
      </c>
      <c r="T1999" t="s">
        <v>229</v>
      </c>
      <c r="U1999" t="s">
        <v>233</v>
      </c>
      <c r="V1999" t="s">
        <v>231</v>
      </c>
      <c r="W1999">
        <v>502</v>
      </c>
      <c r="X1999" t="s">
        <v>344</v>
      </c>
      <c r="Y1999" t="s">
        <v>360</v>
      </c>
      <c r="Z1999" t="s">
        <v>346</v>
      </c>
      <c r="AA1999">
        <v>9.9099999999999994E-2</v>
      </c>
      <c r="AB1999" t="s">
        <v>347</v>
      </c>
      <c r="AC1999" t="s">
        <v>361</v>
      </c>
      <c r="AD1999" t="s">
        <v>124</v>
      </c>
      <c r="AE1999" t="s">
        <v>9</v>
      </c>
      <c r="AF1999" t="s">
        <v>10</v>
      </c>
      <c r="AG1999" t="s">
        <v>11</v>
      </c>
      <c r="AH1999" t="s">
        <v>11</v>
      </c>
      <c r="AI1999" t="s">
        <v>12</v>
      </c>
      <c r="AJ1999" t="s">
        <v>20</v>
      </c>
      <c r="AK1999">
        <v>1030063</v>
      </c>
      <c r="AL1999" t="s">
        <v>125</v>
      </c>
      <c r="AM1999" t="s">
        <v>30</v>
      </c>
      <c r="AN1999">
        <v>9709</v>
      </c>
      <c r="AO1999">
        <v>18988</v>
      </c>
      <c r="AP1999">
        <v>8878</v>
      </c>
      <c r="AQ1999">
        <v>48.21</v>
      </c>
      <c r="AR1999">
        <v>1162.96</v>
      </c>
      <c r="AS1999" t="s">
        <v>2396</v>
      </c>
      <c r="AT1999" t="s">
        <v>2396</v>
      </c>
      <c r="AU1999">
        <v>1</v>
      </c>
      <c r="AV1999" t="s">
        <v>2398</v>
      </c>
      <c r="AW1999" t="str" cm="1">
        <f t="array" ref="AW1999">IF(Bank_Final_Fact[[#This Row],[Disbursement Date]]=MIN(_xlfn._xlws.FILTER(Bank_Final_Fact[Disbursement Date],Bank_Final_Fact[Client id]=Bank_Final_Fact[[#This Row],[Client id]])),"New","Old")</f>
        <v>New</v>
      </c>
      <c r="AX1999">
        <f t="shared" si="31"/>
        <v>3</v>
      </c>
    </row>
    <row r="2000" spans="1:50">
      <c r="A2000" t="s">
        <v>2385</v>
      </c>
      <c r="B2000">
        <v>405</v>
      </c>
      <c r="C2000" t="s">
        <v>25</v>
      </c>
      <c r="D2000" t="s">
        <v>372</v>
      </c>
      <c r="E2000">
        <v>12003</v>
      </c>
      <c r="F2000">
        <v>26645</v>
      </c>
      <c r="G2000">
        <v>39974</v>
      </c>
      <c r="H2000" s="1">
        <v>43980</v>
      </c>
      <c r="I2000" t="s">
        <v>382</v>
      </c>
      <c r="J2000" t="s">
        <v>389</v>
      </c>
      <c r="K2000">
        <v>10068</v>
      </c>
      <c r="L2000" t="s">
        <v>74</v>
      </c>
      <c r="M2000" t="s">
        <v>247</v>
      </c>
      <c r="N2000" t="s">
        <v>225</v>
      </c>
      <c r="O2000" t="s">
        <v>226</v>
      </c>
      <c r="P2000">
        <v>43</v>
      </c>
      <c r="Q2000" s="1">
        <v>27760</v>
      </c>
      <c r="R2000" t="s">
        <v>281</v>
      </c>
      <c r="S2000" t="s">
        <v>282</v>
      </c>
      <c r="T2000" t="s">
        <v>229</v>
      </c>
      <c r="U2000" t="s">
        <v>261</v>
      </c>
      <c r="V2000" t="s">
        <v>231</v>
      </c>
      <c r="W2000">
        <v>528</v>
      </c>
      <c r="X2000" t="s">
        <v>344</v>
      </c>
      <c r="Y2000" t="s">
        <v>345</v>
      </c>
      <c r="Z2000" t="s">
        <v>346</v>
      </c>
      <c r="AA2000">
        <v>0.17269999999999999</v>
      </c>
      <c r="AB2000" t="s">
        <v>354</v>
      </c>
      <c r="AC2000" t="s">
        <v>367</v>
      </c>
      <c r="AD2000" t="s">
        <v>25</v>
      </c>
      <c r="AE2000" t="s">
        <v>24</v>
      </c>
      <c r="AF2000" t="s">
        <v>25</v>
      </c>
      <c r="AG2000" t="s">
        <v>26</v>
      </c>
      <c r="AH2000" t="s">
        <v>26</v>
      </c>
      <c r="AI2000" t="s">
        <v>27</v>
      </c>
      <c r="AJ2000" t="s">
        <v>72</v>
      </c>
      <c r="AK2000">
        <v>10068</v>
      </c>
      <c r="AL2000" t="s">
        <v>73</v>
      </c>
      <c r="AM2000" t="s">
        <v>16</v>
      </c>
      <c r="AN2000">
        <v>11526</v>
      </c>
      <c r="AO2000">
        <v>26975</v>
      </c>
      <c r="AP2000">
        <v>11853</v>
      </c>
      <c r="AQ2000">
        <v>6.03</v>
      </c>
      <c r="AR2000">
        <v>4681.6000000000004</v>
      </c>
      <c r="AS2000" t="s">
        <v>2396</v>
      </c>
      <c r="AT2000" t="s">
        <v>2396</v>
      </c>
      <c r="AU2000">
        <v>2</v>
      </c>
      <c r="AV2000" t="s">
        <v>2398</v>
      </c>
      <c r="AW2000" t="str" cm="1">
        <f t="array" ref="AW2000">IF(Bank_Final_Fact[[#This Row],[Disbursement Date]]=MIN(_xlfn._xlws.FILTER(Bank_Final_Fact[Disbursement Date],Bank_Final_Fact[Client id]=Bank_Final_Fact[[#This Row],[Client id]])),"New","Old")</f>
        <v>New</v>
      </c>
      <c r="AX2000">
        <f t="shared" si="31"/>
        <v>3</v>
      </c>
    </row>
    <row r="2001" spans="1:50">
      <c r="A2001" t="s">
        <v>2386</v>
      </c>
      <c r="B2001">
        <v>31</v>
      </c>
      <c r="C2001" t="s">
        <v>124</v>
      </c>
      <c r="D2001" t="s">
        <v>343</v>
      </c>
      <c r="E2001">
        <v>7987</v>
      </c>
      <c r="F2001">
        <v>6134</v>
      </c>
      <c r="G2001">
        <v>38241</v>
      </c>
      <c r="H2001" s="1">
        <v>44538</v>
      </c>
      <c r="I2001" t="s">
        <v>382</v>
      </c>
      <c r="J2001" t="s">
        <v>383</v>
      </c>
      <c r="K2001">
        <v>1030063</v>
      </c>
      <c r="L2001" t="s">
        <v>126</v>
      </c>
      <c r="M2001" t="s">
        <v>247</v>
      </c>
      <c r="N2001" t="s">
        <v>225</v>
      </c>
      <c r="O2001" t="s">
        <v>226</v>
      </c>
      <c r="P2001">
        <v>45</v>
      </c>
      <c r="Q2001" s="1">
        <v>26299</v>
      </c>
      <c r="R2001" t="s">
        <v>266</v>
      </c>
      <c r="S2001" t="s">
        <v>243</v>
      </c>
      <c r="T2001" t="s">
        <v>229</v>
      </c>
      <c r="U2001" t="s">
        <v>230</v>
      </c>
      <c r="V2001" t="s">
        <v>231</v>
      </c>
      <c r="W2001">
        <v>773</v>
      </c>
      <c r="X2001" t="s">
        <v>344</v>
      </c>
      <c r="Y2001" t="s">
        <v>345</v>
      </c>
      <c r="Z2001" t="s">
        <v>346</v>
      </c>
      <c r="AA2001">
        <v>0.1065</v>
      </c>
      <c r="AB2001" t="s">
        <v>347</v>
      </c>
      <c r="AC2001" t="s">
        <v>348</v>
      </c>
      <c r="AD2001" t="s">
        <v>124</v>
      </c>
      <c r="AE2001" t="s">
        <v>9</v>
      </c>
      <c r="AF2001" t="s">
        <v>10</v>
      </c>
      <c r="AG2001" t="s">
        <v>11</v>
      </c>
      <c r="AH2001" t="s">
        <v>11</v>
      </c>
      <c r="AI2001" t="s">
        <v>12</v>
      </c>
      <c r="AJ2001" t="s">
        <v>20</v>
      </c>
      <c r="AK2001">
        <v>1030063</v>
      </c>
      <c r="AL2001" t="s">
        <v>125</v>
      </c>
      <c r="AM2001" t="s">
        <v>30</v>
      </c>
      <c r="AN2001">
        <v>9951</v>
      </c>
      <c r="AO2001">
        <v>7001</v>
      </c>
      <c r="AP2001">
        <v>7944</v>
      </c>
      <c r="AQ2001">
        <v>47.13</v>
      </c>
      <c r="AR2001">
        <v>2176.89</v>
      </c>
      <c r="AS2001" t="s">
        <v>2396</v>
      </c>
      <c r="AT2001" t="s">
        <v>2396</v>
      </c>
      <c r="AU2001">
        <v>0</v>
      </c>
      <c r="AV2001" t="s">
        <v>2398</v>
      </c>
      <c r="AW2001" t="str" cm="1">
        <f t="array" ref="AW2001">IF(Bank_Final_Fact[[#This Row],[Disbursement Date]]=MIN(_xlfn._xlws.FILTER(Bank_Final_Fact[Disbursement Date],Bank_Final_Fact[Client id]=Bank_Final_Fact[[#This Row],[Client id]])),"New","Old")</f>
        <v>Old</v>
      </c>
      <c r="AX2001">
        <f t="shared" si="3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96503-095D-42E1-BD5E-CAA3906DAD80}">
  <dimension ref="A2:I19"/>
  <sheetViews>
    <sheetView workbookViewId="0">
      <selection activeCell="B10" sqref="B10"/>
    </sheetView>
  </sheetViews>
  <sheetFormatPr defaultRowHeight="14.4"/>
  <cols>
    <col min="1" max="1" width="22.33203125" bestFit="1" customWidth="1"/>
    <col min="2" max="2" width="6" bestFit="1" customWidth="1"/>
    <col min="3" max="3" width="18.21875" bestFit="1" customWidth="1"/>
    <col min="4" max="4" width="17.88671875" bestFit="1" customWidth="1"/>
    <col min="5" max="5" width="8.109375" bestFit="1" customWidth="1"/>
    <col min="6" max="6" width="21.77734375" bestFit="1" customWidth="1"/>
    <col min="7" max="7" width="17.88671875" bestFit="1" customWidth="1"/>
    <col min="8" max="8" width="15.5546875" bestFit="1" customWidth="1"/>
    <col min="9" max="9" width="10.5546875" bestFit="1" customWidth="1"/>
    <col min="10" max="10" width="12.44140625" bestFit="1" customWidth="1"/>
    <col min="11" max="11" width="14.109375" bestFit="1" customWidth="1"/>
    <col min="12" max="12" width="15.21875" bestFit="1" customWidth="1"/>
    <col min="13" max="1501" width="10.33203125" bestFit="1" customWidth="1"/>
    <col min="1502" max="1502" width="10.5546875" bestFit="1" customWidth="1"/>
  </cols>
  <sheetData>
    <row r="2" spans="1:9">
      <c r="D2" s="2" t="s">
        <v>379</v>
      </c>
      <c r="E2" t="s" vm="1">
        <v>394</v>
      </c>
      <c r="G2" s="2" t="s">
        <v>2411</v>
      </c>
      <c r="H2" t="s" vm="2">
        <v>2412</v>
      </c>
    </row>
    <row r="3" spans="1:9">
      <c r="A3" t="s">
        <v>2415</v>
      </c>
    </row>
    <row r="4" spans="1:9">
      <c r="A4" s="16">
        <v>1000</v>
      </c>
      <c r="D4" t="s">
        <v>2406</v>
      </c>
      <c r="H4" s="2" t="s">
        <v>2409</v>
      </c>
    </row>
    <row r="5" spans="1:9">
      <c r="D5" s="16">
        <v>402</v>
      </c>
      <c r="H5" t="s">
        <v>2413</v>
      </c>
      <c r="I5" t="s">
        <v>2407</v>
      </c>
    </row>
    <row r="6" spans="1:9">
      <c r="G6" t="s">
        <v>2415</v>
      </c>
      <c r="H6" s="16">
        <v>870</v>
      </c>
      <c r="I6" s="16">
        <v>870</v>
      </c>
    </row>
    <row r="14" spans="1:9" ht="16.8">
      <c r="H14" s="3"/>
    </row>
    <row r="15" spans="1:9">
      <c r="A15" s="2" t="s">
        <v>2408</v>
      </c>
      <c r="B15" t="s" vm="3">
        <v>2414</v>
      </c>
      <c r="C15" t="s">
        <v>2417</v>
      </c>
      <c r="D15" s="4" t="s">
        <v>2419</v>
      </c>
      <c r="G15" s="4" t="s">
        <v>2419</v>
      </c>
    </row>
    <row r="16" spans="1:9">
      <c r="D16" s="4">
        <v>52361121</v>
      </c>
      <c r="G16" s="4">
        <v>52361121</v>
      </c>
    </row>
    <row r="17" spans="1:1">
      <c r="A17" t="s">
        <v>2416</v>
      </c>
    </row>
    <row r="18" spans="1:1">
      <c r="A18" s="16">
        <v>585</v>
      </c>
    </row>
    <row r="19" spans="1:1">
      <c r="A19" s="11">
        <f>(A18/H6)</f>
        <v>0.67241379310344829</v>
      </c>
    </row>
  </sheetData>
  <pageMargins left="0.7" right="0.7" top="0.75" bottom="0.75" header="0.3" footer="0.3"/>
  <pageSetup orientation="portrait" r:id="rId7"/>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F8812-5B82-4532-A969-656EBED520B3}">
  <dimension ref="A2:AE94"/>
  <sheetViews>
    <sheetView topLeftCell="B1" zoomScale="114" workbookViewId="0">
      <selection activeCell="F2" sqref="F2"/>
    </sheetView>
  </sheetViews>
  <sheetFormatPr defaultRowHeight="14.4"/>
  <cols>
    <col min="1" max="1" width="21.5546875" bestFit="1" customWidth="1"/>
    <col min="2" max="2" width="18.5546875" bestFit="1" customWidth="1"/>
    <col min="3" max="3" width="16.109375" customWidth="1"/>
    <col min="4" max="4" width="12.44140625" bestFit="1" customWidth="1"/>
    <col min="5" max="5" width="18.5546875" bestFit="1" customWidth="1"/>
    <col min="6" max="6" width="23" bestFit="1" customWidth="1"/>
    <col min="7" max="7" width="9" bestFit="1" customWidth="1"/>
    <col min="8" max="8" width="10.33203125" bestFit="1" customWidth="1"/>
    <col min="9" max="9" width="18.44140625" bestFit="1" customWidth="1"/>
    <col min="10" max="10" width="17.21875" bestFit="1" customWidth="1"/>
    <col min="11" max="11" width="10.33203125" bestFit="1" customWidth="1"/>
    <col min="12" max="12" width="15.5546875" bestFit="1" customWidth="1"/>
    <col min="13" max="13" width="18.5546875" bestFit="1" customWidth="1"/>
    <col min="14" max="14" width="19.5546875" bestFit="1" customWidth="1"/>
    <col min="15" max="1496" width="10.33203125" bestFit="1" customWidth="1"/>
    <col min="1497" max="1497" width="10.5546875" bestFit="1" customWidth="1"/>
  </cols>
  <sheetData>
    <row r="2" spans="1:31">
      <c r="F2" s="24">
        <f>(6316945-5746263)/5746263</f>
        <v>9.9313588674935338E-2</v>
      </c>
    </row>
    <row r="3" spans="1:31">
      <c r="A3" t="s">
        <v>2420</v>
      </c>
      <c r="J3" t="s">
        <v>2423</v>
      </c>
    </row>
    <row r="4" spans="1:31">
      <c r="A4" s="5">
        <v>26180.5605</v>
      </c>
      <c r="D4" s="17" t="s">
        <v>2441</v>
      </c>
      <c r="E4" s="15" t="s">
        <v>2419</v>
      </c>
      <c r="F4" s="15" t="s">
        <v>2442</v>
      </c>
      <c r="G4" s="15" t="s">
        <v>2443</v>
      </c>
      <c r="J4" s="4">
        <v>53861255</v>
      </c>
      <c r="AD4" t="s">
        <v>2410</v>
      </c>
      <c r="AE4" t="s">
        <v>2432</v>
      </c>
    </row>
    <row r="5" spans="1:31">
      <c r="D5" s="18" t="s">
        <v>2436</v>
      </c>
      <c r="E5" s="23">
        <v>5619619</v>
      </c>
      <c r="F5" s="19"/>
      <c r="G5" s="20"/>
      <c r="AD5" t="s">
        <v>2430</v>
      </c>
      <c r="AE5">
        <v>50</v>
      </c>
    </row>
    <row r="6" spans="1:31">
      <c r="D6" s="18" t="s">
        <v>2437</v>
      </c>
      <c r="E6" s="23"/>
      <c r="F6" s="19"/>
      <c r="G6" s="20"/>
      <c r="AD6" t="s">
        <v>2431</v>
      </c>
      <c r="AE6">
        <v>50</v>
      </c>
    </row>
    <row r="7" spans="1:31">
      <c r="D7" s="21" t="s">
        <v>2444</v>
      </c>
      <c r="E7" s="23"/>
      <c r="F7" s="19"/>
      <c r="G7" s="20"/>
      <c r="AD7" t="s">
        <v>2433</v>
      </c>
    </row>
    <row r="8" spans="1:31">
      <c r="D8" s="22" t="s">
        <v>2449</v>
      </c>
      <c r="E8" s="23">
        <v>503142</v>
      </c>
      <c r="F8" s="19"/>
      <c r="G8" s="20"/>
    </row>
    <row r="9" spans="1:31">
      <c r="D9" s="22" t="s">
        <v>2450</v>
      </c>
      <c r="E9" s="23">
        <v>476358</v>
      </c>
      <c r="F9" s="19"/>
      <c r="G9" s="20"/>
    </row>
    <row r="10" spans="1:31">
      <c r="D10" s="22" t="s">
        <v>2453</v>
      </c>
      <c r="E10" s="23">
        <v>507755</v>
      </c>
      <c r="F10" s="19"/>
      <c r="G10" s="20"/>
    </row>
    <row r="11" spans="1:31">
      <c r="D11" s="21" t="s">
        <v>2445</v>
      </c>
      <c r="E11" s="23">
        <v>1205443</v>
      </c>
      <c r="F11" s="19"/>
      <c r="G11" s="20"/>
    </row>
    <row r="12" spans="1:31">
      <c r="D12" s="21" t="s">
        <v>2446</v>
      </c>
      <c r="E12" s="23">
        <v>1651555</v>
      </c>
      <c r="F12" s="19"/>
      <c r="G12" s="20"/>
    </row>
    <row r="13" spans="1:31">
      <c r="D13" s="21" t="s">
        <v>2447</v>
      </c>
      <c r="E13" s="23"/>
      <c r="F13" s="19"/>
      <c r="G13" s="20"/>
    </row>
    <row r="14" spans="1:31">
      <c r="D14" s="22" t="s">
        <v>2451</v>
      </c>
      <c r="E14" s="23">
        <v>334087</v>
      </c>
      <c r="F14" s="19"/>
      <c r="G14" s="20"/>
    </row>
    <row r="15" spans="1:31">
      <c r="D15" s="22" t="s">
        <v>2454</v>
      </c>
      <c r="E15" s="23">
        <v>510322</v>
      </c>
      <c r="F15" s="19"/>
      <c r="G15" s="20"/>
    </row>
    <row r="16" spans="1:31">
      <c r="D16" s="22" t="s">
        <v>2452</v>
      </c>
      <c r="E16" s="23">
        <v>557601</v>
      </c>
      <c r="F16" s="19"/>
      <c r="G16" s="20"/>
    </row>
    <row r="17" spans="1:14">
      <c r="D17" s="18" t="s">
        <v>2438</v>
      </c>
      <c r="E17" s="23"/>
      <c r="F17" s="19"/>
      <c r="G17" s="20"/>
    </row>
    <row r="18" spans="1:14">
      <c r="D18" s="21" t="s">
        <v>2444</v>
      </c>
      <c r="E18" s="23"/>
      <c r="F18" s="19"/>
      <c r="G18" s="20"/>
    </row>
    <row r="19" spans="1:14">
      <c r="D19" s="22" t="s">
        <v>2449</v>
      </c>
      <c r="E19" s="23">
        <v>579763</v>
      </c>
      <c r="F19" s="19">
        <v>76621</v>
      </c>
      <c r="G19" s="20">
        <v>0.15228504080359023</v>
      </c>
    </row>
    <row r="20" spans="1:14">
      <c r="D20" s="22" t="s">
        <v>2450</v>
      </c>
      <c r="E20" s="23">
        <v>385874</v>
      </c>
      <c r="F20" s="19">
        <v>-90484</v>
      </c>
      <c r="G20" s="20">
        <v>-0.18994957573925492</v>
      </c>
    </row>
    <row r="21" spans="1:14">
      <c r="A21" t="s">
        <v>2424</v>
      </c>
      <c r="B21" t="s">
        <v>2419</v>
      </c>
      <c r="D21" s="22" t="s">
        <v>2453</v>
      </c>
      <c r="E21" s="23">
        <v>592057</v>
      </c>
      <c r="F21" s="19">
        <v>84302</v>
      </c>
      <c r="G21" s="20">
        <v>0.16602889188683517</v>
      </c>
      <c r="I21" t="s">
        <v>2425</v>
      </c>
      <c r="L21" s="2" t="s">
        <v>2393</v>
      </c>
      <c r="M21" t="s">
        <v>2419</v>
      </c>
      <c r="N21" t="s">
        <v>2427</v>
      </c>
    </row>
    <row r="22" spans="1:14">
      <c r="A22" s="4">
        <v>51864037</v>
      </c>
      <c r="B22" s="4">
        <v>52361121</v>
      </c>
      <c r="D22" s="21" t="s">
        <v>2445</v>
      </c>
      <c r="E22" s="23">
        <v>1194609</v>
      </c>
      <c r="F22" s="19">
        <v>-10834</v>
      </c>
      <c r="G22" s="20">
        <v>-8.9875672263226049E-3</v>
      </c>
      <c r="I22" s="4">
        <v>5055223.46</v>
      </c>
      <c r="L22" s="6" t="s">
        <v>2396</v>
      </c>
      <c r="M22" s="16">
        <v>49535712</v>
      </c>
      <c r="N22" s="7">
        <v>0.94603994440837125</v>
      </c>
    </row>
    <row r="23" spans="1:14">
      <c r="D23" s="21" t="s">
        <v>2446</v>
      </c>
      <c r="E23" s="23">
        <v>1317282</v>
      </c>
      <c r="F23" s="19">
        <v>-334273</v>
      </c>
      <c r="G23" s="20">
        <v>-0.20239895129135874</v>
      </c>
      <c r="L23" s="6" t="s">
        <v>2397</v>
      </c>
      <c r="M23" s="16">
        <v>2825409</v>
      </c>
      <c r="N23" s="7">
        <v>5.396005559162876E-2</v>
      </c>
    </row>
    <row r="24" spans="1:14">
      <c r="A24" s="12">
        <f>A22/B22</f>
        <v>0.99050662036055337</v>
      </c>
      <c r="B24" s="12"/>
      <c r="D24" s="21" t="s">
        <v>2447</v>
      </c>
      <c r="E24" s="23"/>
      <c r="F24" s="19"/>
      <c r="G24" s="20"/>
      <c r="L24" s="6" t="s">
        <v>2407</v>
      </c>
      <c r="M24" s="16">
        <v>52361121</v>
      </c>
      <c r="N24" s="7">
        <v>1</v>
      </c>
    </row>
    <row r="25" spans="1:14">
      <c r="D25" s="22" t="s">
        <v>2451</v>
      </c>
      <c r="E25" s="23">
        <v>657980</v>
      </c>
      <c r="F25" s="19">
        <v>323893</v>
      </c>
      <c r="G25" s="20">
        <v>0.9694869899158004</v>
      </c>
    </row>
    <row r="26" spans="1:14">
      <c r="D26" s="22" t="s">
        <v>2454</v>
      </c>
      <c r="E26" s="23">
        <v>582478</v>
      </c>
      <c r="F26" s="19">
        <v>72156</v>
      </c>
      <c r="G26" s="20">
        <v>0.14139308123106586</v>
      </c>
      <c r="M26" s="13">
        <f>N23</f>
        <v>5.396005559162876E-2</v>
      </c>
      <c r="N26" s="13"/>
    </row>
    <row r="27" spans="1:14">
      <c r="D27" s="22" t="s">
        <v>2452</v>
      </c>
      <c r="E27" s="23">
        <v>449873</v>
      </c>
      <c r="F27" s="19">
        <v>-107728</v>
      </c>
      <c r="G27" s="20">
        <v>-0.19319907962862334</v>
      </c>
    </row>
    <row r="28" spans="1:14">
      <c r="D28" s="18" t="s">
        <v>2439</v>
      </c>
      <c r="E28" s="23"/>
      <c r="F28" s="19"/>
      <c r="G28" s="20"/>
    </row>
    <row r="29" spans="1:14">
      <c r="D29" s="21" t="s">
        <v>2444</v>
      </c>
      <c r="E29" s="23"/>
      <c r="F29" s="19"/>
      <c r="G29" s="20"/>
    </row>
    <row r="30" spans="1:14">
      <c r="D30" s="22" t="s">
        <v>2449</v>
      </c>
      <c r="E30" s="23">
        <v>661074</v>
      </c>
      <c r="F30" s="19">
        <v>81311</v>
      </c>
      <c r="G30" s="20">
        <v>0.14024868782588748</v>
      </c>
    </row>
    <row r="31" spans="1:14">
      <c r="D31" s="22" t="s">
        <v>2450</v>
      </c>
      <c r="E31" s="23">
        <v>328803</v>
      </c>
      <c r="F31" s="19">
        <v>-57071</v>
      </c>
      <c r="G31" s="20">
        <v>-0.14790061004369301</v>
      </c>
    </row>
    <row r="32" spans="1:14">
      <c r="D32" s="22" t="s">
        <v>2453</v>
      </c>
      <c r="E32" s="23">
        <v>470692</v>
      </c>
      <c r="F32" s="19">
        <v>-121365</v>
      </c>
      <c r="G32" s="20">
        <v>-0.20498870885742421</v>
      </c>
    </row>
    <row r="33" spans="4:7">
      <c r="D33" s="21" t="s">
        <v>2445</v>
      </c>
      <c r="E33" s="23">
        <v>1062877</v>
      </c>
      <c r="F33" s="19">
        <v>-131732</v>
      </c>
      <c r="G33" s="20">
        <v>-0.11027206391379941</v>
      </c>
    </row>
    <row r="34" spans="4:7">
      <c r="D34" s="21" t="s">
        <v>2446</v>
      </c>
      <c r="E34" s="23">
        <v>1712271</v>
      </c>
      <c r="F34" s="19">
        <v>394989</v>
      </c>
      <c r="G34" s="20">
        <v>0.29985151243241764</v>
      </c>
    </row>
    <row r="35" spans="4:7">
      <c r="D35" s="21" t="s">
        <v>2447</v>
      </c>
      <c r="E35" s="23"/>
      <c r="F35" s="19"/>
      <c r="G35" s="20"/>
    </row>
    <row r="36" spans="4:7">
      <c r="D36" s="22" t="s">
        <v>2451</v>
      </c>
      <c r="E36" s="23">
        <v>758954</v>
      </c>
      <c r="F36" s="19">
        <v>100974</v>
      </c>
      <c r="G36" s="20">
        <v>0.15346059150734065</v>
      </c>
    </row>
    <row r="37" spans="4:7">
      <c r="D37" s="22" t="s">
        <v>2454</v>
      </c>
      <c r="E37" s="23">
        <v>384415</v>
      </c>
      <c r="F37" s="19">
        <v>-198063</v>
      </c>
      <c r="G37" s="20">
        <v>-0.34003516012621937</v>
      </c>
    </row>
    <row r="38" spans="4:7">
      <c r="D38" s="22" t="s">
        <v>2452</v>
      </c>
      <c r="E38" s="23">
        <v>411008</v>
      </c>
      <c r="F38" s="19">
        <v>-38865</v>
      </c>
      <c r="G38" s="20">
        <v>-8.6391048140252918E-2</v>
      </c>
    </row>
    <row r="39" spans="4:7">
      <c r="D39" s="18" t="s">
        <v>2440</v>
      </c>
      <c r="E39" s="23"/>
      <c r="F39" s="19"/>
      <c r="G39" s="20"/>
    </row>
    <row r="40" spans="4:7">
      <c r="D40" s="21" t="s">
        <v>2444</v>
      </c>
      <c r="E40" s="23"/>
      <c r="F40" s="19"/>
      <c r="G40" s="20"/>
    </row>
    <row r="41" spans="4:7">
      <c r="D41" s="22" t="s">
        <v>2449</v>
      </c>
      <c r="E41" s="23">
        <v>776545</v>
      </c>
      <c r="F41" s="19">
        <v>115471</v>
      </c>
      <c r="G41" s="20">
        <v>0.17467182191403685</v>
      </c>
    </row>
    <row r="42" spans="4:7">
      <c r="D42" s="22" t="s">
        <v>2450</v>
      </c>
      <c r="E42" s="23">
        <v>583891</v>
      </c>
      <c r="F42" s="19">
        <v>255088</v>
      </c>
      <c r="G42" s="20">
        <v>0.77580800661794447</v>
      </c>
    </row>
    <row r="43" spans="4:7">
      <c r="D43" s="22" t="s">
        <v>2453</v>
      </c>
      <c r="E43" s="23">
        <v>359991</v>
      </c>
      <c r="F43" s="19">
        <v>-110701</v>
      </c>
      <c r="G43" s="20">
        <v>-0.2351877660975755</v>
      </c>
    </row>
    <row r="44" spans="4:7">
      <c r="D44" s="21" t="s">
        <v>2445</v>
      </c>
      <c r="E44" s="23">
        <v>1779904</v>
      </c>
      <c r="F44" s="19">
        <v>717027</v>
      </c>
      <c r="G44" s="20">
        <v>0.67460957382651054</v>
      </c>
    </row>
    <row r="45" spans="4:7">
      <c r="D45" s="21" t="s">
        <v>2446</v>
      </c>
      <c r="E45" s="23">
        <v>1521641</v>
      </c>
      <c r="F45" s="19">
        <v>-190630</v>
      </c>
      <c r="G45" s="20">
        <v>-0.11133167588541767</v>
      </c>
    </row>
    <row r="46" spans="4:7">
      <c r="D46" s="21" t="s">
        <v>2447</v>
      </c>
      <c r="E46" s="23"/>
      <c r="F46" s="19"/>
      <c r="G46" s="20"/>
    </row>
    <row r="47" spans="4:7">
      <c r="D47" s="22" t="s">
        <v>2451</v>
      </c>
      <c r="E47" s="23">
        <v>394682</v>
      </c>
      <c r="F47" s="19">
        <v>-364272</v>
      </c>
      <c r="G47" s="20">
        <v>-0.47996584773253714</v>
      </c>
    </row>
    <row r="48" spans="4:7">
      <c r="D48" s="22" t="s">
        <v>2454</v>
      </c>
      <c r="E48" s="23">
        <v>625385</v>
      </c>
      <c r="F48" s="19">
        <v>240970</v>
      </c>
      <c r="G48" s="20">
        <v>0.62684858811440758</v>
      </c>
    </row>
    <row r="49" spans="4:10">
      <c r="D49" s="22" t="s">
        <v>2452</v>
      </c>
      <c r="E49" s="23">
        <v>633671</v>
      </c>
      <c r="F49" s="19">
        <v>222663</v>
      </c>
      <c r="G49" s="20">
        <v>0.54174857910308316</v>
      </c>
    </row>
    <row r="50" spans="4:10">
      <c r="D50" s="18" t="s">
        <v>2421</v>
      </c>
      <c r="E50" s="23"/>
      <c r="F50" s="19"/>
      <c r="G50" s="20"/>
    </row>
    <row r="51" spans="4:10">
      <c r="D51" s="21" t="s">
        <v>2444</v>
      </c>
      <c r="E51" s="23"/>
      <c r="F51" s="19"/>
      <c r="G51" s="20"/>
    </row>
    <row r="52" spans="4:10">
      <c r="D52" s="22" t="s">
        <v>2449</v>
      </c>
      <c r="E52" s="23">
        <v>493589</v>
      </c>
      <c r="F52" s="19">
        <v>-282956</v>
      </c>
      <c r="G52" s="20">
        <v>-0.36437811073408494</v>
      </c>
      <c r="I52" s="5"/>
      <c r="J52" s="10"/>
    </row>
    <row r="53" spans="4:10">
      <c r="D53" s="22" t="s">
        <v>2450</v>
      </c>
      <c r="E53" s="23">
        <v>287806</v>
      </c>
      <c r="F53" s="19">
        <v>-296085</v>
      </c>
      <c r="G53" s="20">
        <v>-0.5070895081444996</v>
      </c>
      <c r="I53" s="5"/>
      <c r="J53" s="10"/>
    </row>
    <row r="54" spans="4:10">
      <c r="D54" s="22" t="s">
        <v>2453</v>
      </c>
      <c r="E54" s="23">
        <v>569930</v>
      </c>
      <c r="F54" s="19">
        <v>209939</v>
      </c>
      <c r="G54" s="20">
        <v>0.58317846835059761</v>
      </c>
      <c r="I54" s="5"/>
      <c r="J54" s="10"/>
    </row>
    <row r="55" spans="4:10">
      <c r="D55" s="21" t="s">
        <v>2445</v>
      </c>
      <c r="E55" s="23">
        <v>1304376</v>
      </c>
      <c r="F55" s="19">
        <v>-475528</v>
      </c>
      <c r="G55" s="20">
        <v>-0.26716497069504874</v>
      </c>
      <c r="I55" s="5"/>
      <c r="J55" s="10"/>
    </row>
    <row r="56" spans="4:10">
      <c r="D56" s="21" t="s">
        <v>2446</v>
      </c>
      <c r="E56" s="23">
        <v>1364401</v>
      </c>
      <c r="F56" s="19">
        <v>-157240</v>
      </c>
      <c r="G56" s="20">
        <v>-0.1033358065404389</v>
      </c>
      <c r="I56" s="5"/>
      <c r="J56" s="10"/>
    </row>
    <row r="57" spans="4:10">
      <c r="D57" s="21" t="s">
        <v>2447</v>
      </c>
      <c r="E57" s="23"/>
      <c r="F57" s="19"/>
      <c r="G57" s="20"/>
      <c r="I57" s="5"/>
      <c r="J57" s="10"/>
    </row>
    <row r="58" spans="4:10">
      <c r="D58" s="22" t="s">
        <v>2451</v>
      </c>
      <c r="E58" s="23">
        <v>348395</v>
      </c>
      <c r="F58" s="19">
        <v>-46287</v>
      </c>
      <c r="G58" s="20">
        <v>-0.11727669364196999</v>
      </c>
      <c r="I58" s="5"/>
      <c r="J58" s="10"/>
    </row>
    <row r="59" spans="4:10">
      <c r="D59" s="22" t="s">
        <v>2454</v>
      </c>
      <c r="E59" s="23">
        <v>364141</v>
      </c>
      <c r="F59" s="19">
        <v>-261244</v>
      </c>
      <c r="G59" s="20">
        <v>-0.41773307642492225</v>
      </c>
      <c r="I59" s="5"/>
      <c r="J59" s="10"/>
    </row>
    <row r="60" spans="4:10">
      <c r="D60" s="22" t="s">
        <v>2452</v>
      </c>
      <c r="E60" s="23">
        <v>704374</v>
      </c>
      <c r="F60" s="19">
        <v>70703</v>
      </c>
      <c r="G60" s="20">
        <v>0.11157682772290353</v>
      </c>
    </row>
    <row r="61" spans="4:10">
      <c r="D61" s="18" t="s">
        <v>2422</v>
      </c>
      <c r="E61" s="23"/>
      <c r="F61" s="19"/>
      <c r="G61" s="20"/>
    </row>
    <row r="62" spans="4:10">
      <c r="D62" s="21" t="s">
        <v>2444</v>
      </c>
      <c r="E62" s="23"/>
      <c r="F62" s="19"/>
      <c r="G62" s="20"/>
    </row>
    <row r="63" spans="4:10">
      <c r="D63" s="22" t="s">
        <v>2449</v>
      </c>
      <c r="E63" s="23">
        <v>474413</v>
      </c>
      <c r="F63" s="19">
        <v>-19176</v>
      </c>
      <c r="G63" s="20">
        <v>-3.8850136449556212E-2</v>
      </c>
    </row>
    <row r="64" spans="4:10">
      <c r="D64" s="22" t="s">
        <v>2450</v>
      </c>
      <c r="E64" s="23">
        <v>573860</v>
      </c>
      <c r="F64" s="19">
        <v>286054</v>
      </c>
      <c r="G64" s="20">
        <v>0.99391256610355583</v>
      </c>
    </row>
    <row r="65" spans="4:7">
      <c r="D65" s="22" t="s">
        <v>2453</v>
      </c>
      <c r="E65" s="23">
        <v>755400</v>
      </c>
      <c r="F65" s="19">
        <v>185470</v>
      </c>
      <c r="G65" s="20">
        <v>0.32542592950011406</v>
      </c>
    </row>
    <row r="66" spans="4:7">
      <c r="D66" s="21" t="s">
        <v>2445</v>
      </c>
      <c r="E66" s="23">
        <v>1424935</v>
      </c>
      <c r="F66" s="19">
        <v>120559</v>
      </c>
      <c r="G66" s="20">
        <v>9.242657025274921E-2</v>
      </c>
    </row>
    <row r="67" spans="4:7">
      <c r="D67" s="21" t="s">
        <v>2446</v>
      </c>
      <c r="E67" s="23">
        <v>1483675</v>
      </c>
      <c r="F67" s="19">
        <v>119274</v>
      </c>
      <c r="G67" s="20">
        <v>8.741858148740729E-2</v>
      </c>
    </row>
    <row r="68" spans="4:7">
      <c r="D68" s="21" t="s">
        <v>2447</v>
      </c>
      <c r="E68" s="23"/>
      <c r="F68" s="19"/>
      <c r="G68" s="20"/>
    </row>
    <row r="69" spans="4:7">
      <c r="D69" s="22" t="s">
        <v>2451</v>
      </c>
      <c r="E69" s="23">
        <v>562996</v>
      </c>
      <c r="F69" s="19">
        <v>214601</v>
      </c>
      <c r="G69" s="20">
        <v>0.61597037844974811</v>
      </c>
    </row>
    <row r="70" spans="4:7">
      <c r="D70" s="22" t="s">
        <v>2454</v>
      </c>
      <c r="E70" s="23">
        <v>639489</v>
      </c>
      <c r="F70" s="19">
        <v>275348</v>
      </c>
      <c r="G70" s="20">
        <v>0.75615764223199256</v>
      </c>
    </row>
    <row r="71" spans="4:7">
      <c r="D71" s="22" t="s">
        <v>2452</v>
      </c>
      <c r="E71" s="23">
        <v>402177</v>
      </c>
      <c r="F71" s="19">
        <v>-302197</v>
      </c>
      <c r="G71" s="20">
        <v>-0.4290291805205757</v>
      </c>
    </row>
    <row r="72" spans="4:7">
      <c r="D72" s="18" t="s">
        <v>2434</v>
      </c>
      <c r="E72" s="23"/>
      <c r="F72" s="19"/>
      <c r="G72" s="20"/>
    </row>
    <row r="73" spans="4:7">
      <c r="D73" s="21" t="s">
        <v>2444</v>
      </c>
      <c r="E73" s="23"/>
      <c r="F73" s="19"/>
      <c r="G73" s="20"/>
    </row>
    <row r="74" spans="4:7">
      <c r="D74" s="22" t="s">
        <v>2449</v>
      </c>
      <c r="E74" s="23">
        <v>507574</v>
      </c>
      <c r="F74" s="19">
        <v>33161</v>
      </c>
      <c r="G74" s="20">
        <v>6.9899012042250103E-2</v>
      </c>
    </row>
    <row r="75" spans="4:7">
      <c r="D75" s="22" t="s">
        <v>2450</v>
      </c>
      <c r="E75" s="23">
        <v>584108</v>
      </c>
      <c r="F75" s="19">
        <v>10248</v>
      </c>
      <c r="G75" s="20">
        <v>1.7858014149792632E-2</v>
      </c>
    </row>
    <row r="76" spans="4:7">
      <c r="D76" s="22" t="s">
        <v>2453</v>
      </c>
      <c r="E76" s="23">
        <v>552627</v>
      </c>
      <c r="F76" s="19">
        <v>-202773</v>
      </c>
      <c r="G76" s="20">
        <v>-0.26843129467831611</v>
      </c>
    </row>
    <row r="77" spans="4:7">
      <c r="D77" s="21" t="s">
        <v>2445</v>
      </c>
      <c r="E77" s="23">
        <v>1314691</v>
      </c>
      <c r="F77" s="19">
        <v>-110244</v>
      </c>
      <c r="G77" s="20">
        <v>-7.7367739581103698E-2</v>
      </c>
    </row>
    <row r="78" spans="4:7">
      <c r="D78" s="21" t="s">
        <v>2446</v>
      </c>
      <c r="E78" s="23">
        <v>1178312</v>
      </c>
      <c r="F78" s="19">
        <v>-305363</v>
      </c>
      <c r="G78" s="20">
        <v>-0.20581528973663368</v>
      </c>
    </row>
    <row r="79" spans="4:7">
      <c r="D79" s="21" t="s">
        <v>2447</v>
      </c>
      <c r="E79" s="23"/>
      <c r="F79" s="19"/>
      <c r="G79" s="20"/>
    </row>
    <row r="80" spans="4:7">
      <c r="D80" s="22" t="s">
        <v>2451</v>
      </c>
      <c r="E80" s="23">
        <v>388474</v>
      </c>
      <c r="F80" s="19">
        <v>-174522</v>
      </c>
      <c r="G80" s="20">
        <v>-0.30998799280989564</v>
      </c>
    </row>
    <row r="81" spans="4:7">
      <c r="D81" s="22" t="s">
        <v>2454</v>
      </c>
      <c r="E81" s="23">
        <v>449128</v>
      </c>
      <c r="F81" s="19">
        <v>-190361</v>
      </c>
      <c r="G81" s="20">
        <v>-0.29767673877111256</v>
      </c>
    </row>
    <row r="82" spans="4:7">
      <c r="D82" s="22" t="s">
        <v>2452</v>
      </c>
      <c r="E82" s="23">
        <v>386119</v>
      </c>
      <c r="F82" s="19">
        <v>-16058</v>
      </c>
      <c r="G82" s="20">
        <v>-3.9927693527973998E-2</v>
      </c>
    </row>
    <row r="83" spans="4:7">
      <c r="D83" s="18" t="s">
        <v>2435</v>
      </c>
      <c r="E83" s="23"/>
      <c r="F83" s="19"/>
      <c r="G83" s="20"/>
    </row>
    <row r="84" spans="4:7">
      <c r="D84" s="21" t="s">
        <v>2444</v>
      </c>
      <c r="E84" s="23"/>
      <c r="F84" s="19"/>
      <c r="G84" s="20"/>
    </row>
    <row r="85" spans="4:7">
      <c r="D85" s="22" t="s">
        <v>2449</v>
      </c>
      <c r="E85" s="23">
        <v>517890</v>
      </c>
      <c r="F85" s="19">
        <v>10316</v>
      </c>
      <c r="G85" s="20">
        <v>2.0324130077584747E-2</v>
      </c>
    </row>
    <row r="86" spans="4:7">
      <c r="D86" s="22" t="s">
        <v>2450</v>
      </c>
      <c r="E86" s="23">
        <v>365145</v>
      </c>
      <c r="F86" s="19">
        <v>-218963</v>
      </c>
      <c r="G86" s="20">
        <v>-0.37486731905743459</v>
      </c>
    </row>
    <row r="87" spans="4:7">
      <c r="D87" s="22" t="s">
        <v>2453</v>
      </c>
      <c r="E87" s="23">
        <v>393487</v>
      </c>
      <c r="F87" s="19">
        <v>-159140</v>
      </c>
      <c r="G87" s="20">
        <v>-0.28797000508480403</v>
      </c>
    </row>
    <row r="88" spans="4:7">
      <c r="D88" s="21" t="s">
        <v>2445</v>
      </c>
      <c r="E88" s="23">
        <v>1238460</v>
      </c>
      <c r="F88" s="19">
        <v>-76231</v>
      </c>
      <c r="G88" s="20">
        <v>-5.7983967335290196E-2</v>
      </c>
    </row>
    <row r="89" spans="4:7">
      <c r="D89" s="21" t="s">
        <v>2446</v>
      </c>
      <c r="E89" s="23">
        <v>1396999</v>
      </c>
      <c r="F89" s="19">
        <v>218687</v>
      </c>
      <c r="G89" s="20">
        <v>0.18559345911778885</v>
      </c>
    </row>
    <row r="90" spans="4:7">
      <c r="D90" s="21" t="s">
        <v>2447</v>
      </c>
      <c r="E90" s="23"/>
      <c r="F90" s="19"/>
      <c r="G90" s="20"/>
    </row>
    <row r="91" spans="4:7">
      <c r="D91" s="22" t="s">
        <v>2451</v>
      </c>
      <c r="E91" s="23">
        <v>689934</v>
      </c>
      <c r="F91" s="19">
        <v>301460</v>
      </c>
      <c r="G91" s="20">
        <v>0.77601074975416628</v>
      </c>
    </row>
    <row r="92" spans="4:7">
      <c r="D92" s="22" t="s">
        <v>2454</v>
      </c>
      <c r="E92" s="23">
        <v>690874</v>
      </c>
      <c r="F92" s="19">
        <v>241746</v>
      </c>
      <c r="G92" s="20">
        <v>0.53825635453590071</v>
      </c>
    </row>
    <row r="93" spans="4:7">
      <c r="D93" s="22" t="s">
        <v>2452</v>
      </c>
      <c r="E93" s="23">
        <v>361740</v>
      </c>
      <c r="F93" s="19">
        <v>-24379</v>
      </c>
      <c r="G93" s="20">
        <v>-6.3138566089728815E-2</v>
      </c>
    </row>
    <row r="94" spans="4:7">
      <c r="D94" s="18" t="s">
        <v>2407</v>
      </c>
      <c r="E94" s="23">
        <v>52361121</v>
      </c>
      <c r="F94" s="19"/>
      <c r="G94" s="20"/>
    </row>
  </sheetData>
  <mergeCells count="2">
    <mergeCell ref="A24:B24"/>
    <mergeCell ref="M26:N26"/>
  </mergeCells>
  <pageMargins left="0.7" right="0.7" top="0.75" bottom="0.75" header="0.3" footer="0.3"/>
  <drawing r:id="rId7"/>
  <tableParts count="1">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E2BD-A093-4C82-812F-3DE4BCA28FE3}">
  <dimension ref="A3:K55"/>
  <sheetViews>
    <sheetView zoomScale="89" workbookViewId="0">
      <selection activeCell="G25" sqref="G25"/>
    </sheetView>
  </sheetViews>
  <sheetFormatPr defaultRowHeight="14.4"/>
  <cols>
    <col min="1" max="1" width="11.77734375" bestFit="1" customWidth="1"/>
    <col min="2" max="2" width="17.88671875" bestFit="1" customWidth="1"/>
    <col min="3" max="3" width="18" bestFit="1" customWidth="1"/>
    <col min="4" max="4" width="16.21875" customWidth="1"/>
    <col min="5" max="5" width="11.77734375" bestFit="1" customWidth="1"/>
    <col min="6" max="6" width="17.88671875" bestFit="1" customWidth="1"/>
    <col min="7" max="7" width="25.5546875" bestFit="1" customWidth="1"/>
    <col min="10" max="10" width="19.21875" bestFit="1" customWidth="1"/>
    <col min="11" max="11" width="17.88671875" bestFit="1" customWidth="1"/>
  </cols>
  <sheetData>
    <row r="3" spans="1:11">
      <c r="A3" s="2" t="s">
        <v>2392</v>
      </c>
      <c r="B3" t="s">
        <v>2426</v>
      </c>
      <c r="C3" t="s">
        <v>2415</v>
      </c>
      <c r="F3" s="2" t="s">
        <v>2429</v>
      </c>
      <c r="G3" t="s">
        <v>2428</v>
      </c>
      <c r="J3" s="2" t="s">
        <v>2401</v>
      </c>
      <c r="K3" t="s">
        <v>2419</v>
      </c>
    </row>
    <row r="4" spans="1:11">
      <c r="A4" s="6" t="s">
        <v>2396</v>
      </c>
      <c r="B4" s="7">
        <v>0.89340455989665168</v>
      </c>
      <c r="C4" s="16">
        <v>1793</v>
      </c>
      <c r="F4" s="6" t="s">
        <v>2399</v>
      </c>
      <c r="G4" s="16">
        <v>372</v>
      </c>
      <c r="J4" s="6" t="s">
        <v>69</v>
      </c>
      <c r="K4" s="16">
        <v>1083406</v>
      </c>
    </row>
    <row r="5" spans="1:11">
      <c r="A5" s="6" t="s">
        <v>2397</v>
      </c>
      <c r="B5" s="7">
        <v>0.10659544010334834</v>
      </c>
      <c r="C5" s="16">
        <v>207</v>
      </c>
      <c r="F5" s="6" t="s">
        <v>2398</v>
      </c>
      <c r="G5" s="16">
        <v>1421</v>
      </c>
      <c r="J5" s="6" t="s">
        <v>81</v>
      </c>
      <c r="K5" s="16">
        <v>1269213</v>
      </c>
    </row>
    <row r="6" spans="1:11">
      <c r="A6" s="6" t="s">
        <v>2407</v>
      </c>
      <c r="B6" s="7">
        <v>1</v>
      </c>
      <c r="C6" s="16">
        <v>2000</v>
      </c>
      <c r="F6" s="6" t="s">
        <v>2400</v>
      </c>
      <c r="G6" s="16">
        <v>207</v>
      </c>
      <c r="J6" s="6" t="s">
        <v>168</v>
      </c>
      <c r="K6" s="16">
        <v>304633</v>
      </c>
    </row>
    <row r="7" spans="1:11">
      <c r="F7" s="6" t="s">
        <v>2407</v>
      </c>
      <c r="G7" s="16">
        <v>2000</v>
      </c>
      <c r="J7" s="6" t="s">
        <v>39</v>
      </c>
      <c r="K7" s="16">
        <v>4221496</v>
      </c>
    </row>
    <row r="8" spans="1:11">
      <c r="B8" s="14">
        <f>C5/C6</f>
        <v>0.10349999999999999</v>
      </c>
      <c r="C8" s="14"/>
      <c r="J8" s="6" t="s">
        <v>57</v>
      </c>
      <c r="K8" s="16">
        <v>709613</v>
      </c>
    </row>
    <row r="9" spans="1:11">
      <c r="F9" s="12">
        <f>G5/G7</f>
        <v>0.71050000000000002</v>
      </c>
      <c r="G9" s="12"/>
      <c r="J9" s="6" t="s">
        <v>154</v>
      </c>
      <c r="K9" s="16">
        <v>236182</v>
      </c>
    </row>
    <row r="10" spans="1:11">
      <c r="J10" s="6" t="s">
        <v>25</v>
      </c>
      <c r="K10" s="16">
        <v>1508233</v>
      </c>
    </row>
    <row r="11" spans="1:11">
      <c r="J11" s="6" t="s">
        <v>75</v>
      </c>
      <c r="K11" s="16">
        <v>769521</v>
      </c>
    </row>
    <row r="12" spans="1:11">
      <c r="J12" s="6" t="s">
        <v>171</v>
      </c>
      <c r="K12" s="16">
        <v>641353</v>
      </c>
    </row>
    <row r="13" spans="1:11">
      <c r="J13" s="6" t="s">
        <v>89</v>
      </c>
      <c r="K13" s="16">
        <v>1491996</v>
      </c>
    </row>
    <row r="14" spans="1:11">
      <c r="J14" s="6" t="s">
        <v>139</v>
      </c>
      <c r="K14" s="16">
        <v>510500</v>
      </c>
    </row>
    <row r="15" spans="1:11">
      <c r="A15" s="2" t="s">
        <v>6</v>
      </c>
      <c r="B15" t="s">
        <v>2419</v>
      </c>
      <c r="E15" s="2" t="s">
        <v>336</v>
      </c>
      <c r="F15" t="s">
        <v>2419</v>
      </c>
      <c r="J15" s="6" t="s">
        <v>158</v>
      </c>
      <c r="K15" s="16">
        <v>235672</v>
      </c>
    </row>
    <row r="16" spans="1:11">
      <c r="A16" s="6" t="s">
        <v>30</v>
      </c>
      <c r="B16" s="4">
        <v>22634736</v>
      </c>
      <c r="E16" s="6" t="s">
        <v>366</v>
      </c>
      <c r="F16" s="4">
        <v>831532</v>
      </c>
      <c r="J16" s="6" t="s">
        <v>124</v>
      </c>
      <c r="K16" s="16">
        <v>4789591</v>
      </c>
    </row>
    <row r="17" spans="1:11">
      <c r="A17" s="6" t="s">
        <v>16</v>
      </c>
      <c r="B17" s="4">
        <v>11437825</v>
      </c>
      <c r="E17" s="6" t="s">
        <v>343</v>
      </c>
      <c r="F17" s="4">
        <v>28821461</v>
      </c>
      <c r="J17" s="6" t="s">
        <v>149</v>
      </c>
      <c r="K17" s="16">
        <v>457280</v>
      </c>
    </row>
    <row r="18" spans="1:11">
      <c r="A18" s="6" t="s">
        <v>14</v>
      </c>
      <c r="B18" s="4">
        <v>18288560</v>
      </c>
      <c r="E18" s="6" t="s">
        <v>368</v>
      </c>
      <c r="F18" s="4">
        <v>464538</v>
      </c>
      <c r="J18" s="6" t="s">
        <v>92</v>
      </c>
      <c r="K18" s="16">
        <v>3634487</v>
      </c>
    </row>
    <row r="19" spans="1:11">
      <c r="A19" s="6" t="s">
        <v>2407</v>
      </c>
      <c r="B19" s="4">
        <v>52361121</v>
      </c>
      <c r="E19" s="6" t="s">
        <v>359</v>
      </c>
      <c r="F19" s="4">
        <v>15193245</v>
      </c>
      <c r="J19" s="6" t="s">
        <v>206</v>
      </c>
      <c r="K19" s="16">
        <v>243798</v>
      </c>
    </row>
    <row r="20" spans="1:11">
      <c r="E20" s="6" t="s">
        <v>373</v>
      </c>
      <c r="F20" s="4">
        <v>318642</v>
      </c>
      <c r="J20" s="6" t="s">
        <v>127</v>
      </c>
      <c r="K20" s="16">
        <v>1833701</v>
      </c>
    </row>
    <row r="21" spans="1:11">
      <c r="E21" s="6" t="s">
        <v>372</v>
      </c>
      <c r="F21" s="4">
        <v>737301</v>
      </c>
      <c r="J21" s="6" t="s">
        <v>196</v>
      </c>
      <c r="K21" s="16">
        <v>298389</v>
      </c>
    </row>
    <row r="22" spans="1:11">
      <c r="E22" s="6" t="s">
        <v>371</v>
      </c>
      <c r="F22" s="4">
        <v>459435</v>
      </c>
      <c r="J22" s="6" t="s">
        <v>165</v>
      </c>
      <c r="K22" s="16">
        <v>342725</v>
      </c>
    </row>
    <row r="23" spans="1:11">
      <c r="E23" s="6" t="s">
        <v>356</v>
      </c>
      <c r="F23" s="4">
        <v>1459372</v>
      </c>
      <c r="J23" s="6" t="s">
        <v>190</v>
      </c>
      <c r="K23" s="16">
        <v>576612</v>
      </c>
    </row>
    <row r="24" spans="1:11">
      <c r="E24" s="6" t="s">
        <v>349</v>
      </c>
      <c r="F24" s="4">
        <v>494962</v>
      </c>
      <c r="J24" s="6" t="s">
        <v>17</v>
      </c>
      <c r="K24" s="16">
        <v>1464539</v>
      </c>
    </row>
    <row r="25" spans="1:11">
      <c r="E25" s="6" t="s">
        <v>353</v>
      </c>
      <c r="F25" s="4">
        <v>2310467</v>
      </c>
      <c r="J25" s="6" t="s">
        <v>119</v>
      </c>
      <c r="K25" s="16">
        <v>350650</v>
      </c>
    </row>
    <row r="26" spans="1:11">
      <c r="E26" s="6" t="s">
        <v>362</v>
      </c>
      <c r="F26" s="4">
        <v>1270166</v>
      </c>
      <c r="J26" s="6" t="s">
        <v>200</v>
      </c>
      <c r="K26" s="16">
        <v>554419</v>
      </c>
    </row>
    <row r="27" spans="1:11">
      <c r="E27" s="6" t="s">
        <v>2407</v>
      </c>
      <c r="F27" s="4">
        <v>52361121</v>
      </c>
      <c r="J27" s="6" t="s">
        <v>52</v>
      </c>
      <c r="K27" s="16">
        <v>307328</v>
      </c>
    </row>
    <row r="28" spans="1:11">
      <c r="A28" s="2" t="s">
        <v>336</v>
      </c>
      <c r="B28" t="s">
        <v>2419</v>
      </c>
      <c r="C28" t="s">
        <v>2425</v>
      </c>
      <c r="J28" s="6" t="s">
        <v>180</v>
      </c>
      <c r="K28" s="16">
        <v>362709</v>
      </c>
    </row>
    <row r="29" spans="1:11">
      <c r="A29" s="6" t="s">
        <v>366</v>
      </c>
      <c r="B29" s="4">
        <v>831532</v>
      </c>
      <c r="C29" s="4">
        <v>87273.8</v>
      </c>
      <c r="J29" s="6" t="s">
        <v>94</v>
      </c>
      <c r="K29" s="16">
        <v>711051</v>
      </c>
    </row>
    <row r="30" spans="1:11">
      <c r="A30" s="6" t="s">
        <v>343</v>
      </c>
      <c r="B30" s="4">
        <v>28821461</v>
      </c>
      <c r="C30" s="4">
        <v>2797910.33</v>
      </c>
      <c r="J30" s="6" t="s">
        <v>116</v>
      </c>
      <c r="K30" s="16">
        <v>341452</v>
      </c>
    </row>
    <row r="31" spans="1:11">
      <c r="A31" s="6" t="s">
        <v>368</v>
      </c>
      <c r="B31" s="4">
        <v>464538</v>
      </c>
      <c r="C31" s="4">
        <v>37759.42</v>
      </c>
      <c r="J31" s="6" t="s">
        <v>32</v>
      </c>
      <c r="K31" s="16">
        <v>386399</v>
      </c>
    </row>
    <row r="32" spans="1:11">
      <c r="A32" s="6" t="s">
        <v>359</v>
      </c>
      <c r="B32" s="4">
        <v>15193245</v>
      </c>
      <c r="C32" s="4">
        <v>1426041.07</v>
      </c>
      <c r="J32" s="6" t="s">
        <v>142</v>
      </c>
      <c r="K32" s="16">
        <v>2003485</v>
      </c>
    </row>
    <row r="33" spans="1:11">
      <c r="A33" s="6" t="s">
        <v>373</v>
      </c>
      <c r="B33" s="4">
        <v>318642</v>
      </c>
      <c r="C33" s="4">
        <v>25249.040000000001</v>
      </c>
      <c r="J33" s="6" t="s">
        <v>23</v>
      </c>
      <c r="K33" s="16">
        <v>4114850</v>
      </c>
    </row>
    <row r="34" spans="1:11">
      <c r="A34" s="6" t="s">
        <v>372</v>
      </c>
      <c r="B34" s="4">
        <v>737301</v>
      </c>
      <c r="C34" s="4">
        <v>74628.59</v>
      </c>
      <c r="J34" s="6" t="s">
        <v>186</v>
      </c>
      <c r="K34" s="16">
        <v>2005232</v>
      </c>
    </row>
    <row r="35" spans="1:11">
      <c r="A35" s="6" t="s">
        <v>371</v>
      </c>
      <c r="B35" s="4">
        <v>459435</v>
      </c>
      <c r="C35" s="4">
        <v>42416.12</v>
      </c>
      <c r="J35" s="6" t="s">
        <v>193</v>
      </c>
      <c r="K35" s="16">
        <v>152537</v>
      </c>
    </row>
    <row r="36" spans="1:11">
      <c r="A36" s="6" t="s">
        <v>356</v>
      </c>
      <c r="B36" s="4">
        <v>1459372</v>
      </c>
      <c r="C36" s="4">
        <v>140878</v>
      </c>
      <c r="J36" s="6" t="s">
        <v>174</v>
      </c>
      <c r="K36" s="16">
        <v>221140</v>
      </c>
    </row>
    <row r="37" spans="1:11">
      <c r="A37" s="6" t="s">
        <v>349</v>
      </c>
      <c r="B37" s="4">
        <v>494962</v>
      </c>
      <c r="C37" s="4">
        <v>49345.37</v>
      </c>
      <c r="J37" s="6" t="s">
        <v>109</v>
      </c>
      <c r="K37" s="16">
        <v>4412498</v>
      </c>
    </row>
    <row r="38" spans="1:11">
      <c r="A38" s="6" t="s">
        <v>353</v>
      </c>
      <c r="B38" s="4">
        <v>2310467</v>
      </c>
      <c r="C38" s="4">
        <v>248325.3</v>
      </c>
      <c r="J38" s="6" t="s">
        <v>47</v>
      </c>
      <c r="K38" s="16">
        <v>279205</v>
      </c>
    </row>
    <row r="39" spans="1:11">
      <c r="A39" s="6" t="s">
        <v>362</v>
      </c>
      <c r="B39" s="4">
        <v>1270166</v>
      </c>
      <c r="C39" s="4">
        <v>125396.42</v>
      </c>
      <c r="J39" s="6" t="s">
        <v>132</v>
      </c>
      <c r="K39" s="16">
        <v>183600</v>
      </c>
    </row>
    <row r="40" spans="1:11">
      <c r="A40" s="6" t="s">
        <v>2407</v>
      </c>
      <c r="B40" s="4">
        <v>52361121</v>
      </c>
      <c r="C40" s="4">
        <v>5055223.46</v>
      </c>
      <c r="J40" s="6" t="s">
        <v>50</v>
      </c>
      <c r="K40" s="16">
        <v>306480</v>
      </c>
    </row>
    <row r="41" spans="1:11">
      <c r="J41" s="6" t="s">
        <v>66</v>
      </c>
      <c r="K41" s="16">
        <v>301259</v>
      </c>
    </row>
    <row r="42" spans="1:11">
      <c r="J42" s="6" t="s">
        <v>60</v>
      </c>
      <c r="K42" s="16">
        <v>606912</v>
      </c>
    </row>
    <row r="43" spans="1:11">
      <c r="J43" s="6" t="s">
        <v>8</v>
      </c>
      <c r="K43" s="16">
        <v>917846</v>
      </c>
    </row>
    <row r="44" spans="1:11">
      <c r="J44" s="6" t="s">
        <v>34</v>
      </c>
      <c r="K44" s="16">
        <v>195970</v>
      </c>
    </row>
    <row r="45" spans="1:11">
      <c r="J45" s="6" t="s">
        <v>129</v>
      </c>
      <c r="K45" s="16">
        <v>242173</v>
      </c>
    </row>
    <row r="46" spans="1:11">
      <c r="J46" s="6" t="s">
        <v>20</v>
      </c>
      <c r="K46" s="16">
        <v>3433286</v>
      </c>
    </row>
    <row r="47" spans="1:11">
      <c r="J47" s="6" t="s">
        <v>209</v>
      </c>
      <c r="K47" s="16">
        <v>307003</v>
      </c>
    </row>
    <row r="48" spans="1:11">
      <c r="J48" s="6" t="s">
        <v>183</v>
      </c>
      <c r="K48" s="16">
        <v>424251</v>
      </c>
    </row>
    <row r="49" spans="10:11">
      <c r="J49" s="6" t="s">
        <v>113</v>
      </c>
      <c r="K49" s="16">
        <v>636832</v>
      </c>
    </row>
    <row r="50" spans="10:11">
      <c r="J50" s="6" t="s">
        <v>151</v>
      </c>
      <c r="K50" s="16">
        <v>321898</v>
      </c>
    </row>
    <row r="51" spans="10:11">
      <c r="J51" s="6" t="s">
        <v>99</v>
      </c>
      <c r="K51" s="16">
        <v>225441</v>
      </c>
    </row>
    <row r="52" spans="10:11">
      <c r="J52" s="6" t="s">
        <v>202</v>
      </c>
      <c r="K52" s="16">
        <v>829363</v>
      </c>
    </row>
    <row r="53" spans="10:11">
      <c r="J53" s="6" t="s">
        <v>102</v>
      </c>
      <c r="K53" s="16">
        <v>356077</v>
      </c>
    </row>
    <row r="54" spans="10:11">
      <c r="J54" s="6" t="s">
        <v>63</v>
      </c>
      <c r="K54" s="16">
        <v>246835</v>
      </c>
    </row>
    <row r="55" spans="10:11">
      <c r="J55" s="6" t="s">
        <v>2407</v>
      </c>
      <c r="K55" s="16">
        <v>52361121</v>
      </c>
    </row>
  </sheetData>
  <mergeCells count="2">
    <mergeCell ref="F9:G9"/>
    <mergeCell ref="B8:C8"/>
  </mergeCell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1E41-B634-4C76-9E45-F6132FDD98E1}">
  <dimension ref="U14"/>
  <sheetViews>
    <sheetView showGridLines="0" zoomScale="89" zoomScaleNormal="100" workbookViewId="0">
      <selection activeCell="W8" sqref="W8"/>
    </sheetView>
  </sheetViews>
  <sheetFormatPr defaultRowHeight="14.4"/>
  <cols>
    <col min="1" max="1" width="28.77734375" style="8" customWidth="1"/>
    <col min="2" max="16384" width="8.88671875" style="8"/>
  </cols>
  <sheetData>
    <row r="14" spans="21:21">
      <c r="U14" s="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A4B7229B-0A42-4E2B-BAD2-D86DDD764E23}">
  <ds:schemaRefs/>
</ds:datastoreItem>
</file>

<file path=customXml/itemProps2.xml><?xml version="1.0" encoding="utf-8"?>
<ds:datastoreItem xmlns:ds="http://schemas.openxmlformats.org/officeDocument/2006/customXml" ds:itemID="{9477901B-AFA1-472F-A607-3790B0E5FA52}">
  <ds:schemaRefs/>
</ds:datastoreItem>
</file>

<file path=customXml/itemProps3.xml><?xml version="1.0" encoding="utf-8"?>
<ds:datastoreItem xmlns:ds="http://schemas.openxmlformats.org/officeDocument/2006/customXml" ds:itemID="{51B28723-F7DD-48C5-8600-FA8B98021DCC}">
  <ds:schemaRefs/>
</ds:datastoreItem>
</file>

<file path=customXml/itemProps4.xml><?xml version="1.0" encoding="utf-8"?>
<ds:datastoreItem xmlns:ds="http://schemas.openxmlformats.org/officeDocument/2006/customXml" ds:itemID="{238DE367-0933-40F5-842A-590A0D535976}">
  <ds:schemaRefs/>
</ds:datastoreItem>
</file>

<file path=customXml/itemProps5.xml><?xml version="1.0" encoding="utf-8"?>
<ds:datastoreItem xmlns:ds="http://schemas.openxmlformats.org/officeDocument/2006/customXml" ds:itemID="{EEBCDAAC-305A-4C83-AAFE-7C4E74A9A412}">
  <ds:schemaRefs/>
</ds:datastoreItem>
</file>

<file path=customXml/itemProps6.xml><?xml version="1.0" encoding="utf-8"?>
<ds:datastoreItem xmlns:ds="http://schemas.openxmlformats.org/officeDocument/2006/customXml" ds:itemID="{AB1FE883-ED9B-4793-8C20-669E6F713020}">
  <ds:schemaRefs/>
</ds:datastoreItem>
</file>

<file path=customXml/itemProps7.xml><?xml version="1.0" encoding="utf-8"?>
<ds:datastoreItem xmlns:ds="http://schemas.openxmlformats.org/officeDocument/2006/customXml" ds:itemID="{FE98BD37-CED7-47FF-83D8-3588F3FA128D}">
  <ds:schemaRefs/>
</ds:datastoreItem>
</file>

<file path=customXml/itemProps8.xml><?xml version="1.0" encoding="utf-8"?>
<ds:datastoreItem xmlns:ds="http://schemas.openxmlformats.org/officeDocument/2006/customXml" ds:itemID="{85149086-7680-47B0-AB2B-ACAA89B8B0FE}">
  <ds:schemaRefs/>
</ds:datastoreItem>
</file>

<file path=customXml/itemProps9.xml><?xml version="1.0" encoding="utf-8"?>
<ds:datastoreItem xmlns:ds="http://schemas.openxmlformats.org/officeDocument/2006/customXml" ds:itemID="{D9455B89-AE7B-435E-A997-C29ABD6642AB}">
  <ds:schemaRefs/>
</ds:datastoreItem>
</file>

<file path=customXml/itemProps10.xml><?xml version="1.0" encoding="utf-8"?>
<ds:datastoreItem xmlns:ds="http://schemas.openxmlformats.org/officeDocument/2006/customXml" ds:itemID="{4DED9FAC-791F-45F8-9CD2-47DEA78C5BA4}">
  <ds:schemaRefs/>
</ds:datastoreItem>
</file>

<file path=customXml/itemProps11.xml><?xml version="1.0" encoding="utf-8"?>
<ds:datastoreItem xmlns:ds="http://schemas.openxmlformats.org/officeDocument/2006/customXml" ds:itemID="{0CA009B0-7500-4265-8735-BBEF76D926FA}">
  <ds:schemaRefs/>
</ds:datastoreItem>
</file>

<file path=customXml/itemProps12.xml><?xml version="1.0" encoding="utf-8"?>
<ds:datastoreItem xmlns:ds="http://schemas.openxmlformats.org/officeDocument/2006/customXml" ds:itemID="{4734EB58-DD9A-4B08-B44D-B85B48A90CD3}">
  <ds:schemaRefs/>
</ds:datastoreItem>
</file>

<file path=customXml/itemProps13.xml><?xml version="1.0" encoding="utf-8"?>
<ds:datastoreItem xmlns:ds="http://schemas.openxmlformats.org/officeDocument/2006/customXml" ds:itemID="{1DE85038-0F06-4CE2-B479-71C341A0B6B4}">
  <ds:schemaRefs/>
</ds:datastoreItem>
</file>

<file path=customXml/itemProps14.xml><?xml version="1.0" encoding="utf-8"?>
<ds:datastoreItem xmlns:ds="http://schemas.openxmlformats.org/officeDocument/2006/customXml" ds:itemID="{EF4D9944-FB09-4D6D-B896-716F29C58EE1}">
  <ds:schemaRefs/>
</ds:datastoreItem>
</file>

<file path=customXml/itemProps15.xml><?xml version="1.0" encoding="utf-8"?>
<ds:datastoreItem xmlns:ds="http://schemas.openxmlformats.org/officeDocument/2006/customXml" ds:itemID="{6A5ED03D-15FB-4838-B045-7C3D7E7A152C}">
  <ds:schemaRefs/>
</ds:datastoreItem>
</file>

<file path=customXml/itemProps16.xml><?xml version="1.0" encoding="utf-8"?>
<ds:datastoreItem xmlns:ds="http://schemas.openxmlformats.org/officeDocument/2006/customXml" ds:itemID="{57D97B65-468D-4680-975E-1E26A3229EA3}">
  <ds:schemaRefs/>
</ds:datastoreItem>
</file>

<file path=customXml/itemProps17.xml><?xml version="1.0" encoding="utf-8"?>
<ds:datastoreItem xmlns:ds="http://schemas.openxmlformats.org/officeDocument/2006/customXml" ds:itemID="{3011C073-E23D-4E5D-A54F-218094E9E25F}">
  <ds:schemaRefs/>
</ds:datastoreItem>
</file>

<file path=customXml/itemProps18.xml><?xml version="1.0" encoding="utf-8"?>
<ds:datastoreItem xmlns:ds="http://schemas.openxmlformats.org/officeDocument/2006/customXml" ds:itemID="{35D16320-B5F0-4DB5-ACFB-C0B1E4F1AC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Dim_Client</vt:lpstr>
      <vt:lpstr>Bank Final Fact</vt:lpstr>
      <vt:lpstr>Q1-Q5</vt:lpstr>
      <vt:lpstr>Q6-Q11</vt:lpstr>
      <vt:lpstr>Q12-Q17</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Suhas P S</dc:creator>
  <cp:lastModifiedBy>Suhas P S</cp:lastModifiedBy>
  <dcterms:created xsi:type="dcterms:W3CDTF">2025-12-04T09:35:00Z</dcterms:created>
  <dcterms:modified xsi:type="dcterms:W3CDTF">2025-12-10T06:46:17Z</dcterms:modified>
</cp:coreProperties>
</file>