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hidePivotFieldList="1"/>
  <mc:AlternateContent xmlns:mc="http://schemas.openxmlformats.org/markup-compatibility/2006">
    <mc:Choice Requires="x15">
      <x15ac:absPath xmlns:x15ac="http://schemas.microsoft.com/office/spreadsheetml/2010/11/ac" url="https://d.docs.live.net/c5efc510cd2521d4/Documents/Excel/"/>
    </mc:Choice>
  </mc:AlternateContent>
  <xr:revisionPtr revIDLastSave="2" documentId="8_{6A294CCA-7103-4D42-9200-C2DF6408F76E}" xr6:coauthVersionLast="47" xr6:coauthVersionMax="47" xr10:uidLastSave="{CA09FB9E-5B3C-4003-88F0-2D4C733F44D9}"/>
  <bookViews>
    <workbookView xWindow="-110" yWindow="-110" windowWidth="19420" windowHeight="11500" activeTab="2" xr2:uid="{26D4546B-D2A1-4444-8EAF-A6228F96F0C1}"/>
  </bookViews>
  <sheets>
    <sheet name="Pivots" sheetId="7" r:id="rId1"/>
    <sheet name="Data" sheetId="2" r:id="rId2"/>
    <sheet name="Dashboard" sheetId="5" r:id="rId3"/>
    <sheet name="Assets" sheetId="4" r:id="rId4"/>
  </sheets>
  <definedNames>
    <definedName name="_xlnm._FilterDatabase" localSheetId="1" hidden="1">Data!$B$3:$H$1003</definedName>
    <definedName name="_xlnm._FilterDatabase" localSheetId="0" hidden="1">Pivots!$F$27:$J$32</definedName>
    <definedName name="_xlcn.WorksheetConnection_Call_center_data.xlsxcalls1" hidden="1">calls[]</definedName>
    <definedName name="_xlcn.WorksheetConnection_Call_center_data.xlsxcustomers1" hidden="1">customers[]</definedName>
    <definedName name="Slicer_Representative">#N/A</definedName>
  </definedNames>
  <calcPr calcId="191029"/>
  <pivotCaches>
    <pivotCache cacheId="0" r:id="rId5"/>
    <pivotCache cacheId="1" r:id="rId6"/>
    <pivotCache cacheId="2" r:id="rId7"/>
    <pivotCache cacheId="3" r:id="rId8"/>
    <pivotCache cacheId="12" r:id="rId9"/>
    <pivotCache cacheId="15" r:id="rId10"/>
    <pivotCache cacheId="18" r:id="rId11"/>
    <pivotCache cacheId="21" r:id="rId12"/>
    <pivotCache cacheId="2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_center_data.xlsx!customers"/>
          <x15:modelTable id="calls" name="calls" connection="WorksheetConnection_Call_center_data.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9" i="7" l="1"/>
  <c r="D41" i="7" s="1"/>
  <c r="F39" i="7" s="1" a="1"/>
  <c r="F39" i="7" s="1"/>
  <c r="M30" i="5" s="1"/>
  <c r="D38" i="7"/>
  <c r="D40" i="7" s="1"/>
  <c r="F38" i="7" s="1" a="1"/>
  <c r="F38" i="7" s="1"/>
  <c r="M29" i="5" s="1"/>
  <c r="D37" i="7"/>
  <c r="F37" i="7" s="1"/>
  <c r="M28" i="5" s="1"/>
  <c r="Q17" i="5" a="1"/>
  <c r="Q17" i="5" s="1"/>
  <c r="P18" i="5" a="1"/>
  <c r="P18" i="5" s="1"/>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F28" i="7"/>
  <c r="F28" i="7" a="1"/>
  <c r="I26" i="7"/>
  <c r="J32" i="7" s="1"/>
  <c r="I32" i="7" l="1"/>
  <c r="I28" i="7"/>
  <c r="J28" i="7"/>
  <c r="I31" i="7"/>
  <c r="I29" i="7"/>
  <c r="J29" i="7"/>
  <c r="I30" i="7"/>
  <c r="J30" i="7"/>
  <c r="J31"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A696FE-96E7-4A24-8791-B6D2E76C8C3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D9EEE31-BFB9-47AB-A3CD-8643D4DE5B57}" name="WorksheetConnection_Call_center_data.xlsx!calls" type="102" refreshedVersion="8" minRefreshableVersion="5">
    <extLst>
      <ext xmlns:x15="http://schemas.microsoft.com/office/spreadsheetml/2010/11/main" uri="{DE250136-89BD-433C-8126-D09CA5730AF9}">
        <x15:connection id="calls" autoDelete="1">
          <x15:rangePr sourceName="_xlcn.WorksheetConnection_Call_center_data.xlsxcalls1"/>
        </x15:connection>
      </ext>
    </extLst>
  </connection>
  <connection id="3" xr16:uid="{E3A1E46A-4E57-4FC0-A821-847F32CB359F}" name="WorksheetConnection_Call_center_data.xlsx!customers" type="102" refreshedVersion="8" minRefreshableVersion="5">
    <extLst>
      <ext xmlns:x15="http://schemas.microsoft.com/office/spreadsheetml/2010/11/main" uri="{DE250136-89BD-433C-8126-D09CA5730AF9}">
        <x15:connection id="customers">
          <x15:rangePr sourceName="_xlcn.WorksheetConnection_Call_center_data.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<sst xmlns="http://schemas.openxmlformats.org/spreadsheetml/2006/main" count="3164" uniqueCount="1082">
  <si>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</si>
  <si>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</si>
  <si>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</si>
  <si>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</si>
  <si>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</si>
  <si>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</si>
  <si>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</si>
  <si>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</si>
  <si>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</si>
  <si>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</si>
  <si>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</si>
  <si>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</si>
  <si>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</si>
  <si>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</si>
  <si>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</si>
  <si>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</si>
  <si>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</si>
  <si>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</si>
  <si>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</si>
  <si>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</si>
  <si>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</si>
  <si>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</si>
  <si>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</si>
  <si>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</si>
  <si>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</si>
  <si>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</si>
  <si>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</si>
  <si>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</si>
  <si>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</si>
  <si>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</si>
  <si>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</si>
  <si>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</si>
  <si>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</si>
  <si>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</si>
  <si>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</si>
  <si>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</si>
  <si>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</si>
  <si>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</si>
  <si>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</si>
  <si>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</si>
  <si>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</si>
  <si>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</si>
  <si>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</si>
  <si>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</si>
  <si>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</si>
  <si>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</si>
  <si>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</si>
  <si>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</si>
  <si>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</si>
  <si>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</si>
  <si>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</si>
  <si>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</si>
  <si>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</si>
  <si>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</si>
  <si>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</si>
  <si>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</si>
  <si>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</si>
  <si>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</si>
  <si>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</si>
  <si>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</si>
  <si>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</si>
  <si>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</si>
  <si>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</si>
  <si>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</si>
  <si>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</si>
  <si>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</si>
  <si>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</si>
  <si>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</si>
  <si>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</si>
  <si>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</si>
  <si>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</si>
  <si>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</si>
  <si>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</si>
  <si>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</si>
  <si>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</si>
  <si>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</si>
  <si>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</si>
  <si>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</si>
  <si>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</si>
  <si>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</si>
  <si>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</si>
  <si>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</si>
  <si>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</si>
  <si>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</si>
  <si>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</si>
  <si>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</si>
  <si>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</si>
  <si>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</si>
  <si>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</si>
  <si>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</si>
  <si>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</si>
  <si>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</si>
  <si>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</si>
  <si>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</si>
  <si>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</si>
  <si>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</si>
  <si>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</si>
  <si>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</si>
  <si>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</si>
  <si>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</si>
  <si>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</si>
  <si>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</si>
  <si>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</si>
  <si>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</si>
  <si>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</si>
  <si>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</si>
  <si>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</si>
  <si>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</si>
  <si>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</si>
  <si>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</si>
  <si>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</si>
  <si>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</si>
  <si>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</si>
  <si>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</si>
  <si>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</si>
  <si>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</si>
  <si>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</si>
  <si>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</si>
  <si>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</si>
  <si>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</si>
  <si>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</si>
  <si>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</si>
  <si>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</si>
  <si>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</si>
  <si>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</si>
  <si>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</si>
  <si>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</si>
  <si>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</si>
  <si>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</si>
  <si>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</si>
  <si>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</si>
  <si>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</si>
  <si>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</si>
  <si>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</si>
  <si>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</si>
  <si>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</si>
  <si>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</si>
  <si>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</si>
  <si>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</si>
  <si>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</si>
  <si>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</si>
  <si>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</si>
  <si>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</si>
  <si>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</si>
  <si>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</si>
  <si>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</si>
  <si>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</si>
  <si>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</si>
  <si>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</si>
  <si>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</si>
  <si>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</si>
  <si>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</si>
  <si>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</si>
  <si>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</si>
  <si>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</si>
  <si>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</si>
  <si>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</si>
  <si>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</si>
  <si>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</si>
  <si>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</si>
  <si>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</si>
  <si>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</si>
  <si>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</si>
  <si>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</si>
  <si>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</si>
  <si>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</si>
  <si>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</si>
  <si>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</si>
  <si>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</si>
  <si>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</si>
  <si>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</si>
  <si>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</si>
  <si>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</si>
  <si>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</si>
  <si>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</si>
  <si>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</si>
  <si>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</si>
  <si>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</si>
  <si>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</si>
  <si>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</si>
  <si>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</si>
  <si>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</si>
  <si>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</si>
  <si>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</si>
  <si>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</si>
  <si>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</si>
  <si>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</si>
  <si>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</si>
  <si>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</si>
  <si>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</si>
  <si>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</si>
  <si>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</si>
  <si>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</si>
  <si>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</si>
  <si>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</si>
  <si>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</si>
  <si>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</si>
  <si>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</si>
  <si>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</si>
  <si>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</si>
  <si>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</si>
  <si>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</si>
  <si>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</si>
  <si>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</si>
  <si>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</si>
  <si>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</si>
  <si>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</si>
  <si>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</si>
  <si>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</si>
  <si>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</si>
  <si>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</si>
  <si>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</si>
  <si>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</si>
  <si>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</si>
  <si>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</si>
  <si>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</si>
  <si>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</si>
  <si>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</si>
  <si>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</si>
  <si>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</si>
  <si>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</si>
  <si>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</si>
  <si>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</si>
  <si>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</si>
  <si>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</si>
  <si>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</si>
  <si>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</si>
  <si>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</si>
  <si>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</si>
  <si>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</si>
  <si>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</si>
  <si>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</si>
  <si>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</si>
  <si>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</si>
  <si>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</si>
  <si>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</si>
  <si>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</si>
  <si>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</si>
  <si>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</si>
  <si>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</si>
  <si>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</si>
  <si>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</si>
  <si>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</si>
  <si>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</si>
  <si>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</si>
  <si>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</si>
  <si>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</si>
  <si>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</si>
  <si>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</si>
  <si>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</si>
  <si>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</si>
  <si>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</si>
  <si>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</si>
  <si>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</si>
  <si>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</si>
  <si>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</si>
  <si>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</si>
  <si>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</si>
  <si>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</si>
  <si>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</si>
  <si>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</si>
  <si>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</si>
  <si>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</si>
  <si>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</si>
  <si>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</si>
  <si>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</si>
  <si>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</si>
  <si>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</si>
  <si>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</si>
  <si>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</si>
  <si>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</si>
  <si>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</si>
  <si>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</si>
  <si>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</si>
  <si>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</si>
  <si>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</si>
  <si>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</si>
  <si>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</si>
  <si>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</si>
  <si>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</si>
  <si>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</si>
  <si>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</si>
  <si>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</si>
  <si>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</si>
  <si>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</si>
  <si>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</si>
  <si>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</si>
  <si>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</si>
  <si>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</si>
  <si>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</si>
  <si>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</si>
  <si>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</si>
  <si>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</si>
  <si>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</si>
  <si>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</si>
  <si>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</si>
  <si>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</si>
  <si>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</si>
  <si>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</si>
  <si>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</si>
  <si>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</si>
  <si>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</si>
  <si>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</si>
  <si>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</si>
  <si>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</si>
  <si>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</si>
  <si>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</si>
  <si>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</si>
  <si>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</si>
  <si>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</si>
  <si>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</si>
  <si>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</si>
  <si>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</si>
  <si>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</si>
  <si>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</si>
  <si>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</si>
  <si>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</si>
  <si>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</si>
  <si>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</si>
  <si>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</si>
  <si>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</si>
  <si>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</si>
  <si>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</si>
  <si>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</si>
  <si>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</si>
  <si>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</si>
  <si>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</si>
  <si>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</si>
  <si>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</si>
  <si>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</si>
  <si>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</si>
  <si>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</si>
  <si>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</si>
  <si>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</si>
  <si>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</si>
  <si>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</si>
  <si>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</si>
  <si>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</si>
  <si>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</si>
  <si>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</si>
  <si>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</si>
  <si>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</si>
  <si>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</si>
  <si>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</si>
  <si>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</si>
  <si>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</si>
  <si>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</si>
  <si>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</si>
  <si>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</si>
  <si>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</si>
  <si>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</si>
  <si>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</si>
  <si>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</si>
  <si>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</si>
  <si>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</si>
  <si>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</si>
  <si>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</si>
  <si>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</si>
  <si>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</si>
  <si>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</si>
  <si>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</si>
  <si>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</si>
  <si>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</si>
  <si>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</si>
  <si>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</si>
  <si>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</si>
  <si>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</si>
  <si>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</si>
  <si>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</si>
  <si>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</si>
  <si>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</si>
  <si>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</si>
  <si>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</si>
  <si>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</si>
  <si>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</si>
  <si>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</si>
  <si>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</si>
  <si>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</si>
  <si>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</si>
  <si>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</si>
  <si>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</si>
  <si>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</si>
  <si>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</si>
  <si>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</si>
  <si>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</si>
  <si>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</si>
  <si>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</si>
  <si>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</si>
  <si>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</si>
  <si>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</si>
  <si>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</si>
  <si>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</si>
  <si>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</si>
  <si>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</si>
  <si>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</si>
  <si>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</si>
  <si>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</si>
  <si>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</si>
  <si>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</si>
  <si>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</si>
  <si>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</si>
  <si>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</si>
  <si>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</si>
  <si>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</si>
  <si>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</si>
  <si>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</si>
  <si>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</si>
  <si>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</si>
  <si>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</si>
  <si>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</si>
  <si>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</si>
  <si>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</si>
  <si>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</si>
  <si>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</si>
  <si>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</si>
  <si>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</si>
  <si>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</si>
  <si>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</si>
  <si>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</si>
  <si>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</si>
  <si>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</si>
  <si>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</si>
  <si>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</si>
  <si>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</si>
  <si>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</si>
  <si>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</si>
  <si>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</si>
  <si>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</si>
  <si>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</si>
  <si>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</si>
  <si>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</si>
  <si>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</si>
  <si>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</si>
  <si>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</si>
  <si>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</si>
  <si>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</si>
  <si>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</si>
  <si>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</si>
  <si>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</si>
  <si>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</si>
  <si>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</si>
  <si>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</si>
  <si>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</si>
  <si>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</si>
  <si>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</si>
  <si>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</si>
  <si>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</si>
  <si>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</si>
  <si>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</si>
  <si>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</si>
  <si>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</si>
  <si>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</si>
  <si>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</si>
  <si>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</si>
  <si>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</si>
  <si>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</si>
  <si>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</si>
  <si>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</si>
  <si>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</si>
  <si>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</si>
  <si>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</si>
  <si>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</si>
  <si>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</si>
  <si>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</si>
  <si>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</si>
  <si>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</si>
  <si>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</si>
  <si>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</si>
  <si>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</si>
  <si>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</si>
  <si>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</si>
  <si>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</si>
  <si>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</si>
  <si>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</si>
  <si>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</si>
  <si>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</si>
  <si>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</si>
  <si>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</si>
  <si>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</si>
  <si>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</si>
  <si>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</si>
  <si>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</si>
  <si>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</si>
  <si>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</si>
  <si>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</si>
  <si>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</si>
  <si>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</si>
  <si>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</si>
  <si>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</si>
  <si>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</si>
  <si>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</si>
  <si>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</si>
  <si>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</si>
  <si>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</si>
  <si>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</si>
  <si>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</si>
  <si>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</si>
  <si>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</si>
  <si>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</si>
  <si>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</si>
  <si>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</si>
  <si>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</si>
  <si>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</si>
  <si>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</si>
  <si>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</si>
  <si>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</si>
  <si>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</si>
  <si>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</si>
  <si>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</si>
  <si>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</si>
  <si>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</si>
  <si>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</si>
  <si>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</si>
  <si>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</si>
  <si>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</si>
  <si>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</si>
  <si>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</si>
  <si>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</si>
  <si>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</si>
  <si>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</si>
  <si>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</si>
  <si>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</si>
  <si>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</si>
  <si>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</si>
  <si>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</si>
  <si>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</si>
  <si>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</si>
  <si>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</si>
  <si>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</si>
  <si>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</si>
  <si>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</si>
  <si>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</si>
  <si>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</si>
  <si>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</si>
  <si>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</si>
  <si>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</si>
  <si>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</si>
  <si>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</si>
  <si>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</si>
  <si>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</si>
  <si>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</si>
  <si>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</si>
  <si>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</si>
  <si>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</si>
  <si>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</si>
  <si>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</si>
  <si>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</si>
  <si>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</si>
  <si>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</si>
  <si>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</si>
  <si>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</si>
  <si>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</si>
  <si>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</si>
  <si>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</si>
  <si>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</si>
  <si>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</si>
  <si>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</si>
  <si>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</si>
  <si>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</si>
  <si>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</si>
  <si>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</si>
  <si>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</si>
  <si>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</si>
  <si>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</si>
  <si>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</si>
  <si>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</si>
  <si>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</si>
  <si>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</si>
  <si>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</si>
  <si>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</si>
  <si>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</si>
  <si>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</si>
  <si>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</si>
  <si>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</si>
  <si>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</si>
  <si>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</si>
  <si>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</si>
  <si>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</si>
  <si>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</si>
  <si>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</si>
  <si>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</si>
  <si>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</si>
  <si>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</si>
  <si>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</si>
  <si>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</si>
  <si>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</si>
  <si>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</si>
  <si>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</si>
  <si>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</si>
  <si>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</si>
  <si>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</si>
  <si>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</si>
  <si>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</si>
  <si>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</si>
  <si>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</si>
  <si>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</si>
  <si>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</si>
  <si>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</si>
  <si>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</si>
  <si>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</si>
  <si>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</si>
  <si>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</si>
  <si>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</si>
  <si>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</si>
  <si>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</si>
  <si>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</si>
  <si>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</si>
  <si>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</si>
  <si>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</si>
  <si>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</si>
  <si>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</si>
  <si>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</si>
  <si>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</si>
  <si>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</si>
  <si>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</si>
  <si>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</si>
  <si>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</si>
  <si>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</si>
  <si>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</si>
  <si>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</si>
  <si>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</si>
  <si>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</si>
  <si>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</si>
  <si>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</si>
  <si>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</si>
  <si>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</si>
  <si>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</si>
  <si>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</si>
  <si>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</si>
  <si>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</si>
  <si>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</si>
  <si>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</si>
  <si>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</si>
  <si>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</si>
  <si>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</si>
  <si>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</si>
  <si>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</si>
  <si>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</si>
  <si>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</si>
  <si>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</si>
  <si>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</si>
  <si>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</si>
  <si>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</si>
  <si>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</si>
  <si>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</si>
  <si>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</si>
  <si>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</si>
  <si>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</si>
  <si>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</si>
  <si>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</si>
  <si>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</si>
  <si>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</si>
  <si>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</si>
  <si>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</si>
  <si>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</si>
  <si>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</si>
  <si>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</si>
  <si>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</si>
  <si>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</si>
  <si>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</si>
  <si>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</si>
  <si>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</si>
  <si>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</si>
  <si>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</si>
  <si>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</si>
  <si>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</si>
  <si>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</si>
  <si>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</si>
  <si>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</si>
  <si>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</si>
  <si>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</si>
  <si>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</si>
  <si>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</si>
  <si>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</si>
  <si>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</si>
  <si>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</si>
  <si>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</si>
  <si>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</si>
  <si>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</si>
  <si>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</si>
  <si>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</si>
  <si>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</si>
  <si>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</si>
  <si>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</si>
  <si>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</si>
  <si>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</si>
  <si>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</si>
  <si>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</si>
  <si>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</si>
  <si>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</si>
  <si>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</si>
  <si>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</si>
  <si>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</si>
  <si>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</si>
  <si>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</si>
  <si>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</si>
  <si>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</si>
  <si>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</si>
  <si>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</si>
  <si>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</si>
  <si>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</si>
  <si>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</si>
  <si>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</si>
  <si>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</si>
  <si>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</si>
  <si>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</si>
  <si>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</si>
  <si>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</si>
  <si>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</si>
  <si>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</si>
  <si>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</si>
  <si>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</si>
  <si>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</si>
  <si>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</si>
  <si>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</si>
  <si>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</si>
  <si>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</si>
  <si>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</si>
  <si>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</si>
  <si>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</si>
  <si>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</si>
  <si>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</si>
  <si>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</si>
  <si>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</si>
  <si>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</si>
  <si>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</si>
  <si>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</si>
  <si>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</si>
  <si>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</si>
  <si>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</si>
  <si>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</si>
  <si>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</si>
  <si>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</si>
  <si>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</si>
  <si>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</si>
  <si>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</si>
  <si>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</si>
  <si>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</si>
  <si>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</si>
  <si>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</si>
  <si>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</si>
  <si>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</si>
  <si>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</si>
  <si>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</si>
  <si>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</si>
  <si>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</si>
  <si>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</si>
  <si>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</si>
  <si>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</si>
  <si>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</si>
  <si>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</si>
  <si>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</si>
  <si>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</si>
  <si>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</si>
  <si>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</si>
  <si>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</si>
  <si>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</si>
  <si>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</si>
  <si>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</si>
  <si>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</si>
  <si>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</si>
  <si>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</si>
  <si>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</si>
  <si>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</si>
  <si>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</si>
  <si>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</si>
  <si>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</si>
  <si>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</si>
  <si>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</si>
  <si>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</si>
  <si>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</si>
  <si>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</si>
  <si>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</si>
  <si>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</si>
  <si>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</si>
  <si>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</si>
  <si>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</si>
  <si>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</si>
  <si>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</si>
  <si>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</si>
  <si>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</si>
  <si>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</si>
  <si>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</si>
  <si>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</si>
  <si>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</si>
  <si>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</si>
  <si>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</si>
  <si>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</si>
  <si>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</si>
  <si>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</si>
  <si>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</si>
  <si>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</si>
  <si>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</si>
  <si>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</si>
  <si>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</si>
  <si>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</si>
  <si>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</si>
  <si>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</si>
  <si>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</si>
  <si>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</si>
  <si>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</si>
  <si>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</si>
  <si>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</si>
  <si>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</si>
  <si>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</si>
  <si>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</si>
  <si>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</si>
  <si>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</si>
  <si>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</si>
  <si>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</si>
  <si>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</si>
  <si>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</si>
  <si>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</si>
  <si>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</si>
  <si>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</si>
  <si>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</si>
  <si>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</si>
  <si>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</si>
  <si>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</si>
  <si>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</si>
  <si>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</si>
  <si>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</si>
  <si>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</si>
  <si>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</si>
  <si>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</si>
  <si>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</si>
  <si>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</si>
  <si>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</si>
  <si>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</si>
  <si>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</si>
  <si>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</si>
  <si>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</si>
  <si>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</si>
  <si>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</si>
  <si>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</si>
  <si>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</si>
  <si>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</si>
  <si>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</si>
  <si>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</si>
  <si>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</si>
  <si>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</si>
  <si>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</si>
  <si>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</si>
  <si>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</si>
  <si>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</si>
  <si>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</si>
  <si>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</si>
  <si>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</si>
  <si>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</si>
  <si>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</si>
  <si>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</si>
  <si>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</si>
  <si>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</si>
  <si>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</si>
  <si>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</si>
  <si>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</si>
  <si>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</si>
  <si>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</si>
  <si>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</si>
  <si>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</si>
  <si>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</si>
  <si>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</si>
  <si>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</si>
  <si>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</si>
  <si>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</si>
  <si>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</si>
  <si>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</si>
  <si>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</si>
  <si>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</si>
  <si>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</si>
  <si>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</si>
  <si>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</si>
  <si>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</si>
  <si>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</si>
  <si>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</si>
  <si>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</si>
  <si>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</si>
  <si>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</si>
  <si>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</si>
  <si>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</si>
  <si>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</si>
  <si>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</si>
  <si>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</si>
  <si>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</si>
  <si>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</si>
  <si>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</si>
  <si>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</si>
  <si>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</si>
  <si>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</si>
  <si>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</si>
  <si>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</si>
  <si>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</si>
  <si>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</si>
  <si>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</si>
  <si>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</si>
  <si>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</si>
  <si>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</si>
  <si>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</si>
  <si>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</si>
  <si>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</si>
  <si>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</si>
  <si>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</si>
  <si>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</si>
  <si>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</si>
  <si>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</si>
  <si>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</si>
  <si>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</si>
  <si>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</si>
  <si>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</si>
  <si>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</si>
  <si>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</si>
  <si>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</si>
  <si>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</si>
  <si>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</si>
  <si>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</si>
  <si>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</si>
  <si>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</si>
  <si>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</si>
  <si>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</si>
  <si>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</si>
  <si>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</si>
  <si>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</si>
  <si>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</si>
  <si>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</si>
  <si>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</si>
  <si>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</si>
  <si>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</si>
  <si>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</si>
  <si>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</si>
  <si>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</si>
  <si>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</si>
  <si>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</si>
  <si>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</si>
  <si>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</si>
  <si>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</si>
  <si>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</si>
  <si>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</si>
  <si>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</si>
  <si>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</si>
  <si>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</si>
  <si>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</si>
  <si>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</si>
  <si>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</si>
  <si>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</si>
  <si>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</si>
  <si>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</si>
  <si>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</si>
  <si>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</si>
  <si>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</si>
  <si>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</si>
  <si>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</si>
  <si>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</si>
  <si>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</si>
  <si>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</si>
  <si>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</si>
  <si>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</si>
  <si>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</si>
  <si>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</si>
  <si>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</si>
  <si>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</si>
  <si>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</si>
  <si>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</si>
  <si>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</si>
  <si>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</si>
  <si>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</si>
  <si>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</si>
  <si>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</si>
  <si>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</si>
  <si>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</si>
  <si>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</si>
  <si>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</si>
  <si>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</si>
  <si>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</si>
  <si>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</si>
  <si>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</si>
  <si>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</si>
  <si>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</si>
  <si>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</si>
  <si>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</si>
  <si>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</si>
  <si>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</si>
  <si>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</si>
  <si>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</si>
  <si>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</si>
  <si>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</si>
  <si>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</si>
  <si>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</si>
  <si>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</si>
  <si>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</si>
  <si>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</si>
  <si>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</si>
  <si>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</si>
  <si>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</si>
  <si>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</si>
  <si>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</si>
  <si>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</si>
  <si>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</si>
  <si>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</si>
  <si>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</si>
  <si>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</si>
  <si>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</si>
  <si>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</si>
  <si>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</si>
  <si>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</si>
  <si>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</si>
  <si>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</si>
  <si>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</si>
  <si>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</si>
  <si>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</si>
  <si>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</si>
  <si>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</si>
  <si>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</si>
  <si>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</si>
  <si>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</si>
  <si>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</si>
  <si>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</si>
  <si>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</si>
  <si>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</si>
  <si>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</si>
  <si>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</si>
  <si>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</si>
  <si>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</si>
  <si>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</si>
  <si>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</si>
  <si>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</si>
  <si>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</si>
  <si>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</si>
  <si>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</si>
  <si>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</si>
  <si>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</si>
  <si>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</si>
  <si>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</si>
  <si>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</si>
  <si>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</si>
  <si>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</si>
  <si>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</si>
  <si>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</si>
  <si>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</si>
  <si>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</si>
  <si>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</si>
  <si>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</si>
  <si>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</si>
  <si>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</si>
  <si>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</si>
  <si>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 star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</si>
  <si>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</si>
  <si>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</si>
  <si>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</si>
  <si>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</si>
  <si>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</si>
  <si>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</si>
  <si>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</si>
  <si>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</si>
  <si>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</si>
  <si>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</si>
  <si>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</si>
  <si>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</si>
  <si>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</si>
  <si>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</si>
  <si>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</si>
  <si>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</si>
  <si>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</si>
  <si>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</si>
  <si>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</si>
  <si>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</si>
  <si>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</si>
  <si>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</si>
  <si>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</si>
  <si>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</si>
  <si>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</si>
  <si>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</si>
  <si>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</si>
  <si>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</si>
  <si>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Column Labels</t>
  </si>
  <si>
    <t>Total</t>
  </si>
  <si>
    <t>Rep Summary</t>
  </si>
  <si>
    <t>% call</t>
  </si>
  <si>
    <t>call rank</t>
  </si>
  <si>
    <t>amt rank</t>
  </si>
  <si>
    <t>Labels</t>
  </si>
  <si>
    <t>Summary</t>
  </si>
  <si>
    <t>Call Center Report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</si>
</sst>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k&quot;"/>
    <numFmt numFmtId="168" formatCode="&quot;₹&quot;\ #,##0"/>
  </numFmts>
  <fonts count="9"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1"/>
      <color theme="1"/>
      <name val="Arial Black"/>
      <family val="2"/>
    </font>
    <font>
      <sz val="11"/>
      <color theme="1"/>
      <name val="Calibri"/>
      <family val="2"/>
      <scheme val="minor"/>
    </font>
    <font>
      <b/>
      <sz val="12"/>
      <color rgb="FFFF0000"/>
      <name val="Calibri"/>
      <family val="2"/>
      <scheme val="minor"/>
    </font>
    <font>
      <b/>
      <sz val="11"/>
      <color theme="0" tint="-0.34998626667073579"/>
      <name val="Calibri"/>
      <family val="2"/>
      <scheme val="minor"/>
    </font>
    <font>
      <b/>
      <sz val="22"/>
      <color theme="0" tint="-0.499984740745262"/>
      <name val="Arial Black"/>
      <family val="2"/>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2">
    <xf numFmtId="0" fontId="0" fillId="0" borderId="0"/>
    <xf numFmtId="9" fontId="5" fillId="0" borderId="0" applyFont="0" applyFill="0" applyBorder="0" applyAlignment="0" applyProtection="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4" fillId="3" borderId="0" xfId="0" applyFont="1" applyFill="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0" xfId="0" applyFill="1"/>
    <xf numFmtId="0" fontId="0" fillId="5" borderId="12" xfId="0" applyFill="1" applyBorder="1"/>
    <xf numFmtId="0" fontId="0" fillId="5" borderId="11" xfId="0" applyFill="1" applyBorder="1" applyAlignment="1">
      <alignment horizontal="center"/>
    </xf>
    <xf numFmtId="168" fontId="0" fillId="5" borderId="0" xfId="0" applyNumberFormat="1" applyFill="1"/>
    <xf numFmtId="168" fontId="0" fillId="5" borderId="12" xfId="0" applyNumberFormat="1" applyFill="1" applyBorder="1"/>
    <xf numFmtId="0" fontId="0" fillId="5" borderId="6" xfId="0" applyFill="1" applyBorder="1" applyAlignment="1">
      <alignment horizontal="center"/>
    </xf>
    <xf numFmtId="168" fontId="0" fillId="5" borderId="13" xfId="0" applyNumberFormat="1" applyFill="1" applyBorder="1"/>
    <xf numFmtId="168" fontId="0" fillId="5" borderId="4" xfId="0" applyNumberFormat="1" applyFill="1" applyBorder="1"/>
    <xf numFmtId="0" fontId="1" fillId="5" borderId="9" xfId="0" applyFont="1" applyFill="1" applyBorder="1"/>
    <xf numFmtId="0" fontId="1" fillId="5" borderId="10" xfId="0" applyFont="1" applyFill="1" applyBorder="1"/>
    <xf numFmtId="0" fontId="1" fillId="5" borderId="7" xfId="0" applyFont="1" applyFill="1" applyBorder="1"/>
    <xf numFmtId="0" fontId="1" fillId="5" borderId="11" xfId="0" applyFont="1" applyFill="1" applyBorder="1" applyAlignment="1">
      <alignment horizontal="left"/>
    </xf>
    <xf numFmtId="9" fontId="0" fillId="0" borderId="0" xfId="1" applyFont="1"/>
    <xf numFmtId="0" fontId="6" fillId="5" borderId="0" xfId="0" applyFont="1" applyFill="1" applyAlignment="1">
      <alignment horizontal="center"/>
    </xf>
    <xf numFmtId="0" fontId="6" fillId="5" borderId="12" xfId="0" applyFont="1" applyFill="1" applyBorder="1" applyAlignment="1">
      <alignment horizontal="center"/>
    </xf>
    <xf numFmtId="0" fontId="7" fillId="5" borderId="0" xfId="0" applyFont="1" applyFill="1" applyAlignment="1">
      <alignment horizontal="center"/>
    </xf>
    <xf numFmtId="0" fontId="7" fillId="5" borderId="12" xfId="0" applyFont="1" applyFill="1" applyBorder="1" applyAlignment="1">
      <alignment horizontal="center"/>
    </xf>
    <xf numFmtId="0" fontId="8" fillId="3" borderId="0" xfId="0" applyFont="1" applyFill="1" applyAlignment="1">
      <alignment horizontal="center" vertical="center"/>
    </xf>
  </cellXfs>
  <cellStyles count="2">
    <cellStyle name="Normal" xfId="0" builtinId="0"/>
    <cellStyle name="Percent" xfId="1" builtinId="5"/>
  </cellStyles>
  <dxfs count="20">
    <dxf>
      <fill>
        <patternFill patternType="solid">
          <bgColor theme="9" tint="0.39997558519241921"/>
        </patternFill>
      </fill>
    </dxf>
    <dxf>
      <fill>
        <patternFill>
          <fgColor theme="9" tint="0.79998168889431442"/>
          <bgColor theme="9" tint="0.79998168889431442"/>
        </patternFill>
      </fill>
      <border>
        <left style="thin">
          <color auto="1"/>
        </left>
        <right style="thin">
          <color auto="1"/>
        </right>
        <top style="thin">
          <color auto="1"/>
        </top>
        <bottom style="thin">
          <color auto="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9" tint="0.39997558519241921"/>
        </patternFill>
      </fill>
    </dxf>
    <dxf>
      <font>
        <b/>
        <color theme="1"/>
      </font>
      <border>
        <bottom style="thin">
          <color theme="4"/>
        </bottom>
        <vertical/>
        <horizontal/>
      </border>
    </dxf>
    <dxf>
      <font>
        <color theme="1"/>
      </font>
      <border diagonalUp="0" diagonalDown="0">
        <left style="thin">
          <color theme="1"/>
        </left>
        <right style="thin">
          <color theme="1"/>
        </right>
        <top style="thin">
          <color theme="1"/>
        </top>
        <bottom style="thin">
          <color theme="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9"/>
    </tableStyle>
    <tableStyle name="SlicerStyleDark1 2" pivot="0" table="0" count="10" xr9:uid="{1A129B65-02AB-40EC-9CF9-E7466849E4D2}">
      <tableStyleElement type="wholeTable" dxfId="18"/>
      <tableStyleElement type="headerRow" dxfId="17"/>
    </tableStyle>
  </tableStyles>
  <colors>
    <mruColors>
      <color rgb="FFADDB7B"/>
      <color rgb="FFCCFFCC"/>
      <color rgb="FFF49D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theme="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828958588827718E-2"/>
          <c:y val="0.13463975417643306"/>
          <c:w val="0.89434208282234462"/>
          <c:h val="0.81907783032541803"/>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Pivots!$F$28:$F$32</c:f>
              <c:strCache>
                <c:ptCount val="5"/>
                <c:pt idx="0">
                  <c:v>R01</c:v>
                </c:pt>
                <c:pt idx="1">
                  <c:v>R02</c:v>
                </c:pt>
                <c:pt idx="2">
                  <c:v>R03</c:v>
                </c:pt>
                <c:pt idx="3">
                  <c:v>R04</c:v>
                </c:pt>
                <c:pt idx="4">
                  <c:v>R05</c:v>
                </c:pt>
              </c:strCache>
            </c:strRef>
          </c:cat>
          <c:val>
            <c:numRef>
              <c:f>Pivots!$H$28:$H$32</c:f>
              <c:numCache>
                <c:formatCode>\$#.#,"k"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09D-40DB-BBF1-7A28BA5CF7C8}"/>
            </c:ext>
          </c:extLst>
        </c:ser>
        <c:ser>
          <c:idx val="1"/>
          <c:order val="1"/>
          <c:tx>
            <c:strRef>
              <c:f>Pivots!$J$27</c:f>
              <c:strCache>
                <c:ptCount val="1"/>
                <c:pt idx="0">
                  <c:v>Sel Amount</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0800000" scaled="1"/>
              <a:tileRect/>
            </a:gradFill>
            <a:ln>
              <a:noFill/>
            </a:ln>
            <a:effectLst/>
          </c:spPr>
          <c:invertIfNegative val="0"/>
          <c:dLbls>
            <c:delete val="1"/>
          </c:dLbls>
          <c:val>
            <c:numRef>
              <c:f>Pivots!$J$28:$J$32</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C09D-40DB-BBF1-7A28BA5CF7C8}"/>
            </c:ext>
          </c:extLst>
        </c:ser>
        <c:dLbls>
          <c:dLblPos val="outEnd"/>
          <c:showLegendKey val="0"/>
          <c:showVal val="1"/>
          <c:showCatName val="0"/>
          <c:showSerName val="0"/>
          <c:showPercent val="0"/>
          <c:showBubbleSize val="0"/>
        </c:dLbls>
        <c:gapWidth val="25"/>
        <c:overlap val="100"/>
        <c:axId val="1680072368"/>
        <c:axId val="1680074288"/>
      </c:barChart>
      <c:catAx>
        <c:axId val="1680072368"/>
        <c:scaling>
          <c:orientation val="maxMin"/>
        </c:scaling>
        <c:delete val="1"/>
        <c:axPos val="l"/>
        <c:numFmt formatCode="General" sourceLinked="1"/>
        <c:majorTickMark val="none"/>
        <c:minorTickMark val="none"/>
        <c:tickLblPos val="nextTo"/>
        <c:crossAx val="1680074288"/>
        <c:crosses val="autoZero"/>
        <c:auto val="1"/>
        <c:lblAlgn val="ctr"/>
        <c:lblOffset val="100"/>
        <c:noMultiLvlLbl val="0"/>
      </c:catAx>
      <c:valAx>
        <c:axId val="1680074288"/>
        <c:scaling>
          <c:orientation val="minMax"/>
        </c:scaling>
        <c:delete val="1"/>
        <c:axPos val="t"/>
        <c:numFmt formatCode="\$#.#,&quot;k&quot;" sourceLinked="1"/>
        <c:majorTickMark val="none"/>
        <c:minorTickMark val="none"/>
        <c:tickLblPos val="nextTo"/>
        <c:crossAx val="168007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[Call_Center_Dashboard.xlsx]Pivots!Monthly</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solidFill>
                  <a:srgbClr val="FF0000"/>
                </a:solidFill>
                <a:latin typeface="Arial Black" panose="020B0A04020102020204" pitchFamily="34" charset="0"/>
              </a:rPr>
              <a:t>Call Trend</a:t>
            </a:r>
          </a:p>
        </c:rich>
      </c:tx>
      <c:layout>
        <c:manualLayout>
          <c:xMode val="edge"/>
          <c:yMode val="edge"/>
          <c:x val="7.1004019656672593E-2"/>
          <c:y val="2.448978804763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rgbClr val="FF0000"/>
              </a:gs>
              <a:gs pos="0">
                <a:schemeClr val="accent1">
                  <a:lumMod val="30000"/>
                  <a:lumOff val="70000"/>
                  <a:alpha val="50000"/>
                </a:schemeClr>
              </a:gs>
            </a:gsLst>
            <a:lin ang="16200000" scaled="1"/>
            <a:tileRect/>
          </a:gradFill>
          <a:ln>
            <a:solidFill>
              <a:srgbClr val="FF0000">
                <a:alpha val="60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Pivots!$C$11</c:f>
              <c:strCache>
                <c:ptCount val="1"/>
                <c:pt idx="0">
                  <c:v>Call Count2</c:v>
                </c:pt>
              </c:strCache>
            </c:strRef>
          </c:tx>
          <c:spPr>
            <a:gradFill flip="none" rotWithShape="1">
              <a:gsLst>
                <a:gs pos="100000">
                  <a:srgbClr val="FF0000"/>
                </a:gs>
                <a:gs pos="0">
                  <a:schemeClr val="accent1">
                    <a:lumMod val="30000"/>
                    <a:lumOff val="70000"/>
                    <a:alpha val="50000"/>
                  </a:schemeClr>
                </a:gs>
              </a:gsLst>
              <a:lin ang="16200000" scaled="1"/>
              <a:tileRect/>
            </a:gradFill>
            <a:ln>
              <a:solidFill>
                <a:srgbClr val="FF0000">
                  <a:alpha val="60000"/>
                </a:srgbClr>
              </a:solidFill>
            </a:ln>
            <a:effectLst/>
          </c:spPr>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Pivots!$C$12:$C$24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552F-40AC-AB8A-A320AF34E020}"/>
            </c:ext>
          </c:extLst>
        </c:ser>
        <c:dLbls>
          <c:showLegendKey val="0"/>
          <c:showVal val="0"/>
          <c:showCatName val="0"/>
          <c:showSerName val="0"/>
          <c:showPercent val="0"/>
          <c:showBubbleSize val="0"/>
        </c:dLbls>
        <c:axId val="1699427648"/>
        <c:axId val="1699428608"/>
      </c:areaChart>
      <c:lineChart>
        <c:grouping val="standard"/>
        <c:varyColors val="0"/>
        <c:ser>
          <c:idx val="0"/>
          <c:order val="0"/>
          <c:tx>
            <c:strRef>
              <c:f>Pivots!$B$11</c:f>
              <c:strCache>
                <c:ptCount val="1"/>
                <c:pt idx="0">
                  <c:v>Call Count</c:v>
                </c:pt>
              </c:strCache>
            </c:strRef>
          </c:tx>
          <c:spPr>
            <a:ln w="28575" cap="rnd">
              <a:solidFill>
                <a:srgbClr val="FF0000"/>
              </a:solidFill>
              <a:round/>
            </a:ln>
            <a:effectLst/>
          </c:spPr>
          <c:marker>
            <c:symbol val="circle"/>
            <c:size val="7"/>
            <c:spPr>
              <a:solidFill>
                <a:schemeClr val="bg1"/>
              </a:solidFill>
              <a:ln w="25400">
                <a:solidFill>
                  <a:schemeClr val="tx1"/>
                </a:solidFill>
              </a:ln>
              <a:effectLst/>
            </c:spPr>
          </c:marker>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Pivots!$B$12:$B$24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552F-40AC-AB8A-A320AF34E020}"/>
            </c:ext>
          </c:extLst>
        </c:ser>
        <c:dLbls>
          <c:showLegendKey val="0"/>
          <c:showVal val="0"/>
          <c:showCatName val="0"/>
          <c:showSerName val="0"/>
          <c:showPercent val="0"/>
          <c:showBubbleSize val="0"/>
        </c:dLbls>
        <c:marker val="1"/>
        <c:smooth val="0"/>
        <c:axId val="1699427648"/>
        <c:axId val="1699428608"/>
      </c:lineChart>
      <c:catAx>
        <c:axId val="169942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428608"/>
        <c:crosses val="autoZero"/>
        <c:auto val="1"/>
        <c:lblAlgn val="ctr"/>
        <c:lblOffset val="100"/>
        <c:noMultiLvlLbl val="0"/>
      </c:catAx>
      <c:valAx>
        <c:axId val="16994286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42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[Call_Center_Dashboard.xlsx]Pivots!Weekday</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752683825180793"/>
          <c:y val="2.9183554446631552E-2"/>
          <c:w val="0.69247316174819207"/>
          <c:h val="0.93000358934740512"/>
        </c:manualLayout>
      </c:layout>
      <c:barChart>
        <c:barDir val="bar"/>
        <c:grouping val="clustered"/>
        <c:varyColors val="0"/>
        <c:ser>
          <c:idx val="0"/>
          <c:order val="0"/>
          <c:tx>
            <c:strRef>
              <c:f>Pivots!$F$11</c:f>
              <c:strCache>
                <c:ptCount val="1"/>
                <c:pt idx="0">
                  <c:v>Total</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Pivots!$E$12:$E$19</c:f>
              <c:strCache>
                <c:ptCount val="7"/>
                <c:pt idx="0">
                  <c:v>Sunday</c:v>
                </c:pt>
                <c:pt idx="1">
                  <c:v>Monday</c:v>
                </c:pt>
                <c:pt idx="2">
                  <c:v>Tuesday</c:v>
                </c:pt>
                <c:pt idx="3">
                  <c:v>Wednesday</c:v>
                </c:pt>
                <c:pt idx="4">
                  <c:v>Thursday</c:v>
                </c:pt>
                <c:pt idx="5">
                  <c:v>Friday</c:v>
                </c:pt>
                <c:pt idx="6">
                  <c:v>Saturday</c:v>
                </c:pt>
              </c:strCache>
            </c:strRef>
          </c:cat>
          <c:val>
            <c:numRef>
              <c:f>Pivots!$F$12:$F$19</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D205-426E-B999-FEC50BCBB2BC}"/>
            </c:ext>
          </c:extLst>
        </c:ser>
        <c:dLbls>
          <c:dLblPos val="outEnd"/>
          <c:showLegendKey val="0"/>
          <c:showVal val="1"/>
          <c:showCatName val="0"/>
          <c:showSerName val="0"/>
          <c:showPercent val="0"/>
          <c:showBubbleSize val="0"/>
        </c:dLbls>
        <c:gapWidth val="25"/>
        <c:axId val="1935730224"/>
        <c:axId val="2023484464"/>
      </c:barChart>
      <c:catAx>
        <c:axId val="19357302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84464"/>
        <c:crosses val="autoZero"/>
        <c:auto val="1"/>
        <c:lblAlgn val="ctr"/>
        <c:lblOffset val="100"/>
        <c:noMultiLvlLbl val="0"/>
      </c:catAx>
      <c:valAx>
        <c:axId val="2023484464"/>
        <c:scaling>
          <c:orientation val="minMax"/>
        </c:scaling>
        <c:delete val="1"/>
        <c:axPos val="b"/>
        <c:numFmt formatCode="#,##0" sourceLinked="1"/>
        <c:majorTickMark val="out"/>
        <c:minorTickMark val="none"/>
        <c:tickLblPos val="nextTo"/>
        <c:crossAx val="193573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361825383692408E-2"/>
          <c:y val="0.14264364459467138"/>
          <c:w val="0.90327634923261524"/>
          <c:h val="0.81120694097764079"/>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Pivots!$F$28:$F$32</c:f>
              <c:strCache>
                <c:ptCount val="5"/>
                <c:pt idx="0">
                  <c:v>R01</c:v>
                </c:pt>
                <c:pt idx="1">
                  <c:v>R02</c:v>
                </c:pt>
                <c:pt idx="2">
                  <c:v>R03</c:v>
                </c:pt>
                <c:pt idx="3">
                  <c:v>R04</c:v>
                </c:pt>
                <c:pt idx="4">
                  <c:v>R05</c:v>
                </c:pt>
              </c:strCache>
            </c:strRef>
          </c:cat>
          <c:val>
            <c:numRef>
              <c:f>Pivots!$G$28:$G$32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AB9-4C41-A188-5D1B48948858}"/>
            </c:ext>
          </c:extLst>
        </c:ser>
        <c:ser>
          <c:idx val="1"/>
          <c:order val="1"/>
          <c:tx>
            <c:strRef>
              <c:f>Pivots!$I$27</c:f>
              <c:strCache>
                <c:ptCount val="1"/>
                <c:pt idx="0">
                  <c:v>Sel calls</c:v>
                </c:pt>
              </c:strCache>
            </c:strRef>
          </c:tx>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0800000" scaled="1"/>
              <a:tileRect/>
            </a:gradFill>
            <a:ln>
              <a:noFill/>
            </a:ln>
            <a:effectLst/>
          </c:spPr>
          <c:invertIfNegative val="0"/>
          <c:dLbls>
            <c:delete val="1"/>
          </c:dLbls>
          <c:val>
            <c:numRef>
              <c:f>Pivots!$I$28:$I$32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CAB9-4C41-A188-5D1B48948858}"/>
            </c:ext>
          </c:extLst>
        </c:ser>
        <c:dLbls>
          <c:dLblPos val="outEnd"/>
          <c:showLegendKey val="0"/>
          <c:showVal val="1"/>
          <c:showCatName val="0"/>
          <c:showSerName val="0"/>
          <c:showPercent val="0"/>
          <c:showBubbleSize val="0"/>
        </c:dLbls>
        <c:gapWidth val="25"/>
        <c:overlap val="100"/>
        <c:axId val="1680072368"/>
        <c:axId val="1680074288"/>
      </c:barChart>
      <c:catAx>
        <c:axId val="1680072368"/>
        <c:scaling>
          <c:orientation val="maxMin"/>
        </c:scaling>
        <c:delete val="1"/>
        <c:axPos val="l"/>
        <c:numFmt formatCode="General" sourceLinked="1"/>
        <c:majorTickMark val="out"/>
        <c:minorTickMark val="none"/>
        <c:tickLblPos val="nextTo"/>
        <c:crossAx val="1680074288"/>
        <c:crosses val="autoZero"/>
        <c:auto val="1"/>
        <c:lblAlgn val="ctr"/>
        <c:lblOffset val="100"/>
        <c:noMultiLvlLbl val="0"/>
      </c:catAx>
      <c:valAx>
        <c:axId val="1680074288"/>
        <c:scaling>
          <c:orientation val="minMax"/>
          <c:min val="0"/>
        </c:scaling>
        <c:delete val="1"/>
        <c:axPos val="t"/>
        <c:numFmt formatCode="General" sourceLinked="1"/>
        <c:majorTickMark val="out"/>
        <c:minorTickMark val="none"/>
        <c:tickLblPos val="nextTo"/>
        <c:crossAx val="168007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[Call_Center_Dashboard.xlsx]Pivots!PivotTable2</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60000"/>
                    <a:lumOff val="40000"/>
                  </a:schemeClr>
                </a:solidFill>
              </a:rPr>
              <a:t>Female</a:t>
            </a:r>
            <a:r>
              <a:rPr lang="en-IN" b="1"/>
              <a:t> vs </a:t>
            </a:r>
            <a:r>
              <a:rPr lang="en-IN" b="1">
                <a:solidFill>
                  <a:srgbClr val="ADDB7B"/>
                </a:solidFill>
              </a:rPr>
              <a:t>Male</a:t>
            </a:r>
            <a:r>
              <a:rPr lang="en-IN" b="1"/>
              <a:t> Callers</a:t>
            </a:r>
            <a:r>
              <a:rPr lang="en-IN" b="1" baseline="0"/>
              <a:t> </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solidFill>
              <a:schemeClr val="accent6">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ADDB7B"/>
          </a:solidFill>
          <a:ln>
            <a:noFill/>
          </a:ln>
          <a:effectLst/>
        </c:spPr>
        <c:marker>
          <c:symbol val="none"/>
        </c:marker>
        <c:dLbl>
          <c:idx val="0"/>
          <c:spPr>
            <a:solidFill>
              <a:srgbClr val="CCFFCC"/>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Pivots!$J$2:$J$3</c:f>
              <c:strCache>
                <c:ptCount val="1"/>
                <c:pt idx="0">
                  <c:v>Female</c:v>
                </c:pt>
              </c:strCache>
            </c:strRef>
          </c:tx>
          <c:spPr>
            <a:solidFill>
              <a:schemeClr val="accent6">
                <a:lumMod val="60000"/>
                <a:lumOff val="40000"/>
              </a:schemeClr>
            </a:solidFill>
            <a:ln>
              <a:noFill/>
            </a:ln>
            <a:effectLst/>
          </c:spPr>
          <c:invertIfNegative val="0"/>
          <c:dLbls>
            <c:spPr>
              <a:solidFill>
                <a:schemeClr val="accent6">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Pivots!$I$4:$I$7</c:f>
              <c:strCache>
                <c:ptCount val="3"/>
                <c:pt idx="0">
                  <c:v>Cincinnati</c:v>
                </c:pt>
                <c:pt idx="1">
                  <c:v>Cleveland</c:v>
                </c:pt>
                <c:pt idx="2">
                  <c:v>Columbus</c:v>
                </c:pt>
              </c:strCache>
            </c:strRef>
          </c:cat>
          <c:val>
            <c:numRef>
              <c:f>Pivots!$J$4:$J$7</c:f>
              <c:numCache>
                <c:formatCode>#,##0</c:formatCode>
                <c:ptCount val="3"/>
                <c:pt idx="0">
                  <c:v>144</c:v>
                </c:pt>
                <c:pt idx="1">
                  <c:v>326</c:v>
                </c:pt>
                <c:pt idx="2">
                  <c:v>129</c:v>
                </c:pt>
              </c:numCache>
            </c:numRef>
          </c:val>
          <c:extLst>
            <c:ext xmlns:c16="http://schemas.microsoft.com/office/drawing/2014/chart" uri="{C3380CC4-5D6E-409C-BE32-E72D297353CC}">
              <c16:uniqueId val="{00000000-D73C-4637-AC29-338D1A339624}"/>
            </c:ext>
          </c:extLst>
        </c:ser>
        <c:ser>
          <c:idx val="1"/>
          <c:order val="1"/>
          <c:tx>
            <c:strRef>
              <c:f>Pivots!$K$2:$K$3</c:f>
              <c:strCache>
                <c:ptCount val="1"/>
                <c:pt idx="0">
                  <c:v>Male</c:v>
                </c:pt>
              </c:strCache>
            </c:strRef>
          </c:tx>
          <c:spPr>
            <a:solidFill>
              <a:srgbClr val="ADDB7B"/>
            </a:solidFill>
            <a:ln>
              <a:noFill/>
            </a:ln>
            <a:effectLst/>
          </c:spPr>
          <c:invertIfNegative val="0"/>
          <c:dLbls>
            <c:spPr>
              <a:solidFill>
                <a:srgbClr val="CCFFCC"/>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Pivots!$I$4:$I$7</c:f>
              <c:strCache>
                <c:ptCount val="3"/>
                <c:pt idx="0">
                  <c:v>Cincinnati</c:v>
                </c:pt>
                <c:pt idx="1">
                  <c:v>Cleveland</c:v>
                </c:pt>
                <c:pt idx="2">
                  <c:v>Columbus</c:v>
                </c:pt>
              </c:strCache>
            </c:strRef>
          </c:cat>
          <c:val>
            <c:numRef>
              <c:f>Pivots!$K$4:$K$7</c:f>
              <c:numCache>
                <c:formatCode>#,##0</c:formatCode>
                <c:ptCount val="3"/>
                <c:pt idx="0">
                  <c:v>132</c:v>
                </c:pt>
                <c:pt idx="1">
                  <c:v>63</c:v>
                </c:pt>
                <c:pt idx="2">
                  <c:v>206</c:v>
                </c:pt>
              </c:numCache>
            </c:numRef>
          </c:val>
          <c:extLst>
            <c:ext xmlns:c16="http://schemas.microsoft.com/office/drawing/2014/chart" uri="{C3380CC4-5D6E-409C-BE32-E72D297353CC}">
              <c16:uniqueId val="{00000001-D73C-4637-AC29-338D1A339624}"/>
            </c:ext>
          </c:extLst>
        </c:ser>
        <c:dLbls>
          <c:dLblPos val="ctr"/>
          <c:showLegendKey val="0"/>
          <c:showVal val="1"/>
          <c:showCatName val="0"/>
          <c:showSerName val="0"/>
          <c:showPercent val="0"/>
          <c:showBubbleSize val="0"/>
        </c:dLbls>
        <c:gapWidth val="25"/>
        <c:overlap val="100"/>
        <c:axId val="550017039"/>
        <c:axId val="549996879"/>
      </c:barChart>
      <c:catAx>
        <c:axId val="550017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996879"/>
        <c:crosses val="autoZero"/>
        <c:auto val="1"/>
        <c:lblAlgn val="ctr"/>
        <c:lblOffset val="100"/>
        <c:noMultiLvlLbl val="0"/>
      </c:catAx>
      <c:valAx>
        <c:axId val="549996879"/>
        <c:scaling>
          <c:orientation val="minMax"/>
        </c:scaling>
        <c:delete val="1"/>
        <c:axPos val="l"/>
        <c:numFmt formatCode="0%" sourceLinked="1"/>
        <c:majorTickMark val="out"/>
        <c:minorTickMark val="none"/>
        <c:tickLblPos val="nextTo"/>
        <c:crossAx val="55001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[Call_Center_Dashboard.xlsx]Pivots!Rep satisfaction</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0070C0"/>
                </a:solidFill>
              </a:rPr>
              <a:t>Rating</a:t>
            </a:r>
            <a:endParaRPr lang="en-US" b="1">
              <a:solidFill>
                <a:srgbClr val="0070C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Pivots!$J$10</c:f>
              <c:strCache>
                <c:ptCount val="1"/>
                <c:pt idx="0">
                  <c:v>Total</c:v>
                </c:pt>
              </c:strCache>
            </c:strRef>
          </c:tx>
          <c:spPr>
            <a:solidFill>
              <a:srgbClr val="0070C0"/>
            </a:solidFill>
            <a:ln>
              <a:noFill/>
            </a:ln>
            <a:effectLst/>
          </c:spPr>
          <c:invertIfNegative val="0"/>
          <c:cat>
            <c:strRef>
              <c:f>Pivots!$I$11:$I$16</c:f>
              <c:strCache>
                <c:ptCount val="5"/>
                <c:pt idx="0">
                  <c:v>1</c:v>
                </c:pt>
                <c:pt idx="1">
                  <c:v>2</c:v>
                </c:pt>
                <c:pt idx="2">
                  <c:v>3</c:v>
                </c:pt>
                <c:pt idx="3">
                  <c:v>4</c:v>
                </c:pt>
                <c:pt idx="4">
                  <c:v>5</c:v>
                </c:pt>
              </c:strCache>
            </c:strRef>
          </c:cat>
          <c:val>
            <c:numRef>
              <c:f>Pivots!$J$11:$J$16</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67C7-4C8A-B3D2-ACDCA6689FCF}"/>
            </c:ext>
          </c:extLst>
        </c:ser>
        <c:dLbls>
          <c:showLegendKey val="0"/>
          <c:showVal val="0"/>
          <c:showCatName val="0"/>
          <c:showSerName val="0"/>
          <c:showPercent val="0"/>
          <c:showBubbleSize val="0"/>
        </c:dLbls>
        <c:gapWidth val="25"/>
        <c:overlap val="-27"/>
        <c:axId val="555130079"/>
        <c:axId val="555150719"/>
      </c:barChart>
      <c:catAx>
        <c:axId val="55513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50719"/>
        <c:crosses val="autoZero"/>
        <c:auto val="1"/>
        <c:lblAlgn val="ctr"/>
        <c:lblOffset val="100"/>
        <c:noMultiLvlLbl val="0"/>
      </c:catAx>
      <c:valAx>
        <c:axId val="555150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3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7</xdr:col>
      <xdr:colOff>226163</xdr:colOff>
      <xdr:row>15</xdr:row>
      <xdr:rowOff>182670</xdr:rowOff>
    </xdr:from>
    <xdr:to>
      <xdr:col>11</xdr:col>
      <xdr:colOff>580375</xdr:colOff>
      <xdr:row>32</xdr:row>
      <xdr:rowOff>95684</xdr:rowOff>
    </xdr:to>
    <xdr:graphicFrame macro="">
      <xdr:nvGraphicFramePr>
        <xdr:cNvPr id="9" name="Chart 8">
          <a:extLst>
            <a:ext uri="{FF2B5EF4-FFF2-40B4-BE49-F238E27FC236}">
              <a16:creationId xmlns:a16="http://schemas.microsoft.com/office/drawing/2014/main" id="{9B30691D-A372-4715-B531-E55E424F5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214404</xdr:colOff>
      <xdr:row>9</xdr:row>
      <xdr:rowOff>0</xdr:rowOff>
    </xdr:from>
    <xdr:to>
      <xdr:col>2</xdr:col>
      <xdr:colOff>213402</xdr:colOff>
      <xdr:row>13</xdr:row>
      <xdr:rowOff>135675</xdr:rowOff>
    </xdr:to>
    <xdr:sp macro="" textlink="Pivots!B4">
      <xdr:nvSpPr>
        <xdr:cNvPr id="7" name="Rectangle 6">
          <a:extLst>
            <a:ext uri="{FF2B5EF4-FFF2-40B4-BE49-F238E27FC236}">
              <a16:creationId xmlns:a16="http://schemas.microsoft.com/office/drawing/2014/main" id="{5A903E69-3F56-4E1C-AF1F-2B4F42653ADC}"/>
            </a:ext>
          </a:extLst>
        </xdr:cNvPr>
        <xdr:cNvSpPr/>
      </xdr:nvSpPr>
      <xdr:spPr>
        <a:xfrm>
          <a:off x="214404" y="1639549"/>
          <a:ext cx="1216949" cy="864364"/>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C0E27CF-2204-4372-A927-3099B6D56B49}" type="TxLink">
            <a:rPr lang="en-US" sz="1600" b="0" i="0" u="none" strike="noStrike" kern="1200">
              <a:solidFill>
                <a:schemeClr val="bg1"/>
              </a:solidFill>
              <a:latin typeface="Arial Black" panose="020B0A04020102020204" pitchFamily="34" charset="0"/>
              <a:ea typeface="Calibri"/>
              <a:cs typeface="Calibri"/>
            </a:rPr>
            <a:pPr algn="ctr"/>
            <a:t>$96,623</a:t>
          </a:fld>
          <a:endParaRPr lang="en-IN" sz="1600" kern="1200">
            <a:solidFill>
              <a:schemeClr val="bg1"/>
            </a:solidFill>
            <a:latin typeface="Arial Black" panose="020B0A04020102020204" pitchFamily="34" charset="0"/>
          </a:endParaRPr>
        </a:p>
      </xdr:txBody>
    </xdr:sp>
    <xdr:clientData/>
  </xdr:twoCellAnchor>
  <xdr:oneCellAnchor>
    <xdr:from>
      <xdr:col>0</xdr:col>
      <xdr:colOff>222289</xdr:colOff>
      <xdr:row>9</xdr:row>
      <xdr:rowOff>31328</xdr:rowOff>
    </xdr:from>
    <xdr:ext cx="1111250" cy="207597"/>
    <xdr:sp macro="" textlink="">
      <xdr:nvSpPr>
        <xdr:cNvPr id="8" name="TextBox 7">
          <a:extLst>
            <a:ext uri="{FF2B5EF4-FFF2-40B4-BE49-F238E27FC236}">
              <a16:creationId xmlns:a16="http://schemas.microsoft.com/office/drawing/2014/main" id="{AD6B1CDA-8329-4EE6-A9E4-3660C742D38D}"/>
            </a:ext>
          </a:extLst>
        </xdr:cNvPr>
        <xdr:cNvSpPr txBox="1"/>
      </xdr:nvSpPr>
      <xdr:spPr>
        <a:xfrm>
          <a:off x="222289" y="1670877"/>
          <a:ext cx="1111250" cy="20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solidFill>
              <a:latin typeface="Arial Black" panose="020B0A04020102020204" pitchFamily="34" charset="0"/>
            </a:rPr>
            <a:t>  Amount</a:t>
          </a:r>
        </a:p>
      </xdr:txBody>
    </xdr:sp>
    <xdr:clientData/>
  </xdr:oneCellAnchor>
  <xdr:twoCellAnchor>
    <xdr:from>
      <xdr:col>0</xdr:col>
      <xdr:colOff>347133</xdr:colOff>
      <xdr:row>12</xdr:row>
      <xdr:rowOff>100340</xdr:rowOff>
    </xdr:from>
    <xdr:to>
      <xdr:col>2</xdr:col>
      <xdr:colOff>80699</xdr:colOff>
      <xdr:row>13</xdr:row>
      <xdr:rowOff>59267</xdr:rowOff>
    </xdr:to>
    <xdr:sp macro="" textlink="Pivots!B8">
      <xdr:nvSpPr>
        <xdr:cNvPr id="10" name="TextBox 9">
          <a:extLst>
            <a:ext uri="{FF2B5EF4-FFF2-40B4-BE49-F238E27FC236}">
              <a16:creationId xmlns:a16="http://schemas.microsoft.com/office/drawing/2014/main" id="{276CE434-9501-44EF-8D28-4D9108D859E4}"/>
            </a:ext>
          </a:extLst>
        </xdr:cNvPr>
        <xdr:cNvSpPr txBox="1"/>
      </xdr:nvSpPr>
      <xdr:spPr>
        <a:xfrm>
          <a:off x="347133" y="2369407"/>
          <a:ext cx="952766" cy="145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000A6D-B04A-4BB5-A474-90CEB019DE7F}" type="TxLink">
            <a:rPr lang="en-US" sz="1100" b="0" i="0" u="none" strike="noStrike" kern="1200">
              <a:solidFill>
                <a:schemeClr val="bg1">
                  <a:lumMod val="85000"/>
                </a:schemeClr>
              </a:solidFill>
              <a:latin typeface="Arial Black" panose="020B0A04020102020204" pitchFamily="34" charset="0"/>
              <a:ea typeface="Calibri"/>
              <a:cs typeface="Calibri"/>
            </a:rPr>
            <a:pPr algn="ctr"/>
            <a:t>$18,415</a:t>
          </a:fld>
          <a:endParaRPr lang="en-IN" sz="1100" kern="1200">
            <a:solidFill>
              <a:schemeClr val="bg1">
                <a:lumMod val="85000"/>
              </a:schemeClr>
            </a:solidFill>
            <a:latin typeface="Arial Black" panose="020B0A04020102020204" pitchFamily="34" charset="0"/>
          </a:endParaRPr>
        </a:p>
      </xdr:txBody>
    </xdr:sp>
    <xdr:clientData/>
  </xdr:twoCellAnchor>
  <xdr:twoCellAnchor>
    <xdr:from>
      <xdr:col>0</xdr:col>
      <xdr:colOff>217604</xdr:colOff>
      <xdr:row>3</xdr:row>
      <xdr:rowOff>41292</xdr:rowOff>
    </xdr:from>
    <xdr:to>
      <xdr:col>2</xdr:col>
      <xdr:colOff>216602</xdr:colOff>
      <xdr:row>7</xdr:row>
      <xdr:rowOff>176967</xdr:rowOff>
    </xdr:to>
    <xdr:sp macro="" textlink="Pivots!A4">
      <xdr:nvSpPr>
        <xdr:cNvPr id="11" name="Rectangle 10">
          <a:extLst>
            <a:ext uri="{FF2B5EF4-FFF2-40B4-BE49-F238E27FC236}">
              <a16:creationId xmlns:a16="http://schemas.microsoft.com/office/drawing/2014/main" id="{2C21746D-1B0C-4F90-8D96-CFEBF07C593F}"/>
            </a:ext>
          </a:extLst>
        </xdr:cNvPr>
        <xdr:cNvSpPr/>
      </xdr:nvSpPr>
      <xdr:spPr>
        <a:xfrm>
          <a:off x="217604" y="587808"/>
          <a:ext cx="1216949" cy="864364"/>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45F5647-42E0-4068-A721-FF218EAA8E8D}" type="TxLink">
            <a:rPr lang="en-US" sz="1600" b="0" i="0" u="none" strike="noStrike" kern="1200">
              <a:solidFill>
                <a:schemeClr val="bg1"/>
              </a:solidFill>
              <a:latin typeface="Arial Black" panose="020B0A04020102020204" pitchFamily="34" charset="0"/>
              <a:ea typeface="Calibri"/>
              <a:cs typeface="Calibri"/>
            </a:rPr>
            <a:pPr algn="ctr"/>
            <a:t>1,000</a:t>
          </a:fld>
          <a:endParaRPr lang="en-IN" sz="1600" kern="1200">
            <a:solidFill>
              <a:schemeClr val="bg1"/>
            </a:solidFill>
            <a:latin typeface="Arial Black" panose="020B0A04020102020204" pitchFamily="34" charset="0"/>
          </a:endParaRPr>
        </a:p>
      </xdr:txBody>
    </xdr:sp>
    <xdr:clientData/>
  </xdr:twoCellAnchor>
  <xdr:oneCellAnchor>
    <xdr:from>
      <xdr:col>0</xdr:col>
      <xdr:colOff>225489</xdr:colOff>
      <xdr:row>3</xdr:row>
      <xdr:rowOff>72620</xdr:rowOff>
    </xdr:from>
    <xdr:ext cx="1111250" cy="207597"/>
    <xdr:sp macro="" textlink="">
      <xdr:nvSpPr>
        <xdr:cNvPr id="12" name="TextBox 11">
          <a:extLst>
            <a:ext uri="{FF2B5EF4-FFF2-40B4-BE49-F238E27FC236}">
              <a16:creationId xmlns:a16="http://schemas.microsoft.com/office/drawing/2014/main" id="{213FD7C5-B8AB-4D32-B021-7482DA3FF178}"/>
            </a:ext>
          </a:extLst>
        </xdr:cNvPr>
        <xdr:cNvSpPr txBox="1"/>
      </xdr:nvSpPr>
      <xdr:spPr>
        <a:xfrm>
          <a:off x="225489" y="619136"/>
          <a:ext cx="1111250" cy="20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solidFill>
              <a:latin typeface="Arial Black" panose="020B0A04020102020204" pitchFamily="34" charset="0"/>
            </a:rPr>
            <a:t>Calls</a:t>
          </a:r>
        </a:p>
      </xdr:txBody>
    </xdr:sp>
    <xdr:clientData/>
  </xdr:oneCellAnchor>
  <xdr:twoCellAnchor editAs="oneCell">
    <xdr:from>
      <xdr:col>0</xdr:col>
      <xdr:colOff>251661</xdr:colOff>
      <xdr:row>3</xdr:row>
      <xdr:rowOff>68367</xdr:rowOff>
    </xdr:from>
    <xdr:to>
      <xdr:col>0</xdr:col>
      <xdr:colOff>432992</xdr:colOff>
      <xdr:row>4</xdr:row>
      <xdr:rowOff>59994</xdr:rowOff>
    </xdr:to>
    <xdr:pic>
      <xdr:nvPicPr>
        <xdr:cNvPr id="13" name="Graphic 12" descr="Receiver with solid fill">
          <a:extLst>
            <a:ext uri="{FF2B5EF4-FFF2-40B4-BE49-F238E27FC236}">
              <a16:creationId xmlns:a16="http://schemas.microsoft.com/office/drawing/2014/main" id="{102A1723-4F23-481F-B56A-AA13515387D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518189">
          <a:off x="251661" y="622303"/>
          <a:ext cx="181331" cy="176273"/>
        </a:xfrm>
        <a:prstGeom prst="rect">
          <a:avLst/>
        </a:prstGeom>
      </xdr:spPr>
    </xdr:pic>
    <xdr:clientData/>
  </xdr:twoCellAnchor>
  <xdr:twoCellAnchor>
    <xdr:from>
      <xdr:col>0</xdr:col>
      <xdr:colOff>267445</xdr:colOff>
      <xdr:row>6</xdr:row>
      <xdr:rowOff>107766</xdr:rowOff>
    </xdr:from>
    <xdr:to>
      <xdr:col>2</xdr:col>
      <xdr:colOff>117766</xdr:colOff>
      <xdr:row>7</xdr:row>
      <xdr:rowOff>116836</xdr:rowOff>
    </xdr:to>
    <xdr:sp macro="" textlink="Pivots!A8">
      <xdr:nvSpPr>
        <xdr:cNvPr id="14" name="TextBox 13">
          <a:extLst>
            <a:ext uri="{FF2B5EF4-FFF2-40B4-BE49-F238E27FC236}">
              <a16:creationId xmlns:a16="http://schemas.microsoft.com/office/drawing/2014/main" id="{79C1BBBB-6B30-45F5-BE1D-3FFBCE3D3863}"/>
            </a:ext>
          </a:extLst>
        </xdr:cNvPr>
        <xdr:cNvSpPr txBox="1"/>
      </xdr:nvSpPr>
      <xdr:spPr>
        <a:xfrm>
          <a:off x="267445" y="1225366"/>
          <a:ext cx="1069521" cy="195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C5245E-528D-4531-8B9B-CB3D91587E31}" type="TxLink">
            <a:rPr lang="en-US" sz="1100" b="0" i="0" u="none" strike="noStrike" kern="1200">
              <a:solidFill>
                <a:schemeClr val="bg1">
                  <a:lumMod val="85000"/>
                </a:schemeClr>
              </a:solidFill>
              <a:latin typeface="Arial Black" panose="020B0A04020102020204" pitchFamily="34" charset="0"/>
              <a:ea typeface="Calibri"/>
              <a:cs typeface="Calibri"/>
            </a:rPr>
            <a:pPr algn="ctr"/>
            <a:t>189</a:t>
          </a:fld>
          <a:endParaRPr lang="en-IN" sz="1100" kern="1200">
            <a:solidFill>
              <a:schemeClr val="bg1">
                <a:lumMod val="85000"/>
              </a:schemeClr>
            </a:solidFill>
            <a:latin typeface="Arial Black" panose="020B0A04020102020204" pitchFamily="34" charset="0"/>
          </a:endParaRPr>
        </a:p>
      </xdr:txBody>
    </xdr:sp>
    <xdr:clientData/>
  </xdr:twoCellAnchor>
  <xdr:twoCellAnchor>
    <xdr:from>
      <xdr:col>0</xdr:col>
      <xdr:colOff>208197</xdr:colOff>
      <xdr:row>14</xdr:row>
      <xdr:rowOff>176967</xdr:rowOff>
    </xdr:from>
    <xdr:to>
      <xdr:col>2</xdr:col>
      <xdr:colOff>207195</xdr:colOff>
      <xdr:row>19</xdr:row>
      <xdr:rowOff>130471</xdr:rowOff>
    </xdr:to>
    <xdr:sp macro="" textlink="Pivots!C4">
      <xdr:nvSpPr>
        <xdr:cNvPr id="15" name="Rectangle 14">
          <a:extLst>
            <a:ext uri="{FF2B5EF4-FFF2-40B4-BE49-F238E27FC236}">
              <a16:creationId xmlns:a16="http://schemas.microsoft.com/office/drawing/2014/main" id="{1D671C7D-AEF4-4DB6-BE8D-51EC2CEB3B63}"/>
            </a:ext>
          </a:extLst>
        </xdr:cNvPr>
        <xdr:cNvSpPr/>
      </xdr:nvSpPr>
      <xdr:spPr>
        <a:xfrm>
          <a:off x="208197" y="2767887"/>
          <a:ext cx="1221073" cy="867065"/>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C2CE97C-9E24-4F1D-9DD2-4FF5D4063303}" type="TxLink">
            <a:rPr lang="en-US" sz="1600" b="0" i="0" u="none" strike="noStrike" kern="1200">
              <a:solidFill>
                <a:schemeClr val="bg1"/>
              </a:solidFill>
              <a:latin typeface="Arial Black" panose="020B0A04020102020204" pitchFamily="34" charset="0"/>
              <a:ea typeface="Calibri"/>
              <a:cs typeface="Calibri"/>
            </a:rPr>
            <a:pPr algn="ctr"/>
            <a:t>89,850</a:t>
          </a:fld>
          <a:endParaRPr lang="en-IN" sz="1600" kern="1200">
            <a:solidFill>
              <a:schemeClr val="bg1"/>
            </a:solidFill>
            <a:latin typeface="Arial Black" panose="020B0A04020102020204" pitchFamily="34" charset="0"/>
          </a:endParaRPr>
        </a:p>
      </xdr:txBody>
    </xdr:sp>
    <xdr:clientData/>
  </xdr:twoCellAnchor>
  <xdr:oneCellAnchor>
    <xdr:from>
      <xdr:col>0</xdr:col>
      <xdr:colOff>216082</xdr:colOff>
      <xdr:row>15</xdr:row>
      <xdr:rowOff>26123</xdr:rowOff>
    </xdr:from>
    <xdr:ext cx="1111250" cy="207597"/>
    <xdr:sp macro="" textlink="">
      <xdr:nvSpPr>
        <xdr:cNvPr id="16" name="TextBox 15">
          <a:extLst>
            <a:ext uri="{FF2B5EF4-FFF2-40B4-BE49-F238E27FC236}">
              <a16:creationId xmlns:a16="http://schemas.microsoft.com/office/drawing/2014/main" id="{29727379-7890-4975-A8E2-384D10EDF7A8}"/>
            </a:ext>
          </a:extLst>
        </xdr:cNvPr>
        <xdr:cNvSpPr txBox="1"/>
      </xdr:nvSpPr>
      <xdr:spPr>
        <a:xfrm>
          <a:off x="216082" y="2758705"/>
          <a:ext cx="1111250" cy="207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solidFill>
              <a:latin typeface="Arial Black" panose="020B0A04020102020204" pitchFamily="34" charset="0"/>
            </a:rPr>
            <a:t>   Duration</a:t>
          </a:r>
        </a:p>
      </xdr:txBody>
    </xdr:sp>
    <xdr:clientData/>
  </xdr:oneCellAnchor>
  <xdr:twoCellAnchor>
    <xdr:from>
      <xdr:col>0</xdr:col>
      <xdr:colOff>313267</xdr:colOff>
      <xdr:row>18</xdr:row>
      <xdr:rowOff>69736</xdr:rowOff>
    </xdr:from>
    <xdr:to>
      <xdr:col>2</xdr:col>
      <xdr:colOff>74492</xdr:colOff>
      <xdr:row>19</xdr:row>
      <xdr:rowOff>42334</xdr:rowOff>
    </xdr:to>
    <xdr:sp macro="" textlink="Pivots!C8">
      <xdr:nvSpPr>
        <xdr:cNvPr id="18" name="TextBox 17">
          <a:extLst>
            <a:ext uri="{FF2B5EF4-FFF2-40B4-BE49-F238E27FC236}">
              <a16:creationId xmlns:a16="http://schemas.microsoft.com/office/drawing/2014/main" id="{FE5D185B-7F22-4E8E-94D9-421FA830C042}"/>
            </a:ext>
          </a:extLst>
        </xdr:cNvPr>
        <xdr:cNvSpPr txBox="1"/>
      </xdr:nvSpPr>
      <xdr:spPr>
        <a:xfrm>
          <a:off x="313267" y="3456403"/>
          <a:ext cx="980425" cy="158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BB4B9A-2B4F-4D1F-9BDD-5237DBBD5E37}" type="TxLink">
            <a:rPr lang="en-US" sz="1100" b="0" i="0" u="none" strike="noStrike" kern="1200">
              <a:solidFill>
                <a:schemeClr val="bg1">
                  <a:lumMod val="85000"/>
                </a:schemeClr>
              </a:solidFill>
              <a:latin typeface="Arial Black" panose="020B0A04020102020204" pitchFamily="34" charset="0"/>
              <a:ea typeface="Calibri"/>
              <a:cs typeface="Calibri"/>
            </a:rPr>
            <a:pPr algn="ctr"/>
            <a:t>16,834</a:t>
          </a:fld>
          <a:endParaRPr lang="en-IN" sz="1100" kern="1200">
            <a:solidFill>
              <a:schemeClr val="bg1">
                <a:lumMod val="85000"/>
              </a:schemeClr>
            </a:solidFill>
            <a:latin typeface="Arial Black" panose="020B0A04020102020204" pitchFamily="34" charset="0"/>
          </a:endParaRPr>
        </a:p>
      </xdr:txBody>
    </xdr:sp>
    <xdr:clientData/>
  </xdr:twoCellAnchor>
  <xdr:twoCellAnchor>
    <xdr:from>
      <xdr:col>0</xdr:col>
      <xdr:colOff>213401</xdr:colOff>
      <xdr:row>21</xdr:row>
      <xdr:rowOff>52049</xdr:rowOff>
    </xdr:from>
    <xdr:to>
      <xdr:col>2</xdr:col>
      <xdr:colOff>212399</xdr:colOff>
      <xdr:row>26</xdr:row>
      <xdr:rowOff>5553</xdr:rowOff>
    </xdr:to>
    <xdr:sp macro="" textlink="Pivots!D4">
      <xdr:nvSpPr>
        <xdr:cNvPr id="27" name="Rectangle 26">
          <a:extLst>
            <a:ext uri="{FF2B5EF4-FFF2-40B4-BE49-F238E27FC236}">
              <a16:creationId xmlns:a16="http://schemas.microsoft.com/office/drawing/2014/main" id="{F50AB2C7-AA57-4266-8461-C0A20B6A88B2}"/>
            </a:ext>
          </a:extLst>
        </xdr:cNvPr>
        <xdr:cNvSpPr/>
      </xdr:nvSpPr>
      <xdr:spPr>
        <a:xfrm>
          <a:off x="213401" y="3833616"/>
          <a:ext cx="1212132" cy="853877"/>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0C32421-03EB-4F48-9E9E-CD3402DC9AB9}" type="TxLink">
            <a:rPr lang="en-US" sz="1600" b="0" i="0" u="none" strike="noStrike" kern="1200">
              <a:solidFill>
                <a:schemeClr val="bg1"/>
              </a:solidFill>
              <a:latin typeface="Arial Black" panose="020B0A04020102020204" pitchFamily="34" charset="0"/>
              <a:ea typeface="Calibri"/>
              <a:cs typeface="Calibri"/>
            </a:rPr>
            <a:pPr algn="ctr"/>
            <a:t>3.9</a:t>
          </a:fld>
          <a:endParaRPr lang="en-IN" sz="1600" kern="1200">
            <a:solidFill>
              <a:schemeClr val="bg1"/>
            </a:solidFill>
            <a:latin typeface="Arial Black" panose="020B0A04020102020204" pitchFamily="34" charset="0"/>
          </a:endParaRPr>
        </a:p>
      </xdr:txBody>
    </xdr:sp>
    <xdr:clientData/>
  </xdr:twoCellAnchor>
  <xdr:oneCellAnchor>
    <xdr:from>
      <xdr:col>0</xdr:col>
      <xdr:colOff>272077</xdr:colOff>
      <xdr:row>21</xdr:row>
      <xdr:rowOff>2354</xdr:rowOff>
    </xdr:from>
    <xdr:ext cx="1166126" cy="275815"/>
    <xdr:sp macro="" textlink="">
      <xdr:nvSpPr>
        <xdr:cNvPr id="28" name="TextBox 27">
          <a:extLst>
            <a:ext uri="{FF2B5EF4-FFF2-40B4-BE49-F238E27FC236}">
              <a16:creationId xmlns:a16="http://schemas.microsoft.com/office/drawing/2014/main" id="{D4C2BFEB-643E-4450-AF2A-3A5AA20684C9}"/>
            </a:ext>
          </a:extLst>
        </xdr:cNvPr>
        <xdr:cNvSpPr txBox="1"/>
      </xdr:nvSpPr>
      <xdr:spPr>
        <a:xfrm>
          <a:off x="272077" y="3872260"/>
          <a:ext cx="1166126" cy="2758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50" b="1" kern="1200">
              <a:solidFill>
                <a:schemeClr val="bg1"/>
              </a:solidFill>
              <a:latin typeface="Arial Black" panose="020B0A04020102020204" pitchFamily="34" charset="0"/>
            </a:rPr>
            <a:t>  Avg.</a:t>
          </a:r>
          <a:r>
            <a:rPr lang="en-IN" sz="1050" b="1" kern="1200" baseline="0">
              <a:solidFill>
                <a:schemeClr val="bg1"/>
              </a:solidFill>
              <a:latin typeface="Arial Black" panose="020B0A04020102020204" pitchFamily="34" charset="0"/>
            </a:rPr>
            <a:t> Rating</a:t>
          </a:r>
          <a:endParaRPr lang="en-IN" sz="1050" b="1" kern="1200">
            <a:solidFill>
              <a:schemeClr val="bg1"/>
            </a:solidFill>
            <a:latin typeface="Arial Black" panose="020B0A04020102020204" pitchFamily="34" charset="0"/>
          </a:endParaRPr>
        </a:p>
      </xdr:txBody>
    </xdr:sp>
    <xdr:clientData/>
  </xdr:oneCellAnchor>
  <xdr:twoCellAnchor>
    <xdr:from>
      <xdr:col>0</xdr:col>
      <xdr:colOff>280175</xdr:colOff>
      <xdr:row>24</xdr:row>
      <xdr:rowOff>101590</xdr:rowOff>
    </xdr:from>
    <xdr:to>
      <xdr:col>2</xdr:col>
      <xdr:colOff>130496</xdr:colOff>
      <xdr:row>25</xdr:row>
      <xdr:rowOff>110660</xdr:rowOff>
    </xdr:to>
    <xdr:sp macro="" textlink="Pivots!D8">
      <xdr:nvSpPr>
        <xdr:cNvPr id="30" name="TextBox 29">
          <a:extLst>
            <a:ext uri="{FF2B5EF4-FFF2-40B4-BE49-F238E27FC236}">
              <a16:creationId xmlns:a16="http://schemas.microsoft.com/office/drawing/2014/main" id="{298038AB-2D59-4752-8F33-2F40313E6C3A}"/>
            </a:ext>
          </a:extLst>
        </xdr:cNvPr>
        <xdr:cNvSpPr txBox="1"/>
      </xdr:nvSpPr>
      <xdr:spPr>
        <a:xfrm>
          <a:off x="280175" y="4605857"/>
          <a:ext cx="1069521" cy="195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F767DF-BD15-4997-ABC2-335026148E2E}" type="TxLink">
            <a:rPr lang="en-US" sz="1100" b="0" i="0" u="none" strike="noStrike" kern="1200">
              <a:solidFill>
                <a:schemeClr val="bg1">
                  <a:lumMod val="85000"/>
                </a:schemeClr>
              </a:solidFill>
              <a:latin typeface="Arial Black" panose="020B0A04020102020204" pitchFamily="34" charset="0"/>
              <a:ea typeface="Calibri"/>
              <a:cs typeface="Calibri"/>
            </a:rPr>
            <a:pPr algn="ctr"/>
            <a:t>3.9</a:t>
          </a:fld>
          <a:endParaRPr lang="en-IN" sz="1100" kern="1200">
            <a:solidFill>
              <a:schemeClr val="bg1">
                <a:lumMod val="85000"/>
              </a:schemeClr>
            </a:solidFill>
            <a:latin typeface="Arial Black" panose="020B0A04020102020204" pitchFamily="34" charset="0"/>
          </a:endParaRPr>
        </a:p>
      </xdr:txBody>
    </xdr:sp>
    <xdr:clientData/>
  </xdr:twoCellAnchor>
  <xdr:twoCellAnchor>
    <xdr:from>
      <xdr:col>0</xdr:col>
      <xdr:colOff>202991</xdr:colOff>
      <xdr:row>27</xdr:row>
      <xdr:rowOff>156148</xdr:rowOff>
    </xdr:from>
    <xdr:to>
      <xdr:col>2</xdr:col>
      <xdr:colOff>201989</xdr:colOff>
      <xdr:row>32</xdr:row>
      <xdr:rowOff>109652</xdr:rowOff>
    </xdr:to>
    <xdr:sp macro="" textlink="Pivots!E4">
      <xdr:nvSpPr>
        <xdr:cNvPr id="31" name="Rectangle 30">
          <a:extLst>
            <a:ext uri="{FF2B5EF4-FFF2-40B4-BE49-F238E27FC236}">
              <a16:creationId xmlns:a16="http://schemas.microsoft.com/office/drawing/2014/main" id="{53411C14-6678-40E8-B241-BC0EFC3A03DB}"/>
            </a:ext>
          </a:extLst>
        </xdr:cNvPr>
        <xdr:cNvSpPr/>
      </xdr:nvSpPr>
      <xdr:spPr>
        <a:xfrm>
          <a:off x="202991" y="5123901"/>
          <a:ext cx="1217685" cy="867519"/>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84DD7F6-83C7-4E01-8568-E61F52CE2DB1}" type="TxLink">
            <a:rPr lang="en-US" sz="1600" b="0" i="0" u="none" strike="noStrike" kern="1200">
              <a:solidFill>
                <a:schemeClr val="bg1"/>
              </a:solidFill>
              <a:latin typeface="Arial Black" panose="020B0A04020102020204" pitchFamily="34" charset="0"/>
              <a:ea typeface="Calibri"/>
              <a:cs typeface="Calibri"/>
            </a:rPr>
            <a:pPr algn="ctr"/>
            <a:t>307</a:t>
          </a:fld>
          <a:endParaRPr lang="en-IN" sz="1600" kern="1200">
            <a:solidFill>
              <a:schemeClr val="bg1"/>
            </a:solidFill>
            <a:latin typeface="Arial Black" panose="020B0A04020102020204" pitchFamily="34" charset="0"/>
          </a:endParaRPr>
        </a:p>
      </xdr:txBody>
    </xdr:sp>
    <xdr:clientData/>
  </xdr:twoCellAnchor>
  <xdr:oneCellAnchor>
    <xdr:from>
      <xdr:col>0</xdr:col>
      <xdr:colOff>281817</xdr:colOff>
      <xdr:row>27</xdr:row>
      <xdr:rowOff>114558</xdr:rowOff>
    </xdr:from>
    <xdr:ext cx="1214783" cy="302960"/>
    <xdr:sp macro="" textlink="">
      <xdr:nvSpPr>
        <xdr:cNvPr id="32" name="TextBox 31">
          <a:extLst>
            <a:ext uri="{FF2B5EF4-FFF2-40B4-BE49-F238E27FC236}">
              <a16:creationId xmlns:a16="http://schemas.microsoft.com/office/drawing/2014/main" id="{A373EFE0-18AE-484C-8DCA-3ACE2F6A3691}"/>
            </a:ext>
          </a:extLst>
        </xdr:cNvPr>
        <xdr:cNvSpPr txBox="1"/>
      </xdr:nvSpPr>
      <xdr:spPr>
        <a:xfrm>
          <a:off x="281817" y="5080737"/>
          <a:ext cx="1214783" cy="302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900" b="1" kern="1200">
              <a:solidFill>
                <a:schemeClr val="bg1"/>
              </a:solidFill>
              <a:latin typeface="Arial Black" panose="020B0A04020102020204" pitchFamily="34" charset="0"/>
            </a:rPr>
            <a:t>Happy</a:t>
          </a:r>
          <a:r>
            <a:rPr lang="en-IN" sz="900" b="1" kern="1200" baseline="0">
              <a:solidFill>
                <a:schemeClr val="bg1"/>
              </a:solidFill>
              <a:latin typeface="Arial Black" panose="020B0A04020102020204" pitchFamily="34" charset="0"/>
            </a:rPr>
            <a:t> </a:t>
          </a:r>
          <a:r>
            <a:rPr lang="en-IN" sz="1050" b="1" kern="1200" baseline="0">
              <a:solidFill>
                <a:schemeClr val="bg1"/>
              </a:solidFill>
              <a:latin typeface="Arial Black" panose="020B0A04020102020204" pitchFamily="34" charset="0"/>
            </a:rPr>
            <a:t>Callers</a:t>
          </a:r>
          <a:endParaRPr lang="en-IN" sz="1050" b="1" kern="1200">
            <a:solidFill>
              <a:schemeClr val="bg1"/>
            </a:solidFill>
            <a:latin typeface="Arial Black" panose="020B0A04020102020204" pitchFamily="34" charset="0"/>
          </a:endParaRPr>
        </a:p>
      </xdr:txBody>
    </xdr:sp>
    <xdr:clientData/>
  </xdr:oneCellAnchor>
  <xdr:twoCellAnchor>
    <xdr:from>
      <xdr:col>0</xdr:col>
      <xdr:colOff>269765</xdr:colOff>
      <xdr:row>31</xdr:row>
      <xdr:rowOff>31984</xdr:rowOff>
    </xdr:from>
    <xdr:to>
      <xdr:col>2</xdr:col>
      <xdr:colOff>120086</xdr:colOff>
      <xdr:row>32</xdr:row>
      <xdr:rowOff>41054</xdr:rowOff>
    </xdr:to>
    <xdr:sp macro="" textlink="Pivots!E8">
      <xdr:nvSpPr>
        <xdr:cNvPr id="34" name="TextBox 33">
          <a:extLst>
            <a:ext uri="{FF2B5EF4-FFF2-40B4-BE49-F238E27FC236}">
              <a16:creationId xmlns:a16="http://schemas.microsoft.com/office/drawing/2014/main" id="{39E72C48-4CE5-41AB-89CE-3EEC832D2E41}"/>
            </a:ext>
          </a:extLst>
        </xdr:cNvPr>
        <xdr:cNvSpPr txBox="1"/>
      </xdr:nvSpPr>
      <xdr:spPr>
        <a:xfrm>
          <a:off x="269765" y="5840117"/>
          <a:ext cx="1069521" cy="195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5822A7-E4B6-4CF2-93FF-FD0B8A2F160D}" type="TxLink">
            <a:rPr lang="en-US" sz="1100" b="0" i="0" u="none" strike="noStrike" kern="1200">
              <a:solidFill>
                <a:schemeClr val="bg1">
                  <a:lumMod val="85000"/>
                </a:schemeClr>
              </a:solidFill>
              <a:latin typeface="Arial Black" panose="020B0A04020102020204" pitchFamily="34" charset="0"/>
              <a:ea typeface="Calibri"/>
              <a:cs typeface="Calibri"/>
            </a:rPr>
            <a:pPr algn="ctr"/>
            <a:t>60</a:t>
          </a:fld>
          <a:endParaRPr lang="en-IN" sz="1100" kern="1200">
            <a:solidFill>
              <a:schemeClr val="bg1">
                <a:lumMod val="85000"/>
              </a:schemeClr>
            </a:solidFill>
            <a:latin typeface="Arial Black" panose="020B0A04020102020204" pitchFamily="34" charset="0"/>
          </a:endParaRPr>
        </a:p>
      </xdr:txBody>
    </xdr:sp>
    <xdr:clientData/>
  </xdr:twoCellAnchor>
  <xdr:twoCellAnchor editAs="oneCell">
    <xdr:from>
      <xdr:col>0</xdr:col>
      <xdr:colOff>255735</xdr:colOff>
      <xdr:row>9</xdr:row>
      <xdr:rowOff>38899</xdr:rowOff>
    </xdr:from>
    <xdr:to>
      <xdr:col>0</xdr:col>
      <xdr:colOff>454858</xdr:colOff>
      <xdr:row>10</xdr:row>
      <xdr:rowOff>41729</xdr:rowOff>
    </xdr:to>
    <xdr:pic>
      <xdr:nvPicPr>
        <xdr:cNvPr id="35" name="Graphic 34" descr="Shopping cart with solid fill">
          <a:extLst>
            <a:ext uri="{FF2B5EF4-FFF2-40B4-BE49-F238E27FC236}">
              <a16:creationId xmlns:a16="http://schemas.microsoft.com/office/drawing/2014/main" id="{C77A8407-1498-4655-9534-504BBCE2249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55735" y="1732232"/>
          <a:ext cx="199123" cy="187476"/>
        </a:xfrm>
        <a:prstGeom prst="rect">
          <a:avLst/>
        </a:prstGeom>
      </xdr:spPr>
    </xdr:pic>
    <xdr:clientData/>
  </xdr:twoCellAnchor>
  <xdr:twoCellAnchor editAs="oneCell">
    <xdr:from>
      <xdr:col>0</xdr:col>
      <xdr:colOff>234499</xdr:colOff>
      <xdr:row>15</xdr:row>
      <xdr:rowOff>33325</xdr:rowOff>
    </xdr:from>
    <xdr:to>
      <xdr:col>0</xdr:col>
      <xdr:colOff>414326</xdr:colOff>
      <xdr:row>16</xdr:row>
      <xdr:rowOff>25292</xdr:rowOff>
    </xdr:to>
    <xdr:pic>
      <xdr:nvPicPr>
        <xdr:cNvPr id="36" name="Graphic 35" descr="Hourglass Finished with solid fill">
          <a:extLst>
            <a:ext uri="{FF2B5EF4-FFF2-40B4-BE49-F238E27FC236}">
              <a16:creationId xmlns:a16="http://schemas.microsoft.com/office/drawing/2014/main" id="{7BB56DD3-C1D2-409A-A9FE-464CE5B5065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34499" y="2834531"/>
          <a:ext cx="179827" cy="176612"/>
        </a:xfrm>
        <a:prstGeom prst="rect">
          <a:avLst/>
        </a:prstGeom>
      </xdr:spPr>
    </xdr:pic>
    <xdr:clientData/>
  </xdr:twoCellAnchor>
  <xdr:twoCellAnchor editAs="oneCell">
    <xdr:from>
      <xdr:col>0</xdr:col>
      <xdr:colOff>232188</xdr:colOff>
      <xdr:row>21</xdr:row>
      <xdr:rowOff>27375</xdr:rowOff>
    </xdr:from>
    <xdr:to>
      <xdr:col>0</xdr:col>
      <xdr:colOff>461589</xdr:colOff>
      <xdr:row>22</xdr:row>
      <xdr:rowOff>31526</xdr:rowOff>
    </xdr:to>
    <xdr:pic>
      <xdr:nvPicPr>
        <xdr:cNvPr id="37" name="Graphic 36" descr="Rating Star with solid fill">
          <a:extLst>
            <a:ext uri="{FF2B5EF4-FFF2-40B4-BE49-F238E27FC236}">
              <a16:creationId xmlns:a16="http://schemas.microsoft.com/office/drawing/2014/main" id="{85A1B0AF-C0B2-4865-AF19-D98EF593E764}"/>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232188" y="3936453"/>
          <a:ext cx="229401" cy="188796"/>
        </a:xfrm>
        <a:prstGeom prst="rect">
          <a:avLst/>
        </a:prstGeom>
      </xdr:spPr>
    </xdr:pic>
    <xdr:clientData/>
  </xdr:twoCellAnchor>
  <xdr:twoCellAnchor editAs="oneCell">
    <xdr:from>
      <xdr:col>0</xdr:col>
      <xdr:colOff>210505</xdr:colOff>
      <xdr:row>28</xdr:row>
      <xdr:rowOff>5796</xdr:rowOff>
    </xdr:from>
    <xdr:to>
      <xdr:col>0</xdr:col>
      <xdr:colOff>409823</xdr:colOff>
      <xdr:row>29</xdr:row>
      <xdr:rowOff>12865</xdr:rowOff>
    </xdr:to>
    <xdr:pic>
      <xdr:nvPicPr>
        <xdr:cNvPr id="38" name="Graphic 37" descr="Star-struck face outline with solid fill">
          <a:extLst>
            <a:ext uri="{FF2B5EF4-FFF2-40B4-BE49-F238E27FC236}">
              <a16:creationId xmlns:a16="http://schemas.microsoft.com/office/drawing/2014/main" id="{968247CF-36A9-4A3A-9DD9-5DBB6DCC035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0505" y="5207392"/>
          <a:ext cx="199318" cy="191714"/>
        </a:xfrm>
        <a:prstGeom prst="rect">
          <a:avLst/>
        </a:prstGeom>
      </xdr:spPr>
    </xdr:pic>
    <xdr:clientData/>
  </xdr:twoCellAnchor>
  <xdr:twoCellAnchor>
    <xdr:from>
      <xdr:col>2</xdr:col>
      <xdr:colOff>491067</xdr:colOff>
      <xdr:row>3</xdr:row>
      <xdr:rowOff>33867</xdr:rowOff>
    </xdr:from>
    <xdr:to>
      <xdr:col>10</xdr:col>
      <xdr:colOff>338667</xdr:colOff>
      <xdr:row>14</xdr:row>
      <xdr:rowOff>160867</xdr:rowOff>
    </xdr:to>
    <xdr:graphicFrame macro="">
      <xdr:nvGraphicFramePr>
        <xdr:cNvPr id="2" name="Chart 1">
          <a:extLst>
            <a:ext uri="{FF2B5EF4-FFF2-40B4-BE49-F238E27FC236}">
              <a16:creationId xmlns:a16="http://schemas.microsoft.com/office/drawing/2014/main" id="{24613D22-3947-46BA-89B2-E6A2B966A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12</xdr:col>
      <xdr:colOff>292096</xdr:colOff>
      <xdr:row>15</xdr:row>
      <xdr:rowOff>181958</xdr:rowOff>
    </xdr:from>
    <xdr:to>
      <xdr:col>14</xdr:col>
      <xdr:colOff>307635</xdr:colOff>
      <xdr:row>24</xdr:row>
      <xdr:rowOff>57921</xdr:rowOff>
    </xdr:to>
    <mc:AlternateContent xmlns:mc="http://schemas.openxmlformats.org/markup-compatibility/2006" xmlns:a14="http://schemas.microsoft.com/office/drawing/2010/main">
      <mc:Choice Requires="a14">
        <xdr:graphicFrame macro="">
          <xdr:nvGraphicFramePr>
            <xdr:cNvPr id="4" name="Representative">
              <a:extLst>
                <a:ext uri="{FF2B5EF4-FFF2-40B4-BE49-F238E27FC236}">
                  <a16:creationId xmlns:a16="http://schemas.microsoft.com/office/drawing/2014/main" id="{53FC1E20-72F0-41A4-A33B-788003E2BD1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560404" y="2995496"/>
              <a:ext cx="1226923" cy="15465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321849</xdr:colOff>
      <xdr:row>3</xdr:row>
      <xdr:rowOff>28221</xdr:rowOff>
    </xdr:from>
    <xdr:to>
      <xdr:col>14</xdr:col>
      <xdr:colOff>112532</xdr:colOff>
      <xdr:row>14</xdr:row>
      <xdr:rowOff>159926</xdr:rowOff>
    </xdr:to>
    <xdr:graphicFrame macro="">
      <xdr:nvGraphicFramePr>
        <xdr:cNvPr id="5" name="Chart 4">
          <a:extLst>
            <a:ext uri="{FF2B5EF4-FFF2-40B4-BE49-F238E27FC236}">
              <a16:creationId xmlns:a16="http://schemas.microsoft.com/office/drawing/2014/main" id="{F4AA6953-38FF-4DB3-A442-10624C4803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503825</xdr:colOff>
      <xdr:row>16</xdr:row>
      <xdr:rowOff>0</xdr:rowOff>
    </xdr:from>
    <xdr:to>
      <xdr:col>7</xdr:col>
      <xdr:colOff>356644</xdr:colOff>
      <xdr:row>32</xdr:row>
      <xdr:rowOff>104384</xdr:rowOff>
    </xdr:to>
    <xdr:graphicFrame macro="">
      <xdr:nvGraphicFramePr>
        <xdr:cNvPr id="6" name="Chart 5">
          <a:extLst>
            <a:ext uri="{FF2B5EF4-FFF2-40B4-BE49-F238E27FC236}">
              <a16:creationId xmlns:a16="http://schemas.microsoft.com/office/drawing/2014/main" id="{06FE7C9F-8B7B-4727-AF50-A82EF4BCD1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504521</xdr:colOff>
      <xdr:row>16</xdr:row>
      <xdr:rowOff>0</xdr:rowOff>
    </xdr:from>
    <xdr:to>
      <xdr:col>11</xdr:col>
      <xdr:colOff>600860</xdr:colOff>
      <xdr:row>32</xdr:row>
      <xdr:rowOff>86986</xdr:rowOff>
    </xdr:to>
    <xdr:sp macro="" textlink="">
      <xdr:nvSpPr>
        <xdr:cNvPr id="22" name="Rectangle 21">
          <a:extLst>
            <a:ext uri="{FF2B5EF4-FFF2-40B4-BE49-F238E27FC236}">
              <a16:creationId xmlns:a16="http://schemas.microsoft.com/office/drawing/2014/main" id="{F085DF77-47A1-DBC8-D0AE-3E063A0F2B1E}"/>
            </a:ext>
          </a:extLst>
        </xdr:cNvPr>
        <xdr:cNvSpPr/>
      </xdr:nvSpPr>
      <xdr:spPr>
        <a:xfrm>
          <a:off x="1719897" y="2983817"/>
          <a:ext cx="5565533" cy="305032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43493</xdr:colOff>
      <xdr:row>16</xdr:row>
      <xdr:rowOff>52192</xdr:rowOff>
    </xdr:from>
    <xdr:to>
      <xdr:col>5</xdr:col>
      <xdr:colOff>374041</xdr:colOff>
      <xdr:row>17</xdr:row>
      <xdr:rowOff>139179</xdr:rowOff>
    </xdr:to>
    <xdr:sp macro="" textlink="">
      <xdr:nvSpPr>
        <xdr:cNvPr id="23" name="TextBox 22">
          <a:extLst>
            <a:ext uri="{FF2B5EF4-FFF2-40B4-BE49-F238E27FC236}">
              <a16:creationId xmlns:a16="http://schemas.microsoft.com/office/drawing/2014/main" id="{474B4B52-D9A7-65DD-4AF7-B84A6C7B91CB}"/>
            </a:ext>
          </a:extLst>
        </xdr:cNvPr>
        <xdr:cNvSpPr txBox="1"/>
      </xdr:nvSpPr>
      <xdr:spPr>
        <a:xfrm>
          <a:off x="1870205" y="3009726"/>
          <a:ext cx="1548357" cy="2696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accent4">
                  <a:lumMod val="75000"/>
                </a:schemeClr>
              </a:solidFill>
              <a:latin typeface="Arial Black" panose="020B0A04020102020204" pitchFamily="34" charset="0"/>
            </a:rPr>
            <a:t>Cals</a:t>
          </a:r>
        </a:p>
      </xdr:txBody>
    </xdr:sp>
    <xdr:clientData/>
  </xdr:twoCellAnchor>
  <xdr:twoCellAnchor>
    <xdr:from>
      <xdr:col>7</xdr:col>
      <xdr:colOff>495822</xdr:colOff>
      <xdr:row>16</xdr:row>
      <xdr:rowOff>26096</xdr:rowOff>
    </xdr:from>
    <xdr:to>
      <xdr:col>9</xdr:col>
      <xdr:colOff>582808</xdr:colOff>
      <xdr:row>17</xdr:row>
      <xdr:rowOff>147877</xdr:rowOff>
    </xdr:to>
    <xdr:sp macro="" textlink="">
      <xdr:nvSpPr>
        <xdr:cNvPr id="24" name="TextBox 23">
          <a:extLst>
            <a:ext uri="{FF2B5EF4-FFF2-40B4-BE49-F238E27FC236}">
              <a16:creationId xmlns:a16="http://schemas.microsoft.com/office/drawing/2014/main" id="{1A3A3E31-3BFC-F686-91FE-64BD44E1A0F6}"/>
            </a:ext>
          </a:extLst>
        </xdr:cNvPr>
        <xdr:cNvSpPr txBox="1"/>
      </xdr:nvSpPr>
      <xdr:spPr>
        <a:xfrm>
          <a:off x="4758151" y="2983630"/>
          <a:ext cx="1304794" cy="3044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accent1">
                  <a:lumMod val="75000"/>
                </a:schemeClr>
              </a:solidFill>
              <a:latin typeface="Arial Black" panose="020B0A04020102020204" pitchFamily="34" charset="0"/>
            </a:rPr>
            <a:t>Amount</a:t>
          </a:r>
        </a:p>
      </xdr:txBody>
    </xdr:sp>
    <xdr:clientData/>
  </xdr:twoCellAnchor>
  <xdr:twoCellAnchor>
    <xdr:from>
      <xdr:col>14</xdr:col>
      <xdr:colOff>234863</xdr:colOff>
      <xdr:row>3</xdr:row>
      <xdr:rowOff>34793</xdr:rowOff>
    </xdr:from>
    <xdr:to>
      <xdr:col>18</xdr:col>
      <xdr:colOff>354418</xdr:colOff>
      <xdr:row>14</xdr:row>
      <xdr:rowOff>147673</xdr:rowOff>
    </xdr:to>
    <xdr:graphicFrame macro="">
      <xdr:nvGraphicFramePr>
        <xdr:cNvPr id="3" name="Chart 2">
          <a:extLst>
            <a:ext uri="{FF2B5EF4-FFF2-40B4-BE49-F238E27FC236}">
              <a16:creationId xmlns:a16="http://schemas.microsoft.com/office/drawing/2014/main" id="{15384784-9EEA-4E6C-938A-C6A241ACEF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436036</xdr:colOff>
      <xdr:row>3</xdr:row>
      <xdr:rowOff>34140</xdr:rowOff>
    </xdr:from>
    <xdr:to>
      <xdr:col>22</xdr:col>
      <xdr:colOff>20483</xdr:colOff>
      <xdr:row>14</xdr:row>
      <xdr:rowOff>157043</xdr:rowOff>
    </xdr:to>
    <xdr:graphicFrame macro="">
      <xdr:nvGraphicFramePr>
        <xdr:cNvPr id="17" name="Chart 16">
          <a:extLst>
            <a:ext uri="{FF2B5EF4-FFF2-40B4-BE49-F238E27FC236}">
              <a16:creationId xmlns:a16="http://schemas.microsoft.com/office/drawing/2014/main" id="{7F1CF693-9F11-4B37-8160-3BF6FBB94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1.430543865739" backgroundQuery="1" createdVersion="8" refreshedVersion="8" minRefreshableVersion="3" recordCount="0" supportSubquery="1" supportAdvancedDrill="1" xr:uid="{5CC9230A-6347-4103-9B91-8746004C27E4}">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star calls]" caption="5 star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star calls]" caption="5 star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1.486660185183" backgroundQuery="1" createdVersion="8" refreshedVersion="8" minRefreshableVersion="3" recordCount="0" supportSubquery="1" supportAdvancedDrill="1" xr:uid="{9C215D54-A799-4E60-876B-4D6B0F2E73C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5.473726504628" backgroundQuery="1" createdVersion="8" refreshedVersion="8" minRefreshableVersion="3" recordCount="0" supportSubquery="1" supportAdvancedDrill="1" xr:uid="{8AD2A627-2669-4090-98F5-DF3C1F2215C3}">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5.485229745369" backgroundQuery="1" createdVersion="8" refreshedVersion="8" minRefreshableVersion="3" recordCount="0" supportSubquery="1" supportAdvancedDrill="1" xr:uid="{BD236610-5433-43A0-8486-B7E72DC06500}">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4"/>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6.471936921298" backgroundQuery="1" createdVersion="8" refreshedVersion="8" minRefreshableVersion="3" recordCount="0" supportSubquery="1" supportAdvancedDrill="1" xr:uid="{1E58AE0F-7DAA-475B-AD1F-ADB0A0490A1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star calls]" caption="5 star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star calls]" caption="5 star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6.471939699077" backgroundQuery="1" createdVersion="8" refreshedVersion="8" minRefreshableVersion="3" recordCount="0" supportSubquery="1" supportAdvancedDrill="1" xr:uid="{1B5B13C8-173A-4400-85CB-5F3CAB6C8174}">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6.471942245371" backgroundQuery="1" createdVersion="8" refreshedVersion="8" minRefreshableVersion="3" recordCount="0" supportSubquery="1" supportAdvancedDrill="1" xr:uid="{AF1DE120-824F-4DEB-A970-298D47247C54}">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6.47194502315" backgroundQuery="1" createdVersion="8" refreshedVersion="8" minRefreshableVersion="3" recordCount="0" supportSubquery="1" supportAdvancedDrill="1" xr:uid="{CEDA209D-DA3A-4DE7-AF80-A73A7AFBE901}">
  <cacheSource type="external" connectionId="1"/>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6.471947569444" backgroundQuery="1" createdVersion="8" refreshedVersion="8" minRefreshableVersion="3" recordCount="0" supportSubquery="1" supportAdvancedDrill="1" xr:uid="{0AC38F73-E274-48E8-8F7F-39FED21B29FC}">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hasini Shetty" refreshedDate="45631.473333564812" backgroundQuery="1" createdVersion="3" refreshedVersion="8" minRefreshableVersion="3" recordCount="0" supportSubquery="1" supportAdvancedDrill="1" xr:uid="{EA2D0256-0007-4EC6-BF27-9F92D1561782}">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lls]" caption="5 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5813162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77932C-03EF-49CA-A5B3-3617355C5257}"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9">
  <location ref="I2:L7" firstHeaderRow="1" firstDataRow="2" firstDataCol="1"/>
  <pivotFields count="4">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1"/>
  </rowFields>
  <rowItems count="4">
    <i>
      <x/>
    </i>
    <i>
      <x v="1"/>
    </i>
    <i>
      <x v="2"/>
    </i>
    <i t="grand">
      <x/>
    </i>
  </rowItems>
  <colFields count="1">
    <field x="2"/>
  </colFields>
  <colItems count="3">
    <i>
      <x/>
    </i>
    <i>
      <x v="1"/>
    </i>
    <i t="grand">
      <x/>
    </i>
  </colItems>
  <dataFields count="1">
    <dataField fld="3" subtotal="count" baseField="0" baseItem="0"/>
  </dataFields>
  <chartFormats count="2">
    <chartFormat chart="38" format="4" series="1">
      <pivotArea type="data" outline="0" fieldPosition="0">
        <references count="2">
          <reference field="4294967294" count="1" selected="0">
            <x v="0"/>
          </reference>
          <reference field="2" count="1" selected="0">
            <x v="0"/>
          </reference>
        </references>
      </pivotArea>
    </chartFormat>
    <chartFormat chart="38" format="5" series="1">
      <pivotArea type="data" outline="0" fieldPosition="0">
        <references count="2">
          <reference field="4294967294" count="1" selected="0">
            <x v="0"/>
          </reference>
          <reference field="2" count="1" selected="0">
            <x v="1"/>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36BC26-4AC4-4019-BA3B-BE37A32CEFF1}" name="Rep" cacheId="1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ata.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F6F6A3-3096-41E0-9C4F-195FD7583FD7}" name="Rep satisfaction" cacheId="24" applyNumberFormats="0" applyBorderFormats="0" applyFontFormats="0" applyPatternFormats="0" applyAlignmentFormats="0" applyWidthHeightFormats="1" dataCaption="Values" missingCaption="0" updatedVersion="8" minRefreshableVersion="3" useAutoFormatting="1" subtotalHiddenItems="1" itemPrintTitles="1" createdVersion="8" indent="0" outline="1" outlineData="1" multipleFieldFilters="0" chartFormat="45">
  <location ref="I10:J16" firstHeaderRow="1" firstDataRow="1" firstDataCol="1"/>
  <pivotFields count="4">
    <pivotField allDrilled="1" subtotalTop="0" showAll="0" sortType="ascending" defaultSubtotal="0" defaultAttributeDrillState="1">
      <items count="7">
        <item x="3"/>
        <item x="1"/>
        <item x="5"/>
        <item x="6"/>
        <item x="4"/>
        <item x="0"/>
        <item x="2"/>
      </items>
    </pivotField>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2"/>
  </rowFields>
  <rowItems count="6">
    <i>
      <x/>
    </i>
    <i>
      <x v="1"/>
    </i>
    <i>
      <x v="2"/>
    </i>
    <i>
      <x v="3"/>
    </i>
    <i>
      <x v="4"/>
    </i>
    <i t="grand">
      <x/>
    </i>
  </rowItems>
  <colItems count="1">
    <i/>
  </colItems>
  <dataFields count="1">
    <dataField fld="1" subtotal="count" baseField="0" baseItem="0"/>
  </dataFields>
  <chartFormats count="2">
    <chartFormat chart="40" format="0"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6E3920-CF67-4E9A-B350-EC9D75DEBE21}" name="Rep highlight" cacheId="2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7:A3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6">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A0281B-893D-4791-BE59-6308975B6A7A}" name="Weekday" cacheId="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1">
  <location ref="E11:F19"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ata.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4EE78A-3F88-4A60-8609-DF88F64E2D9F}" name="Monthly" cacheId="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11:C24"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ata.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B49770-FEBB-42B5-90B6-DD5115CC2E1F}" name="All"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ata.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4A77EE-1DFA-4C93-901C-EC966A962EA6}" name="Rep's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C3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5F754F6-A700-457B-8EED-F18C568A6922}" name="PivotTable4" cacheId="3" applyNumberFormats="0" applyBorderFormats="0" applyFontFormats="0" applyPatternFormats="0" applyAlignmentFormats="0" applyWidthHeightFormats="1" dataCaption="Values" missingCaption="0" updatedVersion="8" minRefreshableVersion="3" useAutoFormatting="1" subtotalHiddenItems="1" rowGrandTotals="0" itemPrintTitles="1" createdVersion="8" indent="0" outline="1" outlineData="1" multipleFieldFilters="0" chartFormat="45">
  <location ref="L10:R29" firstHeaderRow="1" firstDataRow="2" firstDataCol="1"/>
  <pivotFields count="5">
    <pivotField allDrilled="1" subtotalTop="0" showAll="0" sortType="ascending" defaultSubtotal="0" defaultAttributeDrillState="1">
      <items count="7">
        <item x="3"/>
        <item x="1"/>
        <item x="5"/>
        <item x="6"/>
        <item x="4"/>
        <item x="0"/>
        <item x="2"/>
      </items>
    </pivotField>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3"/>
    <field x="2"/>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56782AB-2D1B-4376-9CC5-C987F8D5AE0D}" sourceName="[calls].[Representative]">
  <pivotTables>
    <pivotTable tabId="7" name="Rep"/>
    <pivotTable tabId="7" name="Monthly"/>
    <pivotTable tabId="7" name="Weekday"/>
    <pivotTable tabId="7" name="Rep highlight"/>
    <pivotTable tabId="7" name="Rep satisfaction"/>
  </pivotTables>
  <data>
    <olap pivotCacheId="35813162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0CA5E45-DDCE-48CE-9D95-85974364FA9D}" cache="Slicer_Representative" caption="Representative" showCaption="0" level="1"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filterColumn colId="3">
      <filters>
        <filter val="R01"/>
      </filters>
    </filterColumn>
  </autoFilter>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AFBE7-42A4-46B8-9A79-A01A306E3398}">
  <dimension ref="A2:R41"/>
  <sheetViews>
    <sheetView zoomScale="57" zoomScaleNormal="100" workbookViewId="0">
      <selection activeCell="F43" sqref="F43"/>
    </sheetView>
  </sheetViews>
  <sheetFormatPr defaultRowHeight="14.5" x14ac:dyDescent="0.35"/>
  <cols>
    <col min="1" max="1" width="14.7265625" bestFit="1" customWidth="1"/>
    <col min="2" max="2" width="9.81640625" bestFit="1" customWidth="1"/>
    <col min="3" max="3" width="10.90625" bestFit="1" customWidth="1"/>
    <col min="4" max="4" width="10.1796875" bestFit="1" customWidth="1"/>
    <col min="5" max="5" width="14.7265625" bestFit="1" customWidth="1"/>
    <col min="6" max="6" width="9.81640625" bestFit="1" customWidth="1"/>
    <col min="8" max="8" width="9.6328125" bestFit="1" customWidth="1"/>
    <col min="9" max="9" width="14.7265625" bestFit="1" customWidth="1"/>
    <col min="10" max="10" width="9.81640625" bestFit="1" customWidth="1"/>
    <col min="11" max="11" width="5" bestFit="1" customWidth="1"/>
    <col min="12" max="12" width="12.36328125" bestFit="1" customWidth="1"/>
    <col min="13" max="13" width="15.26953125" bestFit="1" customWidth="1"/>
    <col min="14" max="17" width="6.26953125" bestFit="1" customWidth="1"/>
    <col min="18" max="18" width="10.7265625" bestFit="1" customWidth="1"/>
  </cols>
  <sheetData>
    <row r="2" spans="1:18" x14ac:dyDescent="0.35">
      <c r="I2" s="25" t="s">
        <v>1040</v>
      </c>
      <c r="J2" s="25" t="s">
        <v>1073</v>
      </c>
    </row>
    <row r="3" spans="1:18" x14ac:dyDescent="0.35">
      <c r="A3" t="s">
        <v>1040</v>
      </c>
      <c r="B3" t="s">
        <v>1041</v>
      </c>
      <c r="C3" t="s">
        <v>1042</v>
      </c>
      <c r="D3" t="s">
        <v>1043</v>
      </c>
      <c r="E3" t="s">
        <v>1044</v>
      </c>
      <c r="I3" s="25" t="s">
        <v>1045</v>
      </c>
      <c r="J3" t="s">
        <v>999</v>
      </c>
      <c r="K3" t="s">
        <v>998</v>
      </c>
      <c r="L3" t="s">
        <v>1046</v>
      </c>
    </row>
    <row r="4" spans="1:18" x14ac:dyDescent="0.35">
      <c r="A4" s="21">
        <v>1000</v>
      </c>
      <c r="B4" s="22">
        <v>96623</v>
      </c>
      <c r="C4" s="21">
        <v>89850</v>
      </c>
      <c r="D4" s="23">
        <v>3.8854000000000033</v>
      </c>
      <c r="E4" s="21">
        <v>307</v>
      </c>
      <c r="I4" s="26" t="s">
        <v>1002</v>
      </c>
      <c r="J4" s="21">
        <v>144</v>
      </c>
      <c r="K4" s="21">
        <v>132</v>
      </c>
      <c r="L4" s="21">
        <v>276</v>
      </c>
    </row>
    <row r="5" spans="1:18" x14ac:dyDescent="0.35">
      <c r="I5" s="26" t="s">
        <v>1001</v>
      </c>
      <c r="J5" s="21">
        <v>326</v>
      </c>
      <c r="K5" s="21">
        <v>63</v>
      </c>
      <c r="L5" s="21">
        <v>389</v>
      </c>
    </row>
    <row r="6" spans="1:18" x14ac:dyDescent="0.35">
      <c r="I6" s="26" t="s">
        <v>1000</v>
      </c>
      <c r="J6" s="21">
        <v>129</v>
      </c>
      <c r="K6" s="21">
        <v>206</v>
      </c>
      <c r="L6" s="21">
        <v>335</v>
      </c>
    </row>
    <row r="7" spans="1:18" x14ac:dyDescent="0.35">
      <c r="A7" t="s">
        <v>1040</v>
      </c>
      <c r="B7" t="s">
        <v>1041</v>
      </c>
      <c r="C7" t="s">
        <v>1042</v>
      </c>
      <c r="D7" t="s">
        <v>1043</v>
      </c>
      <c r="E7" t="s">
        <v>1044</v>
      </c>
      <c r="I7" s="26" t="s">
        <v>1046</v>
      </c>
      <c r="J7" s="21">
        <v>599</v>
      </c>
      <c r="K7" s="21">
        <v>401</v>
      </c>
      <c r="L7" s="21">
        <v>1000</v>
      </c>
    </row>
    <row r="8" spans="1:18" x14ac:dyDescent="0.35">
      <c r="A8" s="21">
        <v>189</v>
      </c>
      <c r="B8" s="22">
        <v>18415</v>
      </c>
      <c r="C8" s="21">
        <v>16834</v>
      </c>
      <c r="D8" s="23">
        <v>3.9227513227513247</v>
      </c>
      <c r="E8" s="21">
        <v>60</v>
      </c>
    </row>
    <row r="10" spans="1:18" x14ac:dyDescent="0.35">
      <c r="I10" s="25" t="s">
        <v>1045</v>
      </c>
      <c r="J10" t="s">
        <v>1040</v>
      </c>
      <c r="L10" s="25" t="s">
        <v>1041</v>
      </c>
      <c r="M10" s="25" t="s">
        <v>1073</v>
      </c>
    </row>
    <row r="11" spans="1:18" x14ac:dyDescent="0.35">
      <c r="A11" s="25" t="s">
        <v>1045</v>
      </c>
      <c r="B11" t="s">
        <v>1040</v>
      </c>
      <c r="C11" t="s">
        <v>1059</v>
      </c>
      <c r="E11" s="25" t="s">
        <v>1045</v>
      </c>
      <c r="F11" t="s">
        <v>1040</v>
      </c>
      <c r="I11" s="26">
        <v>1</v>
      </c>
      <c r="J11" s="21">
        <v>1</v>
      </c>
      <c r="L11" s="25" t="s">
        <v>1045</v>
      </c>
      <c r="M11" t="s">
        <v>11</v>
      </c>
      <c r="N11" t="s">
        <v>9</v>
      </c>
      <c r="O11" t="s">
        <v>6</v>
      </c>
      <c r="P11" t="s">
        <v>13</v>
      </c>
      <c r="Q11" t="s">
        <v>10</v>
      </c>
      <c r="R11" t="s">
        <v>1046</v>
      </c>
    </row>
    <row r="12" spans="1:18" x14ac:dyDescent="0.35">
      <c r="A12" s="26" t="s">
        <v>1047</v>
      </c>
      <c r="B12" s="21">
        <v>16</v>
      </c>
      <c r="C12" s="21">
        <v>16</v>
      </c>
      <c r="E12" s="26" t="s">
        <v>1063</v>
      </c>
      <c r="F12" s="21">
        <v>36</v>
      </c>
      <c r="I12" s="26">
        <v>2</v>
      </c>
      <c r="J12" s="21">
        <v>9</v>
      </c>
      <c r="L12" s="26" t="s">
        <v>1002</v>
      </c>
    </row>
    <row r="13" spans="1:18" x14ac:dyDescent="0.35">
      <c r="A13" s="26" t="s">
        <v>1048</v>
      </c>
      <c r="B13" s="21">
        <v>14</v>
      </c>
      <c r="C13" s="21">
        <v>14</v>
      </c>
      <c r="E13" s="26" t="s">
        <v>1061</v>
      </c>
      <c r="F13" s="21">
        <v>30</v>
      </c>
      <c r="I13" s="26">
        <v>3</v>
      </c>
      <c r="J13" s="21">
        <v>31</v>
      </c>
      <c r="L13" s="29" t="s">
        <v>20</v>
      </c>
      <c r="M13" s="22">
        <v>891</v>
      </c>
      <c r="N13" s="22">
        <v>1332</v>
      </c>
      <c r="O13" s="22">
        <v>1282</v>
      </c>
      <c r="P13" s="22">
        <v>739</v>
      </c>
      <c r="Q13" s="22">
        <v>560</v>
      </c>
      <c r="R13" s="22">
        <v>4804</v>
      </c>
    </row>
    <row r="14" spans="1:18" x14ac:dyDescent="0.35">
      <c r="A14" s="26" t="s">
        <v>1049</v>
      </c>
      <c r="B14" s="21">
        <v>26</v>
      </c>
      <c r="C14" s="21">
        <v>26</v>
      </c>
      <c r="E14" s="26" t="s">
        <v>1065</v>
      </c>
      <c r="F14" s="21">
        <v>13</v>
      </c>
      <c r="I14" s="26">
        <v>4</v>
      </c>
      <c r="J14" s="21">
        <v>88</v>
      </c>
      <c r="L14" s="29" t="s">
        <v>12</v>
      </c>
      <c r="M14" s="22">
        <v>1991</v>
      </c>
      <c r="N14" s="22">
        <v>1886</v>
      </c>
      <c r="O14" s="22">
        <v>1206</v>
      </c>
      <c r="P14" s="22">
        <v>884</v>
      </c>
      <c r="Q14" s="22">
        <v>1722</v>
      </c>
      <c r="R14" s="22">
        <v>7689</v>
      </c>
    </row>
    <row r="15" spans="1:18" x14ac:dyDescent="0.35">
      <c r="A15" s="26" t="s">
        <v>1050</v>
      </c>
      <c r="B15" s="21">
        <v>29</v>
      </c>
      <c r="C15" s="21">
        <v>29</v>
      </c>
      <c r="E15" s="26" t="s">
        <v>1066</v>
      </c>
      <c r="F15" s="21">
        <v>23</v>
      </c>
      <c r="I15" s="26">
        <v>5</v>
      </c>
      <c r="J15" s="21">
        <v>60</v>
      </c>
      <c r="L15" s="29" t="s">
        <v>8</v>
      </c>
      <c r="M15" s="22">
        <v>1163</v>
      </c>
      <c r="N15" s="22">
        <v>1180</v>
      </c>
      <c r="O15" s="22">
        <v>1616</v>
      </c>
      <c r="P15" s="22">
        <v>1043</v>
      </c>
      <c r="Q15" s="22">
        <v>1747</v>
      </c>
      <c r="R15" s="22">
        <v>6749</v>
      </c>
    </row>
    <row r="16" spans="1:18" x14ac:dyDescent="0.35">
      <c r="A16" s="26" t="s">
        <v>1051</v>
      </c>
      <c r="B16" s="21">
        <v>17</v>
      </c>
      <c r="C16" s="21">
        <v>17</v>
      </c>
      <c r="E16" s="26" t="s">
        <v>1064</v>
      </c>
      <c r="F16" s="21">
        <v>23</v>
      </c>
      <c r="I16" s="26" t="s">
        <v>1046</v>
      </c>
      <c r="J16" s="21">
        <v>189</v>
      </c>
      <c r="L16" s="29" t="s">
        <v>16</v>
      </c>
      <c r="M16" s="22">
        <v>1438</v>
      </c>
      <c r="N16" s="22">
        <v>1616</v>
      </c>
      <c r="O16" s="22">
        <v>866</v>
      </c>
      <c r="P16" s="22">
        <v>829</v>
      </c>
      <c r="Q16" s="22">
        <v>2070</v>
      </c>
      <c r="R16" s="22">
        <v>6819</v>
      </c>
    </row>
    <row r="17" spans="1:18" x14ac:dyDescent="0.35">
      <c r="A17" s="26" t="s">
        <v>1052</v>
      </c>
      <c r="B17" s="21">
        <v>15</v>
      </c>
      <c r="C17" s="21">
        <v>15</v>
      </c>
      <c r="E17" s="26" t="s">
        <v>1060</v>
      </c>
      <c r="F17" s="21">
        <v>24</v>
      </c>
      <c r="L17" s="26" t="s">
        <v>1001</v>
      </c>
    </row>
    <row r="18" spans="1:18" x14ac:dyDescent="0.35">
      <c r="A18" s="26" t="s">
        <v>1053</v>
      </c>
      <c r="B18" s="21">
        <v>15</v>
      </c>
      <c r="C18" s="21">
        <v>15</v>
      </c>
      <c r="E18" s="26" t="s">
        <v>1062</v>
      </c>
      <c r="F18" s="21">
        <v>40</v>
      </c>
      <c r="L18" s="29" t="s">
        <v>24</v>
      </c>
      <c r="M18" s="22">
        <v>1233</v>
      </c>
      <c r="N18" s="22">
        <v>223</v>
      </c>
      <c r="O18" s="22">
        <v>1680</v>
      </c>
      <c r="P18" s="22">
        <v>990</v>
      </c>
      <c r="Q18" s="22">
        <v>1508</v>
      </c>
      <c r="R18" s="22">
        <v>5634</v>
      </c>
    </row>
    <row r="19" spans="1:18" x14ac:dyDescent="0.35">
      <c r="A19" s="26" t="s">
        <v>1054</v>
      </c>
      <c r="B19" s="21">
        <v>7</v>
      </c>
      <c r="C19" s="21">
        <v>7</v>
      </c>
      <c r="E19" s="26" t="s">
        <v>1046</v>
      </c>
      <c r="F19" s="21">
        <v>189</v>
      </c>
      <c r="L19" s="29" t="s">
        <v>15</v>
      </c>
      <c r="M19" s="22">
        <v>1598</v>
      </c>
      <c r="N19" s="22">
        <v>1907</v>
      </c>
      <c r="O19" s="22">
        <v>869</v>
      </c>
      <c r="P19" s="22">
        <v>1426</v>
      </c>
      <c r="Q19" s="22">
        <v>1416</v>
      </c>
      <c r="R19" s="22">
        <v>7216</v>
      </c>
    </row>
    <row r="20" spans="1:18" x14ac:dyDescent="0.35">
      <c r="A20" s="26" t="s">
        <v>1055</v>
      </c>
      <c r="B20" s="21">
        <v>11</v>
      </c>
      <c r="C20" s="21">
        <v>11</v>
      </c>
      <c r="L20" s="29" t="s">
        <v>5</v>
      </c>
      <c r="M20" s="22">
        <v>900</v>
      </c>
      <c r="N20" s="22">
        <v>1016</v>
      </c>
      <c r="O20" s="22">
        <v>960</v>
      </c>
      <c r="P20" s="22">
        <v>940</v>
      </c>
      <c r="Q20" s="22">
        <v>1193</v>
      </c>
      <c r="R20" s="22">
        <v>5009</v>
      </c>
    </row>
    <row r="21" spans="1:18" x14ac:dyDescent="0.35">
      <c r="A21" s="26" t="s">
        <v>1056</v>
      </c>
      <c r="B21" s="21">
        <v>24</v>
      </c>
      <c r="C21" s="21">
        <v>24</v>
      </c>
      <c r="L21" s="29" t="s">
        <v>18</v>
      </c>
      <c r="M21" s="22">
        <v>900</v>
      </c>
      <c r="N21" s="22">
        <v>1470</v>
      </c>
      <c r="O21" s="22">
        <v>1617</v>
      </c>
      <c r="P21" s="22">
        <v>1314</v>
      </c>
      <c r="Q21" s="22">
        <v>941</v>
      </c>
      <c r="R21" s="22">
        <v>6242</v>
      </c>
    </row>
    <row r="22" spans="1:18" x14ac:dyDescent="0.35">
      <c r="A22" s="26" t="s">
        <v>1057</v>
      </c>
      <c r="B22" s="21">
        <v>9</v>
      </c>
      <c r="C22" s="21">
        <v>9</v>
      </c>
      <c r="L22" s="29" t="s">
        <v>14</v>
      </c>
      <c r="M22" s="22">
        <v>1255</v>
      </c>
      <c r="N22" s="22">
        <v>516</v>
      </c>
      <c r="O22" s="22">
        <v>1874</v>
      </c>
      <c r="P22" s="22">
        <v>1863</v>
      </c>
      <c r="Q22" s="22">
        <v>1722</v>
      </c>
      <c r="R22" s="22">
        <v>7230</v>
      </c>
    </row>
    <row r="23" spans="1:18" x14ac:dyDescent="0.35">
      <c r="A23" s="26" t="s">
        <v>1058</v>
      </c>
      <c r="B23" s="21">
        <v>6</v>
      </c>
      <c r="C23" s="21">
        <v>6</v>
      </c>
      <c r="L23" s="29" t="s">
        <v>19</v>
      </c>
      <c r="M23" s="22">
        <v>1138</v>
      </c>
      <c r="N23" s="22">
        <v>1898</v>
      </c>
      <c r="O23" s="22">
        <v>1482</v>
      </c>
      <c r="P23" s="22">
        <v>846</v>
      </c>
      <c r="Q23" s="22">
        <v>1154</v>
      </c>
      <c r="R23" s="22">
        <v>6518</v>
      </c>
    </row>
    <row r="24" spans="1:18" x14ac:dyDescent="0.35">
      <c r="A24" s="26" t="s">
        <v>1046</v>
      </c>
      <c r="B24" s="21">
        <v>189</v>
      </c>
      <c r="C24" s="21">
        <v>189</v>
      </c>
      <c r="L24" s="26" t="s">
        <v>1000</v>
      </c>
    </row>
    <row r="25" spans="1:18" x14ac:dyDescent="0.35">
      <c r="L25" s="29" t="s">
        <v>17</v>
      </c>
      <c r="M25" s="22">
        <v>1655</v>
      </c>
      <c r="N25" s="22">
        <v>805</v>
      </c>
      <c r="O25" s="22">
        <v>2263</v>
      </c>
      <c r="P25" s="22">
        <v>987</v>
      </c>
      <c r="Q25" s="22">
        <v>1075</v>
      </c>
      <c r="R25" s="22">
        <v>6785</v>
      </c>
    </row>
    <row r="26" spans="1:18" x14ac:dyDescent="0.35">
      <c r="F26" t="s">
        <v>1067</v>
      </c>
      <c r="I26" t="str">
        <f>A38</f>
        <v>R01</v>
      </c>
      <c r="L26" s="29" t="s">
        <v>23</v>
      </c>
      <c r="M26" s="22">
        <v>1104</v>
      </c>
      <c r="N26" s="22">
        <v>2280</v>
      </c>
      <c r="O26" s="22">
        <v>1445</v>
      </c>
      <c r="P26" s="22">
        <v>1722</v>
      </c>
      <c r="Q26" s="22">
        <v>1196</v>
      </c>
      <c r="R26" s="22">
        <v>7747</v>
      </c>
    </row>
    <row r="27" spans="1:18" x14ac:dyDescent="0.35">
      <c r="A27" s="25" t="s">
        <v>1045</v>
      </c>
      <c r="B27" t="s">
        <v>1040</v>
      </c>
      <c r="C27" t="s">
        <v>1041</v>
      </c>
      <c r="F27" t="s">
        <v>1068</v>
      </c>
      <c r="G27" t="s">
        <v>1069</v>
      </c>
      <c r="H27" t="s">
        <v>1070</v>
      </c>
      <c r="I27" t="s">
        <v>1071</v>
      </c>
      <c r="J27" t="s">
        <v>1072</v>
      </c>
      <c r="L27" s="29" t="s">
        <v>7</v>
      </c>
      <c r="M27" s="22">
        <v>372</v>
      </c>
      <c r="N27" s="22">
        <v>1818</v>
      </c>
      <c r="O27" s="22">
        <v>1346</v>
      </c>
      <c r="P27" s="22">
        <v>1156</v>
      </c>
      <c r="Q27" s="22">
        <v>1484</v>
      </c>
      <c r="R27" s="22">
        <v>6176</v>
      </c>
    </row>
    <row r="28" spans="1:18" x14ac:dyDescent="0.35">
      <c r="A28" s="26" t="s">
        <v>11</v>
      </c>
      <c r="B28" s="21">
        <v>189</v>
      </c>
      <c r="C28" s="22">
        <v>18415</v>
      </c>
      <c r="F28" t="str" cm="1">
        <f t="array" ref="F28:H32">A28:C32</f>
        <v>R01</v>
      </c>
      <c r="G28">
        <v>189</v>
      </c>
      <c r="H28" s="27">
        <v>18415</v>
      </c>
      <c r="I28">
        <f>IF(F28=$I$26,G28,NA())</f>
        <v>189</v>
      </c>
      <c r="J28">
        <f>IF(F28=$I$26,H28,NA())</f>
        <v>18415</v>
      </c>
      <c r="L28" s="29" t="s">
        <v>22</v>
      </c>
      <c r="M28" s="22">
        <v>1415</v>
      </c>
      <c r="N28" s="22">
        <v>1271</v>
      </c>
      <c r="O28" s="22">
        <v>1214</v>
      </c>
      <c r="P28" s="22">
        <v>1135</v>
      </c>
      <c r="Q28" s="22">
        <v>1566</v>
      </c>
      <c r="R28" s="22">
        <v>6601</v>
      </c>
    </row>
    <row r="29" spans="1:18" x14ac:dyDescent="0.35">
      <c r="A29" s="26" t="s">
        <v>9</v>
      </c>
      <c r="B29" s="21">
        <v>218</v>
      </c>
      <c r="C29" s="22">
        <v>20581</v>
      </c>
      <c r="F29" t="str">
        <v>R02</v>
      </c>
      <c r="G29">
        <v>218</v>
      </c>
      <c r="H29" s="27">
        <v>20581</v>
      </c>
      <c r="I29" t="e">
        <f>IF(F29=$I$26,G29,NA())</f>
        <v>#N/A</v>
      </c>
      <c r="J29" t="e">
        <f>IF(F29=$I$26,H29,NA())</f>
        <v>#N/A</v>
      </c>
      <c r="L29" s="29" t="s">
        <v>21</v>
      </c>
      <c r="M29" s="22">
        <v>1362</v>
      </c>
      <c r="N29" s="22">
        <v>1363</v>
      </c>
      <c r="O29" s="22">
        <v>1152</v>
      </c>
      <c r="P29" s="22">
        <v>777</v>
      </c>
      <c r="Q29" s="22">
        <v>750</v>
      </c>
      <c r="R29" s="22">
        <v>5404</v>
      </c>
    </row>
    <row r="30" spans="1:18" x14ac:dyDescent="0.35">
      <c r="A30" s="26" t="s">
        <v>6</v>
      </c>
      <c r="B30" s="21">
        <v>207</v>
      </c>
      <c r="C30" s="22">
        <v>20872</v>
      </c>
      <c r="F30" t="str">
        <v>R03</v>
      </c>
      <c r="G30">
        <v>207</v>
      </c>
      <c r="H30" s="27">
        <v>20872</v>
      </c>
      <c r="I30" t="e">
        <f>IF(F30=$I$26,G30,NA())</f>
        <v>#N/A</v>
      </c>
      <c r="J30" t="e">
        <f>IF(F30=$I$26,H30,NA())</f>
        <v>#N/A</v>
      </c>
    </row>
    <row r="31" spans="1:18" x14ac:dyDescent="0.35">
      <c r="A31" s="26" t="s">
        <v>13</v>
      </c>
      <c r="B31" s="21">
        <v>186</v>
      </c>
      <c r="C31" s="22">
        <v>16651</v>
      </c>
      <c r="F31" t="str">
        <v>R04</v>
      </c>
      <c r="G31">
        <v>186</v>
      </c>
      <c r="H31" s="27">
        <v>16651</v>
      </c>
      <c r="I31" t="e">
        <f>IF(F31=$I$26,G31,NA())</f>
        <v>#N/A</v>
      </c>
      <c r="J31" t="e">
        <f>IF(F31=$I$26,H31,NA())</f>
        <v>#N/A</v>
      </c>
    </row>
    <row r="32" spans="1:18" x14ac:dyDescent="0.35">
      <c r="A32" s="26" t="s">
        <v>10</v>
      </c>
      <c r="B32" s="21">
        <v>200</v>
      </c>
      <c r="C32" s="22">
        <v>20104</v>
      </c>
      <c r="F32" t="str">
        <v>R05</v>
      </c>
      <c r="G32">
        <v>200</v>
      </c>
      <c r="H32" s="27">
        <v>20104</v>
      </c>
      <c r="I32" t="e">
        <f>IF(F32=$I$26,G32,NA())</f>
        <v>#N/A</v>
      </c>
      <c r="J32" t="e">
        <f>IF(F32=$I$26,H32,NA())</f>
        <v>#N/A</v>
      </c>
    </row>
    <row r="33" spans="1:6" x14ac:dyDescent="0.35">
      <c r="A33" s="26" t="s">
        <v>1046</v>
      </c>
      <c r="B33" s="21">
        <v>1000</v>
      </c>
      <c r="C33" s="22">
        <v>96623</v>
      </c>
    </row>
    <row r="36" spans="1:6" x14ac:dyDescent="0.35">
      <c r="C36" t="s">
        <v>1075</v>
      </c>
      <c r="F36" t="s">
        <v>1079</v>
      </c>
    </row>
    <row r="37" spans="1:6" x14ac:dyDescent="0.35">
      <c r="A37" s="25" t="s">
        <v>1045</v>
      </c>
      <c r="C37" t="s">
        <v>1076</v>
      </c>
      <c r="D37" s="42">
        <f>A8/A4</f>
        <v>0.189</v>
      </c>
      <c r="F37" t="str">
        <f>"% of Calls : " &amp; TEXT(D37,"0%")</f>
        <v>% of Calls : 19%</v>
      </c>
    </row>
    <row r="38" spans="1:6" x14ac:dyDescent="0.35">
      <c r="A38" s="28" t="s">
        <v>11</v>
      </c>
      <c r="C38" t="s">
        <v>1069</v>
      </c>
      <c r="D38">
        <f>_xlfn.XLOOKUP(A38,F28:F32,G28:G32)</f>
        <v>189</v>
      </c>
      <c r="F38" t="str" cm="1">
        <f t="array" ref="F38">IF(COUNT(A38:A42&gt;1),"","Call Rank : " &amp;D40)</f>
        <v>Call Rank : 4</v>
      </c>
    </row>
    <row r="39" spans="1:6" x14ac:dyDescent="0.35">
      <c r="C39" t="s">
        <v>1078</v>
      </c>
      <c r="D39">
        <f>_xlfn.XLOOKUP(A38,F28:F32,H28:H32)</f>
        <v>18415</v>
      </c>
      <c r="F39" t="str" cm="1">
        <f t="array" ref="F39">IF(COUNT(A38:A42&gt;1),"","Amount Rank : "&amp;D41)</f>
        <v>Amount Rank : 4</v>
      </c>
    </row>
    <row r="40" spans="1:6" x14ac:dyDescent="0.35">
      <c r="C40" t="s">
        <v>1077</v>
      </c>
      <c r="D40">
        <f>_xlfn.RANK.AVG(D38,G28:G32)</f>
        <v>4</v>
      </c>
    </row>
    <row r="41" spans="1:6" x14ac:dyDescent="0.35">
      <c r="C41" t="s">
        <v>1078</v>
      </c>
      <c r="D41">
        <f>_xlfn.RANK.AVG(D39,H28:H32)</f>
        <v>4</v>
      </c>
    </row>
  </sheetData>
  <autoFilter ref="F27:J32" xr:uid="{E6EAFBE7-42A4-46B8-9A79-A01A306E339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73" zoomScaleNormal="115" workbookViewId="0">
      <selection activeCell="C64" sqref="C64"/>
    </sheetView>
  </sheetViews>
  <sheetFormatPr defaultRowHeight="14.5" x14ac:dyDescent="0.35"/>
  <cols>
    <col min="1" max="1" width="3.26953125" customWidth="1"/>
    <col min="2" max="2" width="14.6328125" customWidth="1"/>
    <col min="3" max="3" width="12.90625" customWidth="1"/>
    <col min="4" max="4" width="16.6328125" customWidth="1"/>
    <col min="5" max="5" width="15" customWidth="1"/>
    <col min="6" max="6" width="16.08984375" customWidth="1"/>
    <col min="7" max="7" width="17.26953125" customWidth="1"/>
    <col min="8" max="8" width="18.36328125" customWidth="1"/>
    <col min="9" max="9" width="17.26953125" customWidth="1"/>
    <col min="10" max="12" width="15.453125" customWidth="1"/>
    <col min="13" max="16" width="7.453125" customWidth="1"/>
    <col min="17" max="17" width="14.6328125" customWidth="1"/>
    <col min="20" max="20" width="10.6328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hidden="1"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hidden="1"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hidden="1"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idden="1"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hidden="1"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hidden="1"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hidden="1"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hidden="1"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hidden="1"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hidden="1"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hidden="1"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hidden="1"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hidden="1"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hidden="1"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idden="1"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idden="1"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idden="1"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idden="1"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idden="1"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idden="1"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idden="1"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idden="1"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idden="1"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idden="1"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idden="1"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idden="1"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idden="1"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idden="1"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idden="1"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idden="1"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idden="1"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idden="1"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idden="1"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idden="1"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idden="1"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idden="1"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idden="1"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idden="1"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idden="1"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idden="1"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idden="1"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idden="1"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idden="1"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idden="1"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idden="1"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idden="1"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idden="1"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idden="1"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idden="1"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idden="1"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idden="1"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idden="1"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idden="1"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idden="1"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idden="1"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idden="1"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idden="1"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idden="1"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idden="1"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idden="1"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idden="1"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idden="1"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idden="1"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idden="1"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idden="1"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idden="1"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idden="1"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idden="1"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idden="1"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idden="1"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idden="1"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idden="1"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idden="1"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idden="1"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idden="1"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idden="1"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idden="1"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idden="1"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idden="1"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idden="1"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idden="1"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idden="1"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idden="1"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idden="1"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idden="1"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idden="1"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idden="1"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idden="1"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idden="1"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idden="1"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idden="1"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idden="1"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idden="1"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idden="1"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idden="1"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idden="1"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idden="1"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idden="1"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idden="1"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idden="1"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idden="1"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idden="1"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idden="1"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idden="1"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idden="1"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idden="1"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idden="1"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idden="1"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idden="1"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idden="1"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idden="1"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idden="1"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idden="1"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idden="1"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idden="1"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idden="1"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idden="1"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idden="1"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idden="1"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idden="1"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idden="1"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idden="1"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idden="1"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idden="1"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idden="1"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idden="1"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idden="1"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idden="1"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idden="1"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idden="1"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idden="1"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idden="1"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idden="1"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idden="1"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idden="1"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idden="1"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idden="1"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idden="1"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idden="1"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idden="1"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idden="1"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idden="1"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idden="1"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idden="1"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idden="1"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idden="1"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idden="1"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idden="1"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idden="1"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idden="1"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idden="1"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idden="1"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idden="1"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hidden="1"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idden="1"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idden="1"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idden="1"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idden="1"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idden="1"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idden="1"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idden="1"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idden="1"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idden="1"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idden="1"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idden="1"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idden="1"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idden="1"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idden="1"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idden="1"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idden="1"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idden="1"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idden="1"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idden="1"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idden="1"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idden="1"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idden="1"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idden="1"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idden="1"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idden="1"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idden="1"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idden="1"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idden="1"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idden="1"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idden="1"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idden="1"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idden="1"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idden="1"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idden="1"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idden="1"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idden="1"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idden="1"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idden="1"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idden="1"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idden="1"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idden="1"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idden="1"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idden="1"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idden="1"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idden="1"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idden="1"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idden="1"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idden="1"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idden="1"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idden="1"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idden="1"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idden="1"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idden="1"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idden="1"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idden="1"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idden="1"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idden="1"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idden="1"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idden="1"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idden="1"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idden="1"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idden="1"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idden="1"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idden="1"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idden="1"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idden="1"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idden="1"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idden="1"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idden="1"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idden="1"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idden="1"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idden="1"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idden="1"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idden="1"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idden="1"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idden="1"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idden="1"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idden="1"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idden="1"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idden="1"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idden="1"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idden="1"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idden="1"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idden="1"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idden="1"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idden="1"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idden="1"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idden="1"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idden="1"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idden="1"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idden="1"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idden="1"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idden="1"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idden="1"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idden="1"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idden="1"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idden="1"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idden="1"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idden="1"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idden="1"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idden="1"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idden="1"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idden="1"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idden="1"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idden="1"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idden="1"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idden="1"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idden="1"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idden="1"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idden="1"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idden="1"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idden="1"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idden="1"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idden="1"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idden="1"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idden="1"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idden="1"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idden="1"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idden="1"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idden="1"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idden="1"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idden="1"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idden="1"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idden="1"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idden="1"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idden="1"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idden="1"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idden="1"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idden="1"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idden="1"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idden="1"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idden="1"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idden="1"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idden="1"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idden="1"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idden="1"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idden="1"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idden="1"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idden="1"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idden="1"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idden="1"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idden="1"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idden="1"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idden="1"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idden="1"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idden="1"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idden="1"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idden="1"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idden="1"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idden="1"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idden="1"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idden="1"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idden="1"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idden="1"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idden="1"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idden="1"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idden="1"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idden="1"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idden="1"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idden="1"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idden="1"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idden="1"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idden="1"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idden="1"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idden="1"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idden="1"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idden="1"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idden="1"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idden="1"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idden="1"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idden="1"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idden="1"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idden="1"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idden="1"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idden="1"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idden="1"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idden="1"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idden="1"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idden="1"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idden="1"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idden="1"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idden="1"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idden="1"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idden="1"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idden="1"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idden="1"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idden="1"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idden="1"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idden="1"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idden="1"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idden="1"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idden="1"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idden="1"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idden="1"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idden="1"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idden="1"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idden="1"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idden="1"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idden="1"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idden="1"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idden="1"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idden="1"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idden="1"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idden="1"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idden="1"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idden="1"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idden="1"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idden="1"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idden="1"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idden="1"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idden="1"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idden="1"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idden="1"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idden="1"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idden="1"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idden="1"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idden="1"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idden="1"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idden="1"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idden="1"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idden="1"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idden="1"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idden="1"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idden="1"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idden="1"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idden="1"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idden="1"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idden="1"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idden="1"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idden="1"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idden="1"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idden="1"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idden="1"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idden="1"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idden="1"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idden="1"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idden="1"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idden="1"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idden="1"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idden="1"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idden="1"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idden="1"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idden="1"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idden="1"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idden="1"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idden="1"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idden="1"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idden="1"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idden="1"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idden="1"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idden="1"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idden="1"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idden="1"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idden="1"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idden="1"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idden="1"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idden="1"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idden="1"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idden="1"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idden="1"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idden="1"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idden="1"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idden="1"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idden="1"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idden="1"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idden="1"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idden="1"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idden="1"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idden="1"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idden="1"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idden="1"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idden="1"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idden="1"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idden="1"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idden="1"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idden="1"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idden="1"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idden="1"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idden="1"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idden="1"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idden="1"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idden="1"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idden="1"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idden="1"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idden="1"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idden="1"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idden="1"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idden="1"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idden="1"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idden="1"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idden="1"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idden="1"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idden="1"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idden="1"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idden="1"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idden="1"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idden="1"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idden="1"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idden="1"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idden="1"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idden="1"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idden="1"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idden="1"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idden="1"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idden="1"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idden="1"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idden="1"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hidden="1"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idden="1"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idden="1"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idden="1"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idden="1"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idden="1"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idden="1"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idden="1"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idden="1"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idden="1"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idden="1"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idden="1"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idden="1"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idden="1"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idden="1"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idden="1"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idden="1"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idden="1"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idden="1"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idden="1"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idden="1"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idden="1"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idden="1"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idden="1"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idden="1"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idden="1"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idden="1"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idden="1"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idden="1"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idden="1"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idden="1"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idden="1"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idden="1"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idden="1"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idden="1"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idden="1"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idden="1"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idden="1"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idden="1"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idden="1"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idden="1"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idden="1"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idden="1"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idden="1"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idden="1"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idden="1"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idden="1"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idden="1"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idden="1"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idden="1"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idden="1"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idden="1"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idden="1"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idden="1"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idden="1"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idden="1"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idden="1"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idden="1"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idden="1"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idden="1"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idden="1"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idden="1"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idden="1"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idden="1"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idden="1"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idden="1"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idden="1"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idden="1"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idden="1"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idden="1"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idden="1"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idden="1"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idden="1"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idden="1"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idden="1"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idden="1"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idden="1"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idden="1"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idden="1"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idden="1"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idden="1"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idden="1"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idden="1"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idden="1"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idden="1"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idden="1"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idden="1"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idden="1"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idden="1"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idden="1"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idden="1"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idden="1"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idden="1"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idden="1"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idden="1"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idden="1"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idden="1"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idden="1"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idden="1"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idden="1"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idden="1"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idden="1"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idden="1"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idden="1"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idden="1"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idden="1"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idden="1"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idden="1"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idden="1"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idden="1"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idden="1"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idden="1"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idden="1"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idden="1"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idden="1"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idden="1"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idden="1"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idden="1"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idden="1"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idden="1"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idden="1"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idden="1"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idden="1"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idden="1"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idden="1"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idden="1"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idden="1"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idden="1"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idden="1"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idden="1"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idden="1"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idden="1"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idden="1"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idden="1"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idden="1"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idden="1"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idden="1"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idden="1"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idden="1"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idden="1"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idden="1"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idden="1"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idden="1"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idden="1"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idden="1"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idden="1"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idden="1"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idden="1"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idden="1"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idden="1"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idden="1"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idden="1"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idden="1"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idden="1"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idden="1"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idden="1"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idden="1"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idden="1"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idden="1"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idden="1"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idden="1"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idden="1"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idden="1"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idden="1"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idden="1"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idden="1"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idden="1"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idden="1"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idden="1"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idden="1"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idden="1"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idden="1"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idden="1"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idden="1"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idden="1"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idden="1"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idden="1"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idden="1"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idden="1"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idden="1"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idden="1"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idden="1"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idden="1"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idden="1"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idden="1"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idden="1"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idden="1"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idden="1"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idden="1"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idden="1"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idden="1"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idden="1"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idden="1"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idden="1"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idden="1"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idden="1"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idden="1"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idden="1"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idden="1"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idden="1"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idden="1"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idden="1"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idden="1"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idden="1"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idden="1"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idden="1"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idden="1"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idden="1"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idden="1"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idden="1"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idden="1"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idden="1"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idden="1"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idden="1"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idden="1"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idden="1"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idden="1"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idden="1"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idden="1"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idden="1"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idden="1"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idden="1"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idden="1"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idden="1"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idden="1"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idden="1"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idden="1"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idden="1"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idden="1"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idden="1"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idden="1"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idden="1"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idden="1"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idden="1"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idden="1"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idden="1"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idden="1"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idden="1"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idden="1"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idden="1"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idden="1"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idden="1"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idden="1"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idden="1"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idden="1"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idden="1"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idden="1"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idden="1"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idden="1"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idden="1"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idden="1"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idden="1"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idden="1"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idden="1"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idden="1"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idden="1"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idden="1"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idden="1"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idden="1"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idden="1"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idden="1"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idden="1"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idden="1"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idden="1"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idden="1"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idden="1"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idden="1"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idden="1"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idden="1"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idden="1"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idden="1"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idden="1"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idden="1"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idden="1"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idden="1"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idden="1"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idden="1"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idden="1"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idden="1"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idden="1"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idden="1"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idden="1"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idden="1"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idden="1"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idden="1"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idden="1"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idden="1"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idden="1"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idden="1"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idden="1"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idden="1"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idden="1"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idden="1"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idden="1"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idden="1"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idden="1"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idden="1"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idden="1"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idden="1"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idden="1"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idden="1"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idden="1"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idden="1"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idden="1"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idden="1"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idden="1"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idden="1"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idden="1"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idden="1"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idden="1"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idden="1"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idden="1"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idden="1"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idden="1"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idden="1"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idden="1"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idden="1"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idden="1"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idden="1"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idden="1"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idden="1"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idden="1"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idden="1"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idden="1"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idden="1"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idden="1"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idden="1"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idden="1"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idden="1"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idden="1"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idden="1"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idden="1"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idden="1"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idden="1"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idden="1"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idden="1"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idden="1"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idden="1"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idden="1"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idden="1"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idden="1"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idden="1"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idden="1"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idden="1"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idden="1"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idden="1"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idden="1"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idden="1"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idden="1"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idden="1"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B1351-0AE5-49CB-B247-C2F52928F937}">
  <sheetPr>
    <tabColor theme="9" tint="0.79998168889431442"/>
  </sheetPr>
  <dimension ref="A1:W36"/>
  <sheetViews>
    <sheetView tabSelected="1" zoomScale="65" zoomScaleNormal="92" workbookViewId="0">
      <selection activeCell="Y19" sqref="Y19"/>
    </sheetView>
  </sheetViews>
  <sheetFormatPr defaultRowHeight="14.5" x14ac:dyDescent="0.35"/>
  <cols>
    <col min="16" max="16" width="9.1796875" bestFit="1" customWidth="1"/>
    <col min="17" max="22" width="9.26953125" bestFit="1" customWidth="1"/>
  </cols>
  <sheetData>
    <row r="1" spans="1:23" ht="14.5" customHeight="1" x14ac:dyDescent="0.35">
      <c r="A1" s="47" t="s">
        <v>1081</v>
      </c>
      <c r="B1" s="47"/>
      <c r="C1" s="47"/>
      <c r="D1" s="47"/>
      <c r="E1" s="47"/>
      <c r="F1" s="47"/>
      <c r="G1" s="47"/>
      <c r="H1" s="47"/>
      <c r="I1" s="47"/>
      <c r="J1" s="47"/>
      <c r="K1" s="47"/>
      <c r="L1" s="47"/>
      <c r="M1" s="47"/>
      <c r="N1" s="47"/>
      <c r="O1" s="47"/>
      <c r="P1" s="47"/>
      <c r="Q1" s="47"/>
      <c r="R1" s="47"/>
      <c r="S1" s="47"/>
      <c r="T1" s="47"/>
      <c r="U1" s="47"/>
      <c r="V1" s="47"/>
      <c r="W1" s="47"/>
    </row>
    <row r="2" spans="1:23" ht="14.5" customHeight="1" x14ac:dyDescent="0.35">
      <c r="A2" s="47"/>
      <c r="B2" s="47"/>
      <c r="C2" s="47"/>
      <c r="D2" s="47"/>
      <c r="E2" s="47"/>
      <c r="F2" s="47"/>
      <c r="G2" s="47"/>
      <c r="H2" s="47"/>
      <c r="I2" s="47"/>
      <c r="J2" s="47"/>
      <c r="K2" s="47"/>
      <c r="L2" s="47"/>
      <c r="M2" s="47"/>
      <c r="N2" s="47"/>
      <c r="O2" s="47"/>
      <c r="P2" s="47"/>
      <c r="Q2" s="47"/>
      <c r="R2" s="47"/>
      <c r="S2" s="47"/>
      <c r="T2" s="47"/>
      <c r="U2" s="47"/>
      <c r="V2" s="47"/>
      <c r="W2" s="47"/>
    </row>
    <row r="3" spans="1:23" ht="14.5" customHeight="1" x14ac:dyDescent="0.35">
      <c r="A3" s="47"/>
      <c r="B3" s="47"/>
      <c r="C3" s="47"/>
      <c r="D3" s="47"/>
      <c r="E3" s="47"/>
      <c r="F3" s="47"/>
      <c r="G3" s="47"/>
      <c r="H3" s="47"/>
      <c r="I3" s="47"/>
      <c r="J3" s="47"/>
      <c r="K3" s="47"/>
      <c r="L3" s="47"/>
      <c r="M3" s="47"/>
      <c r="N3" s="47"/>
      <c r="O3" s="47"/>
      <c r="P3" s="47"/>
      <c r="Q3" s="47"/>
      <c r="R3" s="47"/>
      <c r="S3" s="47"/>
      <c r="T3" s="47"/>
      <c r="U3" s="47"/>
      <c r="V3" s="47"/>
      <c r="W3" s="47"/>
    </row>
    <row r="4" spans="1:23" x14ac:dyDescent="0.35">
      <c r="A4" s="20"/>
      <c r="B4" s="20"/>
      <c r="C4" s="20"/>
      <c r="D4" s="20"/>
      <c r="E4" s="20"/>
      <c r="F4" s="20"/>
      <c r="G4" s="20"/>
      <c r="H4" s="20"/>
      <c r="I4" s="20"/>
      <c r="J4" s="20"/>
      <c r="K4" s="20"/>
      <c r="L4" s="20"/>
      <c r="M4" s="20"/>
      <c r="N4" s="20"/>
      <c r="O4" s="20"/>
      <c r="P4" s="20"/>
      <c r="Q4" s="20"/>
      <c r="R4" s="20"/>
      <c r="S4" s="20"/>
      <c r="T4" s="20"/>
      <c r="U4" s="20"/>
      <c r="V4" s="20"/>
      <c r="W4" s="20"/>
    </row>
    <row r="5" spans="1:23" x14ac:dyDescent="0.35">
      <c r="A5" s="20"/>
      <c r="B5" s="20"/>
      <c r="C5" s="20"/>
      <c r="D5" s="20"/>
      <c r="E5" s="20"/>
      <c r="F5" s="20"/>
      <c r="G5" s="20"/>
      <c r="H5" s="20"/>
      <c r="I5" s="20"/>
      <c r="J5" s="20"/>
      <c r="K5" s="20"/>
      <c r="L5" s="20"/>
      <c r="M5" s="20"/>
      <c r="N5" s="20"/>
      <c r="O5" s="20"/>
      <c r="P5" s="20"/>
      <c r="Q5" s="20"/>
      <c r="R5" s="20"/>
      <c r="S5" s="20"/>
      <c r="T5" s="20"/>
      <c r="U5" s="20"/>
      <c r="V5" s="20"/>
      <c r="W5" s="20"/>
    </row>
    <row r="6" spans="1:23" x14ac:dyDescent="0.35">
      <c r="A6" s="20"/>
      <c r="B6" s="20"/>
      <c r="C6" s="20"/>
      <c r="D6" s="20"/>
      <c r="E6" s="20"/>
      <c r="F6" s="20"/>
      <c r="G6" s="20"/>
      <c r="H6" s="20"/>
      <c r="I6" s="20"/>
      <c r="J6" s="20"/>
      <c r="K6" s="20"/>
      <c r="L6" s="20"/>
      <c r="M6" s="20"/>
      <c r="N6" s="20"/>
      <c r="O6" s="20"/>
      <c r="P6" s="20"/>
      <c r="Q6" s="20"/>
      <c r="R6" s="20"/>
      <c r="S6" s="20"/>
      <c r="T6" s="20"/>
      <c r="U6" s="20"/>
      <c r="V6" s="20"/>
      <c r="W6" s="20"/>
    </row>
    <row r="7" spans="1:23" x14ac:dyDescent="0.35">
      <c r="A7" s="20"/>
      <c r="B7" s="20"/>
      <c r="C7" s="20"/>
      <c r="D7" s="20"/>
      <c r="E7" s="20"/>
      <c r="F7" s="20"/>
      <c r="G7" s="20"/>
      <c r="H7" s="20"/>
      <c r="I7" s="20"/>
      <c r="J7" s="20"/>
      <c r="K7" s="20"/>
      <c r="L7" s="20"/>
      <c r="M7" s="20"/>
      <c r="N7" s="20"/>
      <c r="O7" s="20"/>
      <c r="P7" s="20"/>
      <c r="Q7" s="20"/>
      <c r="R7" s="20"/>
      <c r="S7" s="20"/>
      <c r="T7" s="20"/>
      <c r="U7" s="20"/>
      <c r="V7" s="20"/>
      <c r="W7" s="20"/>
    </row>
    <row r="8" spans="1:23" ht="17" x14ac:dyDescent="0.5">
      <c r="A8" s="20"/>
      <c r="B8" s="20"/>
      <c r="C8" s="20"/>
      <c r="D8" s="20"/>
      <c r="E8" s="24"/>
      <c r="F8" s="20"/>
      <c r="G8" s="20"/>
      <c r="H8" s="20"/>
      <c r="I8" s="20"/>
      <c r="J8" s="20"/>
      <c r="K8" s="20"/>
      <c r="L8" s="20"/>
      <c r="M8" s="20"/>
      <c r="N8" s="20"/>
      <c r="O8" s="20"/>
      <c r="P8" s="20"/>
      <c r="Q8" s="20"/>
      <c r="R8" s="20"/>
      <c r="S8" s="20"/>
      <c r="T8" s="20"/>
      <c r="U8" s="20"/>
      <c r="V8" s="20"/>
      <c r="W8" s="20"/>
    </row>
    <row r="9" spans="1:23" x14ac:dyDescent="0.35">
      <c r="A9" s="20"/>
      <c r="B9" s="20"/>
      <c r="C9" s="20"/>
      <c r="D9" s="20"/>
      <c r="E9" s="20"/>
      <c r="F9" s="20"/>
      <c r="G9" s="20"/>
      <c r="H9" s="20"/>
      <c r="I9" s="20"/>
      <c r="J9" s="20"/>
      <c r="K9" s="20"/>
      <c r="L9" s="20"/>
      <c r="M9" s="20"/>
      <c r="N9" s="20"/>
      <c r="O9" s="20"/>
      <c r="P9" s="20"/>
      <c r="Q9" s="20"/>
      <c r="R9" s="20"/>
      <c r="S9" s="20"/>
      <c r="T9" s="20"/>
      <c r="U9" s="20"/>
      <c r="V9" s="20"/>
      <c r="W9" s="20"/>
    </row>
    <row r="10" spans="1:23" x14ac:dyDescent="0.35">
      <c r="A10" s="20"/>
      <c r="B10" s="20"/>
      <c r="C10" s="20"/>
      <c r="D10" s="20"/>
      <c r="E10" s="20"/>
      <c r="F10" s="20"/>
      <c r="G10" s="20"/>
      <c r="H10" s="20"/>
      <c r="I10" s="20"/>
      <c r="J10" s="20"/>
      <c r="K10" s="20"/>
      <c r="L10" s="20"/>
      <c r="M10" s="20"/>
      <c r="N10" s="20"/>
      <c r="O10" s="20"/>
      <c r="P10" s="20"/>
      <c r="Q10" s="20"/>
      <c r="R10" s="20"/>
      <c r="S10" s="20"/>
      <c r="T10" s="20"/>
      <c r="U10" s="20"/>
      <c r="V10" s="20"/>
      <c r="W10" s="20"/>
    </row>
    <row r="11" spans="1:23" x14ac:dyDescent="0.35">
      <c r="A11" s="20"/>
      <c r="B11" s="20"/>
      <c r="C11" s="20"/>
      <c r="D11" s="20"/>
      <c r="E11" s="20"/>
      <c r="F11" s="20"/>
      <c r="G11" s="20"/>
      <c r="H11" s="20"/>
      <c r="I11" s="20"/>
      <c r="J11" s="20"/>
      <c r="K11" s="20"/>
      <c r="L11" s="20"/>
      <c r="M11" s="20"/>
      <c r="N11" s="20"/>
      <c r="O11" s="20"/>
      <c r="P11" s="20"/>
      <c r="Q11" s="20"/>
      <c r="R11" s="20"/>
      <c r="S11" s="20"/>
      <c r="T11" s="20"/>
      <c r="U11" s="20"/>
      <c r="V11" s="20"/>
      <c r="W11" s="20"/>
    </row>
    <row r="12" spans="1:23" x14ac:dyDescent="0.35">
      <c r="A12" s="20"/>
      <c r="B12" s="20"/>
      <c r="C12" s="20"/>
      <c r="D12" s="20"/>
      <c r="E12" s="20"/>
      <c r="F12" s="20"/>
      <c r="G12" s="20"/>
      <c r="H12" s="20"/>
      <c r="I12" s="20"/>
      <c r="J12" s="20"/>
      <c r="K12" s="20"/>
      <c r="L12" s="20"/>
      <c r="M12" s="20"/>
      <c r="N12" s="20"/>
      <c r="O12" s="20"/>
      <c r="P12" s="20"/>
      <c r="Q12" s="20"/>
      <c r="R12" s="20"/>
      <c r="S12" s="20"/>
      <c r="T12" s="20"/>
      <c r="U12" s="20"/>
      <c r="V12" s="20"/>
      <c r="W12" s="20"/>
    </row>
    <row r="13" spans="1:23" x14ac:dyDescent="0.35">
      <c r="A13" s="20"/>
      <c r="B13" s="20"/>
      <c r="C13" s="20"/>
      <c r="D13" s="20"/>
      <c r="E13" s="20"/>
      <c r="F13" s="20"/>
      <c r="G13" s="20"/>
      <c r="H13" s="20"/>
      <c r="I13" s="20"/>
      <c r="J13" s="20"/>
      <c r="K13" s="20"/>
      <c r="L13" s="20"/>
      <c r="M13" s="20"/>
      <c r="N13" s="20"/>
      <c r="O13" s="20"/>
      <c r="P13" s="20"/>
      <c r="Q13" s="20"/>
      <c r="R13" s="20"/>
      <c r="S13" s="20"/>
      <c r="T13" s="20"/>
      <c r="U13" s="20"/>
      <c r="V13" s="20"/>
      <c r="W13" s="20"/>
    </row>
    <row r="14" spans="1:23" x14ac:dyDescent="0.35">
      <c r="A14" s="20"/>
      <c r="B14" s="20"/>
      <c r="C14" s="20"/>
      <c r="D14" s="20"/>
      <c r="E14" s="20"/>
      <c r="F14" s="20"/>
      <c r="G14" s="20"/>
      <c r="H14" s="20"/>
      <c r="I14" s="20"/>
      <c r="J14" s="20"/>
      <c r="K14" s="20"/>
      <c r="L14" s="20"/>
      <c r="M14" s="20"/>
      <c r="N14" s="20"/>
      <c r="O14" s="20"/>
      <c r="P14" s="20"/>
      <c r="Q14" s="20"/>
      <c r="R14" s="20"/>
      <c r="S14" s="20"/>
      <c r="T14" s="20"/>
      <c r="U14" s="20"/>
      <c r="V14" s="20"/>
      <c r="W14" s="20"/>
    </row>
    <row r="15" spans="1:23" x14ac:dyDescent="0.35">
      <c r="A15" s="20"/>
      <c r="B15" s="20"/>
      <c r="C15" s="20"/>
      <c r="D15" s="20"/>
      <c r="E15" s="20"/>
      <c r="F15" s="20"/>
      <c r="G15" s="20"/>
      <c r="H15" s="20"/>
      <c r="I15" s="20"/>
      <c r="J15" s="20"/>
      <c r="K15" s="20"/>
      <c r="L15" s="20"/>
      <c r="M15" s="20"/>
      <c r="N15" s="20"/>
      <c r="O15" s="20"/>
      <c r="P15" s="20"/>
      <c r="Q15" s="20"/>
      <c r="R15" s="20"/>
      <c r="S15" s="20"/>
      <c r="T15" s="20"/>
      <c r="U15" s="20"/>
      <c r="V15" s="20"/>
      <c r="W15" s="20"/>
    </row>
    <row r="16" spans="1:23" x14ac:dyDescent="0.35">
      <c r="A16" s="20"/>
      <c r="B16" s="20"/>
      <c r="C16" s="20"/>
      <c r="D16" s="20"/>
      <c r="E16" s="20"/>
      <c r="F16" s="20"/>
      <c r="G16" s="20"/>
      <c r="H16" s="20"/>
      <c r="I16" s="20"/>
      <c r="J16" s="20"/>
      <c r="K16" s="20"/>
      <c r="L16" s="20"/>
      <c r="M16" s="20"/>
      <c r="N16" s="20"/>
      <c r="O16" s="20"/>
      <c r="P16" s="20"/>
      <c r="Q16" s="20"/>
      <c r="R16" s="20"/>
      <c r="S16" s="20"/>
      <c r="T16" s="20"/>
      <c r="U16" s="20"/>
      <c r="V16" s="20"/>
      <c r="W16" s="20"/>
    </row>
    <row r="17" spans="1:23" x14ac:dyDescent="0.35">
      <c r="A17" s="20"/>
      <c r="B17" s="20"/>
      <c r="C17" s="20"/>
      <c r="D17" s="20"/>
      <c r="E17" s="20"/>
      <c r="F17" s="20"/>
      <c r="G17" s="20"/>
      <c r="H17" s="20"/>
      <c r="I17" s="20"/>
      <c r="J17" s="20"/>
      <c r="K17" s="20"/>
      <c r="L17" s="20"/>
      <c r="M17" s="20"/>
      <c r="N17" s="20"/>
      <c r="O17" s="20"/>
      <c r="P17" s="38"/>
      <c r="Q17" s="39" t="str" cm="1">
        <f t="array" ref="Q17:U17">Pivots!M11:Q11</f>
        <v>R01</v>
      </c>
      <c r="R17" s="39" t="str">
        <v>R02</v>
      </c>
      <c r="S17" s="39" t="str">
        <v>R03</v>
      </c>
      <c r="T17" s="39" t="str">
        <v>R04</v>
      </c>
      <c r="U17" s="39" t="str">
        <v>R05</v>
      </c>
      <c r="V17" s="40" t="s">
        <v>1074</v>
      </c>
      <c r="W17" s="20"/>
    </row>
    <row r="18" spans="1:23" x14ac:dyDescent="0.35">
      <c r="A18" s="20"/>
      <c r="B18" s="20"/>
      <c r="C18" s="20"/>
      <c r="D18" s="20"/>
      <c r="E18" s="20"/>
      <c r="F18" s="20"/>
      <c r="G18" s="20"/>
      <c r="H18" s="20"/>
      <c r="I18" s="20"/>
      <c r="J18" s="20"/>
      <c r="K18" s="20"/>
      <c r="L18" s="20"/>
      <c r="M18" s="20"/>
      <c r="N18" s="20"/>
      <c r="O18" s="20"/>
      <c r="P18" s="41" t="str" cm="1">
        <f t="array" ref="P18:V35">IF(Pivots!L12:R29="","",Pivots!L12:R29)</f>
        <v>Cincinnati</v>
      </c>
      <c r="Q18" s="30" t="str">
        <v/>
      </c>
      <c r="R18" s="30" t="str">
        <v/>
      </c>
      <c r="S18" s="30" t="str">
        <v/>
      </c>
      <c r="T18" s="30" t="str">
        <v/>
      </c>
      <c r="U18" s="30" t="str">
        <v/>
      </c>
      <c r="V18" s="31" t="str">
        <v/>
      </c>
      <c r="W18" s="20"/>
    </row>
    <row r="19" spans="1:23" x14ac:dyDescent="0.35">
      <c r="A19" s="20"/>
      <c r="B19" s="20"/>
      <c r="C19" s="20"/>
      <c r="D19" s="20"/>
      <c r="E19" s="20"/>
      <c r="F19" s="20"/>
      <c r="G19" s="20"/>
      <c r="H19" s="20"/>
      <c r="I19" s="20"/>
      <c r="J19" s="20"/>
      <c r="K19" s="20"/>
      <c r="L19" s="20"/>
      <c r="M19" s="20"/>
      <c r="N19" s="20"/>
      <c r="O19" s="20"/>
      <c r="P19" s="32" t="str">
        <v>C0003</v>
      </c>
      <c r="Q19" s="33">
        <v>891</v>
      </c>
      <c r="R19" s="33">
        <v>1332</v>
      </c>
      <c r="S19" s="33">
        <v>1282</v>
      </c>
      <c r="T19" s="33">
        <v>739</v>
      </c>
      <c r="U19" s="33">
        <v>560</v>
      </c>
      <c r="V19" s="34">
        <v>4804</v>
      </c>
      <c r="W19" s="20"/>
    </row>
    <row r="20" spans="1:23" x14ac:dyDescent="0.35">
      <c r="A20" s="20"/>
      <c r="B20" s="20"/>
      <c r="C20" s="20"/>
      <c r="D20" s="20"/>
      <c r="E20" s="20"/>
      <c r="F20" s="20"/>
      <c r="G20" s="20"/>
      <c r="H20" s="20"/>
      <c r="I20" s="20"/>
      <c r="J20" s="20"/>
      <c r="K20" s="20"/>
      <c r="L20" s="20"/>
      <c r="M20" s="20"/>
      <c r="N20" s="20"/>
      <c r="O20" s="20"/>
      <c r="P20" s="32" t="str">
        <v>C0004</v>
      </c>
      <c r="Q20" s="33">
        <v>1991</v>
      </c>
      <c r="R20" s="33">
        <v>1886</v>
      </c>
      <c r="S20" s="33">
        <v>1206</v>
      </c>
      <c r="T20" s="33">
        <v>884</v>
      </c>
      <c r="U20" s="33">
        <v>1722</v>
      </c>
      <c r="V20" s="34">
        <v>7689</v>
      </c>
      <c r="W20" s="20"/>
    </row>
    <row r="21" spans="1:23" x14ac:dyDescent="0.35">
      <c r="A21" s="20"/>
      <c r="B21" s="20"/>
      <c r="C21" s="20"/>
      <c r="D21" s="20"/>
      <c r="E21" s="20"/>
      <c r="F21" s="20"/>
      <c r="G21" s="20"/>
      <c r="H21" s="20"/>
      <c r="I21" s="20"/>
      <c r="J21" s="20"/>
      <c r="K21" s="20"/>
      <c r="L21" s="20"/>
      <c r="M21" s="20"/>
      <c r="N21" s="20"/>
      <c r="O21" s="20"/>
      <c r="P21" s="32" t="str">
        <v>C0011</v>
      </c>
      <c r="Q21" s="33">
        <v>1163</v>
      </c>
      <c r="R21" s="33">
        <v>1180</v>
      </c>
      <c r="S21" s="33">
        <v>1616</v>
      </c>
      <c r="T21" s="33">
        <v>1043</v>
      </c>
      <c r="U21" s="33">
        <v>1747</v>
      </c>
      <c r="V21" s="34">
        <v>6749</v>
      </c>
      <c r="W21" s="20"/>
    </row>
    <row r="22" spans="1:23" x14ac:dyDescent="0.35">
      <c r="A22" s="20"/>
      <c r="B22" s="20"/>
      <c r="C22" s="20"/>
      <c r="D22" s="20"/>
      <c r="E22" s="20"/>
      <c r="F22" s="20"/>
      <c r="G22" s="20"/>
      <c r="H22" s="20"/>
      <c r="I22" s="20"/>
      <c r="J22" s="20"/>
      <c r="K22" s="20"/>
      <c r="L22" s="20"/>
      <c r="M22" s="20"/>
      <c r="N22" s="20"/>
      <c r="O22" s="20"/>
      <c r="P22" s="32" t="str">
        <v>C0012</v>
      </c>
      <c r="Q22" s="33">
        <v>1438</v>
      </c>
      <c r="R22" s="33">
        <v>1616</v>
      </c>
      <c r="S22" s="33">
        <v>866</v>
      </c>
      <c r="T22" s="33">
        <v>829</v>
      </c>
      <c r="U22" s="33">
        <v>2070</v>
      </c>
      <c r="V22" s="34">
        <v>6819</v>
      </c>
      <c r="W22" s="20"/>
    </row>
    <row r="23" spans="1:23" x14ac:dyDescent="0.35">
      <c r="A23" s="20"/>
      <c r="B23" s="20"/>
      <c r="C23" s="20"/>
      <c r="D23" s="20"/>
      <c r="E23" s="20"/>
      <c r="F23" s="20"/>
      <c r="G23" s="20"/>
      <c r="H23" s="20"/>
      <c r="I23" s="20"/>
      <c r="J23" s="20"/>
      <c r="K23" s="20"/>
      <c r="L23" s="20"/>
      <c r="M23" s="20"/>
      <c r="N23" s="20"/>
      <c r="O23" s="20"/>
      <c r="P23" s="41" t="str">
        <v>Cleveland</v>
      </c>
      <c r="Q23" s="33" t="str">
        <v/>
      </c>
      <c r="R23" s="33" t="str">
        <v/>
      </c>
      <c r="S23" s="33" t="str">
        <v/>
      </c>
      <c r="T23" s="33" t="str">
        <v/>
      </c>
      <c r="U23" s="33" t="str">
        <v/>
      </c>
      <c r="V23" s="34" t="str">
        <v/>
      </c>
      <c r="W23" s="20"/>
    </row>
    <row r="24" spans="1:23" x14ac:dyDescent="0.35">
      <c r="A24" s="20"/>
      <c r="B24" s="20"/>
      <c r="C24" s="20"/>
      <c r="D24" s="20"/>
      <c r="E24" s="20"/>
      <c r="F24" s="20"/>
      <c r="G24" s="20"/>
      <c r="H24" s="20"/>
      <c r="I24" s="20"/>
      <c r="J24" s="20"/>
      <c r="K24" s="20"/>
      <c r="L24" s="20"/>
      <c r="M24" s="20"/>
      <c r="N24" s="20"/>
      <c r="O24" s="20"/>
      <c r="P24" s="32" t="str">
        <v>C0002</v>
      </c>
      <c r="Q24" s="33">
        <v>1233</v>
      </c>
      <c r="R24" s="33">
        <v>223</v>
      </c>
      <c r="S24" s="33">
        <v>1680</v>
      </c>
      <c r="T24" s="33">
        <v>990</v>
      </c>
      <c r="U24" s="33">
        <v>1508</v>
      </c>
      <c r="V24" s="34">
        <v>5634</v>
      </c>
      <c r="W24" s="20"/>
    </row>
    <row r="25" spans="1:23" x14ac:dyDescent="0.35">
      <c r="A25" s="20"/>
      <c r="B25" s="20"/>
      <c r="C25" s="20"/>
      <c r="D25" s="20"/>
      <c r="E25" s="20"/>
      <c r="F25" s="20"/>
      <c r="G25" s="20"/>
      <c r="H25" s="20"/>
      <c r="I25" s="20"/>
      <c r="J25" s="20"/>
      <c r="K25" s="20"/>
      <c r="L25" s="20"/>
      <c r="M25" s="20"/>
      <c r="N25" s="20"/>
      <c r="O25" s="20"/>
      <c r="P25" s="32" t="str">
        <v>C0007</v>
      </c>
      <c r="Q25" s="33">
        <v>1598</v>
      </c>
      <c r="R25" s="33">
        <v>1907</v>
      </c>
      <c r="S25" s="33">
        <v>869</v>
      </c>
      <c r="T25" s="33">
        <v>1426</v>
      </c>
      <c r="U25" s="33">
        <v>1416</v>
      </c>
      <c r="V25" s="34">
        <v>7216</v>
      </c>
      <c r="W25" s="20"/>
    </row>
    <row r="26" spans="1:23" ht="15.5" x14ac:dyDescent="0.35">
      <c r="A26" s="20"/>
      <c r="B26" s="20"/>
      <c r="C26" s="20"/>
      <c r="D26" s="20"/>
      <c r="E26" s="20"/>
      <c r="F26" s="20"/>
      <c r="G26" s="20"/>
      <c r="H26" s="20"/>
      <c r="I26" s="20"/>
      <c r="J26" s="20"/>
      <c r="K26" s="20"/>
      <c r="L26" s="20"/>
      <c r="M26" s="43" t="s">
        <v>1080</v>
      </c>
      <c r="N26" s="43"/>
      <c r="O26" s="44"/>
      <c r="P26" s="32" t="str">
        <v>C0008</v>
      </c>
      <c r="Q26" s="33">
        <v>900</v>
      </c>
      <c r="R26" s="33">
        <v>1016</v>
      </c>
      <c r="S26" s="33">
        <v>960</v>
      </c>
      <c r="T26" s="33">
        <v>940</v>
      </c>
      <c r="U26" s="33">
        <v>1193</v>
      </c>
      <c r="V26" s="34">
        <v>5009</v>
      </c>
      <c r="W26" s="20"/>
    </row>
    <row r="27" spans="1:23" x14ac:dyDescent="0.35">
      <c r="A27" s="20"/>
      <c r="B27" s="20"/>
      <c r="C27" s="20"/>
      <c r="D27" s="20"/>
      <c r="E27" s="20"/>
      <c r="F27" s="20"/>
      <c r="G27" s="20"/>
      <c r="H27" s="20"/>
      <c r="I27" s="20"/>
      <c r="J27" s="20"/>
      <c r="K27" s="20"/>
      <c r="L27" s="20"/>
      <c r="M27" s="30"/>
      <c r="N27" s="30"/>
      <c r="O27" s="30"/>
      <c r="P27" s="32" t="str">
        <v>C0010</v>
      </c>
      <c r="Q27" s="33">
        <v>900</v>
      </c>
      <c r="R27" s="33">
        <v>1470</v>
      </c>
      <c r="S27" s="33">
        <v>1617</v>
      </c>
      <c r="T27" s="33">
        <v>1314</v>
      </c>
      <c r="U27" s="33">
        <v>941</v>
      </c>
      <c r="V27" s="34">
        <v>6242</v>
      </c>
      <c r="W27" s="20"/>
    </row>
    <row r="28" spans="1:23" x14ac:dyDescent="0.35">
      <c r="A28" s="20"/>
      <c r="B28" s="20"/>
      <c r="C28" s="20"/>
      <c r="D28" s="20"/>
      <c r="E28" s="20"/>
      <c r="F28" s="20"/>
      <c r="G28" s="20"/>
      <c r="H28" s="20"/>
      <c r="I28" s="20"/>
      <c r="J28" s="20"/>
      <c r="K28" s="20"/>
      <c r="L28" s="20"/>
      <c r="M28" s="45" t="str">
        <f>Pivots!F37</f>
        <v>% of Calls : 19%</v>
      </c>
      <c r="N28" s="45"/>
      <c r="O28" s="46"/>
      <c r="P28" s="32" t="str">
        <v>C0013</v>
      </c>
      <c r="Q28" s="33">
        <v>1255</v>
      </c>
      <c r="R28" s="33">
        <v>516</v>
      </c>
      <c r="S28" s="33">
        <v>1874</v>
      </c>
      <c r="T28" s="33">
        <v>1863</v>
      </c>
      <c r="U28" s="33">
        <v>1722</v>
      </c>
      <c r="V28" s="34">
        <v>7230</v>
      </c>
      <c r="W28" s="20"/>
    </row>
    <row r="29" spans="1:23" x14ac:dyDescent="0.35">
      <c r="A29" s="20"/>
      <c r="B29" s="20"/>
      <c r="C29" s="20"/>
      <c r="D29" s="20"/>
      <c r="E29" s="20"/>
      <c r="F29" s="20"/>
      <c r="G29" s="20"/>
      <c r="H29" s="20"/>
      <c r="I29" s="20"/>
      <c r="J29" s="20"/>
      <c r="K29" s="20"/>
      <c r="L29" s="20"/>
      <c r="M29" s="45" t="str">
        <f>Pivots!F38</f>
        <v>Call Rank : 4</v>
      </c>
      <c r="N29" s="45"/>
      <c r="O29" s="46"/>
      <c r="P29" s="32" t="str">
        <v>C0015</v>
      </c>
      <c r="Q29" s="33">
        <v>1138</v>
      </c>
      <c r="R29" s="33">
        <v>1898</v>
      </c>
      <c r="S29" s="33">
        <v>1482</v>
      </c>
      <c r="T29" s="33">
        <v>846</v>
      </c>
      <c r="U29" s="33">
        <v>1154</v>
      </c>
      <c r="V29" s="34">
        <v>6518</v>
      </c>
      <c r="W29" s="20"/>
    </row>
    <row r="30" spans="1:23" x14ac:dyDescent="0.35">
      <c r="A30" s="20"/>
      <c r="B30" s="20"/>
      <c r="C30" s="20"/>
      <c r="D30" s="20"/>
      <c r="E30" s="20"/>
      <c r="F30" s="20"/>
      <c r="G30" s="20"/>
      <c r="H30" s="20"/>
      <c r="I30" s="20"/>
      <c r="J30" s="20"/>
      <c r="K30" s="20"/>
      <c r="L30" s="20"/>
      <c r="M30" s="45" t="str">
        <f>Pivots!F39</f>
        <v>Amount Rank : 4</v>
      </c>
      <c r="N30" s="45"/>
      <c r="O30" s="46"/>
      <c r="P30" s="41" t="str">
        <v>Columbus</v>
      </c>
      <c r="Q30" s="33" t="str">
        <v/>
      </c>
      <c r="R30" s="33" t="str">
        <v/>
      </c>
      <c r="S30" s="33" t="str">
        <v/>
      </c>
      <c r="T30" s="33" t="str">
        <v/>
      </c>
      <c r="U30" s="33" t="str">
        <v/>
      </c>
      <c r="V30" s="34" t="str">
        <v/>
      </c>
      <c r="W30" s="20"/>
    </row>
    <row r="31" spans="1:23" x14ac:dyDescent="0.35">
      <c r="A31" s="20"/>
      <c r="B31" s="20"/>
      <c r="C31" s="20"/>
      <c r="D31" s="20"/>
      <c r="E31" s="20"/>
      <c r="F31" s="20"/>
      <c r="G31" s="20"/>
      <c r="H31" s="20"/>
      <c r="I31" s="20"/>
      <c r="J31" s="20"/>
      <c r="K31" s="20"/>
      <c r="L31" s="20"/>
      <c r="M31" s="30"/>
      <c r="N31" s="30"/>
      <c r="O31" s="30"/>
      <c r="P31" s="32" t="str">
        <v>C0001</v>
      </c>
      <c r="Q31" s="33">
        <v>1655</v>
      </c>
      <c r="R31" s="33">
        <v>805</v>
      </c>
      <c r="S31" s="33">
        <v>2263</v>
      </c>
      <c r="T31" s="33">
        <v>987</v>
      </c>
      <c r="U31" s="33">
        <v>1075</v>
      </c>
      <c r="V31" s="34">
        <v>6785</v>
      </c>
      <c r="W31" s="20"/>
    </row>
    <row r="32" spans="1:23" x14ac:dyDescent="0.35">
      <c r="A32" s="20"/>
      <c r="B32" s="20"/>
      <c r="C32" s="20"/>
      <c r="D32" s="20"/>
      <c r="E32" s="20"/>
      <c r="F32" s="20"/>
      <c r="G32" s="20"/>
      <c r="H32" s="20"/>
      <c r="I32" s="20"/>
      <c r="J32" s="20"/>
      <c r="K32" s="20"/>
      <c r="L32" s="20"/>
      <c r="M32" s="30"/>
      <c r="N32" s="30"/>
      <c r="O32" s="30"/>
      <c r="P32" s="32" t="str">
        <v>C0005</v>
      </c>
      <c r="Q32" s="33">
        <v>1104</v>
      </c>
      <c r="R32" s="33">
        <v>2280</v>
      </c>
      <c r="S32" s="33">
        <v>1445</v>
      </c>
      <c r="T32" s="33">
        <v>1722</v>
      </c>
      <c r="U32" s="33">
        <v>1196</v>
      </c>
      <c r="V32" s="34">
        <v>7747</v>
      </c>
      <c r="W32" s="20"/>
    </row>
    <row r="33" spans="1:23" x14ac:dyDescent="0.35">
      <c r="A33" s="20"/>
      <c r="B33" s="20"/>
      <c r="C33" s="20"/>
      <c r="D33" s="20"/>
      <c r="E33" s="20"/>
      <c r="F33" s="20"/>
      <c r="G33" s="20"/>
      <c r="H33" s="20"/>
      <c r="I33" s="20"/>
      <c r="J33" s="20"/>
      <c r="K33" s="20"/>
      <c r="L33" s="20"/>
      <c r="M33" s="20"/>
      <c r="N33" s="20"/>
      <c r="O33" s="20"/>
      <c r="P33" s="32" t="str">
        <v>C0006</v>
      </c>
      <c r="Q33" s="33">
        <v>372</v>
      </c>
      <c r="R33" s="33">
        <v>1818</v>
      </c>
      <c r="S33" s="33">
        <v>1346</v>
      </c>
      <c r="T33" s="33">
        <v>1156</v>
      </c>
      <c r="U33" s="33">
        <v>1484</v>
      </c>
      <c r="V33" s="34">
        <v>6176</v>
      </c>
      <c r="W33" s="20"/>
    </row>
    <row r="34" spans="1:23" x14ac:dyDescent="0.35">
      <c r="A34" s="20"/>
      <c r="B34" s="20"/>
      <c r="C34" s="20"/>
      <c r="D34" s="20"/>
      <c r="E34" s="20"/>
      <c r="F34" s="20"/>
      <c r="G34" s="20"/>
      <c r="H34" s="20"/>
      <c r="I34" s="20"/>
      <c r="J34" s="20"/>
      <c r="K34" s="20"/>
      <c r="L34" s="20"/>
      <c r="M34" s="20"/>
      <c r="N34" s="20"/>
      <c r="O34" s="20"/>
      <c r="P34" s="32" t="str">
        <v>C0009</v>
      </c>
      <c r="Q34" s="33">
        <v>1415</v>
      </c>
      <c r="R34" s="33">
        <v>1271</v>
      </c>
      <c r="S34" s="33">
        <v>1214</v>
      </c>
      <c r="T34" s="33">
        <v>1135</v>
      </c>
      <c r="U34" s="33">
        <v>1566</v>
      </c>
      <c r="V34" s="34">
        <v>6601</v>
      </c>
      <c r="W34" s="20"/>
    </row>
    <row r="35" spans="1:23" x14ac:dyDescent="0.35">
      <c r="A35" s="20"/>
      <c r="B35" s="20"/>
      <c r="C35" s="20"/>
      <c r="D35" s="20"/>
      <c r="E35" s="20"/>
      <c r="F35" s="20"/>
      <c r="G35" s="20"/>
      <c r="H35" s="20"/>
      <c r="I35" s="20"/>
      <c r="J35" s="20"/>
      <c r="K35" s="20"/>
      <c r="L35" s="20"/>
      <c r="M35" s="20"/>
      <c r="N35" s="20"/>
      <c r="O35" s="20"/>
      <c r="P35" s="35" t="str">
        <v>C0014</v>
      </c>
      <c r="Q35" s="36">
        <v>1362</v>
      </c>
      <c r="R35" s="36">
        <v>1363</v>
      </c>
      <c r="S35" s="36">
        <v>1152</v>
      </c>
      <c r="T35" s="36">
        <v>777</v>
      </c>
      <c r="U35" s="36">
        <v>750</v>
      </c>
      <c r="V35" s="37">
        <v>5404</v>
      </c>
      <c r="W35" s="20"/>
    </row>
    <row r="36" spans="1:23" x14ac:dyDescent="0.35">
      <c r="A36" s="20"/>
      <c r="B36" s="20"/>
      <c r="C36" s="20"/>
      <c r="D36" s="20"/>
      <c r="E36" s="20"/>
      <c r="F36" s="20"/>
      <c r="G36" s="20"/>
      <c r="H36" s="20"/>
      <c r="I36" s="20"/>
      <c r="J36" s="20"/>
      <c r="K36" s="20"/>
      <c r="L36" s="20"/>
      <c r="M36" s="20"/>
      <c r="N36" s="20"/>
      <c r="O36" s="20"/>
      <c r="P36" s="20"/>
      <c r="Q36" s="20"/>
      <c r="R36" s="20"/>
      <c r="S36" s="20"/>
      <c r="T36" s="20"/>
      <c r="U36" s="20"/>
      <c r="V36" s="20"/>
      <c r="W36" s="20"/>
    </row>
  </sheetData>
  <mergeCells count="5">
    <mergeCell ref="M26:O26"/>
    <mergeCell ref="M28:O28"/>
    <mergeCell ref="M29:O29"/>
    <mergeCell ref="M30:O30"/>
    <mergeCell ref="A1:W3"/>
  </mergeCells>
  <conditionalFormatting sqref="Q18:U35">
    <cfRule type="dataBar" priority="2">
      <dataBar>
        <cfvo type="num" val="0"/>
        <cfvo type="formula" val="MAX($Q$19:$U$35)*2"/>
        <color theme="1" tint="0.14999847407452621"/>
      </dataBar>
      <extLst>
        <ext xmlns:x14="http://schemas.microsoft.com/office/spreadsheetml/2009/9/main" uri="{B025F937-C7B1-47D3-B67F-A62EFF666E3E}">
          <x14:id>{897E216A-FE75-4328-BD7F-C3A34178F0D7}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B1FCDCD3-D8E7-4FAA-86C7-6ED38C95387D}">
            <xm:f>Q$17:$U$17=Pivots!$A$38</xm:f>
            <x14:dxf>
              <fill>
                <patternFill>
                  <fgColor theme="9" tint="0.79998168889431442"/>
                  <bgColor theme="9" tint="0.79998168889431442"/>
                </patternFill>
              </fill>
              <border>
                <left style="thin">
                  <color auto="1"/>
                </left>
                <right style="thin">
                  <color auto="1"/>
                </right>
                <top style="thin">
                  <color auto="1"/>
                </top>
                <bottom style="thin">
                  <color auto="1"/>
                </bottom>
                <vertical/>
                <horizontal/>
              </border>
            </x14:dxf>
          </x14:cfRule>
          <xm:sqref>Q17:U35</xm:sqref>
        </x14:conditionalFormatting>
        <x14:conditionalFormatting xmlns:xm="http://schemas.microsoft.com/office/excel/2006/main">
          <x14:cfRule type="dataBar" id="{897E216A-FE75-4328-BD7F-C3A34178F0D7}">
            <x14:dataBar minLength="0" maxLength="100" gradient="0">
              <x14:cfvo type="num">
                <xm:f>0</xm:f>
              </x14:cfvo>
              <x14:cfvo type="formula">
                <xm:f>MAX($Q$19:$U$35)*2</xm:f>
              </x14:cfvo>
              <x14:negativeFillColor rgb="FFFF0000"/>
              <x14:axisColor rgb="FF000000"/>
            </x14:dataBar>
          </x14:cfRule>
          <xm:sqref>Q18:U35</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115" zoomScaleNormal="115" workbookViewId="0">
      <selection activeCell="E2" sqref="E2:F7"/>
    </sheetView>
  </sheetViews>
  <sheetFormatPr defaultRowHeight="14.5" x14ac:dyDescent="0.35"/>
  <cols>
    <col min="5" max="5" width="10.90625" customWidth="1"/>
    <col min="6" max="6" width="12.81640625" customWidth="1"/>
  </cols>
  <sheetData>
    <row r="3" ht="25.5" customHeight="1" x14ac:dyDescent="0.35"/>
    <row r="4" ht="25.5" customHeight="1" x14ac:dyDescent="0.35"/>
    <row r="5" ht="25.5" customHeight="1" x14ac:dyDescent="0.35"/>
    <row r="6" ht="25.5" customHeight="1" x14ac:dyDescent="0.35"/>
    <row r="7" ht="25.5" customHeight="1"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Suhasini Shetty</cp:lastModifiedBy>
  <dcterms:created xsi:type="dcterms:W3CDTF">2021-03-14T20:21:32Z</dcterms:created>
  <dcterms:modified xsi:type="dcterms:W3CDTF">2024-12-10T05:49:43Z</dcterms:modified>
</cp:coreProperties>
</file>