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ml.chartshapes+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DAsubha\project\"/>
    </mc:Choice>
  </mc:AlternateContent>
  <xr:revisionPtr revIDLastSave="0" documentId="13_ncr:1_{C82A6DD9-8B7A-447A-9F5B-F289AACF9CEE}" xr6:coauthVersionLast="47" xr6:coauthVersionMax="47" xr10:uidLastSave="{00000000-0000-0000-0000-000000000000}"/>
  <bookViews>
    <workbookView xWindow="-108" yWindow="-108" windowWidth="23256" windowHeight="12456" firstSheet="7" activeTab="9" xr2:uid="{00000000-000D-0000-FFFF-FFFF00000000}"/>
  </bookViews>
  <sheets>
    <sheet name="no .of invoice kpi" sheetId="2" r:id="rId1"/>
    <sheet name="Year of meeting kpi" sheetId="4" r:id="rId2"/>
    <sheet name="no of meeting kpi" sheetId="8" r:id="rId3"/>
    <sheet name="KPI3" sheetId="6" r:id="rId4"/>
    <sheet name="New" sheetId="12" r:id="rId5"/>
    <sheet name="Cross Cell" sheetId="10" r:id="rId6"/>
    <sheet name="Renewal" sheetId="13" r:id="rId7"/>
    <sheet name="Funnel chart kpi" sheetId="3" r:id="rId8"/>
    <sheet name="Top Open Opportunity" sheetId="9" r:id="rId9"/>
    <sheet name="top 4 revenue oppty" sheetId="14" r:id="rId10"/>
    <sheet name="Oppty pro distri" sheetId="15" r:id="rId11"/>
    <sheet name="DashBoard" sheetId="16" r:id="rId12"/>
  </sheets>
  <definedNames>
    <definedName name="_xlchart.v2.0" hidden="1">'Funnel chart kpi'!$A$9:$A$11</definedName>
    <definedName name="_xlchart.v2.1" hidden="1">'Funnel chart kpi'!$B$8</definedName>
    <definedName name="_xlchart.v2.10" hidden="1">'Funnel chart kpi'!$C$8</definedName>
    <definedName name="_xlchart.v2.11" hidden="1">'Funnel chart kpi'!$C$9:$C$11</definedName>
    <definedName name="_xlchart.v2.12" hidden="1">'Funnel chart kpi'!$D$8</definedName>
    <definedName name="_xlchart.v2.13" hidden="1">'Funnel chart kpi'!$D$9:$D$11</definedName>
    <definedName name="_xlchart.v2.14" hidden="1">'Funnel chart kpi'!$A$9:$A$11</definedName>
    <definedName name="_xlchart.v2.15" hidden="1">'Funnel chart kpi'!$B$8</definedName>
    <definedName name="_xlchart.v2.16" hidden="1">'Funnel chart kpi'!$B$9:$B$11</definedName>
    <definedName name="_xlchart.v2.17" hidden="1">'Funnel chart kpi'!$C$8</definedName>
    <definedName name="_xlchart.v2.18" hidden="1">'Funnel chart kpi'!$C$9:$C$11</definedName>
    <definedName name="_xlchart.v2.19" hidden="1">'Funnel chart kpi'!$D$8</definedName>
    <definedName name="_xlchart.v2.2" hidden="1">'Funnel chart kpi'!$B$9:$B$11</definedName>
    <definedName name="_xlchart.v2.20" hidden="1">'Funnel chart kpi'!$D$9:$D$11</definedName>
    <definedName name="_xlchart.v2.3" hidden="1">'Funnel chart kpi'!$C$8</definedName>
    <definedName name="_xlchart.v2.4" hidden="1">'Funnel chart kpi'!$C$9:$C$11</definedName>
    <definedName name="_xlchart.v2.5" hidden="1">'Funnel chart kpi'!$D$8</definedName>
    <definedName name="_xlchart.v2.6" hidden="1">'Funnel chart kpi'!$D$9:$D$11</definedName>
    <definedName name="_xlchart.v2.7" hidden="1">'Funnel chart kpi'!$A$9:$A$11</definedName>
    <definedName name="_xlchart.v2.8" hidden="1">'Funnel chart kpi'!$B$8</definedName>
    <definedName name="_xlchart.v2.9" hidden="1">'Funnel chart kpi'!$B$9:$B$11</definedName>
    <definedName name="Slicer_Account_Executive">#N/A</definedName>
    <definedName name="Slicer_opportunity_name">#N/A</definedName>
    <definedName name="Slicer_Years__meeting_date">#N/A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s>
  <extLs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6" l="1"/>
  <c r="H6" i="6"/>
  <c r="H3" i="6"/>
  <c r="G9" i="6"/>
  <c r="G6" i="6"/>
  <c r="G3" i="6"/>
  <c r="D11" i="6"/>
  <c r="C26" i="6"/>
  <c r="C27" i="6"/>
  <c r="C25" i="6"/>
  <c r="B26" i="6"/>
  <c r="B27" i="6"/>
  <c r="B25" i="6"/>
  <c r="D25" i="6" s="1"/>
  <c r="I24" i="6"/>
  <c r="I25" i="6"/>
  <c r="H14" i="6"/>
  <c r="H24" i="6"/>
  <c r="G26" i="6"/>
  <c r="H26" i="6"/>
  <c r="G25" i="6"/>
  <c r="H15" i="6"/>
  <c r="G24" i="6"/>
  <c r="H25" i="6"/>
  <c r="H13" i="6"/>
  <c r="I26" i="6"/>
  <c r="D26" i="6" l="1"/>
  <c r="D27" i="6"/>
  <c r="H16" i="6"/>
</calcChain>
</file>

<file path=xl/sharedStrings.xml><?xml version="1.0" encoding="utf-8"?>
<sst xmlns="http://schemas.openxmlformats.org/spreadsheetml/2006/main" count="137" uniqueCount="69">
  <si>
    <t>Vidit Shah</t>
  </si>
  <si>
    <t>Cross Sell</t>
  </si>
  <si>
    <t>New</t>
  </si>
  <si>
    <t>Renewal</t>
  </si>
  <si>
    <t>Account Executive</t>
  </si>
  <si>
    <t>Vinay</t>
  </si>
  <si>
    <t>Abhinav Shivam</t>
  </si>
  <si>
    <t>Animesh Rawat</t>
  </si>
  <si>
    <t>Mark</t>
  </si>
  <si>
    <t>Gilbert</t>
  </si>
  <si>
    <t>Juli</t>
  </si>
  <si>
    <t>Ketan Jain</t>
  </si>
  <si>
    <t>Count of invoice_number</t>
  </si>
  <si>
    <t>Grand Total</t>
  </si>
  <si>
    <t>Income Class</t>
  </si>
  <si>
    <t>Shivani Sharma</t>
  </si>
  <si>
    <t>Raju Kumar</t>
  </si>
  <si>
    <t>Year Meeting Count</t>
  </si>
  <si>
    <t>Manish Sharma</t>
  </si>
  <si>
    <t>Count of Years (meeting_date)</t>
  </si>
  <si>
    <t>2020</t>
  </si>
  <si>
    <t>2019</t>
  </si>
  <si>
    <t>Column Labels</t>
  </si>
  <si>
    <t>Count of meeting_date</t>
  </si>
  <si>
    <t>Row Labels</t>
  </si>
  <si>
    <t>Sum of Renewal Budget</t>
  </si>
  <si>
    <t>Sum of Cross sell bugdet</t>
  </si>
  <si>
    <t>Sum of New Budget</t>
  </si>
  <si>
    <t>(blank)</t>
  </si>
  <si>
    <t>Sum of Amount</t>
  </si>
  <si>
    <t>Fees</t>
  </si>
  <si>
    <t>Invoice</t>
  </si>
  <si>
    <t>Negotiate</t>
  </si>
  <si>
    <t>Propose Solution</t>
  </si>
  <si>
    <t>Qualify Opportunity</t>
  </si>
  <si>
    <t>Sum of revenue_amount</t>
  </si>
  <si>
    <t>EL-Group Mediclaim</t>
  </si>
  <si>
    <t>CVP GMC</t>
  </si>
  <si>
    <t>Fire</t>
  </si>
  <si>
    <t>DB -Mega Policy</t>
  </si>
  <si>
    <t>Cross cell</t>
  </si>
  <si>
    <t>Income class</t>
  </si>
  <si>
    <t>Brokerage Revenue</t>
  </si>
  <si>
    <t>Fee Revenue</t>
  </si>
  <si>
    <t>Placed Achivements</t>
  </si>
  <si>
    <t>Target</t>
  </si>
  <si>
    <t>Cross Cell</t>
  </si>
  <si>
    <t>Achievements</t>
  </si>
  <si>
    <t xml:space="preserve"> Total Placed Achievements</t>
  </si>
  <si>
    <t>Values</t>
  </si>
  <si>
    <t>Total</t>
  </si>
  <si>
    <t>Marine</t>
  </si>
  <si>
    <t>Employee Benefits</t>
  </si>
  <si>
    <t>Engineering</t>
  </si>
  <si>
    <t>Miscellaneous</t>
  </si>
  <si>
    <t>Liability</t>
  </si>
  <si>
    <t>Terrorism</t>
  </si>
  <si>
    <t>Count of opportunity_name</t>
  </si>
  <si>
    <t>stage</t>
  </si>
  <si>
    <t>(Multiple Items)</t>
  </si>
  <si>
    <t>Accnt exect</t>
  </si>
  <si>
    <t>Total Open opportunity</t>
  </si>
  <si>
    <t>Total opportunity</t>
  </si>
  <si>
    <t>New Placed  Achivmt %</t>
  </si>
  <si>
    <t>New Invoice Achivmt %</t>
  </si>
  <si>
    <t>Renewal Placed  Achivmt %</t>
  </si>
  <si>
    <t>Renewal Invoice Achivmt %</t>
  </si>
  <si>
    <t>Cross Cell Invoice Achivmt %</t>
  </si>
  <si>
    <t>Cross Cell Placed Achivmt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</si>
</sst>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M&quot;"/>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4"/>
      <color rgb="FFFF0000"/>
      <name val="Calibri"/>
      <family val="2"/>
      <scheme val="minor"/>
    </font>
    <font>
      <sz val="14"/>
      <color theme="1"/>
      <name val="Times New Roman"/>
      <family val="1"/>
    </font>
    <font>
      <sz val="11"/>
      <color theme="1" tint="0.34998626667073579"/>
      <name val="Calibri"/>
      <family val="2"/>
      <scheme val="minor"/>
    </font>
    <font>
      <b/>
      <sz val="11"/>
      <color theme="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9"/>
        <bgColor indexed="64"/>
      </patternFill>
    </fill>
    <fill>
      <patternFill patternType="solid">
        <fgColor theme="2" tint="-9.9978637043366805E-2"/>
        <bgColor indexed="64"/>
      </patternFill>
    </fill>
    <fill>
      <patternFill patternType="solid">
        <fgColor rgb="FFFF00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2">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0" fontId="0" fillId="0" borderId="11" xfId="0" applyBorder="1" applyAlignment="1">
      <alignment horizontal="center"/>
    </xf>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11" xfId="0" applyBorder="1"/>
    <xf numFmtId="0" fontId="0" fillId="0" borderId="11" xfId="0" applyBorder="1" applyAlignment="1">
      <alignment horizontal="left"/>
    </xf>
    <xf numFmtId="0" fontId="20" fillId="34" borderId="0" xfId="0" applyFont="1" applyFill="1" applyAlignment="1">
      <alignment horizontal="center" vertical="center"/>
    </xf>
    <xf numFmtId="0" fontId="0" fillId="36" borderId="14" xfId="0" applyFill="1" applyBorder="1"/>
    <xf numFmtId="0" fontId="0" fillId="0" borderId="14" xfId="0" applyBorder="1"/>
    <xf numFmtId="0" fontId="0" fillId="0" borderId="13" xfId="0" applyBorder="1"/>
    <xf numFmtId="0" fontId="0" fillId="34" borderId="15" xfId="0" applyFill="1" applyBorder="1"/>
    <xf numFmtId="0" fontId="0" fillId="34" borderId="16" xfId="0" applyFill="1" applyBorder="1"/>
    <xf numFmtId="0" fontId="0" fillId="34" borderId="17" xfId="0" applyFill="1" applyBorder="1"/>
    <xf numFmtId="0" fontId="0" fillId="0" borderId="18" xfId="0" applyBorder="1"/>
    <xf numFmtId="0" fontId="0" fillId="0" borderId="19" xfId="0" applyBorder="1"/>
    <xf numFmtId="0" fontId="0" fillId="0" borderId="20" xfId="0" applyBorder="1"/>
    <xf numFmtId="0" fontId="0" fillId="35" borderId="15" xfId="0" applyFill="1" applyBorder="1"/>
    <xf numFmtId="0" fontId="0" fillId="35" borderId="16" xfId="0" applyFill="1" applyBorder="1"/>
    <xf numFmtId="0" fontId="0" fillId="35" borderId="17" xfId="0" applyFill="1" applyBorder="1"/>
    <xf numFmtId="9" fontId="0" fillId="0" borderId="0" xfId="42" applyFont="1"/>
    <xf numFmtId="0" fontId="16" fillId="0" borderId="11" xfId="0" applyFont="1" applyBorder="1"/>
    <xf numFmtId="10" fontId="0" fillId="0" borderId="0" xfId="42" applyNumberFormat="1" applyFont="1"/>
    <xf numFmtId="0" fontId="0" fillId="38" borderId="18" xfId="0" applyFill="1" applyBorder="1"/>
    <xf numFmtId="0" fontId="0" fillId="38" borderId="20" xfId="0" applyFill="1" applyBorder="1"/>
    <xf numFmtId="0" fontId="0" fillId="38" borderId="21" xfId="0" applyFill="1" applyBorder="1" applyAlignment="1">
      <alignment horizontal="center"/>
    </xf>
    <xf numFmtId="0" fontId="21" fillId="38" borderId="21" xfId="0" applyFont="1" applyFill="1" applyBorder="1"/>
    <xf numFmtId="0" fontId="22" fillId="39" borderId="0" xfId="0" applyFont="1" applyFill="1" applyAlignment="1">
      <alignment horizontal="center"/>
    </xf>
    <xf numFmtId="10" fontId="22" fillId="39" borderId="0" xfId="0" applyNumberFormat="1" applyFont="1" applyFill="1" applyAlignment="1">
      <alignment horizontal="center"/>
    </xf>
    <xf numFmtId="10" fontId="0" fillId="0" borderId="0" xfId="42" applyNumberFormat="1" applyFont="1" applyAlignment="1">
      <alignment horizontal="center"/>
    </xf>
    <xf numFmtId="164" fontId="0" fillId="0" borderId="11" xfId="0" applyNumberFormat="1" applyBorder="1"/>
    <xf numFmtId="0" fontId="19" fillId="0" borderId="11" xfId="0" applyFont="1" applyBorder="1" applyAlignment="1">
      <alignment horizontal="center"/>
    </xf>
    <xf numFmtId="0" fontId="18" fillId="0" borderId="11" xfId="0" applyFont="1" applyBorder="1" applyAlignment="1">
      <alignment horizontal="center"/>
    </xf>
    <xf numFmtId="0" fontId="20" fillId="34" borderId="0" xfId="0" applyFont="1" applyFill="1" applyAlignment="1">
      <alignment horizontal="center"/>
    </xf>
    <xf numFmtId="0" fontId="0" fillId="34" borderId="0" xfId="0" applyFill="1" applyAlignment="1">
      <alignment horizontal="center"/>
    </xf>
    <xf numFmtId="0" fontId="0" fillId="34" borderId="12" xfId="0" applyFill="1" applyBorder="1" applyAlignment="1">
      <alignment horizontal="center"/>
    </xf>
    <xf numFmtId="0" fontId="20" fillId="34" borderId="17" xfId="0" applyFont="1" applyFill="1" applyBorder="1" applyAlignment="1">
      <alignment horizontal="center"/>
    </xf>
    <xf numFmtId="0" fontId="20" fillId="34" borderId="12" xfId="0" applyFont="1" applyFill="1" applyBorder="1" applyAlignment="1">
      <alignment horizontal="center"/>
    </xf>
    <xf numFmtId="0" fontId="0" fillId="37" borderId="11" xfId="0" applyFill="1" applyBorder="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2">
    <dxf>
      <font>
        <color theme="1" tint="0.34998626667073579"/>
      </font>
    </dxf>
    <dxf>
      <border>
        <left/>
        <right/>
        <bottom/>
      </border>
    </dxf>
    <dxf>
      <border>
        <left/>
        <right/>
        <bottom/>
      </border>
    </dxf>
    <dxf>
      <border>
        <left/>
        <right/>
        <bottom/>
      </border>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2" tint="-9.9978637043366805E-2"/>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0.34998626667073579"/>
      </font>
    </dxf>
    <dxf>
      <border>
        <left/>
        <right/>
        <bottom/>
      </border>
    </dxf>
    <dxf>
      <border>
        <left/>
        <right/>
        <bottom/>
      </border>
    </dxf>
    <dxf>
      <border>
        <left/>
        <right/>
        <bottom/>
      </border>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2" tint="-9.9978637043366805E-2"/>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alignment horizontal="cent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3999755851924192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59999389629810485"/>
        </patternFill>
      </fill>
      <border diagonalUp="0" diagonalDown="0" outline="0">
        <left style="thin">
          <color indexed="64"/>
        </left>
        <right style="thin">
          <color indexed="64"/>
        </right>
        <top/>
        <bottom/>
      </border>
    </dxf>
    <dxf>
      <alignment horizontal="center"/>
    </dxf>
    <dxf>
      <alignment vertical="center"/>
    </dxf>
    <dxf>
      <alignment wrapText="1"/>
    </dxf>
  </dxfs>
  <tableStyles count="0" defaultTableStyle="TableStyleMedium2" defaultPivotStyle="PivotStyleLight16"/>
  <colors>
    <mruColors>
      <color rgb="FF0099CC"/>
      <color rgb="FFCC0000"/>
      <color rgb="FF339933"/>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[barnch kpi.xlsx]no .of invoice kpi!PivotTable1</c:name>
    <c:fmtId val="3"/>
  </c:pivotSource>
  <c:chart>
    <c:title>
      <c:tx>
        <c:rich>
          <a:bodyPr rot="0" spcFirstLastPara="1" vertOverflow="ellipsis" vert="horz" wrap="square" anchor="ctr" anchorCtr="1"/>
          <a:lstStyle/>
          <a:p>
            <a:pPr>
              <a:defRPr sz="1500" b="1" i="0" u="none" strike="noStrike" kern="1200" cap="none" spc="120" normalizeH="0" baseline="0">
                <a:solidFill>
                  <a:srgbClr val="FF0000"/>
                </a:solidFill>
                <a:latin typeface="Times New Roman" panose="02020603050405020304" pitchFamily="18" charset="0"/>
                <a:ea typeface="+mn-ea"/>
                <a:cs typeface="+mn-cs"/>
              </a:defRPr>
            </a:pPr>
            <a:r>
              <a:rPr lang="en-IN" sz="1500" cap="none" baseline="0">
                <a:solidFill>
                  <a:srgbClr val="FF0000"/>
                </a:solidFill>
                <a:latin typeface="Times New Roman" panose="02020603050405020304" pitchFamily="18" charset="0"/>
              </a:rPr>
              <a:t>No of invoice by Account Executive</a:t>
            </a:r>
          </a:p>
        </c:rich>
      </c:tx>
      <c:layout>
        <c:manualLayout>
          <c:xMode val="edge"/>
          <c:yMode val="edge"/>
          <c:x val="1.985869538975172E-2"/>
          <c:y val="4.2408821034775231E-2"/>
        </c:manualLayout>
      </c:layout>
      <c:overlay val="0"/>
      <c:spPr>
        <a:noFill/>
        <a:ln>
          <a:noFill/>
        </a:ln>
        <a:effectLst/>
      </c:spPr>
      <c:txPr>
        <a:bodyPr rot="0" spcFirstLastPara="1" vertOverflow="ellipsis" vert="horz" wrap="square" anchor="ctr" anchorCtr="1"/>
        <a:lstStyle/>
        <a:p>
          <a:pPr>
            <a:defRPr sz="1500" b="1" i="0" u="none" strike="noStrike" kern="1200" cap="none" spc="120" normalizeH="0" baseline="0">
              <a:solidFill>
                <a:srgbClr val="FF0000"/>
              </a:solidFill>
              <a:latin typeface="Times New Roman" panose="02020603050405020304" pitchFamily="18"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kpi'!$B$3:$B$4</c:f>
              <c:strCache>
                <c:ptCount val="1"/>
                <c:pt idx="0">
                  <c:v>Cross Sell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kpi'!$A$5:$A$13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kpi'!$B$5:$B$13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04FF-4FF5-96A8-3B9F39D99C82}"/>
            </c:ext>
          </c:extLst>
        </c:ser>
        <c:ser>
          <c:idx val="1"/>
          <c:order val="1"/>
          <c:tx>
            <c:strRef>
              <c:f>'no .of invoice kpi'!$C$3:$C$4</c:f>
              <c:strCache>
                <c:ptCount val="1"/>
                <c:pt idx="0">
                  <c:v>New</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kpi'!$A$5:$A$13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kpi'!$C$5:$C$13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5-007E-4C24-91A2-D54CC94744AE}"/>
            </c:ext>
          </c:extLst>
        </c:ser>
        <c:ser>
          <c:idx val="2"/>
          <c:order val="2"/>
          <c:tx>
            <c:strRef>
              <c:f>'no .of invoice kpi'!$D$3:$D$4</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kpi'!$A$5:$A$13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kpi'!$D$5:$D$13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6-007E-4C24-91A2-D54CC94744AE}"/>
            </c:ext>
          </c:extLst>
        </c:ser>
        <c:dLbls>
          <c:dLblPos val="ctr"/>
          <c:showLegendKey val="0"/>
          <c:showVal val="1"/>
          <c:showCatName val="0"/>
          <c:showSerName val="0"/>
          <c:showPercent val="0"/>
          <c:showBubbleSize val="0"/>
        </c:dLbls>
        <c:gapWidth val="79"/>
        <c:overlap val="100"/>
        <c:axId val="968682143"/>
        <c:axId val="968673983"/>
      </c:barChart>
      <c:catAx>
        <c:axId val="9686821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effectLst/>
                <a:latin typeface="+mn-lt"/>
                <a:ea typeface="+mn-ea"/>
                <a:cs typeface="+mn-cs"/>
              </a:defRPr>
            </a:pPr>
            <a:endParaRPr lang="en-US"/>
          </a:p>
        </c:txPr>
        <c:crossAx val="968673983"/>
        <c:crosses val="autoZero"/>
        <c:auto val="1"/>
        <c:lblAlgn val="ctr"/>
        <c:lblOffset val="100"/>
        <c:noMultiLvlLbl val="0"/>
      </c:catAx>
      <c:valAx>
        <c:axId val="968673983"/>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8214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lotArea>
      <c:layout>
        <c:manualLayout>
          <c:layoutTarget val="inner"/>
          <c:xMode val="edge"/>
          <c:yMode val="edge"/>
          <c:x val="0.20526563057899386"/>
          <c:y val="9.7326828711628455E-2"/>
          <c:w val="0.79040762955172106"/>
          <c:h val="0.79807551230009288"/>
        </c:manualLayout>
      </c:layout>
      <c:barChart>
        <c:barDir val="bar"/>
        <c:grouping val="clustered"/>
        <c:varyColors val="0"/>
        <c:ser>
          <c:idx val="0"/>
          <c:order val="0"/>
          <c:tx>
            <c:strRef>
              <c:f>New!$C$3</c:f>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New!$B$4:$B$6</c:f>
              <c:strCache>
                <c:ptCount val="3"/>
                <c:pt idx="0">
                  <c:v>Target</c:v>
                </c:pt>
                <c:pt idx="1">
                  <c:v>Achievements</c:v>
                </c:pt>
                <c:pt idx="2">
                  <c:v>Invoice</c:v>
                </c:pt>
              </c:strCache>
            </c:strRef>
          </c:cat>
          <c:val>
            <c:numRef>
              <c:f>New!$C$4:$C$6</c:f>
              <c:numCache>
                <c:formatCode>#,##0.00,,"M"</c:formatCode>
                <c:ptCount val="3"/>
                <c:pt idx="0">
                  <c:v>19673793</c:v>
                </c:pt>
                <c:pt idx="1">
                  <c:v>3531629.3099999991</c:v>
                </c:pt>
                <c:pt idx="2">
                  <c:v>827822</c:v>
                </c:pt>
              </c:numCache>
            </c:numRef>
          </c:val>
          <c:extLst>
            <c:ext xmlns:c16="http://schemas.microsoft.com/office/drawing/2014/chart" uri="{C3380CC4-5D6E-409C-BE32-E72D297353CC}">
              <c16:uniqueId val="{00000000-78B9-4DF1-8300-2AAA61F4ABCC}"/>
            </c:ext>
          </c:extLst>
        </c:ser>
        <c:dLbls>
          <c:dLblPos val="outEnd"/>
          <c:showLegendKey val="0"/>
          <c:showVal val="1"/>
          <c:showCatName val="0"/>
          <c:showSerName val="0"/>
          <c:showPercent val="0"/>
          <c:showBubbleSize val="0"/>
        </c:dLbls>
        <c:gapWidth val="115"/>
        <c:overlap val="-20"/>
        <c:axId val="108802160"/>
        <c:axId val="108778160"/>
      </c:barChart>
      <c:catAx>
        <c:axId val="108802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8778160"/>
        <c:crosses val="autoZero"/>
        <c:auto val="1"/>
        <c:lblAlgn val="ctr"/>
        <c:lblOffset val="100"/>
        <c:noMultiLvlLbl val="0"/>
      </c:catAx>
      <c:valAx>
        <c:axId val="108778160"/>
        <c:scaling>
          <c:orientation val="minMax"/>
        </c:scaling>
        <c:delete val="1"/>
        <c:axPos val="b"/>
        <c:numFmt formatCode="#.00,,&quot;L&quot;" sourceLinked="0"/>
        <c:majorTickMark val="none"/>
        <c:minorTickMark val="none"/>
        <c:tickLblPos val="nextTo"/>
        <c:crossAx val="108802160"/>
        <c:crosses val="autoZero"/>
        <c:crossBetween val="between"/>
      </c:valAx>
      <c:spPr>
        <a:noFill/>
        <a:ln>
          <a:noFill/>
        </a:ln>
        <a:effectLst/>
      </c:spPr>
    </c:plotArea>
    <c:plotVisOnly val="1"/>
    <c:dispBlanksAs val="gap"/>
    <c:showDLblsOverMax val="0"/>
  </c:chart>
  <c:spPr>
    <a:solidFill>
      <a:schemeClr val="bg1"/>
    </a:solidFill>
    <a:ln w="63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lotArea>
      <c:layout>
        <c:manualLayout>
          <c:layoutTarget val="inner"/>
          <c:xMode val="edge"/>
          <c:yMode val="edge"/>
          <c:x val="0.21231198559196493"/>
          <c:y val="0.13537090758392045"/>
          <c:w val="0.69722895215021197"/>
          <c:h val="0.70959135316418775"/>
        </c:manualLayout>
      </c:layout>
      <c:barChart>
        <c:barDir val="bar"/>
        <c:grouping val="clustered"/>
        <c:varyColors val="0"/>
        <c:ser>
          <c:idx val="0"/>
          <c:order val="0"/>
          <c:tx>
            <c:strRef>
              <c:f>Renewal!$C$4</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
              <c:layout>
                <c:manualLayout>
                  <c:x val="0"/>
                  <c:y val="1.42450142450141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0E-4A3E-8394-B86024286F19}"/>
                </c:ext>
              </c:extLst>
            </c:dLbl>
            <c:numFmt formatCode="#,##0.00,,&quot;M&quot;"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Renewal!$B$5:$B$7</c:f>
              <c:strCache>
                <c:ptCount val="3"/>
                <c:pt idx="0">
                  <c:v>Target</c:v>
                </c:pt>
                <c:pt idx="1">
                  <c:v>Achievements</c:v>
                </c:pt>
                <c:pt idx="2">
                  <c:v>Invoice</c:v>
                </c:pt>
              </c:strCache>
            </c:strRef>
          </c:cat>
          <c:val>
            <c:numRef>
              <c:f>Renewal!$C$5:$C$7</c:f>
              <c:numCache>
                <c:formatCode>#,##0.00,,"M"</c:formatCode>
                <c:ptCount val="3"/>
                <c:pt idx="0">
                  <c:v>12319455</c:v>
                </c:pt>
                <c:pt idx="1">
                  <c:v>18507270.640000015</c:v>
                </c:pt>
                <c:pt idx="2">
                  <c:v>8394071</c:v>
                </c:pt>
              </c:numCache>
            </c:numRef>
          </c:val>
          <c:extLst>
            <c:ext xmlns:c16="http://schemas.microsoft.com/office/drawing/2014/chart" uri="{C3380CC4-5D6E-409C-BE32-E72D297353CC}">
              <c16:uniqueId val="{00000000-8AFF-4634-8F6D-BD14A466CF02}"/>
            </c:ext>
          </c:extLst>
        </c:ser>
        <c:dLbls>
          <c:dLblPos val="outEnd"/>
          <c:showLegendKey val="0"/>
          <c:showVal val="1"/>
          <c:showCatName val="0"/>
          <c:showSerName val="0"/>
          <c:showPercent val="0"/>
          <c:showBubbleSize val="0"/>
        </c:dLbls>
        <c:gapWidth val="115"/>
        <c:overlap val="-20"/>
        <c:axId val="108792080"/>
        <c:axId val="108788720"/>
      </c:barChart>
      <c:catAx>
        <c:axId val="108792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8788720"/>
        <c:crosses val="autoZero"/>
        <c:auto val="1"/>
        <c:lblAlgn val="ctr"/>
        <c:lblOffset val="100"/>
        <c:noMultiLvlLbl val="0"/>
      </c:catAx>
      <c:valAx>
        <c:axId val="108788720"/>
        <c:scaling>
          <c:orientation val="minMax"/>
        </c:scaling>
        <c:delete val="1"/>
        <c:axPos val="b"/>
        <c:numFmt formatCode="#,##0.00,,&quot;M&quot;" sourceLinked="1"/>
        <c:majorTickMark val="none"/>
        <c:minorTickMark val="none"/>
        <c:tickLblPos val="nextTo"/>
        <c:crossAx val="108792080"/>
        <c:crosses val="autoZero"/>
        <c:crossBetween val="between"/>
      </c:valAx>
      <c:spPr>
        <a:noFill/>
        <a:ln>
          <a:noFill/>
        </a:ln>
        <a:effectLst/>
      </c:spPr>
    </c:plotArea>
    <c:plotVisOnly val="1"/>
    <c:dispBlanksAs val="gap"/>
    <c:showDLblsOverMax val="0"/>
  </c:chart>
  <c:spPr>
    <a:solidFill>
      <a:schemeClr val="bg1"/>
    </a:solidFill>
    <a:ln w="63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[barnch kpi.xlsx]no .of invoice kpi!PivotTable1</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 of invoice by Account Excecutive</a:t>
            </a:r>
          </a:p>
        </c:rich>
      </c:tx>
      <c:layout>
        <c:manualLayout>
          <c:xMode val="edge"/>
          <c:yMode val="edge"/>
          <c:x val="3.0236750709191655E-3"/>
          <c:y val="3.467907420663325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14643590343286"/>
          <c:y val="0.2660628019323672"/>
          <c:w val="0.77485356409656714"/>
          <c:h val="0.66631480847502755"/>
        </c:manualLayout>
      </c:layout>
      <c:barChart>
        <c:barDir val="bar"/>
        <c:grouping val="stacked"/>
        <c:varyColors val="0"/>
        <c:ser>
          <c:idx val="0"/>
          <c:order val="0"/>
          <c:tx>
            <c:strRef>
              <c:f>'no .of invoice kpi'!$B$3:$B$4</c:f>
              <c:strCache>
                <c:ptCount val="1"/>
                <c:pt idx="0">
                  <c:v>Cross Sell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kpi'!$A$5:$A$13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kpi'!$B$5:$B$13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B5CD-4D8D-99FB-0FEF5ED9531D}"/>
            </c:ext>
          </c:extLst>
        </c:ser>
        <c:ser>
          <c:idx val="1"/>
          <c:order val="1"/>
          <c:tx>
            <c:strRef>
              <c:f>'no .of invoice kpi'!$C$3:$C$4</c:f>
              <c:strCache>
                <c:ptCount val="1"/>
                <c:pt idx="0">
                  <c:v>New</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kpi'!$A$5:$A$13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kpi'!$C$5:$C$13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6-B5CD-4D8D-99FB-0FEF5ED9531D}"/>
            </c:ext>
          </c:extLst>
        </c:ser>
        <c:ser>
          <c:idx val="2"/>
          <c:order val="2"/>
          <c:tx>
            <c:strRef>
              <c:f>'no .of invoice kpi'!$D$3:$D$4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kpi'!$A$5:$A$13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kpi'!$D$5:$D$13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7-B5CD-4D8D-99FB-0FEF5ED9531D}"/>
            </c:ext>
          </c:extLst>
        </c:ser>
        <c:dLbls>
          <c:dLblPos val="ctr"/>
          <c:showLegendKey val="0"/>
          <c:showVal val="1"/>
          <c:showCatName val="0"/>
          <c:showSerName val="0"/>
          <c:showPercent val="0"/>
          <c:showBubbleSize val="0"/>
        </c:dLbls>
        <c:gapWidth val="150"/>
        <c:overlap val="100"/>
        <c:axId val="968682143"/>
        <c:axId val="968673983"/>
      </c:barChart>
      <c:catAx>
        <c:axId val="968682143"/>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73983"/>
        <c:crosses val="autoZero"/>
        <c:auto val="1"/>
        <c:lblAlgn val="ctr"/>
        <c:lblOffset val="100"/>
        <c:noMultiLvlLbl val="0"/>
      </c:catAx>
      <c:valAx>
        <c:axId val="968673983"/>
        <c:scaling>
          <c:orientation val="minMax"/>
        </c:scaling>
        <c:delete val="1"/>
        <c:axPos val="b"/>
        <c:numFmt formatCode="General" sourceLinked="1"/>
        <c:majorTickMark val="out"/>
        <c:minorTickMark val="none"/>
        <c:tickLblPos val="nextTo"/>
        <c:crossAx val="96868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[barnch kpi.xlsx]no of meeting kpi!PivotTable1</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 of meeting by Accnt Exec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35500237667147"/>
          <c:y val="0.22348602909011372"/>
          <c:w val="0.72149679206765815"/>
          <c:h val="0.75605784829660116"/>
        </c:manualLayout>
      </c:layout>
      <c:barChart>
        <c:barDir val="bar"/>
        <c:grouping val="clustered"/>
        <c:varyColors val="0"/>
        <c:ser>
          <c:idx val="0"/>
          <c:order val="0"/>
          <c:tx>
            <c:strRef>
              <c:f>'no of meeting kpi'!$B$3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kpi'!$A$4:$A$13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kpi'!$B$4:$B$13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FB62-48A1-81EC-AD108E77F211}"/>
            </c:ext>
          </c:extLst>
        </c:ser>
        <c:dLbls>
          <c:dLblPos val="outEnd"/>
          <c:showLegendKey val="0"/>
          <c:showVal val="1"/>
          <c:showCatName val="0"/>
          <c:showSerName val="0"/>
          <c:showPercent val="0"/>
          <c:showBubbleSize val="0"/>
        </c:dLbls>
        <c:gapWidth val="115"/>
        <c:overlap val="-20"/>
        <c:axId val="204895679"/>
        <c:axId val="204903839"/>
      </c:barChart>
      <c:catAx>
        <c:axId val="204895679"/>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3839"/>
        <c:crosses val="autoZero"/>
        <c:auto val="1"/>
        <c:lblAlgn val="ctr"/>
        <c:lblOffset val="100"/>
        <c:noMultiLvlLbl val="0"/>
      </c:catAx>
      <c:valAx>
        <c:axId val="204903839"/>
        <c:scaling>
          <c:orientation val="minMax"/>
        </c:scaling>
        <c:delete val="1"/>
        <c:axPos val="b"/>
        <c:numFmt formatCode="General" sourceLinked="1"/>
        <c:majorTickMark val="out"/>
        <c:minorTickMark val="none"/>
        <c:tickLblPos val="nextTo"/>
        <c:crossAx val="20489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[barnch kpi.xlsx]Top Open Opportunity!PivotTable20</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 Open opportunity </a:t>
            </a:r>
            <a:r>
              <a:rPr lang="en-US" sz="1400" b="1" i="0" u="none" strike="noStrike" kern="1200" baseline="0">
                <a:solidFill>
                  <a:srgbClr val="FF0000"/>
                </a:solidFill>
              </a:rPr>
              <a:t>Top-4</a:t>
            </a:r>
            <a:endParaRPr lang="en-US">
              <a:solidFill>
                <a:srgbClr val="FF0000"/>
              </a:solidFill>
            </a:endParaRPr>
          </a:p>
        </c:rich>
      </c:tx>
      <c:layout>
        <c:manualLayout>
          <c:xMode val="edge"/>
          <c:yMode val="edge"/>
          <c:x val="4.3705481936709124E-2"/>
          <c:y val="5.09289957176405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9CC"/>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16943521594685E-2"/>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86236604145409E-2"/>
          <c:y val="0.21575565151130305"/>
          <c:w val="0.92096387341826169"/>
          <c:h val="0.58498185207957321"/>
        </c:manualLayout>
      </c:layout>
      <c:barChart>
        <c:barDir val="col"/>
        <c:grouping val="clustered"/>
        <c:varyColors val="0"/>
        <c:ser>
          <c:idx val="0"/>
          <c:order val="0"/>
          <c:tx>
            <c:strRef>
              <c:f>'Top Open Opportunity'!$C$3:$C$4</c:f>
              <c:strCache>
                <c:ptCount val="1"/>
                <c:pt idx="0">
                  <c:v>Negotiate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5C-4C5E-8FBE-5548C063BBFA}"/>
              </c:ext>
            </c:extLst>
          </c:dPt>
          <c:dLbls>
            <c:dLbl>
              <c:idx val="3"/>
              <c:layout>
                <c:manualLayout>
                  <c:x val="2.491694352159468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5C-4C5E-8FBE-5548C063BBF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Open Opportunity'!$B$5:$B$8</c:f>
              <c:strCache>
                <c:ptCount val="4"/>
                <c:pt idx="0">
                  <c:v>CVP GMC</c:v>
                </c:pt>
                <c:pt idx="1">
                  <c:v>DB -Mega Policy</c:v>
                </c:pt>
                <c:pt idx="2">
                  <c:v>EL-Group Mediclaim</c:v>
                </c:pt>
                <c:pt idx="3">
                  <c:v>Fire</c:v>
                </c:pt>
              </c:strCache>
            </c:strRef>
          </c:cat>
          <c:val>
            <c:numRef>
              <c:f>'Top Open Opportunity'!$C$5:$C$8</c:f>
              <c:numCache>
                <c:formatCode>General</c:formatCode>
                <c:ptCount val="4"/>
                <c:pt idx="3">
                  <c:v>500000</c:v>
                </c:pt>
              </c:numCache>
            </c:numRef>
          </c:val>
          <c:extLst>
            <c:ext xmlns:c16="http://schemas.microsoft.com/office/drawing/2014/chart" uri="{C3380CC4-5D6E-409C-BE32-E72D297353CC}">
              <c16:uniqueId val="{00000000-485C-4C5E-8FBE-5548C063BBFA}"/>
            </c:ext>
          </c:extLst>
        </c:ser>
        <c:ser>
          <c:idx val="1"/>
          <c:order val="1"/>
          <c:tx>
            <c:strRef>
              <c:f>'Top Open Opportunity'!$D$3:$D$4</c:f>
              <c:strCache>
                <c:ptCount val="1"/>
                <c:pt idx="0">
                  <c:v>Propose Solution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Open Opportunity'!$B$5:$B$8</c:f>
              <c:strCache>
                <c:ptCount val="4"/>
                <c:pt idx="0">
                  <c:v>CVP GMC</c:v>
                </c:pt>
                <c:pt idx="1">
                  <c:v>DB -Mega Policy</c:v>
                </c:pt>
                <c:pt idx="2">
                  <c:v>EL-Group Mediclaim</c:v>
                </c:pt>
                <c:pt idx="3">
                  <c:v>Fire</c:v>
                </c:pt>
              </c:strCache>
            </c:strRef>
          </c:cat>
          <c:val>
            <c:numRef>
              <c:f>'Top Open Opportunity'!$D$5:$D$8</c:f>
              <c:numCache>
                <c:formatCode>General</c:formatCode>
                <c:ptCount val="4"/>
              </c:numCache>
            </c:numRef>
          </c:val>
          <c:extLst>
            <c:ext xmlns:c16="http://schemas.microsoft.com/office/drawing/2014/chart" uri="{C3380CC4-5D6E-409C-BE32-E72D297353CC}">
              <c16:uniqueId val="{00000001-485C-4C5E-8FBE-5548C063BBFA}"/>
            </c:ext>
          </c:extLst>
        </c:ser>
        <c:ser>
          <c:idx val="2"/>
          <c:order val="2"/>
          <c:tx>
            <c:strRef>
              <c:f>'Top Open Opportunity'!$E$3:$E$4</c:f>
              <c:strCache>
                <c:ptCount val="1"/>
                <c:pt idx="0">
                  <c:v>Qualify Opportunity</c:v>
                </c:pt>
              </c:strCache>
            </c:strRef>
          </c:tx>
          <c:spPr>
            <a:solidFill>
              <a:srgbClr val="0099CC"/>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Open Opportunity'!$B$5:$B$8</c:f>
              <c:strCache>
                <c:ptCount val="4"/>
                <c:pt idx="0">
                  <c:v>CVP GMC</c:v>
                </c:pt>
                <c:pt idx="1">
                  <c:v>DB -Mega Policy</c:v>
                </c:pt>
                <c:pt idx="2">
                  <c:v>EL-Group Mediclaim</c:v>
                </c:pt>
                <c:pt idx="3">
                  <c:v>Fire</c:v>
                </c:pt>
              </c:strCache>
            </c:strRef>
          </c:cat>
          <c:val>
            <c:numRef>
              <c:f>'Top Open Opportunity'!$E$5:$E$8</c:f>
              <c:numCache>
                <c:formatCode>General</c:formatCode>
                <c:ptCount val="4"/>
                <c:pt idx="0">
                  <c:v>350000</c:v>
                </c:pt>
                <c:pt idx="1">
                  <c:v>400000</c:v>
                </c:pt>
                <c:pt idx="2">
                  <c:v>400000</c:v>
                </c:pt>
              </c:numCache>
            </c:numRef>
          </c:val>
          <c:extLst>
            <c:ext xmlns:c16="http://schemas.microsoft.com/office/drawing/2014/chart" uri="{C3380CC4-5D6E-409C-BE32-E72D297353CC}">
              <c16:uniqueId val="{00000003-E1C5-4964-8FDA-A01AA198605F}"/>
            </c:ext>
          </c:extLst>
        </c:ser>
        <c:dLbls>
          <c:dLblPos val="outEnd"/>
          <c:showLegendKey val="0"/>
          <c:showVal val="1"/>
          <c:showCatName val="0"/>
          <c:showSerName val="0"/>
          <c:showPercent val="0"/>
          <c:showBubbleSize val="0"/>
        </c:dLbls>
        <c:gapWidth val="38"/>
        <c:overlap val="-24"/>
        <c:axId val="204884639"/>
        <c:axId val="204886079"/>
      </c:barChart>
      <c:catAx>
        <c:axId val="204884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886079"/>
        <c:crosses val="autoZero"/>
        <c:auto val="1"/>
        <c:lblAlgn val="ctr"/>
        <c:lblOffset val="100"/>
        <c:noMultiLvlLbl val="0"/>
      </c:catAx>
      <c:valAx>
        <c:axId val="204886079"/>
        <c:scaling>
          <c:orientation val="minMax"/>
        </c:scaling>
        <c:delete val="1"/>
        <c:axPos val="l"/>
        <c:numFmt formatCode="General" sourceLinked="1"/>
        <c:majorTickMark val="none"/>
        <c:minorTickMark val="none"/>
        <c:tickLblPos val="nextTo"/>
        <c:crossAx val="20488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[barnch kpi.xlsx]Oppty pro distri!PivotTable12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Oppty -Product </a:t>
            </a:r>
          </a:p>
          <a:p>
            <a:pPr>
              <a:defRPr/>
            </a:pPr>
            <a:r>
              <a:rPr lang="en-US">
                <a:solidFill>
                  <a:srgbClr val="FF0000"/>
                </a:solidFill>
              </a:rPr>
              <a:t>Distribution</a:t>
            </a:r>
          </a:p>
        </c:rich>
      </c:tx>
      <c:layout>
        <c:manualLayout>
          <c:xMode val="edge"/>
          <c:yMode val="edge"/>
          <c:x val="4.7174352083235088E-2"/>
          <c:y val="3.6710719530102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s>
    <c:plotArea>
      <c:layout>
        <c:manualLayout>
          <c:layoutTarget val="inner"/>
          <c:xMode val="edge"/>
          <c:yMode val="edge"/>
          <c:x val="0.20343545193078408"/>
          <c:y val="0.2387211372807474"/>
          <c:w val="0.43965631728668647"/>
          <c:h val="0.64689519812226115"/>
        </c:manualLayout>
      </c:layout>
      <c:doughnutChart>
        <c:varyColors val="1"/>
        <c:ser>
          <c:idx val="0"/>
          <c:order val="0"/>
          <c:tx>
            <c:strRef>
              <c:f>'Oppty pro distri'!$C$2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982-4645-B103-A77AD9DAD97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982-4645-B103-A77AD9DAD97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982-4645-B103-A77AD9DAD975}"/>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E982-4645-B103-A77AD9DAD975}"/>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E982-4645-B103-A77AD9DAD975}"/>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E982-4645-B103-A77AD9DAD975}"/>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E982-4645-B103-A77AD9DAD9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'Oppty pro distri'!$B$3:$B$10</c:f>
              <c:strCache>
                <c:ptCount val="7"/>
                <c:pt idx="0">
                  <c:v>Employee Benefits</c:v>
                </c:pt>
                <c:pt idx="1">
                  <c:v>Engineering</c:v>
                </c:pt>
                <c:pt idx="2">
                  <c:v>Fire</c:v>
                </c:pt>
                <c:pt idx="3">
                  <c:v>Liability</c:v>
                </c:pt>
                <c:pt idx="4">
                  <c:v>Marine</c:v>
                </c:pt>
                <c:pt idx="5">
                  <c:v>Miscellaneous</c:v>
                </c:pt>
                <c:pt idx="6">
                  <c:v>Terrorism</c:v>
                </c:pt>
              </c:strCache>
            </c:strRef>
          </c:cat>
          <c:val>
            <c:numRef>
              <c:f>'Oppty pro distri'!$C$3:$C$10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982-4645-B103-A77AD9DAD975}"/>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[barnch kpi.xlsx]top 4 revenue oppty!PivotTable11</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Oppty by Revenue -Top 4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9933"/>
          </a:solidFill>
          <a:ln>
            <a:noFill/>
          </a:ln>
          <a:effectLst>
            <a:outerShdw blurRad="57150" dist="19050" dir="5400000" algn="ctr" rotWithShape="0">
              <a:srgbClr val="000000">
                <a:alpha val="63000"/>
              </a:srgbClr>
            </a:outerShdw>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4 revenue oppty'!$C$3</c:f>
              <c:strCache>
                <c:ptCount val="1"/>
                <c:pt idx="0">
                  <c:v>Total</c:v>
                </c:pt>
              </c:strCache>
            </c:strRef>
          </c:tx>
          <c:spPr>
            <a:solidFill>
              <a:srgbClr val="339933"/>
            </a:solidFill>
            <a:ln>
              <a:noFill/>
            </a:ln>
            <a:effectLst>
              <a:outerShdw blurRad="57150" dist="19050" dir="5400000" algn="ctr" rotWithShape="0">
                <a:srgbClr val="000000">
                  <a:alpha val="63000"/>
                </a:srgbClr>
              </a:outerShdw>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revenue oppty'!$B$4:$B$8</c:f>
              <c:strCache>
                <c:ptCount val="4"/>
                <c:pt idx="0">
                  <c:v>CVP GMC</c:v>
                </c:pt>
                <c:pt idx="1">
                  <c:v>DB -Mega Policy</c:v>
                </c:pt>
                <c:pt idx="2">
                  <c:v>EL-Group Mediclaim</c:v>
                </c:pt>
                <c:pt idx="3">
                  <c:v>Fire</c:v>
                </c:pt>
              </c:strCache>
            </c:strRef>
          </c:cat>
          <c:val>
            <c:numRef>
              <c:f>'top 4 revenue oppty'!$C$4:$C$8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FFE3-4F89-9425-3007B4B4DF76}"/>
            </c:ext>
          </c:extLst>
        </c:ser>
        <c:dLbls>
          <c:dLblPos val="outEnd"/>
          <c:showLegendKey val="0"/>
          <c:showVal val="1"/>
          <c:showCatName val="0"/>
          <c:showSerName val="0"/>
          <c:showPercent val="0"/>
          <c:showBubbleSize val="0"/>
        </c:dLbls>
        <c:gapWidth val="115"/>
        <c:overlap val="-20"/>
        <c:axId val="108772880"/>
        <c:axId val="108774800"/>
      </c:barChart>
      <c:catAx>
        <c:axId val="1087728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4800"/>
        <c:crosses val="autoZero"/>
        <c:auto val="1"/>
        <c:lblAlgn val="ctr"/>
        <c:lblOffset val="100"/>
        <c:noMultiLvlLbl val="0"/>
      </c:catAx>
      <c:valAx>
        <c:axId val="108774800"/>
        <c:scaling>
          <c:orientation val="minMax"/>
        </c:scaling>
        <c:delete val="1"/>
        <c:axPos val="b"/>
        <c:numFmt formatCode="##,&quot;k&quot;" sourceLinked="0"/>
        <c:majorTickMark val="none"/>
        <c:minorTickMark val="none"/>
        <c:tickLblPos val="nextTo"/>
        <c:crossAx val="10877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[barnch kpi.xlsx]no of meeting kpi!PivotTable1</c:name>
    <c:fmtId val="13"/>
  </c:pivotSource>
  <c:chart>
    <c:title>
      <c:tx>
        <c:rich>
          <a:bodyPr rot="0" spcFirstLastPara="1" vertOverflow="ellipsis" vert="horz" wrap="square" anchor="ctr" anchorCtr="1"/>
          <a:lstStyle/>
          <a:p>
            <a:pPr>
              <a:defRPr sz="1400" b="0" i="0" u="none" strike="noStrike" kern="1200" spc="0" baseline="0">
                <a:solidFill>
                  <a:srgbClr val="FF0000"/>
                </a:solidFill>
                <a:latin typeface="Times New Roman" panose="02020603050405020304" pitchFamily="18" charset="0"/>
                <a:ea typeface="+mn-ea"/>
                <a:cs typeface="+mn-cs"/>
              </a:defRPr>
            </a:pPr>
            <a:r>
              <a:rPr lang="en-US" baseline="0">
                <a:solidFill>
                  <a:srgbClr val="FF0000"/>
                </a:solidFill>
                <a:latin typeface="Times New Roman" panose="02020603050405020304" pitchFamily="18" charset="0"/>
              </a:rPr>
              <a:t>No of meeting by Accnt Exec</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Times New Roman" panose="02020603050405020304" pitchFamily="18"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kpi'!$B$3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kpi'!$A$4:$A$13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kpi'!$B$4:$B$13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9E9F-4D5A-BE2C-615E453CEB81}"/>
            </c:ext>
          </c:extLst>
        </c:ser>
        <c:dLbls>
          <c:dLblPos val="outEnd"/>
          <c:showLegendKey val="0"/>
          <c:showVal val="1"/>
          <c:showCatName val="0"/>
          <c:showSerName val="0"/>
          <c:showPercent val="0"/>
          <c:showBubbleSize val="0"/>
        </c:dLbls>
        <c:gapWidth val="182"/>
        <c:axId val="204895679"/>
        <c:axId val="204903839"/>
      </c:barChart>
      <c:catAx>
        <c:axId val="2048956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3839"/>
        <c:crosses val="autoZero"/>
        <c:auto val="1"/>
        <c:lblAlgn val="ctr"/>
        <c:lblOffset val="100"/>
        <c:noMultiLvlLbl val="0"/>
      </c:catAx>
      <c:valAx>
        <c:axId val="2049038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New!$C$3</c:f>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New!$B$4:$B$6</c:f>
              <c:strCache>
                <c:ptCount val="3"/>
                <c:pt idx="0">
                  <c:v>Target</c:v>
                </c:pt>
                <c:pt idx="1">
                  <c:v>Achievements</c:v>
                </c:pt>
                <c:pt idx="2">
                  <c:v>Invoice</c:v>
                </c:pt>
              </c:strCache>
            </c:strRef>
          </c:cat>
          <c:val>
            <c:numRef>
              <c:f>New!$C$4:$C$6</c:f>
              <c:numCache>
                <c:formatCode>#,##0.00,,"M"</c:formatCode>
                <c:ptCount val="3"/>
                <c:pt idx="0">
                  <c:v>19673793</c:v>
                </c:pt>
                <c:pt idx="1">
                  <c:v>3531629.3099999991</c:v>
                </c:pt>
                <c:pt idx="2">
                  <c:v>827822</c:v>
                </c:pt>
              </c:numCache>
            </c:numRef>
          </c:val>
          <c:extLst>
            <c:ext xmlns:c16="http://schemas.microsoft.com/office/drawing/2014/chart" uri="{C3380CC4-5D6E-409C-BE32-E72D297353CC}">
              <c16:uniqueId val="{00000000-FAB8-4818-B115-73977CB95303}"/>
            </c:ext>
          </c:extLst>
        </c:ser>
        <c:dLbls>
          <c:dLblPos val="outEnd"/>
          <c:showLegendKey val="0"/>
          <c:showVal val="1"/>
          <c:showCatName val="0"/>
          <c:showSerName val="0"/>
          <c:showPercent val="0"/>
          <c:showBubbleSize val="0"/>
        </c:dLbls>
        <c:gapWidth val="115"/>
        <c:overlap val="-20"/>
        <c:axId val="108802160"/>
        <c:axId val="108778160"/>
      </c:barChart>
      <c:catAx>
        <c:axId val="108802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8160"/>
        <c:crosses val="autoZero"/>
        <c:auto val="1"/>
        <c:lblAlgn val="ctr"/>
        <c:lblOffset val="100"/>
        <c:noMultiLvlLbl val="0"/>
      </c:catAx>
      <c:valAx>
        <c:axId val="108778160"/>
        <c:scaling>
          <c:orientation val="minMax"/>
        </c:scaling>
        <c:delete val="0"/>
        <c:axPos val="b"/>
        <c:numFmt formatCode="#,,\ &quot;Millio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2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'Cross Cell'!$D$5</c:f>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Cell'!$C$6:$C$8</c:f>
              <c:strCache>
                <c:ptCount val="3"/>
                <c:pt idx="0">
                  <c:v>Target</c:v>
                </c:pt>
                <c:pt idx="1">
                  <c:v>Achievements</c:v>
                </c:pt>
                <c:pt idx="2">
                  <c:v>Invoice</c:v>
                </c:pt>
              </c:strCache>
            </c:strRef>
          </c:cat>
          <c:val>
            <c:numRef>
              <c:f>'Cross Cell'!$D$6:$D$8</c:f>
              <c:numCache>
                <c:formatCode>#,##0.00,,"M"</c:formatCode>
                <c:ptCount val="3"/>
                <c:pt idx="0">
                  <c:v>20083111</c:v>
                </c:pt>
                <c:pt idx="1">
                  <c:v>13041253.300000001</c:v>
                </c:pt>
                <c:pt idx="2">
                  <c:v>3040813</c:v>
                </c:pt>
              </c:numCache>
            </c:numRef>
          </c:val>
          <c:extLst>
            <c:ext xmlns:c16="http://schemas.microsoft.com/office/drawing/2014/chart" uri="{C3380CC4-5D6E-409C-BE32-E72D297353CC}">
              <c16:uniqueId val="{00000000-98AD-4039-AC67-81DA98CDBE40}"/>
            </c:ext>
          </c:extLst>
        </c:ser>
        <c:dLbls>
          <c:dLblPos val="outEnd"/>
          <c:showLegendKey val="0"/>
          <c:showVal val="1"/>
          <c:showCatName val="0"/>
          <c:showSerName val="0"/>
          <c:showPercent val="0"/>
          <c:showBubbleSize val="0"/>
        </c:dLbls>
        <c:gapWidth val="115"/>
        <c:overlap val="-20"/>
        <c:axId val="108747920"/>
        <c:axId val="108759440"/>
      </c:barChart>
      <c:catAx>
        <c:axId val="1087479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9440"/>
        <c:crosses val="autoZero"/>
        <c:auto val="1"/>
        <c:lblAlgn val="ctr"/>
        <c:lblOffset val="100"/>
        <c:noMultiLvlLbl val="0"/>
      </c:catAx>
      <c:valAx>
        <c:axId val="108759440"/>
        <c:scaling>
          <c:orientation val="minMax"/>
        </c:scaling>
        <c:delete val="0"/>
        <c:axPos val="b"/>
        <c:numFmt formatCode="#.00,,&quot;L&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116469816272969"/>
          <c:y val="9.5046296296296295E-2"/>
          <c:w val="0.75064785651793531"/>
          <c:h val="0.70959135316418775"/>
        </c:manualLayout>
      </c:layout>
      <c:barChart>
        <c:barDir val="bar"/>
        <c:grouping val="clustered"/>
        <c:varyColors val="0"/>
        <c:ser>
          <c:idx val="0"/>
          <c:order val="0"/>
          <c:tx>
            <c:strRef>
              <c:f>Renewal!$C$4</c:f>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Renewal!$B$5:$B$7</c:f>
              <c:strCache>
                <c:ptCount val="3"/>
                <c:pt idx="0">
                  <c:v>Target</c:v>
                </c:pt>
                <c:pt idx="1">
                  <c:v>Achievements</c:v>
                </c:pt>
                <c:pt idx="2">
                  <c:v>Invoice</c:v>
                </c:pt>
              </c:strCache>
            </c:strRef>
          </c:cat>
          <c:val>
            <c:numRef>
              <c:f>Renewal!$C$5:$C$7</c:f>
              <c:numCache>
                <c:formatCode>#,##0.00,,"M"</c:formatCode>
                <c:ptCount val="3"/>
                <c:pt idx="0">
                  <c:v>12319455</c:v>
                </c:pt>
                <c:pt idx="1">
                  <c:v>18507270.640000015</c:v>
                </c:pt>
                <c:pt idx="2">
                  <c:v>8394071</c:v>
                </c:pt>
              </c:numCache>
            </c:numRef>
          </c:val>
          <c:extLst>
            <c:ext xmlns:c16="http://schemas.microsoft.com/office/drawing/2014/chart" uri="{C3380CC4-5D6E-409C-BE32-E72D297353CC}">
              <c16:uniqueId val="{00000000-0D3E-4CE7-A06E-BD0B1E58CBC2}"/>
            </c:ext>
          </c:extLst>
        </c:ser>
        <c:dLbls>
          <c:dLblPos val="outEnd"/>
          <c:showLegendKey val="0"/>
          <c:showVal val="1"/>
          <c:showCatName val="0"/>
          <c:showSerName val="0"/>
          <c:showPercent val="0"/>
          <c:showBubbleSize val="0"/>
        </c:dLbls>
        <c:gapWidth val="115"/>
        <c:overlap val="-20"/>
        <c:axId val="108792080"/>
        <c:axId val="108788720"/>
      </c:barChart>
      <c:catAx>
        <c:axId val="108792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8720"/>
        <c:crosses val="autoZero"/>
        <c:auto val="1"/>
        <c:lblAlgn val="ctr"/>
        <c:lblOffset val="100"/>
        <c:noMultiLvlLbl val="0"/>
      </c:catAx>
      <c:valAx>
        <c:axId val="108788720"/>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92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[barnch kpi.xlsx]Top Open Opportunity!PivotTable20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 Open opportunity </a:t>
            </a:r>
            <a:r>
              <a:rPr lang="en-US" sz="1400" b="1" i="0" u="none" strike="noStrike" kern="1200" baseline="0">
                <a:solidFill>
                  <a:srgbClr val="FF0000"/>
                </a:solidFill>
              </a:rPr>
              <a:t>Top-4</a:t>
            </a:r>
            <a:endParaRPr lang="en-US">
              <a:solidFill>
                <a:srgbClr val="FF0000"/>
              </a:solidFill>
            </a:endParaRPr>
          </a:p>
        </c:rich>
      </c:tx>
      <c:layout>
        <c:manualLayout>
          <c:xMode val="edge"/>
          <c:yMode val="edge"/>
          <c:x val="3.8285499638632127E-2"/>
          <c:y val="4.4663167104111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67894239848913E-2"/>
          <c:y val="0.16742035079368228"/>
          <c:w val="0.94806421152030218"/>
          <c:h val="0.58498185207957321"/>
        </c:manualLayout>
      </c:layout>
      <c:barChart>
        <c:barDir val="col"/>
        <c:grouping val="clustered"/>
        <c:varyColors val="0"/>
        <c:ser>
          <c:idx val="0"/>
          <c:order val="0"/>
          <c:tx>
            <c:strRef>
              <c:f>'Top Open Opportunity'!$C$3:$C$4</c:f>
              <c:strCache>
                <c:ptCount val="1"/>
                <c:pt idx="0">
                  <c:v>Negotiate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Open Opportunity'!$B$5:$B$8</c:f>
              <c:strCache>
                <c:ptCount val="4"/>
                <c:pt idx="0">
                  <c:v>CVP GMC</c:v>
                </c:pt>
                <c:pt idx="1">
                  <c:v>DB -Mega Policy</c:v>
                </c:pt>
                <c:pt idx="2">
                  <c:v>EL-Group Mediclaim</c:v>
                </c:pt>
                <c:pt idx="3">
                  <c:v>Fire</c:v>
                </c:pt>
              </c:strCache>
            </c:strRef>
          </c:cat>
          <c:val>
            <c:numRef>
              <c:f>'Top Open Opportunity'!$C$5:$C$8</c:f>
              <c:numCache>
                <c:formatCode>General</c:formatCode>
                <c:ptCount val="4"/>
                <c:pt idx="3">
                  <c:v>500000</c:v>
                </c:pt>
              </c:numCache>
            </c:numRef>
          </c:val>
          <c:extLst>
            <c:ext xmlns:c16="http://schemas.microsoft.com/office/drawing/2014/chart" uri="{C3380CC4-5D6E-409C-BE32-E72D297353CC}">
              <c16:uniqueId val="{00000000-0AC2-4808-9474-A00AAB066089}"/>
            </c:ext>
          </c:extLst>
        </c:ser>
        <c:ser>
          <c:idx val="1"/>
          <c:order val="1"/>
          <c:tx>
            <c:strRef>
              <c:f>'Top Open Opportunity'!$D$3:$D$4</c:f>
              <c:strCache>
                <c:ptCount val="1"/>
                <c:pt idx="0">
                  <c:v>Propose Solution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Open Opportunity'!$B$5:$B$8</c:f>
              <c:strCache>
                <c:ptCount val="4"/>
                <c:pt idx="0">
                  <c:v>CVP GMC</c:v>
                </c:pt>
                <c:pt idx="1">
                  <c:v>DB -Mega Policy</c:v>
                </c:pt>
                <c:pt idx="2">
                  <c:v>EL-Group Mediclaim</c:v>
                </c:pt>
                <c:pt idx="3">
                  <c:v>Fire</c:v>
                </c:pt>
              </c:strCache>
            </c:strRef>
          </c:cat>
          <c:val>
            <c:numRef>
              <c:f>'Top Open Opportunity'!$D$5:$D$8</c:f>
              <c:numCache>
                <c:formatCode>General</c:formatCode>
                <c:ptCount val="4"/>
              </c:numCache>
            </c:numRef>
          </c:val>
          <c:extLst>
            <c:ext xmlns:c16="http://schemas.microsoft.com/office/drawing/2014/chart" uri="{C3380CC4-5D6E-409C-BE32-E72D297353CC}">
              <c16:uniqueId val="{00000000-8252-41FE-BAA9-5000260BBD58}"/>
            </c:ext>
          </c:extLst>
        </c:ser>
        <c:ser>
          <c:idx val="2"/>
          <c:order val="2"/>
          <c:tx>
            <c:strRef>
              <c:f>'Top Open Opportunity'!$E$3:$E$4</c:f>
              <c:strCache>
                <c:ptCount val="1"/>
                <c:pt idx="0">
                  <c:v>Qualify Opportunity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Open Opportunity'!$B$5:$B$8</c:f>
              <c:strCache>
                <c:ptCount val="4"/>
                <c:pt idx="0">
                  <c:v>CVP GMC</c:v>
                </c:pt>
                <c:pt idx="1">
                  <c:v>DB -Mega Policy</c:v>
                </c:pt>
                <c:pt idx="2">
                  <c:v>EL-Group Mediclaim</c:v>
                </c:pt>
                <c:pt idx="3">
                  <c:v>Fire</c:v>
                </c:pt>
              </c:strCache>
            </c:strRef>
          </c:cat>
          <c:val>
            <c:numRef>
              <c:f>'Top Open Opportunity'!$E$5:$E$8</c:f>
              <c:numCache>
                <c:formatCode>General</c:formatCode>
                <c:ptCount val="4"/>
                <c:pt idx="0">
                  <c:v>350000</c:v>
                </c:pt>
                <c:pt idx="1">
                  <c:v>400000</c:v>
                </c:pt>
                <c:pt idx="2">
                  <c:v>400000</c:v>
                </c:pt>
              </c:numCache>
            </c:numRef>
          </c:val>
          <c:extLst>
            <c:ext xmlns:c16="http://schemas.microsoft.com/office/drawing/2014/chart" uri="{C3380CC4-5D6E-409C-BE32-E72D297353CC}">
              <c16:uniqueId val="{00000001-943E-4077-8E2C-00C2AC5230E2}"/>
            </c:ext>
          </c:extLst>
        </c:ser>
        <c:dLbls>
          <c:dLblPos val="outEnd"/>
          <c:showLegendKey val="0"/>
          <c:showVal val="1"/>
          <c:showCatName val="0"/>
          <c:showSerName val="0"/>
          <c:showPercent val="0"/>
          <c:showBubbleSize val="0"/>
        </c:dLbls>
        <c:gapWidth val="100"/>
        <c:overlap val="-24"/>
        <c:axId val="204884639"/>
        <c:axId val="204886079"/>
      </c:barChart>
      <c:catAx>
        <c:axId val="204884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86079"/>
        <c:crosses val="autoZero"/>
        <c:auto val="1"/>
        <c:lblAlgn val="ctr"/>
        <c:lblOffset val="100"/>
        <c:noMultiLvlLbl val="0"/>
      </c:catAx>
      <c:valAx>
        <c:axId val="204886079"/>
        <c:scaling>
          <c:orientation val="minMax"/>
        </c:scaling>
        <c:delete val="1"/>
        <c:axPos val="l"/>
        <c:numFmt formatCode="General" sourceLinked="1"/>
        <c:majorTickMark val="none"/>
        <c:minorTickMark val="none"/>
        <c:tickLblPos val="nextTo"/>
        <c:crossAx val="20488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[barnch kpi.xlsx]top 4 revenue oppty!PivotTable11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Oppty by Revenue -Top 4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4 revenue oppty'!$C$3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revenue oppty'!$B$4:$B$8</c:f>
              <c:strCache>
                <c:ptCount val="4"/>
                <c:pt idx="0">
                  <c:v>CVP GMC</c:v>
                </c:pt>
                <c:pt idx="1">
                  <c:v>DB -Mega Policy</c:v>
                </c:pt>
                <c:pt idx="2">
                  <c:v>EL-Group Mediclaim</c:v>
                </c:pt>
                <c:pt idx="3">
                  <c:v>Fire</c:v>
                </c:pt>
              </c:strCache>
            </c:strRef>
          </c:cat>
          <c:val>
            <c:numRef>
              <c:f>'top 4 revenue oppty'!$C$4:$C$8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0B61-4C9B-94BF-769405C689D0}"/>
            </c:ext>
          </c:extLst>
        </c:ser>
        <c:dLbls>
          <c:dLblPos val="outEnd"/>
          <c:showLegendKey val="0"/>
          <c:showVal val="1"/>
          <c:showCatName val="0"/>
          <c:showSerName val="0"/>
          <c:showPercent val="0"/>
          <c:showBubbleSize val="0"/>
        </c:dLbls>
        <c:gapWidth val="115"/>
        <c:overlap val="-20"/>
        <c:axId val="108772880"/>
        <c:axId val="108774800"/>
      </c:barChart>
      <c:catAx>
        <c:axId val="1087728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4800"/>
        <c:crosses val="autoZero"/>
        <c:auto val="1"/>
        <c:lblAlgn val="ctr"/>
        <c:lblOffset val="100"/>
        <c:noMultiLvlLbl val="0"/>
      </c:catAx>
      <c:valAx>
        <c:axId val="108774800"/>
        <c:scaling>
          <c:orientation val="minMax"/>
        </c:scaling>
        <c:delete val="0"/>
        <c:axPos val="b"/>
        <c:numFmt formatCode="##,&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[barnch kpi.xlsx]Oppty pro distri!PivotTable12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Oppty -Product </a:t>
            </a:r>
          </a:p>
          <a:p>
            <a:pPr>
              <a:defRPr/>
            </a:pPr>
            <a:r>
              <a:rPr lang="en-US">
                <a:solidFill>
                  <a:srgbClr val="FF0000"/>
                </a:solidFill>
              </a:rPr>
              <a:t>Distribution</a:t>
            </a:r>
          </a:p>
        </c:rich>
      </c:tx>
      <c:layout>
        <c:manualLayout>
          <c:xMode val="edge"/>
          <c:yMode val="edge"/>
          <c:x val="4.7174352083235088E-2"/>
          <c:y val="3.6710719530102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s>
    <c:plotArea>
      <c:layout>
        <c:manualLayout>
          <c:layoutTarget val="inner"/>
          <c:xMode val="edge"/>
          <c:yMode val="edge"/>
          <c:x val="0.20343545193078408"/>
          <c:y val="0.2387211372807474"/>
          <c:w val="0.43965631728668647"/>
          <c:h val="0.64689519812226115"/>
        </c:manualLayout>
      </c:layout>
      <c:doughnutChart>
        <c:varyColors val="1"/>
        <c:ser>
          <c:idx val="0"/>
          <c:order val="0"/>
          <c:tx>
            <c:strRef>
              <c:f>'Oppty pro distri'!$C$2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014-4418-A74E-413AD7A5848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014-4418-A74E-413AD7A5848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014-4418-A74E-413AD7A5848E}"/>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014-4418-A74E-413AD7A5848E}"/>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F014-4418-A74E-413AD7A5848E}"/>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F014-4418-A74E-413AD7A5848E}"/>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F014-4418-A74E-413AD7A584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'Oppty pro distri'!$B$3:$B$10</c:f>
              <c:strCache>
                <c:ptCount val="7"/>
                <c:pt idx="0">
                  <c:v>Employee Benefits</c:v>
                </c:pt>
                <c:pt idx="1">
                  <c:v>Engineering</c:v>
                </c:pt>
                <c:pt idx="2">
                  <c:v>Fire</c:v>
                </c:pt>
                <c:pt idx="3">
                  <c:v>Liability</c:v>
                </c:pt>
                <c:pt idx="4">
                  <c:v>Marine</c:v>
                </c:pt>
                <c:pt idx="5">
                  <c:v>Miscellaneous</c:v>
                </c:pt>
                <c:pt idx="6">
                  <c:v>Terrorism</c:v>
                </c:pt>
              </c:strCache>
            </c:strRef>
          </c:cat>
          <c:val>
            <c:numRef>
              <c:f>'Oppty pro distri'!$C$3:$C$10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6AD6-411C-A8A2-9802F73523B5}"/>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lotArea>
      <c:layout>
        <c:manualLayout>
          <c:layoutTarget val="inner"/>
          <c:xMode val="edge"/>
          <c:yMode val="edge"/>
          <c:x val="0.24360464773364005"/>
          <c:y val="6.6324124738644949E-2"/>
          <c:w val="0.72983061395676041"/>
          <c:h val="0.80202991452991457"/>
        </c:manualLayout>
      </c:layout>
      <c:barChart>
        <c:barDir val="bar"/>
        <c:grouping val="clustered"/>
        <c:varyColors val="0"/>
        <c:ser>
          <c:idx val="0"/>
          <c:order val="0"/>
          <c:tx>
            <c:strRef>
              <c:f>'Cross Cell'!$D$5</c:f>
              <c:strCache>
                <c:ptCount val="1"/>
              </c:strCache>
            </c:strRef>
          </c:tx>
          <c:spPr>
            <a:solidFill>
              <a:srgbClr val="CC0000"/>
            </a:soli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Cell'!$C$6:$C$8</c:f>
              <c:strCache>
                <c:ptCount val="3"/>
                <c:pt idx="0">
                  <c:v>Target</c:v>
                </c:pt>
                <c:pt idx="1">
                  <c:v>Achievements</c:v>
                </c:pt>
                <c:pt idx="2">
                  <c:v>Invoice</c:v>
                </c:pt>
              </c:strCache>
            </c:strRef>
          </c:cat>
          <c:val>
            <c:numRef>
              <c:f>'Cross Cell'!$D$6:$D$8</c:f>
              <c:numCache>
                <c:formatCode>#,##0.00,,"M"</c:formatCode>
                <c:ptCount val="3"/>
                <c:pt idx="0">
                  <c:v>20083111</c:v>
                </c:pt>
                <c:pt idx="1">
                  <c:v>13041253.300000001</c:v>
                </c:pt>
                <c:pt idx="2">
                  <c:v>3040813</c:v>
                </c:pt>
              </c:numCache>
            </c:numRef>
          </c:val>
          <c:extLst>
            <c:ext xmlns:c16="http://schemas.microsoft.com/office/drawing/2014/chart" uri="{C3380CC4-5D6E-409C-BE32-E72D297353CC}">
              <c16:uniqueId val="{00000000-8F38-4DCE-B2B6-2C8272D418D1}"/>
            </c:ext>
          </c:extLst>
        </c:ser>
        <c:dLbls>
          <c:dLblPos val="outEnd"/>
          <c:showLegendKey val="0"/>
          <c:showVal val="1"/>
          <c:showCatName val="0"/>
          <c:showSerName val="0"/>
          <c:showPercent val="0"/>
          <c:showBubbleSize val="0"/>
        </c:dLbls>
        <c:gapWidth val="115"/>
        <c:overlap val="-20"/>
        <c:axId val="108747920"/>
        <c:axId val="108759440"/>
      </c:barChart>
      <c:catAx>
        <c:axId val="1087479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8759440"/>
        <c:crosses val="autoZero"/>
        <c:auto val="1"/>
        <c:lblAlgn val="ctr"/>
        <c:lblOffset val="100"/>
        <c:noMultiLvlLbl val="0"/>
      </c:catAx>
      <c:valAx>
        <c:axId val="108759440"/>
        <c:scaling>
          <c:orientation val="minMax"/>
        </c:scaling>
        <c:delete val="1"/>
        <c:axPos val="b"/>
        <c:numFmt formatCode="#.00,,&quot;L&quot;" sourceLinked="0"/>
        <c:majorTickMark val="none"/>
        <c:minorTickMark val="none"/>
        <c:tickLblPos val="nextTo"/>
        <c:crossAx val="108747920"/>
        <c:crosses val="autoZero"/>
        <c:crossBetween val="between"/>
      </c:valAx>
      <c:spPr>
        <a:noFill/>
        <a:ln>
          <a:noFill/>
        </a:ln>
        <a:effectLst/>
      </c:spPr>
    </c:plotArea>
    <c:plotVisOnly val="1"/>
    <c:dispBlanksAs val="gap"/>
    <c:showDLblsOverMax val="0"/>
  </c:chart>
  <c:spPr>
    <a:solidFill>
      <a:schemeClr val="bg1"/>
    </a:solidFill>
    <a:ln w="63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data id="1">
      <cx:strDim type="cat">
        <cx:f>_xlchart.v2.0</cx:f>
      </cx:strDim>
      <cx:numDim type="val">
        <cx:f>_xlchart.v2.4</cx:f>
      </cx:numDim>
    </cx:data>
    <cx:data id="2">
      <cx:strDim type="cat">
        <cx:f>_xlchart.v2.0</cx:f>
      </cx:strDim>
      <cx:numDim type="val">
        <cx:f>_xlchart.v2.6</cx:f>
      </cx:numDim>
    </cx:data>
  </cx:chartData>
  <cx:chart>
    <cx:title pos="t" align="ctr" overlay="0">
      <cx:tx>
        <cx:txData>
          <cx:v>Stages by Funnel chart</cx:v>
        </cx:txData>
      </cx:tx>
      <cx:txPr>
        <a:bodyPr spcFirstLastPara="1" vertOverflow="ellipsis" horzOverflow="overflow" wrap="square" lIns="0" tIns="0" rIns="0" bIns="0" anchor="ctr" anchorCtr="1"/>
        <a:lstStyle/>
        <a:p>
          <a:pPr algn="ctr" rtl="0">
            <a:defRPr/>
          </a:pPr>
          <a:r>
            <a:rPr lang="en-US" sz="1800" b="1" i="0" u="none" strike="noStrike" baseline="0">
              <a:solidFill>
                <a:srgbClr val="FF0000"/>
              </a:solidFill>
              <a:latin typeface="Times New Roman" panose="02020603050405020304" pitchFamily="18" charset="0"/>
              <a:cs typeface="Times New Roman" panose="02020603050405020304" pitchFamily="18" charset="0"/>
            </a:rPr>
            <a:t>Stages by Funnel chart</a:t>
          </a:r>
        </a:p>
      </cx:txPr>
    </cx:title>
    <cx:plotArea>
      <cx:plotAreaRegion>
        <cx:series layoutId="funnel" uniqueId="{F8DBE540-CDE1-4035-97F9-A6DABA336430}" formatIdx="0">
          <cx:tx>
            <cx:txData>
              <cx:f>_xlchart.v2.1</cx:f>
              <cx:v>Sum of revenue_amount</cx:v>
            </cx:txData>
          </cx:tx>
          <cx:dataLabels>
            <cx:visibility seriesName="0" categoryName="0" value="1"/>
          </cx:dataLabels>
          <cx:dataId val="0"/>
        </cx:series>
        <cx:series layoutId="funnel" hidden="1" uniqueId="{91596E2E-227C-409E-84BF-B2C44DE962DA}" formatIdx="1">
          <cx:tx>
            <cx:txData>
              <cx:f>_xlchart.v2.3</cx:f>
              <cx:v/>
            </cx:txData>
          </cx:tx>
          <cx:dataLabels>
            <cx:visibility seriesName="0" categoryName="0" value="1"/>
          </cx:dataLabels>
          <cx:dataId val="1"/>
        </cx:series>
        <cx:series layoutId="funnel" hidden="1" uniqueId="{177867F6-F03E-4C6D-BB88-97898CDA8B09}" formatIdx="2">
          <cx:tx>
            <cx:txData>
              <cx:f>_xlchart.v2.5</cx:f>
              <cx:v/>
            </cx:txData>
          </cx:tx>
          <cx:dataLabels>
            <cx:visibility seriesName="0" categoryName="0" value="1"/>
          </cx:dataLabels>
          <cx:dataId val="2"/>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_xlchart.v2.14</cx:f>
      </cx:strDim>
      <cx:numDim type="val">
        <cx:f>_xlchart.v2.16</cx:f>
      </cx:numDim>
    </cx:data>
    <cx:data id="1">
      <cx:strDim type="cat">
        <cx:f>_xlchart.v2.14</cx:f>
      </cx:strDim>
      <cx:numDim type="val">
        <cx:f>_xlchart.v2.18</cx:f>
      </cx:numDim>
    </cx:data>
    <cx:data id="2">
      <cx:strDim type="cat">
        <cx:f>_xlchart.v2.14</cx:f>
      </cx:strDim>
      <cx:numDim type="val">
        <cx:f>_xlchart.v2.20</cx:f>
      </cx:numDim>
    </cx:data>
  </cx:chartData>
  <cx:chart>
    <cx:title pos="t" align="ctr" overlay="0">
      <cx:tx>
        <cx:txData>
          <cx:v>Stages by Funnel chart</cx:v>
        </cx:txData>
      </cx:tx>
      <cx:txPr>
        <a:bodyPr spcFirstLastPara="1" vertOverflow="ellipsis" horzOverflow="overflow" wrap="square" lIns="0" tIns="0" rIns="0" bIns="0" anchor="ctr" anchorCtr="1"/>
        <a:lstStyle/>
        <a:p>
          <a:pPr algn="ctr" rtl="0">
            <a:defRPr/>
          </a:pPr>
          <a:r>
            <a:rPr lang="en-US" sz="1800" b="1" i="0" u="none" strike="noStrike" baseline="0">
              <a:solidFill>
                <a:srgbClr val="FF0000"/>
              </a:solidFill>
              <a:latin typeface="Times New Roman" panose="02020603050405020304" pitchFamily="18" charset="0"/>
              <a:cs typeface="Times New Roman" panose="02020603050405020304" pitchFamily="18" charset="0"/>
            </a:rPr>
            <a:t>Stages by Funnel chart</a:t>
          </a:r>
        </a:p>
      </cx:txPr>
    </cx:title>
    <cx:plotArea>
      <cx:plotAreaRegion>
        <cx:plotSurface>
          <cx:spPr>
            <a:solidFill>
              <a:schemeClr val="bg1"/>
            </a:solidFill>
          </cx:spPr>
        </cx:plotSurface>
        <cx:series layoutId="funnel" uniqueId="{F8DBE540-CDE1-4035-97F9-A6DABA336430}" formatIdx="0">
          <cx:tx>
            <cx:txData>
              <cx:f>_xlchart.v2.15</cx:f>
              <cx:v>Sum of revenue_amount</cx:v>
            </cx:txData>
          </cx:tx>
          <cx:spPr>
            <a:solidFill>
              <a:srgbClr val="0070C0"/>
            </a:solidFill>
          </cx:spPr>
          <cx:dataLabels>
            <cx:visibility seriesName="0" categoryName="0" value="1"/>
          </cx:dataLabels>
          <cx:dataId val="0"/>
        </cx:series>
        <cx:series layoutId="funnel" hidden="1" uniqueId="{91596E2E-227C-409E-84BF-B2C44DE962DA}" formatIdx="1">
          <cx:tx>
            <cx:txData>
              <cx:f>_xlchart.v2.17</cx:f>
              <cx:v/>
            </cx:txData>
          </cx:tx>
          <cx:dataLabels>
            <cx:visibility seriesName="0" categoryName="0" value="1"/>
          </cx:dataLabels>
          <cx:dataId val="1"/>
        </cx:series>
        <cx:series layoutId="funnel" hidden="1" uniqueId="{177867F6-F03E-4C6D-BB88-97898CDA8B09}" formatIdx="2">
          <cx:tx>
            <cx:txData>
              <cx:f>_xlchart.v2.19</cx:f>
              <cx:v/>
            </cx:txData>
          </cx:tx>
          <cx:dataLabels>
            <cx:visibility seriesName="0" categoryName="0" value="1"/>
          </cx:dataLabels>
          <cx:dataId val="2"/>
        </cx:series>
      </cx:plotAreaRegion>
      <cx:axis id="0">
        <cx:catScaling gapWidth="0.150000006"/>
        <cx:tickLabels/>
      </cx:axis>
    </cx:plotArea>
  </cx:chart>
  <cx:spPr>
    <a:solidFill>
      <a:schemeClr val="bg1"/>
    </a:solidFill>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1.xml"/><Relationship Id="rId7" Type="http://schemas.microsoft.com/office/2014/relationships/chartEx" Target="../charts/chartEx2.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11" Type="http://schemas.openxmlformats.org/officeDocument/2006/relationships/chart" Target="../charts/chart16.xml"/><Relationship Id="rId5" Type="http://schemas.openxmlformats.org/officeDocument/2006/relationships/image" Target="../media/image1.emf"/><Relationship Id="rId10" Type="http://schemas.openxmlformats.org/officeDocument/2006/relationships/chart" Target="../charts/chart15.xml"/><Relationship Id="rId4" Type="http://schemas.openxmlformats.org/officeDocument/2006/relationships/chart" Target="../charts/chart12.xm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30480</xdr:colOff>
      <xdr:row>6</xdr:row>
      <xdr:rowOff>91440</xdr:rowOff>
    </xdr:from>
    <xdr:to>
      <xdr:col>15</xdr:col>
      <xdr:colOff>342900</xdr:colOff>
      <xdr:row>22</xdr:row>
      <xdr:rowOff>160020</xdr:rowOff>
    </xdr:to>
    <xdr:graphicFrame macro="">
      <xdr:nvGraphicFramePr>
        <xdr:cNvPr id="3" name="no of invoice">
          <a:extLst>
            <a:ext uri="{FF2B5EF4-FFF2-40B4-BE49-F238E27FC236}">
              <a16:creationId xmlns:a16="http://schemas.microsoft.com/office/drawing/2014/main" id="{EB5133F0-F57A-866A-99B3-134DE01CD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160020</xdr:colOff>
      <xdr:row>3</xdr:row>
      <xdr:rowOff>0</xdr:rowOff>
    </xdr:from>
    <xdr:to>
      <xdr:col>19</xdr:col>
      <xdr:colOff>160020</xdr:colOff>
      <xdr:row>16</xdr:row>
      <xdr:rowOff>99060</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D7837AA6-5CB6-C8D2-CE22-6149AB7B7D9D}"/>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1018520" y="548640"/>
              <a:ext cx="182880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68580</xdr:colOff>
      <xdr:row>3</xdr:row>
      <xdr:rowOff>137160</xdr:rowOff>
    </xdr:from>
    <xdr:to>
      <xdr:col>11</xdr:col>
      <xdr:colOff>441960</xdr:colOff>
      <xdr:row>22</xdr:row>
      <xdr:rowOff>121920</xdr:rowOff>
    </xdr:to>
    <xdr:graphicFrame macro="">
      <xdr:nvGraphicFramePr>
        <xdr:cNvPr id="6" name="Chart 5">
          <a:extLst>
            <a:ext uri="{FF2B5EF4-FFF2-40B4-BE49-F238E27FC236}">
              <a16:creationId xmlns:a16="http://schemas.microsoft.com/office/drawing/2014/main" id="{50467D98-ED16-B0FB-415C-738D1ED14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0.38623</cdr:x>
      <cdr:y>0.51982</cdr:y>
    </cdr:from>
    <cdr:to>
      <cdr:x>0.47605</cdr:x>
      <cdr:y>0.61233</cdr:y>
    </cdr:to>
    <cdr:sp macro="" textlink="">
      <cdr:nvSpPr>
        <cdr:cNvPr id="2" name="TextBox 1">
          <a:extLst xmlns:a="http://schemas.openxmlformats.org/drawingml/2006/main">
            <a:ext uri="{FF2B5EF4-FFF2-40B4-BE49-F238E27FC236}">
              <a16:creationId xmlns:a16="http://schemas.microsoft.com/office/drawing/2014/main" id="{18AA6ADF-1AC3-FD96-ECD2-B787B502E57C}"/>
            </a:ext>
          </a:extLst>
        </cdr:cNvPr>
        <cdr:cNvSpPr txBox="1"/>
      </cdr:nvSpPr>
      <cdr:spPr>
        <a:xfrm xmlns:a="http://schemas.openxmlformats.org/drawingml/2006/main">
          <a:off x="1965960" y="1798320"/>
          <a:ext cx="457200" cy="3200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49</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0</xdr:row>
      <xdr:rowOff>22860</xdr:rowOff>
    </xdr:from>
    <xdr:to>
      <xdr:col>22</xdr:col>
      <xdr:colOff>472440</xdr:colOff>
      <xdr:row>2</xdr:row>
      <xdr:rowOff>175260</xdr:rowOff>
    </xdr:to>
    <xdr:sp macro="" textlink="">
      <xdr:nvSpPr>
        <xdr:cNvPr id="2" name="Rectangle: Rounded Corners 1">
          <a:extLst>
            <a:ext uri="{FF2B5EF4-FFF2-40B4-BE49-F238E27FC236}">
              <a16:creationId xmlns:a16="http://schemas.microsoft.com/office/drawing/2014/main" id="{2ED844FC-CB18-5410-6679-8C2298D3F19E}"/>
            </a:ext>
          </a:extLst>
        </xdr:cNvPr>
        <xdr:cNvSpPr/>
      </xdr:nvSpPr>
      <xdr:spPr>
        <a:xfrm>
          <a:off x="0" y="22860"/>
          <a:ext cx="13883640" cy="5181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601980</xdr:colOff>
      <xdr:row>0</xdr:row>
      <xdr:rowOff>53340</xdr:rowOff>
    </xdr:from>
    <xdr:to>
      <xdr:col>17</xdr:col>
      <xdr:colOff>45720</xdr:colOff>
      <xdr:row>2</xdr:row>
      <xdr:rowOff>160020</xdr:rowOff>
    </xdr:to>
    <xdr:sp macro="" textlink="">
      <xdr:nvSpPr>
        <xdr:cNvPr id="3" name="TextBox 2">
          <a:extLst>
            <a:ext uri="{FF2B5EF4-FFF2-40B4-BE49-F238E27FC236}">
              <a16:creationId xmlns:a16="http://schemas.microsoft.com/office/drawing/2014/main" id="{3A0CDFA8-C533-FCE4-220E-4CB38597AB86}"/>
            </a:ext>
          </a:extLst>
        </xdr:cNvPr>
        <xdr:cNvSpPr txBox="1"/>
      </xdr:nvSpPr>
      <xdr:spPr>
        <a:xfrm>
          <a:off x="4259580" y="53340"/>
          <a:ext cx="6149340" cy="47244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i="0">
              <a:solidFill>
                <a:srgbClr val="FF0000"/>
              </a:solidFill>
              <a:latin typeface="+mn-lt"/>
              <a:cs typeface="Times New Roman" panose="02020603050405020304" pitchFamily="18" charset="0"/>
            </a:rPr>
            <a:t>Weekly Branch</a:t>
          </a:r>
          <a:r>
            <a:rPr lang="en-IN" sz="2800" b="1" i="0" baseline="0">
              <a:solidFill>
                <a:srgbClr val="FF0000"/>
              </a:solidFill>
              <a:latin typeface="+mn-lt"/>
              <a:cs typeface="Times New Roman" panose="02020603050405020304" pitchFamily="18" charset="0"/>
            </a:rPr>
            <a:t> </a:t>
          </a:r>
          <a:r>
            <a:rPr lang="en-IN" sz="2800" b="1" i="0" baseline="0">
              <a:solidFill>
                <a:schemeClr val="accent1">
                  <a:lumMod val="75000"/>
                </a:schemeClr>
              </a:solidFill>
              <a:latin typeface="+mn-lt"/>
              <a:cs typeface="Times New Roman" panose="02020603050405020304" pitchFamily="18" charset="0"/>
            </a:rPr>
            <a:t>Dashboard</a:t>
          </a:r>
          <a:endParaRPr lang="en-IN" sz="2800" b="1" i="0">
            <a:solidFill>
              <a:schemeClr val="accent1">
                <a:lumMod val="75000"/>
              </a:schemeClr>
            </a:solidFill>
            <a:latin typeface="+mn-lt"/>
            <a:cs typeface="Times New Roman" panose="02020603050405020304" pitchFamily="18" charset="0"/>
          </a:endParaRPr>
        </a:p>
      </xdr:txBody>
    </xdr:sp>
    <xdr:clientData/>
  </xdr:twoCellAnchor>
  <xdr:twoCellAnchor>
    <xdr:from>
      <xdr:col>2</xdr:col>
      <xdr:colOff>571500</xdr:colOff>
      <xdr:row>3</xdr:row>
      <xdr:rowOff>22860</xdr:rowOff>
    </xdr:from>
    <xdr:to>
      <xdr:col>3</xdr:col>
      <xdr:colOff>419100</xdr:colOff>
      <xdr:row>8</xdr:row>
      <xdr:rowOff>0</xdr:rowOff>
    </xdr:to>
    <xdr:sp macro="" textlink="">
      <xdr:nvSpPr>
        <xdr:cNvPr id="6" name="Rectangle 5">
          <a:extLst>
            <a:ext uri="{FF2B5EF4-FFF2-40B4-BE49-F238E27FC236}">
              <a16:creationId xmlns:a16="http://schemas.microsoft.com/office/drawing/2014/main" id="{9BBF2266-EE19-8614-FED7-404EDF724F26}"/>
            </a:ext>
          </a:extLst>
        </xdr:cNvPr>
        <xdr:cNvSpPr/>
      </xdr:nvSpPr>
      <xdr:spPr>
        <a:xfrm>
          <a:off x="1790700" y="571500"/>
          <a:ext cx="457200" cy="891540"/>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281940</xdr:colOff>
      <xdr:row>3</xdr:row>
      <xdr:rowOff>30480</xdr:rowOff>
    </xdr:from>
    <xdr:to>
      <xdr:col>10</xdr:col>
      <xdr:colOff>129540</xdr:colOff>
      <xdr:row>7</xdr:row>
      <xdr:rowOff>175260</xdr:rowOff>
    </xdr:to>
    <xdr:sp macro="" textlink="">
      <xdr:nvSpPr>
        <xdr:cNvPr id="7" name="Rectangle 6">
          <a:extLst>
            <a:ext uri="{FF2B5EF4-FFF2-40B4-BE49-F238E27FC236}">
              <a16:creationId xmlns:a16="http://schemas.microsoft.com/office/drawing/2014/main" id="{1C49864C-AB11-443F-AE17-71C1EB6094B8}"/>
            </a:ext>
          </a:extLst>
        </xdr:cNvPr>
        <xdr:cNvSpPr/>
      </xdr:nvSpPr>
      <xdr:spPr>
        <a:xfrm>
          <a:off x="5768340" y="579120"/>
          <a:ext cx="457200" cy="8763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22860</xdr:colOff>
      <xdr:row>3</xdr:row>
      <xdr:rowOff>22860</xdr:rowOff>
    </xdr:from>
    <xdr:to>
      <xdr:col>16</xdr:col>
      <xdr:colOff>480060</xdr:colOff>
      <xdr:row>7</xdr:row>
      <xdr:rowOff>137160</xdr:rowOff>
    </xdr:to>
    <xdr:sp macro="" textlink="">
      <xdr:nvSpPr>
        <xdr:cNvPr id="8" name="Rectangle 7">
          <a:extLst>
            <a:ext uri="{FF2B5EF4-FFF2-40B4-BE49-F238E27FC236}">
              <a16:creationId xmlns:a16="http://schemas.microsoft.com/office/drawing/2014/main" id="{16FB9333-00EC-4AA9-AE91-96B863B1C3FD}"/>
            </a:ext>
          </a:extLst>
        </xdr:cNvPr>
        <xdr:cNvSpPr/>
      </xdr:nvSpPr>
      <xdr:spPr>
        <a:xfrm>
          <a:off x="9776460" y="571500"/>
          <a:ext cx="457200" cy="8458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38100</xdr:colOff>
      <xdr:row>3</xdr:row>
      <xdr:rowOff>76200</xdr:rowOff>
    </xdr:from>
    <xdr:to>
      <xdr:col>3</xdr:col>
      <xdr:colOff>342900</xdr:colOff>
      <xdr:row>7</xdr:row>
      <xdr:rowOff>152400</xdr:rowOff>
    </xdr:to>
    <xdr:sp macro="" textlink="">
      <xdr:nvSpPr>
        <xdr:cNvPr id="9" name="TextBox 8">
          <a:extLst>
            <a:ext uri="{FF2B5EF4-FFF2-40B4-BE49-F238E27FC236}">
              <a16:creationId xmlns:a16="http://schemas.microsoft.com/office/drawing/2014/main" id="{4DCCA1AD-CBFC-3746-1D8C-79C26CF564CF}"/>
            </a:ext>
          </a:extLst>
        </xdr:cNvPr>
        <xdr:cNvSpPr txBox="1"/>
      </xdr:nvSpPr>
      <xdr:spPr>
        <a:xfrm>
          <a:off x="1866900" y="624840"/>
          <a:ext cx="304800" cy="80772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vert="vert270" wrap="square" rtlCol="0" anchor="ctr"/>
        <a:lstStyle/>
        <a:p>
          <a:pPr algn="ctr"/>
          <a:r>
            <a:rPr lang="en-IN" sz="1400">
              <a:latin typeface="+mn-lt"/>
            </a:rPr>
            <a:t>Cross</a:t>
          </a:r>
          <a:r>
            <a:rPr lang="en-IN" sz="1400" baseline="0">
              <a:latin typeface="+mn-lt"/>
            </a:rPr>
            <a:t> sell</a:t>
          </a:r>
          <a:endParaRPr lang="en-IN" sz="1400">
            <a:latin typeface="+mn-lt"/>
          </a:endParaRPr>
        </a:p>
      </xdr:txBody>
    </xdr:sp>
    <xdr:clientData/>
  </xdr:twoCellAnchor>
  <xdr:twoCellAnchor>
    <xdr:from>
      <xdr:col>9</xdr:col>
      <xdr:colOff>358140</xdr:colOff>
      <xdr:row>3</xdr:row>
      <xdr:rowOff>83820</xdr:rowOff>
    </xdr:from>
    <xdr:to>
      <xdr:col>10</xdr:col>
      <xdr:colOff>53340</xdr:colOff>
      <xdr:row>7</xdr:row>
      <xdr:rowOff>106680</xdr:rowOff>
    </xdr:to>
    <xdr:sp macro="" textlink="">
      <xdr:nvSpPr>
        <xdr:cNvPr id="10" name="TextBox 9">
          <a:extLst>
            <a:ext uri="{FF2B5EF4-FFF2-40B4-BE49-F238E27FC236}">
              <a16:creationId xmlns:a16="http://schemas.microsoft.com/office/drawing/2014/main" id="{452BF2F7-855E-473A-9230-586DCB1F9DB6}"/>
            </a:ext>
          </a:extLst>
        </xdr:cNvPr>
        <xdr:cNvSpPr txBox="1"/>
      </xdr:nvSpPr>
      <xdr:spPr>
        <a:xfrm>
          <a:off x="5844540" y="632460"/>
          <a:ext cx="304800" cy="75438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vert="vert270" wrap="square" rtlCol="0" anchor="ctr"/>
        <a:lstStyle/>
        <a:p>
          <a:pPr algn="ctr"/>
          <a:r>
            <a:rPr lang="en-IN" sz="1400">
              <a:latin typeface="+mn-lt"/>
            </a:rPr>
            <a:t>New</a:t>
          </a:r>
        </a:p>
      </xdr:txBody>
    </xdr:sp>
    <xdr:clientData/>
  </xdr:twoCellAnchor>
  <xdr:twoCellAnchor>
    <xdr:from>
      <xdr:col>16</xdr:col>
      <xdr:colOff>99060</xdr:colOff>
      <xdr:row>3</xdr:row>
      <xdr:rowOff>68580</xdr:rowOff>
    </xdr:from>
    <xdr:to>
      <xdr:col>16</xdr:col>
      <xdr:colOff>403860</xdr:colOff>
      <xdr:row>7</xdr:row>
      <xdr:rowOff>91440</xdr:rowOff>
    </xdr:to>
    <xdr:sp macro="" textlink="">
      <xdr:nvSpPr>
        <xdr:cNvPr id="11" name="TextBox 10">
          <a:extLst>
            <a:ext uri="{FF2B5EF4-FFF2-40B4-BE49-F238E27FC236}">
              <a16:creationId xmlns:a16="http://schemas.microsoft.com/office/drawing/2014/main" id="{ADF8D6EB-5056-4473-A91F-6D6987D55765}"/>
            </a:ext>
          </a:extLst>
        </xdr:cNvPr>
        <xdr:cNvSpPr txBox="1"/>
      </xdr:nvSpPr>
      <xdr:spPr>
        <a:xfrm>
          <a:off x="9852660" y="617220"/>
          <a:ext cx="304800" cy="75438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vert="vert270" wrap="square" rtlCol="0" anchor="ctr"/>
        <a:lstStyle/>
        <a:p>
          <a:pPr algn="ctr"/>
          <a:r>
            <a:rPr lang="en-IN" sz="1400">
              <a:latin typeface="+mn-lt"/>
            </a:rPr>
            <a:t>Renewal</a:t>
          </a:r>
        </a:p>
      </xdr:txBody>
    </xdr:sp>
    <xdr:clientData/>
  </xdr:twoCellAnchor>
  <xdr:twoCellAnchor>
    <xdr:from>
      <xdr:col>3</xdr:col>
      <xdr:colOff>487680</xdr:colOff>
      <xdr:row>3</xdr:row>
      <xdr:rowOff>7620</xdr:rowOff>
    </xdr:from>
    <xdr:to>
      <xdr:col>9</xdr:col>
      <xdr:colOff>220980</xdr:colOff>
      <xdr:row>7</xdr:row>
      <xdr:rowOff>175260</xdr:rowOff>
    </xdr:to>
    <xdr:graphicFrame macro="">
      <xdr:nvGraphicFramePr>
        <xdr:cNvPr id="14" name="Chart 13">
          <a:extLst>
            <a:ext uri="{FF2B5EF4-FFF2-40B4-BE49-F238E27FC236}">
              <a16:creationId xmlns:a16="http://schemas.microsoft.com/office/drawing/2014/main" id="{F4FDA15C-9CE9-4E6E-85A4-A4E038F11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182880</xdr:colOff>
      <xdr:row>2</xdr:row>
      <xdr:rowOff>175260</xdr:rowOff>
    </xdr:from>
    <xdr:to>
      <xdr:col>15</xdr:col>
      <xdr:colOff>579120</xdr:colOff>
      <xdr:row>7</xdr:row>
      <xdr:rowOff>175260</xdr:rowOff>
    </xdr:to>
    <xdr:graphicFrame macro="">
      <xdr:nvGraphicFramePr>
        <xdr:cNvPr id="16" name="Chart 15">
          <a:extLst>
            <a:ext uri="{FF2B5EF4-FFF2-40B4-BE49-F238E27FC236}">
              <a16:creationId xmlns:a16="http://schemas.microsoft.com/office/drawing/2014/main" id="{19D9C832-1F16-47E8-9D96-C595A3D19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541020</xdr:colOff>
      <xdr:row>3</xdr:row>
      <xdr:rowOff>7620</xdr:rowOff>
    </xdr:from>
    <xdr:to>
      <xdr:col>22</xdr:col>
      <xdr:colOff>449580</xdr:colOff>
      <xdr:row>7</xdr:row>
      <xdr:rowOff>167640</xdr:rowOff>
    </xdr:to>
    <xdr:graphicFrame macro="">
      <xdr:nvGraphicFramePr>
        <xdr:cNvPr id="17" name="Chart 16">
          <a:extLst>
            <a:ext uri="{FF2B5EF4-FFF2-40B4-BE49-F238E27FC236}">
              <a16:creationId xmlns:a16="http://schemas.microsoft.com/office/drawing/2014/main" id="{7DBAB7E8-D084-4D1B-ABB1-FB3D23222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556260</xdr:colOff>
      <xdr:row>8</xdr:row>
      <xdr:rowOff>30480</xdr:rowOff>
    </xdr:from>
    <xdr:to>
      <xdr:col>9</xdr:col>
      <xdr:colOff>205740</xdr:colOff>
      <xdr:row>11</xdr:row>
      <xdr:rowOff>60960</xdr:rowOff>
    </xdr:to>
    <xdr:sp macro="" textlink="">
      <xdr:nvSpPr>
        <xdr:cNvPr id="19" name="Rectangle 18">
          <a:extLst>
            <a:ext uri="{FF2B5EF4-FFF2-40B4-BE49-F238E27FC236}">
              <a16:creationId xmlns:a16="http://schemas.microsoft.com/office/drawing/2014/main" id="{65A35FDB-3693-EBF5-DDDB-A494DC7EF68E}"/>
            </a:ext>
          </a:extLst>
        </xdr:cNvPr>
        <xdr:cNvSpPr/>
      </xdr:nvSpPr>
      <xdr:spPr>
        <a:xfrm>
          <a:off x="1775460" y="1493520"/>
          <a:ext cx="3916680" cy="5791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281940</xdr:colOff>
      <xdr:row>8</xdr:row>
      <xdr:rowOff>15240</xdr:rowOff>
    </xdr:from>
    <xdr:to>
      <xdr:col>15</xdr:col>
      <xdr:colOff>541020</xdr:colOff>
      <xdr:row>11</xdr:row>
      <xdr:rowOff>45720</xdr:rowOff>
    </xdr:to>
    <xdr:sp macro="" textlink="">
      <xdr:nvSpPr>
        <xdr:cNvPr id="20" name="Rectangle 19">
          <a:extLst>
            <a:ext uri="{FF2B5EF4-FFF2-40B4-BE49-F238E27FC236}">
              <a16:creationId xmlns:a16="http://schemas.microsoft.com/office/drawing/2014/main" id="{7AB98DCA-0668-4432-A727-901C1D660142}"/>
            </a:ext>
          </a:extLst>
        </xdr:cNvPr>
        <xdr:cNvSpPr/>
      </xdr:nvSpPr>
      <xdr:spPr>
        <a:xfrm>
          <a:off x="5768340" y="1478280"/>
          <a:ext cx="3916680" cy="5791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594360</xdr:colOff>
      <xdr:row>8</xdr:row>
      <xdr:rowOff>15240</xdr:rowOff>
    </xdr:from>
    <xdr:to>
      <xdr:col>22</xdr:col>
      <xdr:colOff>541020</xdr:colOff>
      <xdr:row>11</xdr:row>
      <xdr:rowOff>45720</xdr:rowOff>
    </xdr:to>
    <xdr:sp macro="" textlink="">
      <xdr:nvSpPr>
        <xdr:cNvPr id="21" name="Rectangle 20">
          <a:extLst>
            <a:ext uri="{FF2B5EF4-FFF2-40B4-BE49-F238E27FC236}">
              <a16:creationId xmlns:a16="http://schemas.microsoft.com/office/drawing/2014/main" id="{2B8E8A06-2B66-468B-BEB9-E9209227758B}"/>
            </a:ext>
          </a:extLst>
        </xdr:cNvPr>
        <xdr:cNvSpPr/>
      </xdr:nvSpPr>
      <xdr:spPr>
        <a:xfrm>
          <a:off x="9738360" y="1478280"/>
          <a:ext cx="4213860" cy="5791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556260</xdr:colOff>
      <xdr:row>11</xdr:row>
      <xdr:rowOff>76200</xdr:rowOff>
    </xdr:from>
    <xdr:to>
      <xdr:col>9</xdr:col>
      <xdr:colOff>198120</xdr:colOff>
      <xdr:row>23</xdr:row>
      <xdr:rowOff>7620</xdr:rowOff>
    </xdr:to>
    <xdr:sp macro="" textlink="">
      <xdr:nvSpPr>
        <xdr:cNvPr id="22" name="Rectangle 21">
          <a:extLst>
            <a:ext uri="{FF2B5EF4-FFF2-40B4-BE49-F238E27FC236}">
              <a16:creationId xmlns:a16="http://schemas.microsoft.com/office/drawing/2014/main" id="{FDF567B0-F696-223E-9EE2-3F72F7BF748D}"/>
            </a:ext>
          </a:extLst>
        </xdr:cNvPr>
        <xdr:cNvSpPr/>
      </xdr:nvSpPr>
      <xdr:spPr>
        <a:xfrm>
          <a:off x="1775460" y="2087880"/>
          <a:ext cx="3909060" cy="21259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289560</xdr:colOff>
      <xdr:row>11</xdr:row>
      <xdr:rowOff>83820</xdr:rowOff>
    </xdr:from>
    <xdr:to>
      <xdr:col>15</xdr:col>
      <xdr:colOff>533400</xdr:colOff>
      <xdr:row>23</xdr:row>
      <xdr:rowOff>22860</xdr:rowOff>
    </xdr:to>
    <xdr:sp macro="" textlink="">
      <xdr:nvSpPr>
        <xdr:cNvPr id="23" name="Rectangle 22">
          <a:extLst>
            <a:ext uri="{FF2B5EF4-FFF2-40B4-BE49-F238E27FC236}">
              <a16:creationId xmlns:a16="http://schemas.microsoft.com/office/drawing/2014/main" id="{636A70B7-1334-4AFA-BF79-EEBFCBB7F472}"/>
            </a:ext>
          </a:extLst>
        </xdr:cNvPr>
        <xdr:cNvSpPr/>
      </xdr:nvSpPr>
      <xdr:spPr>
        <a:xfrm>
          <a:off x="5775960" y="2095500"/>
          <a:ext cx="3901440" cy="21336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571500</xdr:colOff>
      <xdr:row>11</xdr:row>
      <xdr:rowOff>91440</xdr:rowOff>
    </xdr:from>
    <xdr:to>
      <xdr:col>22</xdr:col>
      <xdr:colOff>548640</xdr:colOff>
      <xdr:row>23</xdr:row>
      <xdr:rowOff>22860</xdr:rowOff>
    </xdr:to>
    <xdr:sp macro="" textlink="">
      <xdr:nvSpPr>
        <xdr:cNvPr id="24" name="Rectangle 23">
          <a:extLst>
            <a:ext uri="{FF2B5EF4-FFF2-40B4-BE49-F238E27FC236}">
              <a16:creationId xmlns:a16="http://schemas.microsoft.com/office/drawing/2014/main" id="{900637A1-AEC1-41A8-AD4F-AA39A7B0E78A}"/>
            </a:ext>
          </a:extLst>
        </xdr:cNvPr>
        <xdr:cNvSpPr/>
      </xdr:nvSpPr>
      <xdr:spPr>
        <a:xfrm>
          <a:off x="9715500" y="2103120"/>
          <a:ext cx="4244340" cy="21259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304800</xdr:colOff>
      <xdr:row>11</xdr:row>
      <xdr:rowOff>91440</xdr:rowOff>
    </xdr:from>
    <xdr:to>
      <xdr:col>15</xdr:col>
      <xdr:colOff>495300</xdr:colOff>
      <xdr:row>23</xdr:row>
      <xdr:rowOff>0</xdr:rowOff>
    </xdr:to>
    <xdr:graphicFrame macro="">
      <xdr:nvGraphicFramePr>
        <xdr:cNvPr id="25" name="no of invoice">
          <a:extLst>
            <a:ext uri="{FF2B5EF4-FFF2-40B4-BE49-F238E27FC236}">
              <a16:creationId xmlns:a16="http://schemas.microsoft.com/office/drawing/2014/main" id="{3A795681-5A2B-4DB4-A7ED-D7F97895E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403860</xdr:colOff>
      <xdr:row>11</xdr:row>
      <xdr:rowOff>114300</xdr:rowOff>
    </xdr:from>
    <xdr:to>
      <xdr:col>8</xdr:col>
      <xdr:colOff>381000</xdr:colOff>
      <xdr:row>14</xdr:row>
      <xdr:rowOff>45720</xdr:rowOff>
    </xdr:to>
    <xdr:pic>
      <xdr:nvPicPr>
        <xdr:cNvPr id="26" name="Picture 25">
          <a:extLst>
            <a:ext uri="{FF2B5EF4-FFF2-40B4-BE49-F238E27FC236}">
              <a16:creationId xmlns:a16="http://schemas.microsoft.com/office/drawing/2014/main" id="{853002D0-3B68-438B-1290-38EE0BD0F8B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32660" y="2125980"/>
          <a:ext cx="302514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571500</xdr:colOff>
      <xdr:row>14</xdr:row>
      <xdr:rowOff>45720</xdr:rowOff>
    </xdr:from>
    <xdr:to>
      <xdr:col>9</xdr:col>
      <xdr:colOff>175260</xdr:colOff>
      <xdr:row>22</xdr:row>
      <xdr:rowOff>167640</xdr:rowOff>
    </xdr:to>
    <xdr:graphicFrame macro="">
      <xdr:nvGraphicFramePr>
        <xdr:cNvPr id="27" name="Chart 26">
          <a:extLst>
            <a:ext uri="{FF2B5EF4-FFF2-40B4-BE49-F238E27FC236}">
              <a16:creationId xmlns:a16="http://schemas.microsoft.com/office/drawing/2014/main" id="{ED52238A-AAB1-4B93-A9A6-7D30CE91F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525780</xdr:colOff>
      <xdr:row>23</xdr:row>
      <xdr:rowOff>76200</xdr:rowOff>
    </xdr:from>
    <xdr:to>
      <xdr:col>9</xdr:col>
      <xdr:colOff>15240</xdr:colOff>
      <xdr:row>34</xdr:row>
      <xdr:rowOff>160020</xdr:rowOff>
    </xdr:to>
    <xdr:sp macro="" textlink="">
      <xdr:nvSpPr>
        <xdr:cNvPr id="35" name="Rectangle 34">
          <a:extLst>
            <a:ext uri="{FF2B5EF4-FFF2-40B4-BE49-F238E27FC236}">
              <a16:creationId xmlns:a16="http://schemas.microsoft.com/office/drawing/2014/main" id="{BAF9053C-5F3F-0CF8-A25B-B6CEA73EFE58}"/>
            </a:ext>
          </a:extLst>
        </xdr:cNvPr>
        <xdr:cNvSpPr/>
      </xdr:nvSpPr>
      <xdr:spPr>
        <a:xfrm>
          <a:off x="1744980" y="4282440"/>
          <a:ext cx="3756660" cy="20955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xdr:colOff>
      <xdr:row>23</xdr:row>
      <xdr:rowOff>83820</xdr:rowOff>
    </xdr:from>
    <xdr:to>
      <xdr:col>15</xdr:col>
      <xdr:colOff>68580</xdr:colOff>
      <xdr:row>34</xdr:row>
      <xdr:rowOff>152400</xdr:rowOff>
    </xdr:to>
    <xdr:sp macro="" textlink="">
      <xdr:nvSpPr>
        <xdr:cNvPr id="36" name="Rectangle 35">
          <a:extLst>
            <a:ext uri="{FF2B5EF4-FFF2-40B4-BE49-F238E27FC236}">
              <a16:creationId xmlns:a16="http://schemas.microsoft.com/office/drawing/2014/main" id="{D43992CA-697C-425B-88B3-1D7BE701F6AC}"/>
            </a:ext>
          </a:extLst>
        </xdr:cNvPr>
        <xdr:cNvSpPr/>
      </xdr:nvSpPr>
      <xdr:spPr>
        <a:xfrm>
          <a:off x="5524500" y="4290060"/>
          <a:ext cx="3688080" cy="20802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121920</xdr:colOff>
      <xdr:row>23</xdr:row>
      <xdr:rowOff>76200</xdr:rowOff>
    </xdr:from>
    <xdr:to>
      <xdr:col>22</xdr:col>
      <xdr:colOff>586740</xdr:colOff>
      <xdr:row>34</xdr:row>
      <xdr:rowOff>137160</xdr:rowOff>
    </xdr:to>
    <xdr:sp macro="" textlink="">
      <xdr:nvSpPr>
        <xdr:cNvPr id="37" name="Rectangle 36">
          <a:extLst>
            <a:ext uri="{FF2B5EF4-FFF2-40B4-BE49-F238E27FC236}">
              <a16:creationId xmlns:a16="http://schemas.microsoft.com/office/drawing/2014/main" id="{D7A25498-7E95-40CA-ABE3-75DC9B9F9F7C}"/>
            </a:ext>
          </a:extLst>
        </xdr:cNvPr>
        <xdr:cNvSpPr/>
      </xdr:nvSpPr>
      <xdr:spPr>
        <a:xfrm>
          <a:off x="9265920" y="4282440"/>
          <a:ext cx="4732020" cy="20726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510540</xdr:colOff>
      <xdr:row>23</xdr:row>
      <xdr:rowOff>91440</xdr:rowOff>
    </xdr:from>
    <xdr:to>
      <xdr:col>8</xdr:col>
      <xdr:colOff>586740</xdr:colOff>
      <xdr:row>34</xdr:row>
      <xdr:rowOff>137160</xdr:rowOff>
    </xdr:to>
    <mc:AlternateContent xmlns:mc="http://schemas.openxmlformats.org/markup-compatibility/2006">
      <mc:Choice xmlns:cx2="http://schemas.microsoft.com/office/drawing/2015/10/21/chartex" Requires="cx2">
        <xdr:graphicFrame macro="">
          <xdr:nvGraphicFramePr>
            <xdr:cNvPr id="38" name="Chart 37">
              <a:extLst>
                <a:ext uri="{FF2B5EF4-FFF2-40B4-BE49-F238E27FC236}">
                  <a16:creationId xmlns:a16="http://schemas.microsoft.com/office/drawing/2014/main" id="{8143C44B-C765-4BA0-B8B0-ABB52D7957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729740" y="4297680"/>
              <a:ext cx="3733800" cy="2057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160020</xdr:colOff>
      <xdr:row>23</xdr:row>
      <xdr:rowOff>83820</xdr:rowOff>
    </xdr:from>
    <xdr:to>
      <xdr:col>22</xdr:col>
      <xdr:colOff>579120</xdr:colOff>
      <xdr:row>34</xdr:row>
      <xdr:rowOff>99060</xdr:rowOff>
    </xdr:to>
    <xdr:graphicFrame macro="">
      <xdr:nvGraphicFramePr>
        <xdr:cNvPr id="40" name="Chart 39">
          <a:extLst>
            <a:ext uri="{FF2B5EF4-FFF2-40B4-BE49-F238E27FC236}">
              <a16:creationId xmlns:a16="http://schemas.microsoft.com/office/drawing/2014/main" id="{68DF5A38-9570-41AC-999E-8622B6DEE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22860</xdr:colOff>
      <xdr:row>3</xdr:row>
      <xdr:rowOff>15240</xdr:rowOff>
    </xdr:from>
    <xdr:to>
      <xdr:col>2</xdr:col>
      <xdr:colOff>548640</xdr:colOff>
      <xdr:row>7</xdr:row>
      <xdr:rowOff>182879</xdr:rowOff>
    </xdr:to>
    <mc:AlternateContent xmlns:mc="http://schemas.openxmlformats.org/markup-compatibility/2006" xmlns:a14="http://schemas.microsoft.com/office/drawing/2010/main">
      <mc:Choice Requires="a14">
        <xdr:graphicFrame macro="">
          <xdr:nvGraphicFramePr>
            <xdr:cNvPr id="55" name="Years (meeting_date) 1">
              <a:extLst>
                <a:ext uri="{FF2B5EF4-FFF2-40B4-BE49-F238E27FC236}">
                  <a16:creationId xmlns:a16="http://schemas.microsoft.com/office/drawing/2014/main" id="{D6E0E91B-13F2-40C6-8FDF-3080A7A8D837}"/>
                </a:ext>
              </a:extLst>
            </xdr:cNvPr>
            <xdr:cNvGraphicFramePr/>
          </xdr:nvGraphicFramePr>
          <xdr:xfrm>
            <a:off x="0" y="0"/>
            <a:ext cx="0" cy="0"/>
          </xdr:xfrm>
          <a:graphic>
            <a:graphicData uri="http://schemas.microsoft.com/office/drawing/2010/slicer">
              <sle:slicer xmlns:sle="http://schemas.microsoft.com/office/drawing/2010/slicer" name="Years (meeting_date) 1"/>
            </a:graphicData>
          </a:graphic>
        </xdr:graphicFrame>
      </mc:Choice>
      <mc:Fallback xmlns="">
        <xdr:sp macro="" textlink="">
          <xdr:nvSpPr>
            <xdr:cNvPr id="0" name=""/>
            <xdr:cNvSpPr>
              <a:spLocks noTextEdit="1"/>
            </xdr:cNvSpPr>
          </xdr:nvSpPr>
          <xdr:spPr>
            <a:xfrm>
              <a:off x="22860" y="563880"/>
              <a:ext cx="174498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0</xdr:rowOff>
    </xdr:from>
    <xdr:to>
      <xdr:col>2</xdr:col>
      <xdr:colOff>525780</xdr:colOff>
      <xdr:row>15</xdr:row>
      <xdr:rowOff>137160</xdr:rowOff>
    </xdr:to>
    <mc:AlternateContent xmlns:mc="http://schemas.openxmlformats.org/markup-compatibility/2006" xmlns:a14="http://schemas.microsoft.com/office/drawing/2010/main">
      <mc:Choice Requires="a14">
        <xdr:graphicFrame macro="">
          <xdr:nvGraphicFramePr>
            <xdr:cNvPr id="56" name="Account Executive 1">
              <a:extLst>
                <a:ext uri="{FF2B5EF4-FFF2-40B4-BE49-F238E27FC236}">
                  <a16:creationId xmlns:a16="http://schemas.microsoft.com/office/drawing/2014/main" id="{2A508D55-DD9C-4910-8950-C1458BF3C889}"/>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22860" y="1463040"/>
              <a:ext cx="172212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15</xdr:row>
      <xdr:rowOff>152401</xdr:rowOff>
    </xdr:from>
    <xdr:to>
      <xdr:col>2</xdr:col>
      <xdr:colOff>518160</xdr:colOff>
      <xdr:row>27</xdr:row>
      <xdr:rowOff>160020</xdr:rowOff>
    </xdr:to>
    <mc:AlternateContent xmlns:mc="http://schemas.openxmlformats.org/markup-compatibility/2006" xmlns:a14="http://schemas.microsoft.com/office/drawing/2010/main">
      <mc:Choice Requires="a14">
        <xdr:graphicFrame macro="">
          <xdr:nvGraphicFramePr>
            <xdr:cNvPr id="57" name="opportunity_name 1">
              <a:extLst>
                <a:ext uri="{FF2B5EF4-FFF2-40B4-BE49-F238E27FC236}">
                  <a16:creationId xmlns:a16="http://schemas.microsoft.com/office/drawing/2014/main" id="{237C00D6-AD68-4CB0-8010-4B04DE726216}"/>
                </a:ext>
              </a:extLst>
            </xdr:cNvPr>
            <xdr:cNvGraphicFramePr/>
          </xdr:nvGraphicFramePr>
          <xdr:xfrm>
            <a:off x="0" y="0"/>
            <a:ext cx="0" cy="0"/>
          </xdr:xfrm>
          <a:graphic>
            <a:graphicData uri="http://schemas.microsoft.com/office/drawing/2010/slicer">
              <sle:slicer xmlns:sle="http://schemas.microsoft.com/office/drawing/2010/slicer" name="opportunity_name 1"/>
            </a:graphicData>
          </a:graphic>
        </xdr:graphicFrame>
      </mc:Choice>
      <mc:Fallback xmlns="">
        <xdr:sp macro="" textlink="">
          <xdr:nvSpPr>
            <xdr:cNvPr id="0" name=""/>
            <xdr:cNvSpPr>
              <a:spLocks noTextEdit="1"/>
            </xdr:cNvSpPr>
          </xdr:nvSpPr>
          <xdr:spPr>
            <a:xfrm>
              <a:off x="45720" y="2895601"/>
              <a:ext cx="1691640" cy="2202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182880</xdr:colOff>
      <xdr:row>8</xdr:row>
      <xdr:rowOff>76200</xdr:rowOff>
    </xdr:from>
    <xdr:to>
      <xdr:col>6</xdr:col>
      <xdr:colOff>38100</xdr:colOff>
      <xdr:row>9</xdr:row>
      <xdr:rowOff>160020</xdr:rowOff>
    </xdr:to>
    <xdr:sp macro="" textlink="">
      <xdr:nvSpPr>
        <xdr:cNvPr id="59" name="TextBox 58">
          <a:extLst>
            <a:ext uri="{FF2B5EF4-FFF2-40B4-BE49-F238E27FC236}">
              <a16:creationId xmlns:a16="http://schemas.microsoft.com/office/drawing/2014/main" id="{9C18FFC3-B4FD-4084-9D04-DC90F7F8F06F}"/>
            </a:ext>
          </a:extLst>
        </xdr:cNvPr>
        <xdr:cNvSpPr txBox="1"/>
      </xdr:nvSpPr>
      <xdr:spPr>
        <a:xfrm>
          <a:off x="2011680" y="1539240"/>
          <a:ext cx="1684020" cy="2667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Cross sell Placed Achiev%</a:t>
          </a:r>
        </a:p>
      </xdr:txBody>
    </xdr:sp>
    <xdr:clientData/>
  </xdr:twoCellAnchor>
  <xdr:twoCellAnchor>
    <xdr:from>
      <xdr:col>6</xdr:col>
      <xdr:colOff>160020</xdr:colOff>
      <xdr:row>8</xdr:row>
      <xdr:rowOff>68580</xdr:rowOff>
    </xdr:from>
    <xdr:to>
      <xdr:col>9</xdr:col>
      <xdr:colOff>60960</xdr:colOff>
      <xdr:row>9</xdr:row>
      <xdr:rowOff>144780</xdr:rowOff>
    </xdr:to>
    <xdr:sp macro="" textlink="">
      <xdr:nvSpPr>
        <xdr:cNvPr id="60" name="TextBox 59">
          <a:extLst>
            <a:ext uri="{FF2B5EF4-FFF2-40B4-BE49-F238E27FC236}">
              <a16:creationId xmlns:a16="http://schemas.microsoft.com/office/drawing/2014/main" id="{B6988096-B83B-431F-BDD6-BB22CCC79E1C}"/>
            </a:ext>
          </a:extLst>
        </xdr:cNvPr>
        <xdr:cNvSpPr txBox="1"/>
      </xdr:nvSpPr>
      <xdr:spPr>
        <a:xfrm>
          <a:off x="3817620" y="1531620"/>
          <a:ext cx="1729740" cy="25908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Cross sell</a:t>
          </a:r>
          <a:r>
            <a:rPr lang="en-IN" sz="1100" b="1" baseline="0">
              <a:solidFill>
                <a:schemeClr val="tx1"/>
              </a:solidFill>
            </a:rPr>
            <a:t> invoice </a:t>
          </a:r>
          <a:r>
            <a:rPr lang="en-IN" sz="1100" b="1">
              <a:solidFill>
                <a:schemeClr val="tx1"/>
              </a:solidFill>
            </a:rPr>
            <a:t>Achiev%</a:t>
          </a:r>
        </a:p>
      </xdr:txBody>
    </xdr:sp>
    <xdr:clientData/>
  </xdr:twoCellAnchor>
  <xdr:twoCellAnchor>
    <xdr:from>
      <xdr:col>6</xdr:col>
      <xdr:colOff>160020</xdr:colOff>
      <xdr:row>10</xdr:row>
      <xdr:rowOff>0</xdr:rowOff>
    </xdr:from>
    <xdr:to>
      <xdr:col>9</xdr:col>
      <xdr:colOff>53340</xdr:colOff>
      <xdr:row>11</xdr:row>
      <xdr:rowOff>38100</xdr:rowOff>
    </xdr:to>
    <xdr:sp macro="" textlink="'KPI3'!H9">
      <xdr:nvSpPr>
        <xdr:cNvPr id="63" name="TextBox 62">
          <a:extLst>
            <a:ext uri="{FF2B5EF4-FFF2-40B4-BE49-F238E27FC236}">
              <a16:creationId xmlns:a16="http://schemas.microsoft.com/office/drawing/2014/main" id="{D4DD99AF-453F-4418-9790-B71DC6AA4C11}"/>
            </a:ext>
          </a:extLst>
        </xdr:cNvPr>
        <xdr:cNvSpPr txBox="1"/>
      </xdr:nvSpPr>
      <xdr:spPr>
        <a:xfrm>
          <a:off x="3817620" y="1828800"/>
          <a:ext cx="1722120" cy="220980"/>
        </a:xfrm>
        <a:prstGeom prst="rect">
          <a:avLst/>
        </a:prstGeom>
        <a:solidFill>
          <a:schemeClr val="accent2">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fld id="{34A3722F-B5E4-4DEA-B674-B221FE7E1615}" type="TxLink">
            <a:rPr lang="en-US" sz="1100" b="0" i="0" u="none" strike="noStrike">
              <a:solidFill>
                <a:schemeClr val="accent1">
                  <a:lumMod val="20000"/>
                  <a:lumOff val="80000"/>
                </a:schemeClr>
              </a:solidFill>
              <a:latin typeface="Calibri"/>
              <a:ea typeface="Calibri"/>
              <a:cs typeface="Calibri"/>
            </a:rPr>
            <a:pPr algn="ctr"/>
            <a:t>15.14%</a:t>
          </a:fld>
          <a:endParaRPr lang="en-IN" sz="1100" b="1">
            <a:solidFill>
              <a:schemeClr val="accent1">
                <a:lumMod val="20000"/>
                <a:lumOff val="80000"/>
              </a:schemeClr>
            </a:solidFill>
          </a:endParaRPr>
        </a:p>
      </xdr:txBody>
    </xdr:sp>
    <xdr:clientData/>
  </xdr:twoCellAnchor>
  <xdr:twoCellAnchor>
    <xdr:from>
      <xdr:col>3</xdr:col>
      <xdr:colOff>190500</xdr:colOff>
      <xdr:row>10</xdr:row>
      <xdr:rowOff>0</xdr:rowOff>
    </xdr:from>
    <xdr:to>
      <xdr:col>6</xdr:col>
      <xdr:colOff>45720</xdr:colOff>
      <xdr:row>11</xdr:row>
      <xdr:rowOff>38100</xdr:rowOff>
    </xdr:to>
    <xdr:sp macro="" textlink="'KPI3'!G9">
      <xdr:nvSpPr>
        <xdr:cNvPr id="64" name="TextBox 63">
          <a:extLst>
            <a:ext uri="{FF2B5EF4-FFF2-40B4-BE49-F238E27FC236}">
              <a16:creationId xmlns:a16="http://schemas.microsoft.com/office/drawing/2014/main" id="{A69A654F-35DD-4C7C-AD00-183278FBA2A8}"/>
            </a:ext>
          </a:extLst>
        </xdr:cNvPr>
        <xdr:cNvSpPr txBox="1"/>
      </xdr:nvSpPr>
      <xdr:spPr>
        <a:xfrm>
          <a:off x="2019300" y="1828800"/>
          <a:ext cx="1684020" cy="220980"/>
        </a:xfrm>
        <a:prstGeom prst="rect">
          <a:avLst/>
        </a:prstGeom>
        <a:solidFill>
          <a:schemeClr val="accent2">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fld id="{90D4F52B-0CB3-4DE1-AEB0-45F4FB1D6BD3}" type="TxLink">
            <a:rPr lang="en-US" sz="1100" b="0" i="0" u="none" strike="noStrike">
              <a:solidFill>
                <a:schemeClr val="accent1">
                  <a:lumMod val="20000"/>
                  <a:lumOff val="80000"/>
                </a:schemeClr>
              </a:solidFill>
              <a:latin typeface="Calibri"/>
              <a:ea typeface="Calibri"/>
              <a:cs typeface="Calibri"/>
            </a:rPr>
            <a:pPr algn="ctr"/>
            <a:t>64.94%</a:t>
          </a:fld>
          <a:endParaRPr lang="en-US" sz="1100">
            <a:solidFill>
              <a:schemeClr val="accent1">
                <a:lumMod val="20000"/>
                <a:lumOff val="80000"/>
              </a:schemeClr>
            </a:solidFill>
          </a:endParaRPr>
        </a:p>
      </xdr:txBody>
    </xdr:sp>
    <xdr:clientData/>
  </xdr:twoCellAnchor>
  <xdr:twoCellAnchor>
    <xdr:from>
      <xdr:col>10</xdr:col>
      <xdr:colOff>0</xdr:colOff>
      <xdr:row>10</xdr:row>
      <xdr:rowOff>22860</xdr:rowOff>
    </xdr:from>
    <xdr:to>
      <xdr:col>12</xdr:col>
      <xdr:colOff>464820</xdr:colOff>
      <xdr:row>11</xdr:row>
      <xdr:rowOff>15240</xdr:rowOff>
    </xdr:to>
    <xdr:sp macro="" textlink="'KPI3'!G3">
      <xdr:nvSpPr>
        <xdr:cNvPr id="65" name="TextBox 64">
          <a:extLst>
            <a:ext uri="{FF2B5EF4-FFF2-40B4-BE49-F238E27FC236}">
              <a16:creationId xmlns:a16="http://schemas.microsoft.com/office/drawing/2014/main" id="{B9279387-8C3F-417C-9ADD-E4604B5665DF}"/>
            </a:ext>
          </a:extLst>
        </xdr:cNvPr>
        <xdr:cNvSpPr txBox="1"/>
      </xdr:nvSpPr>
      <xdr:spPr>
        <a:xfrm>
          <a:off x="6096000" y="1851660"/>
          <a:ext cx="1684020" cy="175260"/>
        </a:xfrm>
        <a:prstGeom prst="rect">
          <a:avLst/>
        </a:prstGeom>
        <a:solidFill>
          <a:schemeClr val="accent2">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fld id="{205F3280-F9CE-4677-99DD-3639E76DF0C5}" type="TxLink">
            <a:rPr lang="en-US" sz="1100" b="0" i="0" u="none" strike="noStrike">
              <a:solidFill>
                <a:schemeClr val="accent1">
                  <a:lumMod val="20000"/>
                  <a:lumOff val="80000"/>
                </a:schemeClr>
              </a:solidFill>
              <a:latin typeface="Calibri"/>
              <a:ea typeface="Calibri"/>
              <a:cs typeface="Calibri"/>
            </a:rPr>
            <a:pPr algn="ctr"/>
            <a:t>17.95%</a:t>
          </a:fld>
          <a:endParaRPr lang="en-US" sz="1100">
            <a:solidFill>
              <a:schemeClr val="accent1">
                <a:lumMod val="20000"/>
                <a:lumOff val="80000"/>
              </a:schemeClr>
            </a:solidFill>
          </a:endParaRPr>
        </a:p>
      </xdr:txBody>
    </xdr:sp>
    <xdr:clientData/>
  </xdr:twoCellAnchor>
  <xdr:twoCellAnchor>
    <xdr:from>
      <xdr:col>12</xdr:col>
      <xdr:colOff>594360</xdr:colOff>
      <xdr:row>10</xdr:row>
      <xdr:rowOff>22860</xdr:rowOff>
    </xdr:from>
    <xdr:to>
      <xdr:col>15</xdr:col>
      <xdr:colOff>449580</xdr:colOff>
      <xdr:row>11</xdr:row>
      <xdr:rowOff>30480</xdr:rowOff>
    </xdr:to>
    <xdr:sp macro="" textlink="'KPI3'!H3">
      <xdr:nvSpPr>
        <xdr:cNvPr id="66" name="TextBox 65">
          <a:extLst>
            <a:ext uri="{FF2B5EF4-FFF2-40B4-BE49-F238E27FC236}">
              <a16:creationId xmlns:a16="http://schemas.microsoft.com/office/drawing/2014/main" id="{50046EBA-77D3-469F-9EB6-0EA3CAFB5DA6}"/>
            </a:ext>
          </a:extLst>
        </xdr:cNvPr>
        <xdr:cNvSpPr txBox="1"/>
      </xdr:nvSpPr>
      <xdr:spPr>
        <a:xfrm>
          <a:off x="7909560" y="1851660"/>
          <a:ext cx="1684020" cy="190500"/>
        </a:xfrm>
        <a:prstGeom prst="rect">
          <a:avLst/>
        </a:prstGeom>
        <a:solidFill>
          <a:schemeClr val="accent2">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fld id="{32CF38BE-E84B-465D-B6A4-6F16F21CF0AC}" type="TxLink">
            <a:rPr lang="en-US" sz="1100" b="0" i="0" u="none" strike="noStrike">
              <a:solidFill>
                <a:schemeClr val="accent1">
                  <a:lumMod val="20000"/>
                  <a:lumOff val="80000"/>
                </a:schemeClr>
              </a:solidFill>
              <a:latin typeface="Calibri"/>
              <a:ea typeface="Calibri"/>
              <a:cs typeface="Calibri"/>
            </a:rPr>
            <a:pPr algn="ctr"/>
            <a:t>4.21%</a:t>
          </a:fld>
          <a:endParaRPr lang="en-US" sz="1100">
            <a:solidFill>
              <a:schemeClr val="accent1">
                <a:lumMod val="20000"/>
                <a:lumOff val="80000"/>
              </a:schemeClr>
            </a:solidFill>
          </a:endParaRPr>
        </a:p>
      </xdr:txBody>
    </xdr:sp>
    <xdr:clientData/>
  </xdr:twoCellAnchor>
  <xdr:twoCellAnchor>
    <xdr:from>
      <xdr:col>10</xdr:col>
      <xdr:colOff>7620</xdr:colOff>
      <xdr:row>8</xdr:row>
      <xdr:rowOff>83820</xdr:rowOff>
    </xdr:from>
    <xdr:to>
      <xdr:col>12</xdr:col>
      <xdr:colOff>472440</xdr:colOff>
      <xdr:row>9</xdr:row>
      <xdr:rowOff>167640</xdr:rowOff>
    </xdr:to>
    <xdr:sp macro="" textlink="">
      <xdr:nvSpPr>
        <xdr:cNvPr id="69" name="TextBox 68">
          <a:extLst>
            <a:ext uri="{FF2B5EF4-FFF2-40B4-BE49-F238E27FC236}">
              <a16:creationId xmlns:a16="http://schemas.microsoft.com/office/drawing/2014/main" id="{F4BBB1D1-DCD6-4C6E-86A6-7ED032C4174B}"/>
            </a:ext>
          </a:extLst>
        </xdr:cNvPr>
        <xdr:cNvSpPr txBox="1"/>
      </xdr:nvSpPr>
      <xdr:spPr>
        <a:xfrm>
          <a:off x="6103620" y="1546860"/>
          <a:ext cx="1684020" cy="2667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rPr>
            <a:t>New</a:t>
          </a:r>
          <a:r>
            <a:rPr lang="en-IN" sz="1100" b="1" baseline="0">
              <a:solidFill>
                <a:schemeClr val="tx1"/>
              </a:solidFill>
            </a:rPr>
            <a:t> </a:t>
          </a:r>
          <a:r>
            <a:rPr lang="en-IN" sz="1100" b="1">
              <a:solidFill>
                <a:schemeClr val="tx1"/>
              </a:solidFill>
            </a:rPr>
            <a:t>Placed Achiev%</a:t>
          </a:r>
        </a:p>
      </xdr:txBody>
    </xdr:sp>
    <xdr:clientData/>
  </xdr:twoCellAnchor>
  <xdr:twoCellAnchor>
    <xdr:from>
      <xdr:col>12</xdr:col>
      <xdr:colOff>586740</xdr:colOff>
      <xdr:row>8</xdr:row>
      <xdr:rowOff>76200</xdr:rowOff>
    </xdr:from>
    <xdr:to>
      <xdr:col>15</xdr:col>
      <xdr:colOff>441960</xdr:colOff>
      <xdr:row>9</xdr:row>
      <xdr:rowOff>160020</xdr:rowOff>
    </xdr:to>
    <xdr:sp macro="" textlink="">
      <xdr:nvSpPr>
        <xdr:cNvPr id="70" name="TextBox 69">
          <a:extLst>
            <a:ext uri="{FF2B5EF4-FFF2-40B4-BE49-F238E27FC236}">
              <a16:creationId xmlns:a16="http://schemas.microsoft.com/office/drawing/2014/main" id="{4A410524-3B26-4DA1-85A9-E838DD9C9005}"/>
            </a:ext>
          </a:extLst>
        </xdr:cNvPr>
        <xdr:cNvSpPr txBox="1"/>
      </xdr:nvSpPr>
      <xdr:spPr>
        <a:xfrm>
          <a:off x="7901940" y="1539240"/>
          <a:ext cx="1684020" cy="2667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New Invoice Achiev%</a:t>
          </a:r>
        </a:p>
      </xdr:txBody>
    </xdr:sp>
    <xdr:clientData/>
  </xdr:twoCellAnchor>
  <xdr:twoCellAnchor>
    <xdr:from>
      <xdr:col>16</xdr:col>
      <xdr:colOff>434340</xdr:colOff>
      <xdr:row>8</xdr:row>
      <xdr:rowOff>53340</xdr:rowOff>
    </xdr:from>
    <xdr:to>
      <xdr:col>19</xdr:col>
      <xdr:colOff>289560</xdr:colOff>
      <xdr:row>9</xdr:row>
      <xdr:rowOff>137160</xdr:rowOff>
    </xdr:to>
    <xdr:sp macro="" textlink="">
      <xdr:nvSpPr>
        <xdr:cNvPr id="71" name="TextBox 70">
          <a:extLst>
            <a:ext uri="{FF2B5EF4-FFF2-40B4-BE49-F238E27FC236}">
              <a16:creationId xmlns:a16="http://schemas.microsoft.com/office/drawing/2014/main" id="{A1FCC4C4-9DDA-4200-8FAD-BBF6F32CC06A}"/>
            </a:ext>
          </a:extLst>
        </xdr:cNvPr>
        <xdr:cNvSpPr txBox="1"/>
      </xdr:nvSpPr>
      <xdr:spPr>
        <a:xfrm>
          <a:off x="10187940" y="1516380"/>
          <a:ext cx="1684020" cy="2667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Renewal Placed Achiev%</a:t>
          </a:r>
        </a:p>
      </xdr:txBody>
    </xdr:sp>
    <xdr:clientData/>
  </xdr:twoCellAnchor>
  <xdr:twoCellAnchor>
    <xdr:from>
      <xdr:col>19</xdr:col>
      <xdr:colOff>411480</xdr:colOff>
      <xdr:row>8</xdr:row>
      <xdr:rowOff>45720</xdr:rowOff>
    </xdr:from>
    <xdr:to>
      <xdr:col>22</xdr:col>
      <xdr:colOff>266700</xdr:colOff>
      <xdr:row>9</xdr:row>
      <xdr:rowOff>129540</xdr:rowOff>
    </xdr:to>
    <xdr:sp macro="" textlink="">
      <xdr:nvSpPr>
        <xdr:cNvPr id="72" name="TextBox 71">
          <a:extLst>
            <a:ext uri="{FF2B5EF4-FFF2-40B4-BE49-F238E27FC236}">
              <a16:creationId xmlns:a16="http://schemas.microsoft.com/office/drawing/2014/main" id="{DC29E44A-C44B-480B-AC11-4F2F80C8EA4E}"/>
            </a:ext>
          </a:extLst>
        </xdr:cNvPr>
        <xdr:cNvSpPr txBox="1"/>
      </xdr:nvSpPr>
      <xdr:spPr>
        <a:xfrm>
          <a:off x="11993880" y="1508760"/>
          <a:ext cx="1684020" cy="2667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Renewal Invoice</a:t>
          </a:r>
          <a:r>
            <a:rPr lang="en-IN" sz="1100" b="1" baseline="0">
              <a:solidFill>
                <a:schemeClr val="tx1"/>
              </a:solidFill>
            </a:rPr>
            <a:t> </a:t>
          </a:r>
          <a:r>
            <a:rPr lang="en-IN" sz="1100" b="1">
              <a:solidFill>
                <a:schemeClr val="tx1"/>
              </a:solidFill>
            </a:rPr>
            <a:t>Achiev%</a:t>
          </a:r>
        </a:p>
      </xdr:txBody>
    </xdr:sp>
    <xdr:clientData/>
  </xdr:twoCellAnchor>
  <xdr:twoCellAnchor>
    <xdr:from>
      <xdr:col>16</xdr:col>
      <xdr:colOff>457200</xdr:colOff>
      <xdr:row>9</xdr:row>
      <xdr:rowOff>167640</xdr:rowOff>
    </xdr:from>
    <xdr:to>
      <xdr:col>19</xdr:col>
      <xdr:colOff>312420</xdr:colOff>
      <xdr:row>11</xdr:row>
      <xdr:rowOff>7620</xdr:rowOff>
    </xdr:to>
    <xdr:sp macro="" textlink="'KPI3'!G6">
      <xdr:nvSpPr>
        <xdr:cNvPr id="74" name="TextBox 73">
          <a:extLst>
            <a:ext uri="{FF2B5EF4-FFF2-40B4-BE49-F238E27FC236}">
              <a16:creationId xmlns:a16="http://schemas.microsoft.com/office/drawing/2014/main" id="{88954235-95AB-417E-829C-7EA5DA0CAB03}"/>
            </a:ext>
          </a:extLst>
        </xdr:cNvPr>
        <xdr:cNvSpPr txBox="1"/>
      </xdr:nvSpPr>
      <xdr:spPr>
        <a:xfrm>
          <a:off x="10210800" y="1813560"/>
          <a:ext cx="1684020" cy="205740"/>
        </a:xfrm>
        <a:prstGeom prst="rect">
          <a:avLst/>
        </a:prstGeom>
        <a:solidFill>
          <a:schemeClr val="accent2">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fld id="{194A260E-06B5-4A72-B99D-8061F57789F7}" type="TxLink">
            <a:rPr lang="en-US" sz="1100" b="0" i="0" u="none" strike="noStrike">
              <a:solidFill>
                <a:schemeClr val="accent1">
                  <a:lumMod val="20000"/>
                  <a:lumOff val="80000"/>
                </a:schemeClr>
              </a:solidFill>
              <a:latin typeface="Calibri"/>
              <a:ea typeface="Calibri"/>
              <a:cs typeface="Calibri"/>
            </a:rPr>
            <a:pPr algn="ctr"/>
            <a:t>150.23%</a:t>
          </a:fld>
          <a:endParaRPr lang="en-US" sz="1100">
            <a:solidFill>
              <a:schemeClr val="accent1">
                <a:lumMod val="20000"/>
                <a:lumOff val="80000"/>
              </a:schemeClr>
            </a:solidFill>
          </a:endParaRPr>
        </a:p>
      </xdr:txBody>
    </xdr:sp>
    <xdr:clientData/>
  </xdr:twoCellAnchor>
  <xdr:twoCellAnchor>
    <xdr:from>
      <xdr:col>19</xdr:col>
      <xdr:colOff>419100</xdr:colOff>
      <xdr:row>9</xdr:row>
      <xdr:rowOff>160020</xdr:rowOff>
    </xdr:from>
    <xdr:to>
      <xdr:col>22</xdr:col>
      <xdr:colOff>274320</xdr:colOff>
      <xdr:row>11</xdr:row>
      <xdr:rowOff>0</xdr:rowOff>
    </xdr:to>
    <xdr:sp macro="" textlink="'KPI3'!H6">
      <xdr:nvSpPr>
        <xdr:cNvPr id="75" name="TextBox 74">
          <a:extLst>
            <a:ext uri="{FF2B5EF4-FFF2-40B4-BE49-F238E27FC236}">
              <a16:creationId xmlns:a16="http://schemas.microsoft.com/office/drawing/2014/main" id="{0D632F1B-0C2F-4B5A-943B-2D4D48827490}"/>
            </a:ext>
          </a:extLst>
        </xdr:cNvPr>
        <xdr:cNvSpPr txBox="1"/>
      </xdr:nvSpPr>
      <xdr:spPr>
        <a:xfrm>
          <a:off x="12001500" y="1805940"/>
          <a:ext cx="1684020" cy="205740"/>
        </a:xfrm>
        <a:prstGeom prst="rect">
          <a:avLst/>
        </a:prstGeom>
        <a:solidFill>
          <a:schemeClr val="accent2">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fld id="{8BC96547-F116-466E-9FD7-C994C121A36E}" type="TxLink">
            <a:rPr lang="en-US" sz="1100" b="0" i="0" u="none" strike="noStrike">
              <a:solidFill>
                <a:schemeClr val="accent1">
                  <a:lumMod val="20000"/>
                  <a:lumOff val="80000"/>
                </a:schemeClr>
              </a:solidFill>
              <a:latin typeface="Calibri"/>
              <a:ea typeface="Calibri"/>
              <a:cs typeface="Calibri"/>
            </a:rPr>
            <a:pPr algn="ctr"/>
            <a:t>68.14%</a:t>
          </a:fld>
          <a:endParaRPr lang="en-US" sz="1100">
            <a:solidFill>
              <a:schemeClr val="accent1">
                <a:lumMod val="20000"/>
                <a:lumOff val="80000"/>
              </a:schemeClr>
            </a:solidFill>
          </a:endParaRPr>
        </a:p>
      </xdr:txBody>
    </xdr:sp>
    <xdr:clientData/>
  </xdr:twoCellAnchor>
  <xdr:twoCellAnchor>
    <xdr:from>
      <xdr:col>16</xdr:col>
      <xdr:colOff>190500</xdr:colOff>
      <xdr:row>11</xdr:row>
      <xdr:rowOff>114300</xdr:rowOff>
    </xdr:from>
    <xdr:to>
      <xdr:col>19</xdr:col>
      <xdr:colOff>45720</xdr:colOff>
      <xdr:row>12</xdr:row>
      <xdr:rowOff>160020</xdr:rowOff>
    </xdr:to>
    <xdr:sp macro="" textlink="">
      <xdr:nvSpPr>
        <xdr:cNvPr id="76" name="TextBox 75">
          <a:extLst>
            <a:ext uri="{FF2B5EF4-FFF2-40B4-BE49-F238E27FC236}">
              <a16:creationId xmlns:a16="http://schemas.microsoft.com/office/drawing/2014/main" id="{D665F1AD-4D7B-450D-8097-093E294ECF04}"/>
            </a:ext>
          </a:extLst>
        </xdr:cNvPr>
        <xdr:cNvSpPr txBox="1"/>
      </xdr:nvSpPr>
      <xdr:spPr>
        <a:xfrm>
          <a:off x="9944100" y="2125980"/>
          <a:ext cx="1684020" cy="2286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F0000"/>
              </a:solidFill>
            </a:rPr>
            <a:t>Total</a:t>
          </a:r>
          <a:r>
            <a:rPr lang="en-US" sz="1400" b="1" baseline="0">
              <a:solidFill>
                <a:srgbClr val="FF0000"/>
              </a:solidFill>
            </a:rPr>
            <a:t> opportunity</a:t>
          </a:r>
          <a:endParaRPr lang="en-US" sz="1400" b="1">
            <a:solidFill>
              <a:srgbClr val="FF0000"/>
            </a:solidFill>
          </a:endParaRPr>
        </a:p>
      </xdr:txBody>
    </xdr:sp>
    <xdr:clientData/>
  </xdr:twoCellAnchor>
  <xdr:twoCellAnchor>
    <xdr:from>
      <xdr:col>19</xdr:col>
      <xdr:colOff>220980</xdr:colOff>
      <xdr:row>11</xdr:row>
      <xdr:rowOff>114300</xdr:rowOff>
    </xdr:from>
    <xdr:to>
      <xdr:col>22</xdr:col>
      <xdr:colOff>396240</xdr:colOff>
      <xdr:row>12</xdr:row>
      <xdr:rowOff>99060</xdr:rowOff>
    </xdr:to>
    <xdr:sp macro="" textlink="">
      <xdr:nvSpPr>
        <xdr:cNvPr id="77" name="TextBox 76">
          <a:extLst>
            <a:ext uri="{FF2B5EF4-FFF2-40B4-BE49-F238E27FC236}">
              <a16:creationId xmlns:a16="http://schemas.microsoft.com/office/drawing/2014/main" id="{89D885FF-F830-4DCD-8F1B-7416BE97B295}"/>
            </a:ext>
          </a:extLst>
        </xdr:cNvPr>
        <xdr:cNvSpPr txBox="1"/>
      </xdr:nvSpPr>
      <xdr:spPr>
        <a:xfrm>
          <a:off x="11803380" y="2125980"/>
          <a:ext cx="2004060" cy="16764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F0000"/>
              </a:solidFill>
            </a:rPr>
            <a:t>Total Open Opportunity</a:t>
          </a:r>
        </a:p>
      </xdr:txBody>
    </xdr:sp>
    <xdr:clientData/>
  </xdr:twoCellAnchor>
  <xdr:twoCellAnchor>
    <xdr:from>
      <xdr:col>16</xdr:col>
      <xdr:colOff>190500</xdr:colOff>
      <xdr:row>13</xdr:row>
      <xdr:rowOff>15240</xdr:rowOff>
    </xdr:from>
    <xdr:to>
      <xdr:col>19</xdr:col>
      <xdr:colOff>7620</xdr:colOff>
      <xdr:row>14</xdr:row>
      <xdr:rowOff>38100</xdr:rowOff>
    </xdr:to>
    <xdr:sp macro="" textlink="'top 4 revenue oppty'!A14">
      <xdr:nvSpPr>
        <xdr:cNvPr id="78" name="TextBox 77">
          <a:extLst>
            <a:ext uri="{FF2B5EF4-FFF2-40B4-BE49-F238E27FC236}">
              <a16:creationId xmlns:a16="http://schemas.microsoft.com/office/drawing/2014/main" id="{E40ABA15-4415-40D6-B060-8D188AB84851}"/>
            </a:ext>
          </a:extLst>
        </xdr:cNvPr>
        <xdr:cNvSpPr txBox="1"/>
      </xdr:nvSpPr>
      <xdr:spPr>
        <a:xfrm>
          <a:off x="9944100" y="2392680"/>
          <a:ext cx="1645920" cy="20574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781A4F-BF45-45A1-8FF6-88795542D2A2}" type="TxLink">
            <a:rPr lang="en-US" sz="1100" b="0" i="0" u="none" strike="noStrike">
              <a:solidFill>
                <a:srgbClr val="000000"/>
              </a:solidFill>
              <a:latin typeface="Calibri"/>
              <a:ea typeface="Calibri"/>
              <a:cs typeface="Calibri"/>
            </a:rPr>
            <a:pPr algn="ctr"/>
            <a:t>49</a:t>
          </a:fld>
          <a:endParaRPr lang="en-US" sz="1100"/>
        </a:p>
      </xdr:txBody>
    </xdr:sp>
    <xdr:clientData/>
  </xdr:twoCellAnchor>
  <xdr:twoCellAnchor>
    <xdr:from>
      <xdr:col>19</xdr:col>
      <xdr:colOff>220980</xdr:colOff>
      <xdr:row>13</xdr:row>
      <xdr:rowOff>0</xdr:rowOff>
    </xdr:from>
    <xdr:to>
      <xdr:col>22</xdr:col>
      <xdr:colOff>358140</xdr:colOff>
      <xdr:row>14</xdr:row>
      <xdr:rowOff>22860</xdr:rowOff>
    </xdr:to>
    <xdr:sp macro="" textlink="'top 4 revenue oppty'!B14">
      <xdr:nvSpPr>
        <xdr:cNvPr id="79" name="TextBox 78">
          <a:extLst>
            <a:ext uri="{FF2B5EF4-FFF2-40B4-BE49-F238E27FC236}">
              <a16:creationId xmlns:a16="http://schemas.microsoft.com/office/drawing/2014/main" id="{666BB96E-315C-4BE1-917E-4F05DDBF1178}"/>
            </a:ext>
          </a:extLst>
        </xdr:cNvPr>
        <xdr:cNvSpPr txBox="1"/>
      </xdr:nvSpPr>
      <xdr:spPr>
        <a:xfrm>
          <a:off x="11803380" y="2377440"/>
          <a:ext cx="1965960" cy="20574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1634CF-166C-41A1-AE01-21499646401B}" type="TxLink">
            <a:rPr lang="en-US" sz="1100" b="0" i="0" u="none" strike="noStrike">
              <a:solidFill>
                <a:srgbClr val="000000"/>
              </a:solidFill>
              <a:latin typeface="Calibri"/>
              <a:ea typeface="Calibri"/>
              <a:cs typeface="Calibri"/>
            </a:rPr>
            <a:pPr algn="ctr"/>
            <a:t>44</a:t>
          </a:fld>
          <a:endParaRPr lang="en-US" sz="1100"/>
        </a:p>
      </xdr:txBody>
    </xdr:sp>
    <xdr:clientData/>
  </xdr:twoCellAnchor>
  <xdr:twoCellAnchor editAs="oneCell">
    <xdr:from>
      <xdr:col>15</xdr:col>
      <xdr:colOff>251460</xdr:colOff>
      <xdr:row>0</xdr:row>
      <xdr:rowOff>164601</xdr:rowOff>
    </xdr:from>
    <xdr:to>
      <xdr:col>16</xdr:col>
      <xdr:colOff>426720</xdr:colOff>
      <xdr:row>2</xdr:row>
      <xdr:rowOff>85120</xdr:rowOff>
    </xdr:to>
    <xdr:pic>
      <xdr:nvPicPr>
        <xdr:cNvPr id="13" name="Picture 12">
          <a:extLst>
            <a:ext uri="{FF2B5EF4-FFF2-40B4-BE49-F238E27FC236}">
              <a16:creationId xmlns:a16="http://schemas.microsoft.com/office/drawing/2014/main" id="{84364DC8-D4A0-995C-D20E-19C6524928BA}"/>
            </a:ext>
          </a:extLst>
        </xdr:cNvPr>
        <xdr:cNvPicPr>
          <a:picLocks noChangeAspect="1"/>
        </xdr:cNvPicPr>
      </xdr:nvPicPr>
      <xdr:blipFill>
        <a:blip xmlns:r="http://schemas.openxmlformats.org/officeDocument/2006/relationships" r:embed="rId9"/>
        <a:stretch>
          <a:fillRect/>
        </a:stretch>
      </xdr:blipFill>
      <xdr:spPr>
        <a:xfrm>
          <a:off x="9395460" y="164601"/>
          <a:ext cx="784860" cy="286279"/>
        </a:xfrm>
        <a:prstGeom prst="rect">
          <a:avLst/>
        </a:prstGeom>
      </xdr:spPr>
    </xdr:pic>
    <xdr:clientData/>
  </xdr:twoCellAnchor>
  <xdr:twoCellAnchor>
    <xdr:from>
      <xdr:col>9</xdr:col>
      <xdr:colOff>68580</xdr:colOff>
      <xdr:row>23</xdr:row>
      <xdr:rowOff>91440</xdr:rowOff>
    </xdr:from>
    <xdr:to>
      <xdr:col>15</xdr:col>
      <xdr:colOff>30480</xdr:colOff>
      <xdr:row>34</xdr:row>
      <xdr:rowOff>83820</xdr:rowOff>
    </xdr:to>
    <xdr:graphicFrame macro="">
      <xdr:nvGraphicFramePr>
        <xdr:cNvPr id="29" name="Chart 28">
          <a:extLst>
            <a:ext uri="{FF2B5EF4-FFF2-40B4-BE49-F238E27FC236}">
              <a16:creationId xmlns:a16="http://schemas.microsoft.com/office/drawing/2014/main" id="{EE41F266-A6F0-4C53-B9D6-7F324E52A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601980</xdr:colOff>
      <xdr:row>14</xdr:row>
      <xdr:rowOff>60960</xdr:rowOff>
    </xdr:from>
    <xdr:to>
      <xdr:col>22</xdr:col>
      <xdr:colOff>502920</xdr:colOff>
      <xdr:row>22</xdr:row>
      <xdr:rowOff>129540</xdr:rowOff>
    </xdr:to>
    <xdr:graphicFrame macro="">
      <xdr:nvGraphicFramePr>
        <xdr:cNvPr id="30" name="Chart 29">
          <a:extLst>
            <a:ext uri="{FF2B5EF4-FFF2-40B4-BE49-F238E27FC236}">
              <a16:creationId xmlns:a16="http://schemas.microsoft.com/office/drawing/2014/main" id="{00061D17-B8B3-4FD8-A6B6-21B93ED27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0.3757</cdr:x>
      <cdr:y>0.49701</cdr:y>
    </cdr:from>
    <cdr:to>
      <cdr:x>0.46552</cdr:x>
      <cdr:y>0.58952</cdr:y>
    </cdr:to>
    <cdr:sp macro="" textlink="">
      <cdr:nvSpPr>
        <cdr:cNvPr id="2" name="TextBox 1">
          <a:extLst xmlns:a="http://schemas.openxmlformats.org/drawingml/2006/main">
            <a:ext uri="{FF2B5EF4-FFF2-40B4-BE49-F238E27FC236}">
              <a16:creationId xmlns:a16="http://schemas.microsoft.com/office/drawing/2014/main" id="{18AA6ADF-1AC3-FD96-ECD2-B787B502E57C}"/>
            </a:ext>
          </a:extLst>
        </cdr:cNvPr>
        <cdr:cNvSpPr txBox="1"/>
      </cdr:nvSpPr>
      <cdr:spPr>
        <a:xfrm xmlns:a="http://schemas.openxmlformats.org/drawingml/2006/main">
          <a:off x="1359859" y="996030"/>
          <a:ext cx="325104" cy="1853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49</a:t>
          </a: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2</xdr:col>
      <xdr:colOff>228600</xdr:colOff>
      <xdr:row>7</xdr:row>
      <xdr:rowOff>38100</xdr:rowOff>
    </xdr:from>
    <xdr:to>
      <xdr:col>3</xdr:col>
      <xdr:colOff>1447800</xdr:colOff>
      <xdr:row>11</xdr:row>
      <xdr:rowOff>160019</xdr:rowOff>
    </xdr:to>
    <mc:AlternateContent xmlns:mc="http://schemas.openxmlformats.org/markup-compatibility/2006" xmlns:a14="http://schemas.microsoft.com/office/drawing/2010/main">
      <mc:Choice Requires="a14">
        <xdr:graphicFrame macro="">
          <xdr:nvGraphicFramePr>
            <xdr:cNvPr id="4" name="Years (meeting_date)">
              <a:extLst>
                <a:ext uri="{FF2B5EF4-FFF2-40B4-BE49-F238E27FC236}">
                  <a16:creationId xmlns:a16="http://schemas.microsoft.com/office/drawing/2014/main" id="{2C1A57F1-2460-692D-91BC-83C47EF62432}"/>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2590800" y="1318260"/>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601980</xdr:colOff>
      <xdr:row>7</xdr:row>
      <xdr:rowOff>45720</xdr:rowOff>
    </xdr:from>
    <xdr:to>
      <xdr:col>13</xdr:col>
      <xdr:colOff>60960</xdr:colOff>
      <xdr:row>22</xdr:row>
      <xdr:rowOff>45720</xdr:rowOff>
    </xdr:to>
    <xdr:graphicFrame macro="">
      <xdr:nvGraphicFramePr>
        <xdr:cNvPr id="2" name="Chart 1">
          <a:extLst>
            <a:ext uri="{FF2B5EF4-FFF2-40B4-BE49-F238E27FC236}">
              <a16:creationId xmlns:a16="http://schemas.microsoft.com/office/drawing/2014/main" id="{98A27793-5408-4A16-8A0A-50A9571E9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579120</xdr:colOff>
      <xdr:row>6</xdr:row>
      <xdr:rowOff>41910</xdr:rowOff>
    </xdr:from>
    <xdr:to>
      <xdr:col>11</xdr:col>
      <xdr:colOff>274320</xdr:colOff>
      <xdr:row>21</xdr:row>
      <xdr:rowOff>41910</xdr:rowOff>
    </xdr:to>
    <xdr:graphicFrame macro="">
      <xdr:nvGraphicFramePr>
        <xdr:cNvPr id="2" name="Chart 1">
          <a:extLst>
            <a:ext uri="{FF2B5EF4-FFF2-40B4-BE49-F238E27FC236}">
              <a16:creationId xmlns:a16="http://schemas.microsoft.com/office/drawing/2014/main" id="{B44CC1F9-8B87-F531-88E0-F3F9010F8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312420</xdr:colOff>
      <xdr:row>6</xdr:row>
      <xdr:rowOff>41910</xdr:rowOff>
    </xdr:from>
    <xdr:to>
      <xdr:col>14</xdr:col>
      <xdr:colOff>7620</xdr:colOff>
      <xdr:row>21</xdr:row>
      <xdr:rowOff>41910</xdr:rowOff>
    </xdr:to>
    <xdr:graphicFrame macro="">
      <xdr:nvGraphicFramePr>
        <xdr:cNvPr id="2" name="Chart 1">
          <a:extLst>
            <a:ext uri="{FF2B5EF4-FFF2-40B4-BE49-F238E27FC236}">
              <a16:creationId xmlns:a16="http://schemas.microsoft.com/office/drawing/2014/main" id="{D1E72E1E-5E49-917E-A05B-8AA356071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502920</xdr:colOff>
      <xdr:row>6</xdr:row>
      <xdr:rowOff>41910</xdr:rowOff>
    </xdr:from>
    <xdr:to>
      <xdr:col>11</xdr:col>
      <xdr:colOff>198120</xdr:colOff>
      <xdr:row>21</xdr:row>
      <xdr:rowOff>41910</xdr:rowOff>
    </xdr:to>
    <xdr:graphicFrame macro="">
      <xdr:nvGraphicFramePr>
        <xdr:cNvPr id="2" name="Chart 1">
          <a:extLst>
            <a:ext uri="{FF2B5EF4-FFF2-40B4-BE49-F238E27FC236}">
              <a16:creationId xmlns:a16="http://schemas.microsoft.com/office/drawing/2014/main" id="{5DDD97AF-02F4-F75E-1915-2EC042C6E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731520</xdr:colOff>
      <xdr:row>6</xdr:row>
      <xdr:rowOff>179070</xdr:rowOff>
    </xdr:from>
    <xdr:to>
      <xdr:col>11</xdr:col>
      <xdr:colOff>312420</xdr:colOff>
      <xdr:row>21</xdr:row>
      <xdr:rowOff>76200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2691744E-00A3-D953-C9FE-F23E73C459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63440" y="1276350"/>
              <a:ext cx="5791200" cy="26403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647700</xdr:colOff>
      <xdr:row>11</xdr:row>
      <xdr:rowOff>30480</xdr:rowOff>
    </xdr:from>
    <xdr:to>
      <xdr:col>10</xdr:col>
      <xdr:colOff>441960</xdr:colOff>
      <xdr:row>24</xdr:row>
      <xdr:rowOff>22860</xdr:rowOff>
    </xdr:to>
    <xdr:graphicFrame macro="">
      <xdr:nvGraphicFramePr>
        <xdr:cNvPr id="3" name="Chart 2">
          <a:extLst>
            <a:ext uri="{FF2B5EF4-FFF2-40B4-BE49-F238E27FC236}">
              <a16:creationId xmlns:a16="http://schemas.microsoft.com/office/drawing/2014/main" id="{0C3D6420-5FA9-3F83-FAE0-7BD203E66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548640</xdr:colOff>
      <xdr:row>7</xdr:row>
      <xdr:rowOff>156210</xdr:rowOff>
    </xdr:from>
    <xdr:to>
      <xdr:col>11</xdr:col>
      <xdr:colOff>243840</xdr:colOff>
      <xdr:row>22</xdr:row>
      <xdr:rowOff>156210</xdr:rowOff>
    </xdr:to>
    <xdr:graphicFrame macro="">
      <xdr:nvGraphicFramePr>
        <xdr:cNvPr id="3" name="Chart 2">
          <a:extLst>
            <a:ext uri="{FF2B5EF4-FFF2-40B4-BE49-F238E27FC236}">
              <a16:creationId xmlns:a16="http://schemas.microsoft.com/office/drawing/2014/main" id="{3B5DDE75-1785-794B-C808-81EE8D4C0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464820</xdr:colOff>
      <xdr:row>1</xdr:row>
      <xdr:rowOff>129540</xdr:rowOff>
    </xdr:from>
    <xdr:to>
      <xdr:col>14</xdr:col>
      <xdr:colOff>464820</xdr:colOff>
      <xdr:row>15</xdr:row>
      <xdr:rowOff>36195</xdr:rowOff>
    </xdr:to>
    <mc:AlternateContent xmlns:mc="http://schemas.openxmlformats.org/markup-compatibility/2006" xmlns:a14="http://schemas.microsoft.com/office/drawing/2010/main">
      <mc:Choice Requires="a14">
        <xdr:graphicFrame macro="">
          <xdr:nvGraphicFramePr>
            <xdr:cNvPr id="4" name="opportunity_name">
              <a:extLst>
                <a:ext uri="{FF2B5EF4-FFF2-40B4-BE49-F238E27FC236}">
                  <a16:creationId xmlns:a16="http://schemas.microsoft.com/office/drawing/2014/main" id="{C33EEA74-A5DB-9D2D-2572-5B2883477C8E}"/>
                </a:ext>
              </a:extLst>
            </xdr:cNvPr>
            <xdr:cNvGraphicFramePr/>
          </xdr:nvGraphicFramePr>
          <xdr:xfrm>
            <a:off x="0" y="0"/>
            <a:ext cx="0" cy="0"/>
          </xdr:xfrm>
          <a:graphic>
            <a:graphicData uri="http://schemas.microsoft.com/office/drawing/2010/slicer">
              <sle:slicer xmlns:sle="http://schemas.microsoft.com/office/drawing/2010/slicer" name="opportunity_name"/>
            </a:graphicData>
          </a:graphic>
        </xdr:graphicFrame>
      </mc:Choice>
      <mc:Fallback xmlns="">
        <xdr:sp macro="" textlink="">
          <xdr:nvSpPr>
            <xdr:cNvPr id="0" name=""/>
            <xdr:cNvSpPr>
              <a:spLocks noTextEdit="1"/>
            </xdr:cNvSpPr>
          </xdr:nvSpPr>
          <xdr:spPr>
            <a:xfrm>
              <a:off x="950976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nitin\AppData\Local\Temp\de78f973-d6c5-4ec5-bb6c-608f02b11159_New%20Insurance%20Project%20(1)%20(6)%20(1).zip.159\New%20Insurance%20Project\Dataset\meeting.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nitin\AppData\Local\Temp\4041892f-281d-4dba-8efa-7ed4b72d53a1_New%20Insurance%20Project%20(1)%20(6)%20(1).zip.3a1\New%20Insurance%20Project\Dataset\Individual%20Budget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nitin\AppData\Local\Temp\8e38dfe0-976c-4bfb-a730-b9792a71dc80_New%20Insurance%20Project%20(1)%20(6)%20(1).zip.c80\New%20Insurance%20Project\Dataset\brokerage.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file:///C:\Users\nitin\AppData\Local\Temp\a59332bf-0164-46e6-9cb4-125fc6807ca3_New%20Insurance%20Project%20(1)%20(6)%20(1).zip.ca3\New%20Insurance%20Project\Dataset\fees.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file:///C:\Users\nitin\AppData\Local\Temp\e2d1865b-395c-429a-ac06-72040a9dc258_New%20Insurance%20Project%20(1)%20(6)%20(1).zip.258\New%20Insurance%20Project\Dataset\invoice.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file:///C:\Users\nitin\AppData\Local\Temp\ad992737-b067-41c3-b290-9ac72e04782d_New%20Insurance%20Project%20(1)%20(6)%20(1).zip.82d\New%20Insurance%20Project\Dataset\Opportunity.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file:///C:\Users\nitin\AppData\Local\Temp\28e1c3e1-7fdf-43ae-989a-e1f5d345a07f_New%20Insurance%20Project%20(1)%20(6)%20(1).zip.07f\New%20Insurance%20Project\Dataset\Opportunity.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745.936005439813" createdVersion="8" refreshedVersion="8" minRefreshableVersion="3" recordCount="204" xr:uid="{F37FFCCE-1D3C-493B-B84A-5669A60D3C74}">
  <cacheSource type="worksheet">
    <worksheetSource ref="A1:L205" sheet="invoice_202001231041"/>
  </cacheSource>
  <cacheFields count="12">
    <cacheField name="invoice_number" numFmtId="0">
      <sharedItems containsSemiMixedTypes="0" containsString="0" containsNumber="1" containsInteger="1" minValue="1900001087" maxValue="2000001604" count="198">
        <n v="1900001087"/>
        <n v="1900001106"/>
        <n v="1900001110"/>
        <n v="1900001136"/>
        <n v="1900001164"/>
        <n v="1900001165"/>
        <n v="1900001167"/>
        <n v="1900001168"/>
        <n v="1900001169"/>
        <n v="1900001282"/>
        <n v="1900001293"/>
        <n v="1900001294"/>
        <n v="1900001304"/>
        <n v="1900001305"/>
        <n v="1900001306"/>
        <n v="1900001308"/>
        <n v="1900001342"/>
        <n v="1900001354"/>
        <n v="1900001355"/>
        <n v="1900001356"/>
        <n v="1900001361"/>
        <n v="1900001376"/>
        <n v="1900001377"/>
        <n v="1900001385"/>
        <n v="1900001388"/>
        <n v="1900001390"/>
        <n v="1900001392"/>
        <n v="1900001393"/>
        <n v="1900001394"/>
        <n v="1900001396"/>
        <n v="1900001397"/>
        <n v="1900001398"/>
        <n v="1900001403"/>
        <n v="1900001404"/>
        <n v="1900001405"/>
        <n v="1900001583"/>
        <n v="1900001602"/>
        <n v="1900001603"/>
        <n v="1900001604"/>
        <n v="1900001605"/>
        <n v="1900001606"/>
        <n v="1900001607"/>
        <n v="1900001608"/>
        <n v="1900001609"/>
        <n v="1900001610"/>
        <n v="1900001611"/>
        <n v="1900002041"/>
        <n v="1900002042"/>
        <n v="1900002043"/>
        <n v="1900002044"/>
        <n v="1900002045"/>
        <n v="1900002046"/>
        <n v="1900002047"/>
        <n v="1900002048"/>
        <n v="1900002049"/>
        <n v="1900002050"/>
        <n v="1900002051"/>
        <n v="1900002052"/>
        <n v="1900002072"/>
        <n v="1900002229"/>
        <n v="1900002230"/>
        <n v="1900002232"/>
        <n v="1900002265"/>
        <n v="1900002331"/>
        <n v="1900002384"/>
        <n v="1900002387"/>
        <n v="1900002458"/>
        <n v="1900002464"/>
        <n v="1900002472"/>
        <n v="1900002635"/>
        <n v="1900002636"/>
        <n v="1900002637"/>
        <n v="1900002638"/>
        <n v="1900002639"/>
        <n v="1900002640"/>
        <n v="1900002880"/>
        <n v="1900003129"/>
        <n v="1900003131"/>
        <n v="1900003209"/>
        <n v="1900003210"/>
        <n v="1900003211"/>
        <n v="1900003212"/>
        <n v="1900003213"/>
        <n v="1900003214"/>
        <n v="1900003404"/>
        <n v="1900003405"/>
        <n v="1900003406"/>
        <n v="1900003407"/>
        <n v="1900003928"/>
        <n v="1900003930"/>
        <n v="1900003931"/>
        <n v="1900004171"/>
        <n v="1900004173"/>
        <n v="1900004220"/>
        <n v="1900004221"/>
        <n v="1900004376"/>
        <n v="1900004378"/>
        <n v="1900004380"/>
        <n v="1900004382"/>
        <n v="1900004383"/>
        <n v="1900004384"/>
        <n v="1900004404"/>
        <n v="1900004408"/>
        <n v="1900004411"/>
        <n v="1900004474"/>
        <n v="1900004500"/>
        <n v="1900004501"/>
        <n v="1900004503"/>
        <n v="1900004505"/>
        <n v="1900004507"/>
        <n v="1900004518"/>
        <n v="1900004535"/>
        <n v="1900004538"/>
        <n v="1900004894"/>
        <n v="1900004898"/>
        <n v="1900004909"/>
        <n v="1900004912"/>
        <n v="1900004917"/>
        <n v="1900004919"/>
        <n v="1900004920"/>
        <n v="1900004922"/>
        <n v="1900004923"/>
        <n v="1900004928"/>
        <n v="1900004933"/>
        <n v="1900004983"/>
        <n v="1900004984"/>
        <n v="1900004985"/>
        <n v="1900004986"/>
        <n v="1900004987"/>
        <n v="1900005036"/>
        <n v="1900005300"/>
        <n v="1900005324"/>
        <n v="1900005325"/>
        <n v="1900005329"/>
        <n v="1900005331"/>
        <n v="1900005394"/>
        <n v="1900005395"/>
        <n v="1900005396"/>
        <n v="1900005439"/>
        <n v="1900005516"/>
        <n v="1900005526"/>
        <n v="1900005527"/>
        <n v="1900005528"/>
        <n v="1900005529"/>
        <n v="1900005530"/>
        <n v="1900005531"/>
        <n v="1900005532"/>
        <n v="1900005555"/>
        <n v="1900005760"/>
        <n v="1900005761"/>
        <n v="1900005767"/>
        <n v="1900005768"/>
        <n v="1900005769"/>
        <n v="1900005770"/>
        <n v="1900005771"/>
        <n v="1900005772"/>
        <n v="1900005773"/>
        <n v="1900005774"/>
        <n v="1900005775"/>
        <n v="1900005776"/>
        <n v="1900005777"/>
        <n v="1900005778"/>
        <n v="1900005779"/>
        <n v="1900005780"/>
        <n v="1900005781"/>
        <n v="1900005782"/>
        <n v="1900005783"/>
        <n v="1900005784"/>
        <n v="1900005785"/>
        <n v="1900005786"/>
        <n v="1900005787"/>
        <n v="1900005788"/>
        <n v="1900005789"/>
        <n v="1900005910"/>
        <n v="1900005911"/>
        <n v="1900005912"/>
        <n v="1900005913"/>
        <n v="1900005915"/>
        <n v="1900005959"/>
        <n v="1900005960"/>
        <n v="1900005961"/>
        <n v="1900005962"/>
        <n v="1900005964"/>
        <n v="1900005965"/>
        <n v="2000001072"/>
        <n v="2000001076"/>
        <n v="2000001082"/>
        <n v="2000001083"/>
        <n v="2000001086"/>
        <n v="2000001563"/>
        <n v="2000001567"/>
        <n v="2000001570"/>
        <n v="2000001575"/>
        <n v="2000001579"/>
        <n v="2000001583"/>
        <n v="2000001589"/>
        <n v="2000001598"/>
        <n v="2000001604"/>
      </sharedItems>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ount="8">
        <s v="Mark"/>
        <s v="Gilbert"/>
        <s v="Vinay"/>
        <s v="Juli"/>
        <s v="Ketan Jain"/>
        <s v="Vidit Shah"/>
        <s v="Abhinav Shivam"/>
        <s v="Animesh Rawat"/>
      </sharedItems>
    </cacheField>
    <cacheField name="income_class" numFmtId="0">
      <sharedItems count="3">
        <s v="New"/>
        <s v="Renewal"/>
        <s v="Cross Sell"/>
      </sharedItems>
    </cacheField>
    <cacheField name="Client 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12559164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747.491060763889" createdVersion="8" refreshedVersion="8" minRefreshableVersion="3" recordCount="34" xr:uid="{CE9F59C5-777D-420A-A31E-0F33989042DE}">
  <cacheSource type="worksheet">
    <worksheetSource ref="A1:E35" sheet="meeting_list_202001231041" r:id="rId2"/>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4427694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747.519788541664" createdVersion="8" refreshedVersion="8" minRefreshableVersion="3" recordCount="10" xr:uid="{B8028D1E-A42D-497C-ADA1-5EFC5C746835}">
  <cacheSource type="worksheet">
    <worksheetSource ref="E1:H11" sheet="NN+EN+EE Indi bdgt -20012020 " r:id="rId2"/>
  </cacheSource>
  <cacheFields count="4">
    <cacheField name="New Role2" numFmtId="0">
      <sharedItems count="5">
        <s v="Hunter &amp; Farmer"/>
        <s v="Servicer"/>
        <s v="BH"/>
        <s v="Servicer Claims"/>
        <s v="Farmer &amp; Servicer"/>
      </sharedItems>
    </cacheField>
    <cacheField name="New Budget" numFmtId="2">
      <sharedItems containsSemiMixedTypes="0" containsString="0" containsNumber="1" containsInteger="1" minValue="12888" maxValue="12788092"/>
    </cacheField>
    <cacheField name="Cross sell bugdet" numFmtId="2">
      <sharedItems containsSemiMixedTypes="0" containsString="0" containsNumber="1" containsInteger="1" minValue="128777" maxValue="12365300"/>
    </cacheField>
    <cacheField name="Renewal Budget" numFmtId="2">
      <sharedItems containsSemiMixedTypes="0" containsString="0"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747.534153125001" createdVersion="8" refreshedVersion="8" minRefreshableVersion="3" recordCount="961" xr:uid="{F7F3BDF7-959F-41C2-B037-F0560409A64B}">
  <cacheSource type="worksheet">
    <worksheetSource ref="A1:Q962" sheet="brokerage_202001231040" r:id="rId2"/>
  </cacheSource>
  <cacheFields count="18">
    <cacheField name="client_name" numFmtId="0">
      <sharedItems containsBlank="1"/>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 ID" numFmtId="0">
      <sharedItems containsSemiMixedTypes="0" containsString="0" containsNumber="1" containsInteger="1" minValue="1" maxValue="13"/>
    </cacheField>
    <cacheField name="Exe Nam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0">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 name="achivement" numFmtId="0" formula="Amount" databaseField="0"/>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747.537204050925" createdVersion="8" refreshedVersion="8" minRefreshableVersion="3" recordCount="9" xr:uid="{40C70BE8-C2DC-45E7-B243-BE80799EA311}">
  <cacheSource type="worksheet">
    <worksheetSource ref="A1:I10" sheet="fees_202001231041" r:id="rId2"/>
  </cacheSource>
  <cacheFields count="9">
    <cacheField name="client_nam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747.557890162039" createdVersion="8" refreshedVersion="8" minRefreshableVersion="3" recordCount="204" xr:uid="{864E7339-7263-47A1-9755-E29A84986691}">
  <cacheSource type="worksheet">
    <worksheetSource ref="A1:L205" sheet="invoice_202001231041" r:id="rId2"/>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acheField>
    <cacheField name="income_class" numFmtId="0">
      <sharedItems count="3">
        <s v="New"/>
        <s v="Renewal"/>
        <s v="Cross Sell"/>
      </sharedItems>
    </cacheField>
    <cacheField name="Client 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747.693747685182" createdVersion="8" refreshedVersion="8" minRefreshableVersion="3" recordCount="49" xr:uid="{35691287-C3DD-43B0-AFA9-C5394476729E}">
  <cacheSource type="worksheet">
    <worksheetSource ref="A1:M50" sheet="gcrm_opportunity_202001231041" r:id="rId2"/>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748.970557870372" createdVersion="8" refreshedVersion="8" minRefreshableVersion="3" recordCount="49" xr:uid="{A1EE77B2-C2E4-4FF5-9998-0593A4DB5901}">
  <cacheSource type="worksheet">
    <worksheetSource ref="A1:M50" sheet="gcrm_opportunity_202001231041" r:id="rId2"/>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1321298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d v="2019-04-11T00:00:00"/>
    <s v="Fees"/>
    <s v="Ahmedabad"/>
    <s v="Liability"/>
    <n v="10"/>
    <x v="0"/>
    <x v="0"/>
    <s v="Sanjay Trivedi"/>
    <m/>
    <n v="84746"/>
    <d v="2019-04-10T00:00:00"/>
  </r>
  <r>
    <x v="1"/>
    <d v="2019-05-17T00:00:00"/>
    <s v="Brokerage"/>
    <s v="Ahmedabad"/>
    <s v="Global Client Network (GNB Inward)"/>
    <n v="4"/>
    <x v="1"/>
    <x v="1"/>
    <s v="Anita Sethi"/>
    <n v="2.4142020928135997E+18"/>
    <n v="86724"/>
    <d v="2019-01-01T00:00:00"/>
  </r>
  <r>
    <x v="2"/>
    <d v="2019-05-17T00:00:00"/>
    <s v="Brokerage"/>
    <s v="Ahmedabad"/>
    <s v="Global Client Network (GNB Inward)"/>
    <n v="4"/>
    <x v="1"/>
    <x v="1"/>
    <s v="Ashok Chatterjee"/>
    <s v="OG-19-2202-1018-00000060"/>
    <n v="148500"/>
    <d v="2019-03-01T00:00:00"/>
  </r>
  <r>
    <x v="3"/>
    <d v="2019-05-30T00:00:00"/>
    <s v="Brokerage"/>
    <s v="Ahmedabad"/>
    <s v="Global Client Network (GNB Inward)"/>
    <n v="1"/>
    <x v="2"/>
    <x v="2"/>
    <s v="Rani Agarwal"/>
    <s v="OG-19-2202-3383-00000010"/>
    <n v="12019"/>
    <d v="2019-01-01T00:00:00"/>
  </r>
  <r>
    <x v="4"/>
    <d v="2019-06-11T00:00:00"/>
    <s v="Brokerage"/>
    <s v="Ahmedabad"/>
    <s v="Global Client Network (GNB Inward)"/>
    <n v="4"/>
    <x v="1"/>
    <x v="1"/>
    <s v="Arjun Rao"/>
    <s v="020P000098803000"/>
    <n v="12500"/>
    <d v="2019-02-26T00:00:00"/>
  </r>
  <r>
    <x v="5"/>
    <d v="2019-06-11T00:00:00"/>
    <s v="Brokerage"/>
    <s v="Ahmedabad"/>
    <s v="Employee Benefits (EB)"/>
    <n v="5"/>
    <x v="3"/>
    <x v="0"/>
    <s v="Anil Naik"/>
    <n v="206314000000"/>
    <n v="58300"/>
    <d v="2019-02-16T00:00:00"/>
  </r>
  <r>
    <x v="6"/>
    <d v="2019-06-13T00:00:00"/>
    <s v="Brokerage"/>
    <s v="Ahmedabad"/>
    <s v="Global Client Network (GNB Inward)"/>
    <n v="1"/>
    <x v="2"/>
    <x v="2"/>
    <s v="Simran Trivedi"/>
    <s v="OG-19-2202-3383-00000009"/>
    <n v="12019"/>
    <d v="2019-01-01T00:00:00"/>
  </r>
  <r>
    <x v="7"/>
    <d v="2019-06-13T00:00:00"/>
    <s v="Brokerage"/>
    <s v="Ahmedabad"/>
    <s v="Global Client Network (GNB Inward)"/>
    <n v="1"/>
    <x v="2"/>
    <x v="2"/>
    <s v="Dhruv Chopra"/>
    <s v="OG-19-2202-3383-00000008"/>
    <n v="30048"/>
    <d v="2019-01-01T00:00:00"/>
  </r>
  <r>
    <x v="8"/>
    <d v="2019-06-13T00:00:00"/>
    <s v="Brokerage"/>
    <s v="Ahmedabad"/>
    <s v="Global Client Network (GNB Inward)"/>
    <n v="4"/>
    <x v="1"/>
    <x v="1"/>
    <s v="Jaya Chopra"/>
    <n v="3.1242015891005998E+18"/>
    <n v="14394"/>
    <d v="2019-01-02T00:00:00"/>
  </r>
  <r>
    <x v="9"/>
    <d v="2019-07-13T00:00:00"/>
    <s v="Brokerage"/>
    <s v="Ahmedabad"/>
    <s v="Employee Benefits (EB)"/>
    <n v="6"/>
    <x v="4"/>
    <x v="0"/>
    <s v="Kiran Goyal"/>
    <s v="H0048996"/>
    <n v="32392"/>
    <d v="2019-05-10T00:00:00"/>
  </r>
  <r>
    <x v="10"/>
    <d v="2019-07-16T00:00:00"/>
    <s v="Brokerage"/>
    <s v="Ahmedabad"/>
    <s v="Liability"/>
    <n v="13"/>
    <x v="5"/>
    <x v="2"/>
    <s v="Pravin Sengupta"/>
    <s v="'001P000202300000"/>
    <n v="162500"/>
    <d v="2019-04-05T00:00:00"/>
  </r>
  <r>
    <x v="11"/>
    <d v="2019-07-16T00:00:00"/>
    <s v="Brokerage"/>
    <s v="Ahmedabad"/>
    <s v="Liability"/>
    <n v="13"/>
    <x v="5"/>
    <x v="2"/>
    <s v="Snehal Das"/>
    <s v="'001P000203500000"/>
    <n v="250000"/>
    <d v="2019-04-18T00:00:00"/>
  </r>
  <r>
    <x v="12"/>
    <d v="2019-07-17T00:00:00"/>
    <s v="Brokerage"/>
    <s v="Ahmedabad"/>
    <s v="Global Client Network (GNB Inward)"/>
    <n v="1"/>
    <x v="2"/>
    <x v="2"/>
    <s v="Rajesh Malhotra"/>
    <n v="2280082714"/>
    <n v="2646"/>
    <d v="2019-03-11T00:00:00"/>
  </r>
  <r>
    <x v="13"/>
    <d v="2019-07-17T00:00:00"/>
    <s v="Brokerage"/>
    <s v="Ahmedabad"/>
    <s v="Global Client Network (GNB Inward)"/>
    <n v="4"/>
    <x v="1"/>
    <x v="0"/>
    <s v="Archana Bhatia"/>
    <n v="8502066"/>
    <n v="18150"/>
    <d v="2019-01-03T00:00:00"/>
  </r>
  <r>
    <x v="14"/>
    <d v="2019-07-17T00:00:00"/>
    <s v="Brokerage"/>
    <s v="Ahmedabad"/>
    <s v="Liability"/>
    <n v="2"/>
    <x v="6"/>
    <x v="2"/>
    <s v="Ashok Reddy"/>
    <s v="2999202758217600000&quot;"/>
    <n v="60025"/>
    <d v="2019-04-22T00:00:00"/>
  </r>
  <r>
    <x v="15"/>
    <d v="2019-07-17T00:00:00"/>
    <s v="Brokerage"/>
    <s v="Ahmedabad"/>
    <s v="Construction, Power &amp; Infrastructure"/>
    <n v="3"/>
    <x v="7"/>
    <x v="2"/>
    <s v="Madhuri Bhatia"/>
    <n v="9.9000044190299996E+19"/>
    <n v="134736"/>
    <d v="2019-04-25T00:00:00"/>
  </r>
  <r>
    <x v="16"/>
    <d v="2019-07-23T00:00:00"/>
    <s v="Brokerage"/>
    <s v="Ahmedabad"/>
    <s v="Employee Benefits (EB)"/>
    <n v="6"/>
    <x v="4"/>
    <x v="1"/>
    <s v="Pranav Mishra"/>
    <s v="H0048996"/>
    <n v="914999"/>
    <d v="2019-01-01T00:00:00"/>
  </r>
  <r>
    <x v="17"/>
    <d v="2019-07-24T00:00:00"/>
    <s v="Brokerage"/>
    <s v="Ahmedabad"/>
    <s v="Global Client Network (GNB Inward)"/>
    <n v="1"/>
    <x v="2"/>
    <x v="2"/>
    <s v="Rina Goyal"/>
    <n v="3.1142027482102001E+18"/>
    <n v="2942"/>
    <d v="2019-04-11T00:00:00"/>
  </r>
  <r>
    <x v="18"/>
    <d v="2019-07-24T00:00:00"/>
    <s v="Brokerage"/>
    <s v="Ahmedabad"/>
    <s v="Global Client Network (GNB Inward)"/>
    <n v="1"/>
    <x v="2"/>
    <x v="2"/>
    <s v="Geeta Gupta"/>
    <s v="OG-19-2202-1002-00001981"/>
    <n v="6740"/>
    <d v="2019-03-04T00:00:00"/>
  </r>
  <r>
    <x v="19"/>
    <d v="2019-07-24T00:00:00"/>
    <s v="Brokerage"/>
    <s v="Ahmedabad"/>
    <s v="Global Client Network (GNB Inward)"/>
    <n v="4"/>
    <x v="1"/>
    <x v="1"/>
    <s v="Sudhir Roy"/>
    <s v="OG-19-2202-1002-00001901"/>
    <n v="6740"/>
    <d v="2019-02-17T00:00:00"/>
  </r>
  <r>
    <x v="20"/>
    <d v="2019-07-27T00:00:00"/>
    <s v="Brokerage"/>
    <s v="Ahmedabad"/>
    <s v="Liability"/>
    <n v="3"/>
    <x v="7"/>
    <x v="2"/>
    <s v="Rani Kaul"/>
    <n v="41045707"/>
    <n v="74250"/>
    <d v="2019-04-01T00:00:00"/>
  </r>
  <r>
    <x v="21"/>
    <d v="2019-07-29T00:00:00"/>
    <s v="Brokerage"/>
    <s v="Ahmedabad"/>
    <s v="Employee Benefits (EB)"/>
    <n v="6"/>
    <x v="4"/>
    <x v="0"/>
    <s v="Kavita Sharma"/>
    <s v="H0056637"/>
    <n v="1614"/>
    <d v="2019-03-11T00:00:00"/>
  </r>
  <r>
    <x v="22"/>
    <d v="2019-07-29T00:00:00"/>
    <s v="Brokerage"/>
    <s v="Ahmedabad"/>
    <s v="Marine"/>
    <n v="13"/>
    <x v="5"/>
    <x v="2"/>
    <s v="Shikha Sethi"/>
    <s v="'99000021180100000013"/>
    <n v="11540"/>
    <d v="2019-01-29T00:00:00"/>
  </r>
  <r>
    <x v="23"/>
    <d v="2019-07-31T00:00:00"/>
    <s v="Brokerage"/>
    <s v="Ahmedabad"/>
    <s v="Global Client Network (GNB Inward)"/>
    <n v="4"/>
    <x v="1"/>
    <x v="0"/>
    <s v="Amit Bhargava"/>
    <s v="P0019200001/9999/100301"/>
    <n v="2140"/>
    <d v="2019-01-30T00:00:00"/>
  </r>
  <r>
    <x v="24"/>
    <d v="2019-07-31T00:00:00"/>
    <s v="Brokerage"/>
    <s v="Ahmedabad"/>
    <s v="Global Client Network (GNB Inward)"/>
    <n v="4"/>
    <x v="1"/>
    <x v="1"/>
    <s v="Alka Goel"/>
    <s v="0000000008502066-01"/>
    <n v="45375"/>
    <d v="2019-03-01T00:00:00"/>
  </r>
  <r>
    <x v="25"/>
    <d v="2019-07-31T00:00:00"/>
    <s v="Brokerage"/>
    <s v="Ahmedabad"/>
    <s v="Global Client Network (GNB Inward)"/>
    <n v="1"/>
    <x v="2"/>
    <x v="2"/>
    <s v="Harish Sharma"/>
    <n v="32119154"/>
    <n v="11593"/>
    <d v="2019-04-01T00:00:00"/>
  </r>
  <r>
    <x v="26"/>
    <d v="2019-07-31T00:00:00"/>
    <s v="Brokerage"/>
    <s v="Ahmedabad"/>
    <s v="Employee Benefits (EB)"/>
    <n v="6"/>
    <x v="4"/>
    <x v="0"/>
    <s v="Gaurav Goel"/>
    <s v="H0048996"/>
    <n v="46995"/>
    <d v="2019-01-29T00:00:00"/>
  </r>
  <r>
    <x v="27"/>
    <d v="2019-07-31T00:00:00"/>
    <s v="Brokerage"/>
    <s v="Ahmedabad"/>
    <s v="Global Client Network (GNB Inward)"/>
    <n v="1"/>
    <x v="2"/>
    <x v="2"/>
    <s v="Ravi Naik"/>
    <s v="OG-19-2202-4010-00002245"/>
    <n v="529"/>
    <d v="2019-02-18T00:00:00"/>
  </r>
  <r>
    <x v="28"/>
    <d v="2019-07-31T00:00:00"/>
    <s v="Brokerage"/>
    <s v="Ahmedabad"/>
    <s v="Global Client Network (GNB Inward)"/>
    <n v="4"/>
    <x v="1"/>
    <x v="1"/>
    <s v="Kamlesh Prasad"/>
    <s v="OG-19-2202-1018-00000059"/>
    <n v="18563"/>
    <d v="2019-03-01T00:00:00"/>
  </r>
  <r>
    <x v="29"/>
    <d v="2019-07-31T00:00:00"/>
    <s v="Brokerage"/>
    <s v="Ahmedabad"/>
    <s v="Employee Benefits (EB)"/>
    <n v="6"/>
    <x v="4"/>
    <x v="0"/>
    <s v="Nikhil Verma"/>
    <s v="H0048996"/>
    <n v="27435"/>
    <d v="2019-01-23T00:00:00"/>
  </r>
  <r>
    <x v="30"/>
    <d v="2019-07-31T00:00:00"/>
    <s v="Brokerage"/>
    <s v="Ahmedabad"/>
    <s v="Employee Benefits (EB)"/>
    <n v="6"/>
    <x v="4"/>
    <x v="1"/>
    <s v="Vaishali Desai"/>
    <s v="505373-01"/>
    <n v="25336"/>
    <d v="2019-02-26T00:00:00"/>
  </r>
  <r>
    <x v="31"/>
    <d v="2019-07-31T00:00:00"/>
    <s v="Brokerage"/>
    <s v="Ahmedabad"/>
    <s v="Employee Benefits (EB)"/>
    <n v="6"/>
    <x v="4"/>
    <x v="2"/>
    <s v="Atul Naik"/>
    <s v="H0067187"/>
    <n v="10772"/>
    <d v="2019-03-14T00:00:00"/>
  </r>
  <r>
    <x v="32"/>
    <d v="2019-07-31T00:00:00"/>
    <s v="Brokerage"/>
    <s v="Ahmedabad"/>
    <s v="Employee Benefits (EB)"/>
    <n v="6"/>
    <x v="4"/>
    <x v="2"/>
    <s v="Meena Bhargava"/>
    <s v="H0067187"/>
    <n v="9283"/>
    <d v="2019-04-18T00:00:00"/>
  </r>
  <r>
    <x v="33"/>
    <d v="2019-07-31T00:00:00"/>
    <s v="Brokerage"/>
    <s v="Ahmedabad"/>
    <s v="Employee Benefits (EB)"/>
    <n v="6"/>
    <x v="4"/>
    <x v="2"/>
    <s v="Mona Chopra"/>
    <s v="H0067187"/>
    <n v="6903"/>
    <d v="2019-05-30T00:00:00"/>
  </r>
  <r>
    <x v="34"/>
    <d v="2019-07-31T00:00:00"/>
    <s v="Brokerage"/>
    <s v="Ahmedabad"/>
    <s v="Construction, Power &amp; Infrastructure"/>
    <n v="13"/>
    <x v="5"/>
    <x v="1"/>
    <s v="Mohit Tiwari"/>
    <s v="'99000044190700000001"/>
    <n v="90663"/>
    <d v="2019-04-01T00:00:00"/>
  </r>
  <r>
    <x v="35"/>
    <d v="2019-08-14T00:00:00"/>
    <s v="Brokerage"/>
    <s v="Ahmedabad"/>
    <s v="Employee Benefits (EB)"/>
    <n v="6"/>
    <x v="4"/>
    <x v="1"/>
    <s v="Tina Dutta"/>
    <s v="100200080123/01/00"/>
    <n v="156000"/>
    <d v="2019-01-04T00:00:00"/>
  </r>
  <r>
    <x v="36"/>
    <d v="2019-08-17T00:00:00"/>
    <s v="Brokerage"/>
    <s v="Ahmedabad"/>
    <s v="Global Client Network (GNB Inward)"/>
    <n v="1"/>
    <x v="2"/>
    <x v="2"/>
    <s v="Hemant Das"/>
    <s v="OG-19-2202-1018-00000054"/>
    <n v="21157"/>
    <d v="2019-01-01T00:00:00"/>
  </r>
  <r>
    <x v="37"/>
    <d v="2019-08-17T00:00:00"/>
    <s v="Brokerage"/>
    <s v="Ahmedabad"/>
    <s v="Global Client Network (GNB Inward)"/>
    <n v="1"/>
    <x v="2"/>
    <x v="2"/>
    <s v="Sanjana Bhargava"/>
    <s v="OG-19-2202-1018-00000053"/>
    <n v="77787"/>
    <d v="2019-01-01T00:00:00"/>
  </r>
  <r>
    <x v="38"/>
    <d v="2019-08-17T00:00:00"/>
    <s v="Brokerage"/>
    <s v="Ahmedabad"/>
    <s v="Global Client Network (GNB Inward)"/>
    <n v="1"/>
    <x v="2"/>
    <x v="2"/>
    <s v="Kamlesh Trivedi"/>
    <s v="OG-19-2202-4001-00011127"/>
    <n v="8468"/>
    <d v="2019-02-18T00:00:00"/>
  </r>
  <r>
    <x v="39"/>
    <d v="2019-08-17T00:00:00"/>
    <s v="Brokerage"/>
    <s v="Ahmedabad"/>
    <s v="Employee Benefits (EB)"/>
    <n v="6"/>
    <x v="4"/>
    <x v="1"/>
    <s v="Nikita Tiwari"/>
    <s v="237164239 00"/>
    <n v="1825"/>
    <d v="2019-02-01T00:00:00"/>
  </r>
  <r>
    <x v="40"/>
    <d v="2019-08-17T00:00:00"/>
    <s v="Brokerage"/>
    <s v="Ahmedabad"/>
    <s v="Employee Benefits (EB)"/>
    <n v="6"/>
    <x v="4"/>
    <x v="1"/>
    <s v="Kapil Kapoor"/>
    <s v="H0067187"/>
    <n v="329250"/>
    <d v="2019-02-28T00:00:00"/>
  </r>
  <r>
    <x v="41"/>
    <d v="2019-08-17T00:00:00"/>
    <s v="Brokerage"/>
    <s v="Ahmedabad"/>
    <s v="Global Client Network (GNB Inward)"/>
    <n v="4"/>
    <x v="1"/>
    <x v="1"/>
    <s v="Harish Rana"/>
    <n v="304003763"/>
    <n v="344794"/>
    <d v="2019-04-01T00:00:00"/>
  </r>
  <r>
    <x v="42"/>
    <d v="2019-08-17T00:00:00"/>
    <s v="Brokerage"/>
    <s v="Ahmedabad"/>
    <s v="Global Client Network (GNB Inward)"/>
    <n v="4"/>
    <x v="1"/>
    <x v="1"/>
    <s v="Nikhil Pandit"/>
    <s v="2304001082-01"/>
    <n v="37500"/>
    <d v="2019-04-01T00:00:00"/>
  </r>
  <r>
    <x v="43"/>
    <d v="2019-08-17T00:00:00"/>
    <s v="Brokerage"/>
    <s v="Ahmedabad"/>
    <s v="Employee Benefits (EB)"/>
    <n v="6"/>
    <x v="4"/>
    <x v="1"/>
    <s v="Vivek Rana"/>
    <s v="H0056637"/>
    <n v="49789"/>
    <d v="2019-01-01T00:00:00"/>
  </r>
  <r>
    <x v="44"/>
    <d v="2019-08-17T00:00:00"/>
    <s v="Brokerage"/>
    <s v="Ahmedabad"/>
    <s v="Global Client Network (GNB Inward)"/>
    <n v="4"/>
    <x v="1"/>
    <x v="1"/>
    <s v="Hemant Nair"/>
    <s v="0600010004 01"/>
    <n v="64"/>
    <d v="2019-03-16T00:00:00"/>
  </r>
  <r>
    <x v="45"/>
    <d v="2019-08-17T00:00:00"/>
    <s v="Brokerage"/>
    <s v="Ahmedabad"/>
    <s v="Global Client Network (GNB Inward)"/>
    <n v="4"/>
    <x v="1"/>
    <x v="1"/>
    <s v="Veena Bhargava"/>
    <s v="0000000008907502-01"/>
    <n v="6250"/>
    <d v="2019-02-24T00:00:00"/>
  </r>
  <r>
    <x v="46"/>
    <d v="2019-08-28T00:00:00"/>
    <s v="Brokerage"/>
    <s v="Ahmedabad"/>
    <s v="Trade Credit &amp;amp; Political Risk"/>
    <n v="1"/>
    <x v="2"/>
    <x v="1"/>
    <s v="Shivam Shah"/>
    <n v="1.31000501801E+19"/>
    <n v="124875"/>
    <d v="2019-03-07T00:00:00"/>
  </r>
  <r>
    <x v="47"/>
    <d v="2019-08-28T00:00:00"/>
    <s v="Brokerage"/>
    <s v="Ahmedabad"/>
    <s v="Liability"/>
    <n v="3"/>
    <x v="7"/>
    <x v="2"/>
    <s v="Bhavna Bhandari"/>
    <n v="43190133"/>
    <n v="7783"/>
    <d v="2019-06-11T00:00:00"/>
  </r>
  <r>
    <x v="48"/>
    <d v="2019-08-28T00:00:00"/>
    <s v="Brokerage"/>
    <s v="Ahmedabad"/>
    <s v="Liability"/>
    <n v="3"/>
    <x v="7"/>
    <x v="2"/>
    <s v="Tarun Shah"/>
    <n v="43189992"/>
    <n v="7835"/>
    <d v="2019-06-10T00:00:00"/>
  </r>
  <r>
    <x v="49"/>
    <d v="2019-08-28T00:00:00"/>
    <s v="Brokerage"/>
    <s v="Ahmedabad"/>
    <s v="Liability"/>
    <n v="5"/>
    <x v="3"/>
    <x v="0"/>
    <s v="Hemant Chauhan"/>
    <n v="41045400"/>
    <n v="70125"/>
    <d v="2019-03-19T00:00:00"/>
  </r>
  <r>
    <x v="50"/>
    <d v="2019-08-28T00:00:00"/>
    <s v="Brokerage"/>
    <s v="Ahmedabad"/>
    <s v="Liability"/>
    <n v="5"/>
    <x v="3"/>
    <x v="0"/>
    <s v="Geeta Verma"/>
    <n v="41045403"/>
    <n v="70125"/>
    <d v="2019-03-19T00:00:00"/>
  </r>
  <r>
    <x v="51"/>
    <d v="2019-08-28T00:00:00"/>
    <s v="Brokerage"/>
    <s v="Ahmedabad"/>
    <s v="Property / BI"/>
    <n v="13"/>
    <x v="5"/>
    <x v="1"/>
    <s v="Ashok Patel"/>
    <s v="'99000046192400000001"/>
    <n v="60229"/>
    <d v="2019-04-01T00:00:00"/>
  </r>
  <r>
    <x v="52"/>
    <d v="2019-08-28T00:00:00"/>
    <s v="Brokerage"/>
    <s v="Ahmedabad"/>
    <s v="Property / BI"/>
    <n v="13"/>
    <x v="5"/>
    <x v="1"/>
    <s v="Gayatri Reddy"/>
    <s v="'99000011180100000303"/>
    <n v="98931"/>
    <d v="2019-01-16T00:00:00"/>
  </r>
  <r>
    <x v="53"/>
    <d v="2019-08-28T00:00:00"/>
    <s v="Brokerage"/>
    <s v="Ahmedabad"/>
    <s v="Global Client Network (GNB Inward)"/>
    <n v="1"/>
    <x v="2"/>
    <x v="2"/>
    <s v="Snehal Patel"/>
    <s v="OG-19-2202-1018-00000055"/>
    <n v="21769"/>
    <d v="2019-01-01T00:00:00"/>
  </r>
  <r>
    <x v="54"/>
    <d v="2019-08-28T00:00:00"/>
    <s v="Brokerage"/>
    <s v="Ahmedabad"/>
    <s v="Global Client Network (GNB Inward)"/>
    <n v="4"/>
    <x v="1"/>
    <x v="1"/>
    <s v="Vivek Yadav"/>
    <s v="0640002231 04"/>
    <n v="65369"/>
    <d v="2019-04-17T00:00:00"/>
  </r>
  <r>
    <x v="55"/>
    <d v="2019-08-28T00:00:00"/>
    <s v="Brokerage"/>
    <s v="Ahmedabad"/>
    <s v="Global Client Network (GNB Inward)"/>
    <n v="4"/>
    <x v="1"/>
    <x v="1"/>
    <s v="Kiran Saxena"/>
    <n v="304003761"/>
    <n v="5206"/>
    <d v="2019-04-01T00:00:00"/>
  </r>
  <r>
    <x v="56"/>
    <d v="2019-08-28T00:00:00"/>
    <s v="Brokerage"/>
    <s v="Ahmedabad"/>
    <s v="Global Client Network (GNB Inward)"/>
    <n v="4"/>
    <x v="1"/>
    <x v="1"/>
    <s v="Uday Reddy"/>
    <s v="0301004265-1"/>
    <n v="23750"/>
    <d v="2019-03-09T00:00:00"/>
  </r>
  <r>
    <x v="57"/>
    <d v="2019-08-28T00:00:00"/>
    <s v="Brokerage"/>
    <s v="Ahmedabad"/>
    <s v="Global Client Network (GNB Inward)"/>
    <n v="4"/>
    <x v="1"/>
    <x v="1"/>
    <s v="Anita Pandit"/>
    <s v="0600010004 02"/>
    <n v="1557"/>
    <d v="2019-04-16T00:00:00"/>
  </r>
  <r>
    <x v="58"/>
    <d v="2019-08-28T00:00:00"/>
    <s v="Brokerage"/>
    <s v="Ahmedabad"/>
    <s v="Construction, Power &amp; Infrastructure"/>
    <n v="13"/>
    <x v="5"/>
    <x v="2"/>
    <s v="Hina Malhotra"/>
    <s v="'99000044190300000004"/>
    <n v="40960"/>
    <d v="2019-04-20T00:00:00"/>
  </r>
  <r>
    <x v="59"/>
    <d v="2019-08-31T00:00:00"/>
    <s v="Brokerage"/>
    <s v="Ahmedabad"/>
    <s v="Construction, Power &amp; Infrastructure"/>
    <n v="13"/>
    <x v="5"/>
    <x v="1"/>
    <s v="Alka Patel"/>
    <s v="'99000044180700000012"/>
    <n v="12055"/>
    <d v="2019-02-14T00:00:00"/>
  </r>
  <r>
    <x v="60"/>
    <d v="2019-08-31T00:00:00"/>
    <s v="Brokerage"/>
    <s v="Ahmedabad"/>
    <s v="Property / BI"/>
    <n v="13"/>
    <x v="5"/>
    <x v="1"/>
    <s v="Shruti Roy"/>
    <s v="'99000011180100000340"/>
    <n v="131090"/>
    <d v="2019-02-26T00:00:00"/>
  </r>
  <r>
    <x v="61"/>
    <d v="2019-08-31T00:00:00"/>
    <s v="Brokerage"/>
    <s v="Ahmedabad"/>
    <s v="Construction, Power &amp; Infrastructure"/>
    <n v="13"/>
    <x v="5"/>
    <x v="1"/>
    <s v="Archana Singh"/>
    <s v="'99000044185800000014"/>
    <n v="27069"/>
    <d v="2019-02-14T00:00:00"/>
  </r>
  <r>
    <x v="62"/>
    <d v="2019-08-31T00:00:00"/>
    <s v="Brokerage"/>
    <s v="Ahmedabad"/>
    <s v="Global Client Network (GNB Inward)"/>
    <n v="4"/>
    <x v="1"/>
    <x v="1"/>
    <s v="Mukul Goyal"/>
    <s v="4092/151965577/01/000"/>
    <n v="215165"/>
    <d v="2019-04-01T00:00:00"/>
  </r>
  <r>
    <x v="63"/>
    <d v="2019-09-03T00:00:00"/>
    <s v="Brokerage"/>
    <s v="Ahmedabad"/>
    <s v="Global Client Network (GNB Inward)"/>
    <n v="4"/>
    <x v="1"/>
    <x v="1"/>
    <s v="Namita Bajaj"/>
    <s v="5002/131802941/02/000"/>
    <n v="870"/>
    <d v="2019-05-26T00:00:00"/>
  </r>
  <r>
    <x v="64"/>
    <d v="2019-09-05T00:00:00"/>
    <s v="Brokerage"/>
    <s v="Ahmedabad"/>
    <s v="Trade Credit &amp;amp; Political Risk"/>
    <n v="1"/>
    <x v="2"/>
    <x v="0"/>
    <s v="Nikita Joshi"/>
    <n v="2000010048"/>
    <n v="8174"/>
    <d v="2019-07-18T00:00:00"/>
  </r>
  <r>
    <x v="65"/>
    <d v="2019-09-05T00:00:00"/>
    <s v="Brokerage"/>
    <s v="Ahmedabad"/>
    <s v="Employee Benefits (EB)"/>
    <n v="6"/>
    <x v="4"/>
    <x v="1"/>
    <s v="Tejas Shah"/>
    <s v="4016/120415654/03/00"/>
    <n v="22246"/>
    <d v="2019-07-14T00:00:00"/>
  </r>
  <r>
    <x v="66"/>
    <d v="2019-09-09T00:00:00"/>
    <s v="Brokerage"/>
    <s v="Ahmedabad"/>
    <s v="Liability"/>
    <n v="5"/>
    <x v="3"/>
    <x v="0"/>
    <s v="Kavita Rao"/>
    <n v="43187020"/>
    <n v="7451"/>
    <d v="2019-04-22T00:00:00"/>
  </r>
  <r>
    <x v="67"/>
    <d v="2019-09-09T00:00:00"/>
    <s v="Brokerage"/>
    <s v="Ahmedabad"/>
    <s v="Employee Benefits (EB)"/>
    <n v="6"/>
    <x v="4"/>
    <x v="2"/>
    <s v="Hemant Shah"/>
    <s v="H0067187"/>
    <n v="7110"/>
    <d v="2019-07-29T00:00:00"/>
  </r>
  <r>
    <x v="68"/>
    <d v="2019-09-09T00:00:00"/>
    <s v="Brokerage"/>
    <s v="Ahmedabad"/>
    <s v="Global Client Network (GNB Inward)"/>
    <n v="4"/>
    <x v="1"/>
    <x v="1"/>
    <s v="Prabhat Naik"/>
    <s v="4006/131284920/02/000"/>
    <n v="692"/>
    <d v="2019-05-15T00:00:00"/>
  </r>
  <r>
    <x v="69"/>
    <d v="2019-09-17T00:00:00"/>
    <s v="Brokerage"/>
    <s v="Ahmedabad"/>
    <s v="Trade Credit &amp;amp; Political Risk"/>
    <n v="1"/>
    <x v="2"/>
    <x v="1"/>
    <s v="Nikhil Tiwari"/>
    <s v="NBI Domestic"/>
    <n v="65051"/>
    <d v="2019-01-01T00:00:00"/>
  </r>
  <r>
    <x v="70"/>
    <d v="2019-09-17T00:00:00"/>
    <s v="Brokerage"/>
    <s v="Ahmedabad"/>
    <s v="Global Client Network (GNB Inward)"/>
    <n v="4"/>
    <x v="1"/>
    <x v="1"/>
    <s v="Neha Trivedi"/>
    <s v="4001/117090005/03/000"/>
    <n v="1005"/>
    <d v="2019-05-01T00:00:00"/>
  </r>
  <r>
    <x v="71"/>
    <d v="2019-09-17T00:00:00"/>
    <s v="Brokerage"/>
    <s v="Ahmedabad"/>
    <s v="Employee Benefits (EB)"/>
    <n v="6"/>
    <x v="4"/>
    <x v="2"/>
    <s v="Shruti Agarwal"/>
    <s v="H0067187"/>
    <n v="6259"/>
    <d v="2019-06-21T00:00:00"/>
  </r>
  <r>
    <x v="72"/>
    <d v="2019-09-17T00:00:00"/>
    <s v="Brokerage"/>
    <s v="Ahmedabad"/>
    <s v="Employee Benefits (EB)"/>
    <n v="6"/>
    <x v="4"/>
    <x v="2"/>
    <s v="Kiran Desai"/>
    <s v="H0048996"/>
    <n v="9941"/>
    <d v="2019-07-10T00:00:00"/>
  </r>
  <r>
    <x v="73"/>
    <d v="2019-09-17T00:00:00"/>
    <s v="Brokerage"/>
    <s v="Ahmedabad"/>
    <s v="Global Client Network (GNB Inward)"/>
    <n v="1"/>
    <x v="2"/>
    <x v="2"/>
    <s v="Kanchan Iyer"/>
    <s v="2600015265 00"/>
    <n v="9990"/>
    <d v="2019-05-23T00:00:00"/>
  </r>
  <r>
    <x v="74"/>
    <d v="2019-09-17T00:00:00"/>
    <s v="Brokerage"/>
    <s v="Ahmedabad"/>
    <s v="Employee Benefits (EB)"/>
    <n v="6"/>
    <x v="4"/>
    <x v="1"/>
    <s v="Bhavna Kapoor"/>
    <s v="4016/133979727/02/000"/>
    <n v="74673"/>
    <d v="2019-06-29T00:00:00"/>
  </r>
  <r>
    <x v="75"/>
    <d v="2019-09-20T00:00:00"/>
    <s v="Brokerage"/>
    <s v="Ahmedabad"/>
    <s v="Global Client Network (GNB Inward)"/>
    <n v="4"/>
    <x v="1"/>
    <x v="1"/>
    <s v="Ritika Reddy"/>
    <s v="0640002231 03"/>
    <n v="4362"/>
    <d v="2019-04-02T00:00:00"/>
  </r>
  <r>
    <x v="76"/>
    <d v="2019-09-30T00:00:00"/>
    <s v="Brokerage"/>
    <s v="Ahmedabad"/>
    <s v="Property / BI"/>
    <n v="13"/>
    <x v="5"/>
    <x v="1"/>
    <s v="Suresh Das"/>
    <s v="'99000011180100000339"/>
    <n v="1610"/>
    <d v="2019-02-14T00:00:00"/>
  </r>
  <r>
    <x v="77"/>
    <d v="2019-09-30T00:00:00"/>
    <s v="Brokerage"/>
    <s v="Ahmedabad"/>
    <s v="Global Client Network (GNB Inward)"/>
    <n v="4"/>
    <x v="1"/>
    <x v="1"/>
    <s v="Shikha Chauhan"/>
    <n v="3.1142011248201999E+18"/>
    <n v="20166"/>
    <d v="2019-07-01T00:00:00"/>
  </r>
  <r>
    <x v="78"/>
    <d v="2019-10-10T00:00:00"/>
    <s v="Brokerage"/>
    <s v="Ahmedabad"/>
    <s v="Employee Benefits (EB)"/>
    <n v="6"/>
    <x v="4"/>
    <x v="1"/>
    <s v="Hemant Dutta"/>
    <s v="4005/134645920/02/000"/>
    <n v="8605"/>
    <d v="2019-06-29T00:00:00"/>
  </r>
  <r>
    <x v="79"/>
    <d v="2019-10-10T00:00:00"/>
    <s v="Brokerage"/>
    <s v="Ahmedabad"/>
    <s v="Employee Benefits (EB)"/>
    <n v="6"/>
    <x v="4"/>
    <x v="1"/>
    <s v="Dinesh Pandey"/>
    <s v="4101190600000030-00"/>
    <n v="52500"/>
    <d v="2019-05-17T00:00:00"/>
  </r>
  <r>
    <x v="80"/>
    <d v="2019-10-10T00:00:00"/>
    <s v="Brokerage"/>
    <s v="Ahmedabad"/>
    <s v="Liability"/>
    <n v="13"/>
    <x v="5"/>
    <x v="2"/>
    <s v="Archana Iyer"/>
    <s v="'99000036181500000054"/>
    <n v="21875"/>
    <d v="2019-02-01T00:00:00"/>
  </r>
  <r>
    <x v="81"/>
    <d v="2019-10-10T00:00:00"/>
    <s v="Brokerage"/>
    <s v="Ahmedabad"/>
    <s v="Employee Benefits (EB)"/>
    <n v="6"/>
    <x v="4"/>
    <x v="2"/>
    <s v="Deepak Menon"/>
    <s v="H0048996"/>
    <n v="93906"/>
    <d v="2019-03-07T00:00:00"/>
  </r>
  <r>
    <x v="82"/>
    <d v="2019-10-10T00:00:00"/>
    <s v="Brokerage"/>
    <s v="Ahmedabad"/>
    <s v="Employee Benefits (EB)"/>
    <n v="6"/>
    <x v="4"/>
    <x v="1"/>
    <s v="Vivek Gupta"/>
    <n v="54407334"/>
    <n v="23387"/>
    <d v="2019-01-01T00:00:00"/>
  </r>
  <r>
    <x v="83"/>
    <d v="2019-10-10T00:00:00"/>
    <s v="Brokerage"/>
    <s v="Ahmedabad"/>
    <s v="Employee Benefits (EB)"/>
    <n v="6"/>
    <x v="4"/>
    <x v="1"/>
    <s v="Rina Shah"/>
    <s v="AG00059046000100"/>
    <n v="3347"/>
    <d v="2019-04-01T00:00:00"/>
  </r>
  <r>
    <x v="84"/>
    <d v="2019-10-17T00:00:00"/>
    <s v="Brokerage"/>
    <s v="Ahmedabad"/>
    <s v="Liability"/>
    <n v="2"/>
    <x v="6"/>
    <x v="2"/>
    <s v="Uday Prasad"/>
    <n v="2.9992028733097999E+18"/>
    <n v="60025"/>
    <d v="2019-07-08T00:00:00"/>
  </r>
  <r>
    <x v="85"/>
    <d v="2019-10-17T00:00:00"/>
    <s v="Brokerage"/>
    <s v="Ahmedabad"/>
    <s v="Marine"/>
    <n v="13"/>
    <x v="5"/>
    <x v="1"/>
    <s v="Nitin Kapoor"/>
    <s v="2412/202063061201000"/>
    <n v="13613"/>
    <d v="2019-01-07T00:00:00"/>
  </r>
  <r>
    <x v="86"/>
    <d v="2019-10-17T00:00:00"/>
    <s v="Brokerage"/>
    <s v="Ahmedabad"/>
    <s v="Employee Benefits (EB)"/>
    <n v="5"/>
    <x v="3"/>
    <x v="0"/>
    <s v="Harish Kaul"/>
    <s v="4101190700000015-00"/>
    <n v="79834"/>
    <d v="2019-06-25T00:00:00"/>
  </r>
  <r>
    <x v="87"/>
    <d v="2019-10-17T00:00:00"/>
    <s v="Brokerage"/>
    <s v="Ahmedabad"/>
    <s v="Liability"/>
    <n v="2"/>
    <x v="6"/>
    <x v="2"/>
    <s v="Neeraj Arora"/>
    <n v="2.9992028732742001E+18"/>
    <n v="60025"/>
    <d v="2019-07-08T00:00:00"/>
  </r>
  <r>
    <x v="88"/>
    <d v="2019-11-12T00:00:00"/>
    <s v="Brokerage"/>
    <s v="Ahmedabad"/>
    <s v="Liability"/>
    <n v="10"/>
    <x v="0"/>
    <x v="2"/>
    <s v="Mukul Kumar"/>
    <n v="14055133"/>
    <n v="63000"/>
    <d v="2019-07-26T00:00:00"/>
  </r>
  <r>
    <x v="89"/>
    <d v="2019-11-12T00:00:00"/>
    <s v="Fees"/>
    <s v="Ahmedabad"/>
    <s v="Construction, Power &amp; Infrastructure"/>
    <n v="2"/>
    <x v="6"/>
    <x v="2"/>
    <s v="Gauri Naik"/>
    <m/>
    <n v="100000"/>
    <d v="2019-07-17T00:00:00"/>
  </r>
  <r>
    <x v="90"/>
    <d v="2019-11-12T00:00:00"/>
    <s v="Fees"/>
    <s v="Ahmedabad"/>
    <s v="Construction, Power &amp; Infrastructure"/>
    <n v="2"/>
    <x v="6"/>
    <x v="2"/>
    <s v="Harish Menon"/>
    <m/>
    <n v="100000"/>
    <d v="2019-01-21T00:00:00"/>
  </r>
  <r>
    <x v="91"/>
    <d v="2019-11-26T00:00:00"/>
    <s v="Fees"/>
    <s v="Ahmedabad"/>
    <s v="Global Client Network (GNB Inward)"/>
    <n v="4"/>
    <x v="1"/>
    <x v="1"/>
    <s v="Mohit Gupta"/>
    <m/>
    <n v="254336"/>
    <d v="2019-01-25T00:00:00"/>
  </r>
  <r>
    <x v="92"/>
    <d v="2019-11-26T00:00:00"/>
    <s v="Fees"/>
    <s v="Ahmedabad"/>
    <s v="Global Client Network (GNB Inward)"/>
    <n v="4"/>
    <x v="1"/>
    <x v="1"/>
    <s v="Amit Arora"/>
    <m/>
    <n v="266949"/>
    <d v="2019-01-25T00:00:00"/>
  </r>
  <r>
    <x v="93"/>
    <d v="2019-12-03T00:00:00"/>
    <s v="Brokerage"/>
    <s v="Ahmedabad"/>
    <s v="Employee Benefits (EB)"/>
    <n v="6"/>
    <x v="4"/>
    <x v="1"/>
    <s v="Nikita Pandit"/>
    <n v="54445288"/>
    <n v="11111"/>
    <d v="2019-02-28T00:00:00"/>
  </r>
  <r>
    <x v="94"/>
    <d v="2019-12-03T00:00:00"/>
    <s v="Brokerage"/>
    <s v="Ahmedabad"/>
    <s v="Construction, Power &amp; Infrastructure"/>
    <n v="3"/>
    <x v="7"/>
    <x v="2"/>
    <s v="Vikas Gupta"/>
    <n v="9.9000044190299996E+19"/>
    <n v="3008"/>
    <d v="2019-04-12T00:00:00"/>
  </r>
  <r>
    <x v="95"/>
    <d v="2019-12-05T00:00:00"/>
    <s v="Brokerage"/>
    <s v="Ahmedabad"/>
    <s v="Liability"/>
    <n v="3"/>
    <x v="7"/>
    <x v="2"/>
    <s v="Kamlesh Pillai"/>
    <n v="43193940"/>
    <n v="6184"/>
    <d v="2019-08-07T00:00:00"/>
  </r>
  <r>
    <x v="96"/>
    <d v="2019-12-05T00:00:00"/>
    <s v="Brokerage"/>
    <s v="Ahmedabad"/>
    <s v="Property / BI"/>
    <n v="5"/>
    <x v="3"/>
    <x v="0"/>
    <s v="Umesh Agarwal"/>
    <s v="YB00020403000100"/>
    <n v="1568"/>
    <d v="2019-02-08T00:00:00"/>
  </r>
  <r>
    <x v="97"/>
    <d v="2019-12-05T00:00:00"/>
    <s v="Brokerage"/>
    <s v="Ahmedabad"/>
    <s v="Employee Benefits (EB)"/>
    <n v="6"/>
    <x v="4"/>
    <x v="2"/>
    <s v="Ankur Gandhi"/>
    <s v="H0048996"/>
    <n v="18901"/>
    <d v="2019-09-14T00:00:00"/>
  </r>
  <r>
    <x v="98"/>
    <d v="2019-12-05T00:00:00"/>
    <s v="Brokerage"/>
    <s v="Ahmedabad"/>
    <s v="Employee Benefits (EB)"/>
    <n v="6"/>
    <x v="4"/>
    <x v="0"/>
    <s v="Dinesh Kaul"/>
    <s v="H0048996"/>
    <n v="27682"/>
    <d v="2019-08-14T00:00:00"/>
  </r>
  <r>
    <x v="99"/>
    <d v="2019-12-05T00:00:00"/>
    <s v="Brokerage"/>
    <s v="Ahmedabad"/>
    <s v="Employee Benefits (EB)"/>
    <n v="6"/>
    <x v="4"/>
    <x v="2"/>
    <s v="Ankur Naik"/>
    <s v="H0067187"/>
    <n v="5501"/>
    <d v="2019-10-21T00:00:00"/>
  </r>
  <r>
    <x v="100"/>
    <d v="2019-12-05T00:00:00"/>
    <s v="Brokerage"/>
    <s v="Ahmedabad"/>
    <s v="Employee Benefits (EB)"/>
    <n v="6"/>
    <x v="4"/>
    <x v="1"/>
    <s v="Alex Johnson"/>
    <s v="4016 138636598 02 000"/>
    <n v="123750"/>
    <d v="2019-09-30T00:00:00"/>
  </r>
  <r>
    <x v="101"/>
    <d v="2019-12-06T00:00:00"/>
    <s v="Brokerage"/>
    <s v="Ahmedabad"/>
    <s v="Global Client Network (GNB Inward)"/>
    <n v="4"/>
    <x v="1"/>
    <x v="1"/>
    <s v="Emily Thompson"/>
    <s v="OG-20-2202-0425-00000017"/>
    <n v="825"/>
    <d v="2019-07-01T00:00:00"/>
  </r>
  <r>
    <x v="102"/>
    <d v="2019-12-06T00:00:00"/>
    <s v="Brokerage"/>
    <s v="Ahmedabad"/>
    <s v="Global Client Network (GNB Inward)"/>
    <n v="4"/>
    <x v="1"/>
    <x v="1"/>
    <s v="Liam Smith"/>
    <s v="OG-20-2202-9931-00032558"/>
    <n v="1556"/>
    <d v="2019-07-01T00:00:00"/>
  </r>
  <r>
    <x v="103"/>
    <d v="2019-12-06T00:00:00"/>
    <s v="Brokerage"/>
    <s v="Ahmedabad"/>
    <s v="Global Client Network (GNB Inward)"/>
    <n v="4"/>
    <x v="1"/>
    <x v="1"/>
    <s v="Ava Davis"/>
    <s v="OG-20-2202-4004-00000064"/>
    <n v="12350"/>
    <d v="2019-07-01T00:00:00"/>
  </r>
  <r>
    <x v="104"/>
    <d v="2019-12-09T00:00:00"/>
    <s v="Brokerage"/>
    <s v="Ahmedabad"/>
    <s v="Marine"/>
    <n v="3"/>
    <x v="7"/>
    <x v="2"/>
    <s v="Noah Wilson"/>
    <s v="2412 2020 7182 9001 000"/>
    <n v="15593"/>
    <d v="2019-01-12T00:00:00"/>
  </r>
  <r>
    <x v="105"/>
    <d v="2019-12-09T00:00:00"/>
    <s v="Brokerage"/>
    <s v="Ahmedabad"/>
    <s v="Construction, Power &amp; Infrastructure"/>
    <n v="3"/>
    <x v="7"/>
    <x v="2"/>
    <s v="Olivia Brown"/>
    <n v="9.9000044190300006E+17"/>
    <n v="2212"/>
    <d v="2019-04-10T00:00:00"/>
  </r>
  <r>
    <x v="106"/>
    <d v="2019-12-09T00:00:00"/>
    <s v="Brokerage"/>
    <s v="Ahmedabad"/>
    <s v="Employee Benefits (EB)"/>
    <n v="3"/>
    <x v="7"/>
    <x v="2"/>
    <s v="William Martinez"/>
    <n v="54522170"/>
    <n v="9056"/>
    <d v="2019-07-09T00:00:00"/>
  </r>
  <r>
    <x v="107"/>
    <d v="2019-12-10T00:00:00"/>
    <s v="Brokerage"/>
    <s v="Ahmedabad"/>
    <s v="Global Client Network (GNB Inward)"/>
    <n v="4"/>
    <x v="1"/>
    <x v="1"/>
    <s v="Sophia Garcia"/>
    <s v="OG-20-2202-3304-00000009"/>
    <n v="1897"/>
    <d v="2019-07-01T00:00:00"/>
  </r>
  <r>
    <x v="108"/>
    <d v="2019-12-10T00:00:00"/>
    <s v="Brokerage"/>
    <s v="Ahmedabad"/>
    <s v="Global Client Network (GNB Inward)"/>
    <n v="4"/>
    <x v="1"/>
    <x v="1"/>
    <s v="James Miller"/>
    <s v="OG-20-2202-3383-00000002"/>
    <n v="42500"/>
    <d v="2019-07-01T00:00:00"/>
  </r>
  <r>
    <x v="109"/>
    <d v="2019-12-10T00:00:00"/>
    <s v="Brokerage"/>
    <s v="Ahmedabad"/>
    <s v="Global Client Network (GNB Inward)"/>
    <n v="4"/>
    <x v="1"/>
    <x v="1"/>
    <s v="Mia Rodriguez"/>
    <s v="OG-20-2202-4002-00000010"/>
    <n v="10917"/>
    <d v="2019-07-01T00:00:00"/>
  </r>
  <r>
    <x v="110"/>
    <d v="2019-12-10T00:00:00"/>
    <s v="Brokerage"/>
    <s v="Ahmedabad"/>
    <s v="Global Client Network (GNB Inward)"/>
    <n v="4"/>
    <x v="1"/>
    <x v="1"/>
    <s v="Benjamin Anderson"/>
    <s v="OG-20-2202-4010-00000869"/>
    <n v="3375"/>
    <d v="2019-07-01T00:00:00"/>
  </r>
  <r>
    <x v="111"/>
    <d v="2019-12-10T00:00:00"/>
    <s v="Fees"/>
    <s v="Ahmedabad"/>
    <s v="Global Client Network (GNB Inward)"/>
    <n v="4"/>
    <x v="1"/>
    <x v="1"/>
    <s v="Charlotte Taylor"/>
    <s v="1011/142530053/01/000"/>
    <n v="320175"/>
    <d v="2019-12-06T00:00:00"/>
  </r>
  <r>
    <x v="111"/>
    <d v="2019-12-10T00:00:00"/>
    <s v="Fees"/>
    <s v="Ahmedabad"/>
    <s v="Global Client Network (GNB Inward)"/>
    <n v="4"/>
    <x v="1"/>
    <x v="1"/>
    <s v="Lucas Hernandez"/>
    <n v="3.1242015891005998E+18"/>
    <n v="320175"/>
    <d v="2019-12-06T00:00:00"/>
  </r>
  <r>
    <x v="111"/>
    <d v="2019-12-10T00:00:00"/>
    <s v="Fees"/>
    <s v="Ahmedabad"/>
    <s v="Global Client Network (GNB Inward)"/>
    <n v="4"/>
    <x v="1"/>
    <x v="1"/>
    <s v="Amelia Moore"/>
    <s v="OG-19-2202-1018-00000052"/>
    <n v="320175"/>
    <d v="2019-12-06T00:00:00"/>
  </r>
  <r>
    <x v="112"/>
    <d v="2019-12-10T00:00:00"/>
    <s v="Fees"/>
    <s v="Ahmedabad"/>
    <s v="Global Client Network (GNB Inward)"/>
    <n v="4"/>
    <x v="1"/>
    <x v="1"/>
    <s v="Henry Thomas"/>
    <s v="OG-20-2202-3315-00000009"/>
    <n v="168593"/>
    <d v="2019-05-28T00:00:00"/>
  </r>
  <r>
    <x v="112"/>
    <d v="2019-12-10T00:00:00"/>
    <s v="Fees"/>
    <s v="Ahmedabad"/>
    <s v="Global Client Network (GNB Inward)"/>
    <n v="4"/>
    <x v="1"/>
    <x v="1"/>
    <s v="Harper Martin"/>
    <s v="P0019200001/9999/100301"/>
    <n v="168593"/>
    <d v="2019-05-28T00:00:00"/>
  </r>
  <r>
    <x v="113"/>
    <d v="2019-12-19T00:00:00"/>
    <s v="Brokerage"/>
    <s v="Ahmedabad"/>
    <s v="Global Client Network (GNB Inward)"/>
    <n v="4"/>
    <x v="1"/>
    <x v="1"/>
    <s v="Alexander Jackson"/>
    <n v="43196279"/>
    <n v="2970"/>
    <d v="2019-09-22T00:00:00"/>
  </r>
  <r>
    <x v="114"/>
    <d v="2019-12-19T00:00:00"/>
    <s v="Brokerage"/>
    <s v="Ahmedabad"/>
    <s v="Global Client Network (GNB Inward)"/>
    <n v="1"/>
    <x v="2"/>
    <x v="2"/>
    <s v="Ella White"/>
    <n v="3.1142029633600998E+18"/>
    <n v="7022"/>
    <d v="2019-08-26T00:00:00"/>
  </r>
  <r>
    <x v="115"/>
    <d v="2019-12-19T00:00:00"/>
    <s v="Brokerage"/>
    <s v="Ahmedabad"/>
    <s v="Global Client Network (GNB Inward)"/>
    <n v="4"/>
    <x v="1"/>
    <x v="1"/>
    <s v="Michael Lee"/>
    <s v="0301004728-2019"/>
    <n v="202350"/>
    <d v="2019-09-30T00:00:00"/>
  </r>
  <r>
    <x v="116"/>
    <d v="2019-12-19T00:00:00"/>
    <s v="Brokerage"/>
    <s v="Ahmedabad"/>
    <s v="Global Client Network (GNB Inward)"/>
    <n v="1"/>
    <x v="2"/>
    <x v="2"/>
    <s v="Grace Harris"/>
    <n v="3.213400201191E+23"/>
    <n v="87500"/>
    <d v="2019-07-31T00:00:00"/>
  </r>
  <r>
    <x v="117"/>
    <d v="2019-12-19T00:00:00"/>
    <s v="Brokerage"/>
    <s v="Ahmedabad"/>
    <s v="Global Client Network (GNB Inward)"/>
    <n v="1"/>
    <x v="2"/>
    <x v="2"/>
    <s v="Daniel Clark"/>
    <n v="22515779"/>
    <n v="44260"/>
    <d v="2019-09-30T00:00:00"/>
  </r>
  <r>
    <x v="118"/>
    <d v="2019-12-19T00:00:00"/>
    <s v="Brokerage"/>
    <s v="Ahmedabad"/>
    <s v="Property / BI"/>
    <n v="5"/>
    <x v="3"/>
    <x v="0"/>
    <s v="Scarlett Lewis"/>
    <n v="9.9000046190100005E+19"/>
    <n v="11550"/>
    <d v="2019-09-08T00:00:00"/>
  </r>
  <r>
    <x v="119"/>
    <d v="2019-12-19T00:00:00"/>
    <s v="Brokerage"/>
    <s v="Ahmedabad"/>
    <s v="Small Medium Enterpries (SME)"/>
    <n v="5"/>
    <x v="3"/>
    <x v="0"/>
    <s v="Matthew Walker"/>
    <n v="9.90000111903E+19"/>
    <n v="43033"/>
    <d v="2019-09-08T00:00:00"/>
  </r>
  <r>
    <x v="120"/>
    <d v="2019-12-19T00:00:00"/>
    <s v="Brokerage"/>
    <s v="Ahmedabad"/>
    <s v="Property / BI"/>
    <n v="5"/>
    <x v="3"/>
    <x v="0"/>
    <s v="Madison Robinson"/>
    <n v="9.9000046190100005E+19"/>
    <n v="7700"/>
    <d v="2019-09-08T00:00:00"/>
  </r>
  <r>
    <x v="121"/>
    <d v="2019-12-19T00:00:00"/>
    <s v="Brokerage"/>
    <s v="Ahmedabad"/>
    <s v="Small Medium Enterpries (SME)"/>
    <n v="5"/>
    <x v="3"/>
    <x v="0"/>
    <s v="David Hall"/>
    <n v="9.90000111903E+19"/>
    <n v="72139"/>
    <d v="2019-09-08T00:00:00"/>
  </r>
  <r>
    <x v="122"/>
    <d v="2019-12-19T00:00:00"/>
    <s v="Brokerage"/>
    <s v="Ahmedabad"/>
    <s v="Construction, Power &amp; Infrastructure"/>
    <n v="3"/>
    <x v="7"/>
    <x v="2"/>
    <s v="Lily Young"/>
    <n v="9.9000044190299996E+19"/>
    <n v="32585"/>
    <d v="2019-09-11T00:00:00"/>
  </r>
  <r>
    <x v="123"/>
    <d v="2019-12-19T00:00:00"/>
    <s v="Brokerage"/>
    <s v="Ahmedabad"/>
    <s v="Construction, Power &amp; Infrastructure"/>
    <n v="3"/>
    <x v="7"/>
    <x v="2"/>
    <s v="Samuel Allen"/>
    <n v="9.9000044190299996E+19"/>
    <n v="8045"/>
    <d v="2019-09-22T00:00:00"/>
  </r>
  <r>
    <x v="124"/>
    <d v="2019-12-19T00:00:00"/>
    <s v="Brokerage"/>
    <s v="Ahmedabad"/>
    <s v="Global Client Network (GNB Inward)"/>
    <n v="4"/>
    <x v="1"/>
    <x v="1"/>
    <s v="Chloe King"/>
    <s v="0000000010619837-01"/>
    <n v="26968"/>
    <d v="2019-10-25T00:00:00"/>
  </r>
  <r>
    <x v="125"/>
    <d v="2019-12-19T00:00:00"/>
    <s v="Brokerage"/>
    <s v="Ahmedabad"/>
    <s v="Global Client Network (GNB Inward)"/>
    <n v="4"/>
    <x v="1"/>
    <x v="1"/>
    <s v="Joseph Scott"/>
    <s v="0000000007404252-02"/>
    <n v="2437"/>
    <d v="2019-10-26T00:00:00"/>
  </r>
  <r>
    <x v="126"/>
    <d v="2019-12-19T00:00:00"/>
    <s v="Brokerage"/>
    <s v="Ahmedabad"/>
    <s v="Global Client Network (GNB Inward)"/>
    <n v="4"/>
    <x v="1"/>
    <x v="1"/>
    <s v="Evelyn Wright"/>
    <s v="OG-19-2202-1018-00000052"/>
    <n v="53278"/>
    <d v="2019-01-01T00:00:00"/>
  </r>
  <r>
    <x v="127"/>
    <d v="2019-12-19T00:00:00"/>
    <s v="Brokerage"/>
    <s v="Ahmedabad"/>
    <s v="Global Client Network (GNB Inward)"/>
    <n v="4"/>
    <x v="1"/>
    <x v="1"/>
    <s v="Andrew Adams"/>
    <s v="OG-19-2202-3383-00000007"/>
    <n v="30048"/>
    <d v="2019-01-01T00:00:00"/>
  </r>
  <r>
    <x v="128"/>
    <d v="2019-12-19T00:00:00"/>
    <s v="Brokerage"/>
    <s v="Ahmedabad"/>
    <s v="Global Client Network (GNB Inward)"/>
    <n v="4"/>
    <x v="1"/>
    <x v="1"/>
    <s v="Aria Baker"/>
    <n v="3.1142029974272998E+18"/>
    <n v="12500"/>
    <d v="2019-09-19T00:00:00"/>
  </r>
  <r>
    <x v="129"/>
    <d v="2019-12-20T00:00:00"/>
    <s v="Brokerage"/>
    <s v="Ahmedabad"/>
    <s v="Global Client Network (GNB Inward)"/>
    <n v="1"/>
    <x v="2"/>
    <x v="2"/>
    <s v="Christopher Campbell"/>
    <s v="ER00004563000100"/>
    <n v="3854"/>
    <d v="2019-04-30T00:00:00"/>
  </r>
  <r>
    <x v="130"/>
    <d v="2019-12-24T00:00:00"/>
    <s v="Fees"/>
    <s v="Ahmedabad"/>
    <s v="Global Client Network (GNB Inward)"/>
    <n v="4"/>
    <x v="1"/>
    <x v="1"/>
    <s v="Zoe Rivera"/>
    <n v="304003763"/>
    <n v="132392"/>
    <d v="2019-12-20T00:00:00"/>
  </r>
  <r>
    <x v="130"/>
    <d v="2019-12-24T00:00:00"/>
    <s v="Fees"/>
    <s v="Ahmedabad"/>
    <s v="Global Client Network (GNB Inward)"/>
    <n v="4"/>
    <x v="1"/>
    <x v="1"/>
    <s v="Anthony Mitchell"/>
    <s v="1003/126704810/02/000"/>
    <n v="132392"/>
    <d v="2019-12-20T00:00:00"/>
  </r>
  <r>
    <x v="130"/>
    <d v="2019-12-24T00:00:00"/>
    <s v="Fees"/>
    <s v="Ahmedabad"/>
    <s v="Global Client Network (GNB Inward)"/>
    <n v="4"/>
    <x v="1"/>
    <x v="1"/>
    <s v="Mila Flores"/>
    <n v="2.4142020928135997E+18"/>
    <n v="132392"/>
    <d v="2019-12-20T00:00:00"/>
  </r>
  <r>
    <x v="130"/>
    <d v="2019-12-24T00:00:00"/>
    <s v="Fees"/>
    <s v="Ahmedabad"/>
    <s v="Global Client Network (GNB Inward)"/>
    <n v="4"/>
    <x v="1"/>
    <x v="1"/>
    <s v="Joshua Roberts"/>
    <s v="4092/151965577/01/000"/>
    <n v="132392"/>
    <d v="2019-12-20T00:00:00"/>
  </r>
  <r>
    <x v="131"/>
    <d v="2019-12-24T00:00:00"/>
    <s v="Brokerage"/>
    <s v="Ahmedabad"/>
    <s v="Construction, Power &amp; Infrastructure"/>
    <n v="3"/>
    <x v="7"/>
    <x v="2"/>
    <s v="Nora Sanders"/>
    <n v="9.9000044190299996E+19"/>
    <n v="26805"/>
    <d v="2019-11-19T00:00:00"/>
  </r>
  <r>
    <x v="132"/>
    <d v="2019-12-24T00:00:00"/>
    <s v="Brokerage"/>
    <s v="Ahmedabad"/>
    <s v="Employee Benefits (EB)"/>
    <n v="5"/>
    <x v="3"/>
    <x v="1"/>
    <s v="Ryan Murphy"/>
    <n v="43191791"/>
    <n v="956"/>
    <d v="2019-07-03T00:00:00"/>
  </r>
  <r>
    <x v="133"/>
    <d v="2019-12-24T00:00:00"/>
    <s v="Brokerage"/>
    <s v="Ahmedabad"/>
    <s v="Global Client Network (GNB Inward)"/>
    <n v="1"/>
    <x v="2"/>
    <x v="2"/>
    <s v="Ellie Patterson"/>
    <n v="3.1142029634361999E+18"/>
    <n v="2089"/>
    <d v="2019-08-26T00:00:00"/>
  </r>
  <r>
    <x v="134"/>
    <d v="2019-12-24T00:00:00"/>
    <s v="Brokerage"/>
    <s v="Ahmedabad"/>
    <s v="Global Client Network (GNB Inward)"/>
    <n v="4"/>
    <x v="1"/>
    <x v="1"/>
    <s v="Ethan Hughes"/>
    <s v="OG-20-2202-1005-00000171-2019"/>
    <n v="8580"/>
    <d v="2019-09-21T00:00:00"/>
  </r>
  <r>
    <x v="135"/>
    <d v="2019-12-25T00:00:00"/>
    <s v="Brokerage"/>
    <s v="Ahmedabad"/>
    <s v="Global Client Network (GNB Inward)"/>
    <n v="4"/>
    <x v="1"/>
    <x v="1"/>
    <s v="Layla Price"/>
    <s v="OG-20-2202-4004-00000062"/>
    <n v="60713"/>
    <d v="2019-07-01T00:00:00"/>
  </r>
  <r>
    <x v="136"/>
    <d v="2019-12-25T00:00:00"/>
    <s v="Brokerage"/>
    <s v="Ahmedabad"/>
    <s v="Marine"/>
    <n v="4"/>
    <x v="1"/>
    <x v="1"/>
    <s v="Elijah Cox"/>
    <n v="22531899"/>
    <n v="50160"/>
    <d v="2019-10-27T00:00:00"/>
  </r>
  <r>
    <x v="137"/>
    <d v="2019-12-25T00:00:00"/>
    <s v="Brokerage"/>
    <s v="Ahmedabad"/>
    <s v="Global Client Network (GNB Inward)"/>
    <n v="4"/>
    <x v="1"/>
    <x v="1"/>
    <s v="Penelope Butler"/>
    <s v="OG-19-2202-1018-00000047"/>
    <n v="71765"/>
    <d v="2019-10-26T00:00:00"/>
  </r>
  <r>
    <x v="138"/>
    <d v="2019-12-25T00:00:00"/>
    <s v="Brokerage"/>
    <s v="Ahmedabad"/>
    <s v="Construction, Power &amp; Infrastructure"/>
    <n v="13"/>
    <x v="5"/>
    <x v="2"/>
    <s v="Sebastian Long"/>
    <s v="'99000044180300000048"/>
    <n v="62399"/>
    <d v="2019-11-14T00:00:00"/>
  </r>
  <r>
    <x v="139"/>
    <d v="2019-12-26T00:00:00"/>
    <s v="Brokerage"/>
    <s v="Ahmedabad"/>
    <s v="Liability"/>
    <n v="10"/>
    <x v="0"/>
    <x v="2"/>
    <s v="Riley Brooks"/>
    <n v="2280014070"/>
    <n v="27530"/>
    <d v="2019-03-09T00:00:00"/>
  </r>
  <r>
    <x v="140"/>
    <d v="2019-12-26T00:00:00"/>
    <s v="Brokerage"/>
    <s v="Ahmedabad"/>
    <s v="Employee Benefits (EB)"/>
    <n v="6"/>
    <x v="4"/>
    <x v="1"/>
    <s v="Jack Richardson"/>
    <s v="180876-0000-01"/>
    <n v="60000"/>
    <d v="2019-04-01T00:00:00"/>
  </r>
  <r>
    <x v="141"/>
    <d v="2019-12-26T00:00:00"/>
    <s v="Brokerage"/>
    <s v="Ahmedabad"/>
    <s v="Global Client Network (GNB Inward)"/>
    <n v="4"/>
    <x v="1"/>
    <x v="1"/>
    <s v="Lily Wood"/>
    <n v="1.203004619248E+19"/>
    <n v="77400"/>
    <d v="2019-08-10T00:00:00"/>
  </r>
  <r>
    <x v="142"/>
    <d v="2019-12-26T00:00:00"/>
    <s v="Brokerage"/>
    <s v="Ahmedabad"/>
    <s v="Global Client Network (GNB Inward)"/>
    <n v="4"/>
    <x v="1"/>
    <x v="1"/>
    <s v="Dylan Stewart"/>
    <n v="1.203004619248E+19"/>
    <n v="302812"/>
    <d v="2019-08-10T00:00:00"/>
  </r>
  <r>
    <x v="143"/>
    <d v="2019-12-26T00:00:00"/>
    <s v="Brokerage"/>
    <s v="Ahmedabad"/>
    <s v="Property / BI"/>
    <n v="13"/>
    <x v="5"/>
    <x v="1"/>
    <s v="Audrey Morgan"/>
    <s v="'0655001664 03"/>
    <n v="275569"/>
    <d v="2019-03-01T00:00:00"/>
  </r>
  <r>
    <x v="144"/>
    <d v="2019-12-26T00:00:00"/>
    <s v="Brokerage"/>
    <s v="Ahmedabad"/>
    <s v="Liability"/>
    <n v="13"/>
    <x v="5"/>
    <x v="1"/>
    <s v="Luke Barnes"/>
    <s v="'0304001755"/>
    <n v="320000"/>
    <d v="2019-01-31T00:00:00"/>
  </r>
  <r>
    <x v="145"/>
    <d v="2019-12-26T00:00:00"/>
    <s v="Brokerage"/>
    <s v="Ahmedabad"/>
    <s v="Employee Benefits (EB)"/>
    <n v="6"/>
    <x v="4"/>
    <x v="1"/>
    <s v="Bella Sanchez"/>
    <n v="3393"/>
    <n v="114752"/>
    <d v="2019-11-01T00:00:00"/>
  </r>
  <r>
    <x v="146"/>
    <d v="2019-12-26T00:00:00"/>
    <s v="Brokerage"/>
    <s v="Ahmedabad"/>
    <s v="Employee Benefits (EB)"/>
    <n v="6"/>
    <x v="4"/>
    <x v="0"/>
    <s v="Mason Bell"/>
    <s v="H0056637"/>
    <n v="49027"/>
    <d v="2019-02-04T00:00:00"/>
  </r>
  <r>
    <x v="147"/>
    <d v="2019-12-26T00:00:00"/>
    <s v="Brokerage"/>
    <s v="Ahmedabad"/>
    <s v="Construction, Power &amp; Infrastructure"/>
    <n v="13"/>
    <x v="5"/>
    <x v="2"/>
    <s v="Lillian Parker"/>
    <s v="'99000044180300000078"/>
    <n v="153332"/>
    <d v="2019-10-19T00:00:00"/>
  </r>
  <r>
    <x v="148"/>
    <d v="2019-12-28T00:00:00"/>
    <s v="Brokerage"/>
    <s v="Ahmedabad"/>
    <s v="Marine"/>
    <n v="5"/>
    <x v="3"/>
    <x v="0"/>
    <s v="Owen Reed"/>
    <n v="2.4142027811737001E+18"/>
    <n v="23591"/>
    <d v="2019-05-01T00:00:00"/>
  </r>
  <r>
    <x v="149"/>
    <d v="2019-12-28T00:00:00"/>
    <s v="Brokerage"/>
    <s v="Ahmedabad"/>
    <s v="Global Client Network (GNB Inward)"/>
    <n v="4"/>
    <x v="1"/>
    <x v="1"/>
    <s v="Sadie Jenkins"/>
    <s v="OG-20-2202-3315-00000012"/>
    <n v="19181"/>
    <d v="2019-08-02T00:00:00"/>
  </r>
  <r>
    <x v="150"/>
    <d v="2019-12-28T00:00:00"/>
    <s v="Brokerage"/>
    <s v="Ahmedabad"/>
    <s v="Small Medium Enterpries (SME)"/>
    <n v="5"/>
    <x v="3"/>
    <x v="0"/>
    <s v="Gabriel Cooper"/>
    <n v="2.3060011180300001E+19"/>
    <n v="8228"/>
    <d v="2019-02-28T00:00:00"/>
  </r>
  <r>
    <x v="151"/>
    <d v="2019-12-28T00:00:00"/>
    <s v="Brokerage"/>
    <s v="Ahmedabad"/>
    <s v="Small Medium Enterpries (SME)"/>
    <n v="5"/>
    <x v="3"/>
    <x v="2"/>
    <s v="Aubrey Coleman"/>
    <n v="2.3060011180300001E+19"/>
    <n v="5241"/>
    <d v="2019-07-12T00:00:00"/>
  </r>
  <r>
    <x v="152"/>
    <d v="2019-12-28T00:00:00"/>
    <s v="Brokerage"/>
    <s v="Ahmedabad"/>
    <s v="Small Medium Enterpries (SME)"/>
    <n v="5"/>
    <x v="3"/>
    <x v="2"/>
    <s v="Aiden Bailey"/>
    <n v="9.9000046190799995E+19"/>
    <n v="13154"/>
    <d v="2019-10-10T00:00:00"/>
  </r>
  <r>
    <x v="153"/>
    <d v="2019-12-28T00:00:00"/>
    <s v="Brokerage"/>
    <s v="Ahmedabad"/>
    <s v="Small Medium Enterpries (SME)"/>
    <n v="5"/>
    <x v="3"/>
    <x v="0"/>
    <s v="Hannah Evans"/>
    <n v="9.9000046190799995E+19"/>
    <n v="14461"/>
    <d v="2019-09-08T00:00:00"/>
  </r>
  <r>
    <x v="154"/>
    <d v="2019-12-28T00:00:00"/>
    <s v="Brokerage"/>
    <s v="Ahmedabad"/>
    <s v="Global Client Network (GNB Inward)"/>
    <n v="4"/>
    <x v="1"/>
    <x v="1"/>
    <s v="Isaac Morris"/>
    <s v="2019-L0138835-FWC"/>
    <n v="2853"/>
    <d v="2019-06-23T00:00:00"/>
  </r>
  <r>
    <x v="155"/>
    <d v="2019-12-28T00:00:00"/>
    <s v="Brokerage"/>
    <s v="Ahmedabad"/>
    <s v="Global Client Network (GNB Inward)"/>
    <n v="4"/>
    <x v="1"/>
    <x v="1"/>
    <s v="Mila Carter"/>
    <s v="2019-L0139704-PBL"/>
    <n v="495"/>
    <d v="2019-06-23T00:00:00"/>
  </r>
  <r>
    <x v="156"/>
    <d v="2019-12-28T00:00:00"/>
    <s v="Brokerage"/>
    <s v="Ahmedabad"/>
    <s v="Global Client Network (GNB Inward)"/>
    <n v="4"/>
    <x v="1"/>
    <x v="1"/>
    <s v="Logan Kelly"/>
    <s v="2018-F0513845-BSS"/>
    <n v="5891"/>
    <d v="2019-02-04T00:00:00"/>
  </r>
  <r>
    <x v="157"/>
    <d v="2019-12-28T00:00:00"/>
    <s v="Brokerage"/>
    <s v="Ahmedabad"/>
    <s v="Property / BI"/>
    <n v="3"/>
    <x v="7"/>
    <x v="2"/>
    <s v="Camila Howard"/>
    <s v="OG-20-2202-4004-00000043"/>
    <n v="4596"/>
    <d v="2019-05-16T00:00:00"/>
  </r>
  <r>
    <x v="158"/>
    <d v="2019-12-28T00:00:00"/>
    <s v="Brokerage"/>
    <s v="Ahmedabad"/>
    <s v="Construction, Power &amp; Infrastructure"/>
    <n v="3"/>
    <x v="7"/>
    <x v="2"/>
    <s v="Jayden Hughes"/>
    <n v="9.9000044180300005E+19"/>
    <n v="21443"/>
    <d v="2019-07-03T00:00:00"/>
  </r>
  <r>
    <x v="159"/>
    <d v="2019-12-28T00:00:00"/>
    <s v="Brokerage"/>
    <s v="Ahmedabad"/>
    <s v="Construction, Power &amp; Infrastructure"/>
    <n v="3"/>
    <x v="7"/>
    <x v="2"/>
    <s v="Savannah Ward"/>
    <n v="9.9000044180300005E+19"/>
    <n v="21442"/>
    <d v="2019-10-20T00:00:00"/>
  </r>
  <r>
    <x v="160"/>
    <d v="2019-12-28T00:00:00"/>
    <s v="Brokerage"/>
    <s v="Ahmedabad"/>
    <s v="Construction, Power &amp; Infrastructure"/>
    <n v="3"/>
    <x v="7"/>
    <x v="2"/>
    <s v="Caleb Bryant"/>
    <n v="9.9000044180300005E+19"/>
    <n v="21443"/>
    <d v="2019-03-16T00:00:00"/>
  </r>
  <r>
    <x v="161"/>
    <d v="2019-12-28T00:00:00"/>
    <s v="Brokerage"/>
    <s v="Ahmedabad"/>
    <s v="Construction, Power &amp; Infrastructure"/>
    <n v="3"/>
    <x v="7"/>
    <x v="2"/>
    <s v="Zoe Fisher"/>
    <n v="9.9000044180300005E+19"/>
    <n v="17949"/>
    <d v="2019-07-03T00:00:00"/>
  </r>
  <r>
    <x v="162"/>
    <d v="2019-12-28T00:00:00"/>
    <s v="Brokerage"/>
    <s v="Ahmedabad"/>
    <s v="Construction, Power &amp; Infrastructure"/>
    <n v="3"/>
    <x v="7"/>
    <x v="2"/>
    <s v="Nathan Martinez"/>
    <n v="9.9000044180300005E+19"/>
    <n v="17949"/>
    <d v="2019-03-16T00:00:00"/>
  </r>
  <r>
    <x v="163"/>
    <d v="2019-12-28T00:00:00"/>
    <s v="Brokerage"/>
    <s v="Ahmedabad"/>
    <s v="Property / BI"/>
    <n v="5"/>
    <x v="3"/>
    <x v="0"/>
    <s v="Addison Henderson"/>
    <s v="PFS/I3353707/71/01/006343"/>
    <n v="7889"/>
    <d v="2019-01-12T00:00:00"/>
  </r>
  <r>
    <x v="164"/>
    <d v="2019-12-28T00:00:00"/>
    <s v="Brokerage"/>
    <s v="Ahmedabad"/>
    <s v="Liability"/>
    <n v="3"/>
    <x v="7"/>
    <x v="2"/>
    <s v="Hunter Collins"/>
    <n v="3.1142031258438999E+18"/>
    <n v="8198"/>
    <d v="2019-10-25T00:00:00"/>
  </r>
  <r>
    <x v="165"/>
    <d v="2019-12-28T00:00:00"/>
    <s v="Brokerage"/>
    <s v="Ahmedabad"/>
    <s v="Employee Benefits (EB)"/>
    <n v="6"/>
    <x v="4"/>
    <x v="0"/>
    <s v="Paisley Price"/>
    <s v="H0048996"/>
    <n v="18697"/>
    <d v="2019-03-11T00:00:00"/>
  </r>
  <r>
    <x v="166"/>
    <d v="2019-12-28T00:00:00"/>
    <s v="Brokerage"/>
    <s v="Ahmedabad"/>
    <s v="Employee Benefits (EB)"/>
    <n v="6"/>
    <x v="4"/>
    <x v="0"/>
    <s v="Julian Hayes"/>
    <s v="H0048996"/>
    <n v="17140"/>
    <d v="2019-10-11T00:00:00"/>
  </r>
  <r>
    <x v="167"/>
    <d v="2019-12-28T00:00:00"/>
    <s v="Brokerage"/>
    <s v="Ahmedabad"/>
    <s v="Employee Benefits (EB)"/>
    <n v="6"/>
    <x v="4"/>
    <x v="0"/>
    <s v="Bella Gonzales"/>
    <s v="H0048996"/>
    <n v="8561"/>
    <d v="2019-11-14T00:00:00"/>
  </r>
  <r>
    <x v="168"/>
    <d v="2019-12-28T00:00:00"/>
    <s v="Brokerage"/>
    <s v="Ahmedabad"/>
    <s v="Liability"/>
    <n v="5"/>
    <x v="3"/>
    <x v="1"/>
    <s v="Christian Spencer"/>
    <n v="43191787"/>
    <n v="6213"/>
    <d v="2019-07-03T00:00:00"/>
  </r>
  <r>
    <x v="169"/>
    <d v="2019-12-28T00:00:00"/>
    <s v="Brokerage"/>
    <s v="Ahmedabad"/>
    <s v="Global Client Network (GNB Inward)"/>
    <n v="4"/>
    <x v="1"/>
    <x v="1"/>
    <s v="Scarlett Webb"/>
    <s v="OG-20-2202-4097-00000201"/>
    <n v="8625"/>
    <d v="2019-09-21T00:00:00"/>
  </r>
  <r>
    <x v="170"/>
    <d v="2019-12-28T00:00:00"/>
    <s v="Brokerage"/>
    <s v="Ahmedabad"/>
    <s v="Global Client Network (GNB Inward)"/>
    <n v="4"/>
    <x v="1"/>
    <x v="1"/>
    <s v="Dominic Graham"/>
    <s v="OG-20-2202-4097-00000170"/>
    <n v="4579"/>
    <d v="2019-09-21T00:00:00"/>
  </r>
  <r>
    <x v="171"/>
    <d v="2019-12-28T00:00:00"/>
    <s v="Brokerage"/>
    <s v="Ahmedabad"/>
    <s v="Global Client Network (GNB Inward)"/>
    <n v="4"/>
    <x v="1"/>
    <x v="1"/>
    <s v="Violet Pearson"/>
    <s v="OG-19-2202-1005-00000153"/>
    <n v="1980"/>
    <d v="2019-06-14T00:00:00"/>
  </r>
  <r>
    <x v="172"/>
    <d v="2019-12-28T00:00:00"/>
    <s v="Brokerage"/>
    <s v="Ahmedabad"/>
    <s v="Global Client Network (GNB Inward)"/>
    <n v="4"/>
    <x v="1"/>
    <x v="1"/>
    <s v="Jonathan Peterson"/>
    <s v="OG-20-2202-4097-00000171"/>
    <n v="3330"/>
    <d v="2019-09-21T00:00:00"/>
  </r>
  <r>
    <x v="173"/>
    <d v="2019-12-31T00:00:00"/>
    <s v="Brokerage"/>
    <s v="Ahmedabad"/>
    <s v="Construction, Power &amp; Infrastructure"/>
    <n v="2"/>
    <x v="6"/>
    <x v="2"/>
    <s v="Maya Simmons"/>
    <s v="'99000044180300000047"/>
    <n v="90282"/>
    <d v="2019-02-27T00:00:00"/>
  </r>
  <r>
    <x v="174"/>
    <d v="2019-12-31T00:00:00"/>
    <s v="Brokerage"/>
    <s v="Ahmedabad"/>
    <s v="Construction, Power &amp; Infrastructure"/>
    <n v="13"/>
    <x v="5"/>
    <x v="2"/>
    <s v="Connor Foster"/>
    <s v="'99000044180300000048"/>
    <n v="68639"/>
    <d v="2019-05-14T00:00:00"/>
  </r>
  <r>
    <x v="175"/>
    <d v="2019-12-31T00:00:00"/>
    <s v="Brokerage"/>
    <s v="Ahmedabad"/>
    <s v="Construction, Power &amp; Infrastructure"/>
    <n v="2"/>
    <x v="6"/>
    <x v="2"/>
    <s v="Aurora Hamilton"/>
    <s v="'99000044180300000047"/>
    <n v="90282"/>
    <d v="2019-08-27T00:00:00"/>
  </r>
  <r>
    <x v="176"/>
    <d v="2019-12-31T00:00:00"/>
    <s v="Brokerage"/>
    <s v="Ahmedabad"/>
    <s v="Construction, Power &amp; Infrastructure"/>
    <n v="2"/>
    <x v="6"/>
    <x v="2"/>
    <s v="Adrian Ross"/>
    <s v="'99000044180300000047"/>
    <n v="90282"/>
    <d v="2019-05-27T00:00:00"/>
  </r>
  <r>
    <x v="177"/>
    <d v="2019-12-31T00:00:00"/>
    <s v="Brokerage"/>
    <s v="Ahmedabad"/>
    <s v="Construction, Power &amp; Infrastructure"/>
    <n v="13"/>
    <x v="5"/>
    <x v="2"/>
    <s v="Natalia Stone"/>
    <s v="'99000044180300000076"/>
    <n v="67102"/>
    <d v="2019-03-27T00:00:00"/>
  </r>
  <r>
    <x v="178"/>
    <d v="2019-12-31T00:00:00"/>
    <s v="Brokerage"/>
    <s v="Ahmedabad"/>
    <s v="Liability"/>
    <n v="13"/>
    <x v="5"/>
    <x v="1"/>
    <s v="Miles Andrews"/>
    <s v="'0300004329"/>
    <n v="125000"/>
    <d v="2019-01-31T00:00:00"/>
  </r>
  <r>
    <x v="179"/>
    <d v="2019-12-31T00:00:00"/>
    <s v="Brokerage"/>
    <s v="Ahmedabad"/>
    <s v="Trade Credit &amp;amp; Political Risk"/>
    <n v="1"/>
    <x v="2"/>
    <x v="1"/>
    <s v="Hazel McCarthy"/>
    <s v="TBA"/>
    <n v="115781"/>
    <d v="2019-07-28T00:00:00"/>
  </r>
  <r>
    <x v="180"/>
    <d v="2019-12-31T00:00:00"/>
    <s v="Brokerage"/>
    <s v="Ahmedabad"/>
    <s v="Liability"/>
    <n v="13"/>
    <x v="5"/>
    <x v="1"/>
    <s v="Aaron Nichols"/>
    <s v="'23060036180200000022"/>
    <n v="137500"/>
    <d v="2019-01-01T00:00:00"/>
  </r>
  <r>
    <x v="181"/>
    <d v="2019-12-31T00:00:00"/>
    <s v="Brokerage"/>
    <s v="Ahmedabad"/>
    <s v="Construction, Power &amp; Infrastructure"/>
    <n v="2"/>
    <x v="6"/>
    <x v="2"/>
    <s v="Piper Holland"/>
    <s v="'99000044180300000078"/>
    <n v="208093"/>
    <d v="2019-03-25T00:00:00"/>
  </r>
  <r>
    <x v="182"/>
    <d v="2019-12-31T00:00:00"/>
    <s v="Brokerage"/>
    <s v="Ahmedabad"/>
    <s v="Construction, Power &amp; Infrastructure"/>
    <n v="2"/>
    <x v="6"/>
    <x v="2"/>
    <s v="Evan Bishop"/>
    <s v="'99000044180300000078"/>
    <n v="153332"/>
    <d v="2019-07-07T00:00:00"/>
  </r>
  <r>
    <x v="183"/>
    <d v="2019-12-31T00:00:00"/>
    <s v="Brokerage"/>
    <s v="Ahmedabad"/>
    <s v="Liability"/>
    <n v="13"/>
    <x v="5"/>
    <x v="1"/>
    <s v="Lucy Reid"/>
    <s v="'91000036191700000002"/>
    <n v="131250"/>
    <d v="2019-05-23T00:00:00"/>
  </r>
  <r>
    <x v="184"/>
    <d v="2020-01-03T00:00:00"/>
    <s v="Brokerage"/>
    <s v="Ahmedabad"/>
    <s v="Marine"/>
    <n v="5"/>
    <x v="3"/>
    <x v="1"/>
    <s v="Cameron Lawson"/>
    <n v="2.4142025629033999E+18"/>
    <n v="56100"/>
    <d v="2019-03-08T00:00:00"/>
  </r>
  <r>
    <x v="185"/>
    <d v="2020-01-03T00:00:00"/>
    <s v="Brokerage"/>
    <s v="Ahmedabad"/>
    <s v="Marine"/>
    <n v="13"/>
    <x v="5"/>
    <x v="1"/>
    <s v="Nora Freeman"/>
    <s v="0830016972 02"/>
    <n v="50333"/>
    <d v="2019-03-01T00:00:00"/>
  </r>
  <r>
    <x v="186"/>
    <d v="2020-01-03T00:00:00"/>
    <s v="Brokerage"/>
    <s v="Ahmedabad"/>
    <s v="Liability"/>
    <n v="13"/>
    <x v="5"/>
    <x v="1"/>
    <s v="Tyler Stevens"/>
    <n v="41046110"/>
    <n v="74250"/>
    <d v="2019-04-09T00:00:00"/>
  </r>
  <r>
    <x v="187"/>
    <d v="2020-01-03T00:00:00"/>
    <s v="Brokerage"/>
    <s v="Ahmedabad"/>
    <s v="Employee Benefits (EB)"/>
    <n v="5"/>
    <x v="3"/>
    <x v="1"/>
    <s v="Sydney Gibson"/>
    <s v="4101191100000008-00"/>
    <n v="48929"/>
    <d v="2019-11-10T00:00:00"/>
  </r>
  <r>
    <x v="188"/>
    <d v="2020-01-03T00:00:00"/>
    <s v="Brokerage"/>
    <s v="Ahmedabad"/>
    <s v="Global Client Network (GNB Inward)"/>
    <n v="1"/>
    <x v="2"/>
    <x v="2"/>
    <s v="Caleb Watts"/>
    <n v="1.11200441808E+19"/>
    <n v="49401"/>
    <d v="2019-01-03T00:00:00"/>
  </r>
  <r>
    <x v="189"/>
    <d v="2020-01-16T00:00:00"/>
    <s v="Brokerage"/>
    <s v="Ahmedabad"/>
    <s v="Marine"/>
    <n v="5"/>
    <x v="3"/>
    <x v="0"/>
    <s v="Ruby Holland"/>
    <s v="MCO/I3350570/71/01/006343"/>
    <n v="9075"/>
    <d v="2019-01-12T00:00:00"/>
  </r>
  <r>
    <x v="190"/>
    <d v="2020-01-16T00:00:00"/>
    <s v="Brokerage"/>
    <s v="Ahmedabad"/>
    <s v="Construction, Power &amp; Infrastructure"/>
    <n v="13"/>
    <x v="5"/>
    <x v="2"/>
    <s v="Robert Black"/>
    <s v="'11120044180300000011"/>
    <n v="24072"/>
    <d v="2019-03-13T00:00:00"/>
  </r>
  <r>
    <x v="191"/>
    <d v="2020-01-16T00:00:00"/>
    <s v="Brokerage"/>
    <s v="Ahmedabad"/>
    <s v="Employee Benefits (EB)"/>
    <n v="6"/>
    <x v="4"/>
    <x v="1"/>
    <s v="Alice Wheeler"/>
    <s v="LPGPA0000000200/01"/>
    <n v="5550"/>
    <d v="2019-01-04T00:00:00"/>
  </r>
  <r>
    <x v="192"/>
    <d v="2020-01-16T00:00:00"/>
    <s v="Brokerage"/>
    <s v="Ahmedabad"/>
    <s v="Property / BI"/>
    <n v="13"/>
    <x v="5"/>
    <x v="2"/>
    <s v="Justin Kim"/>
    <s v="'99000046192400000039"/>
    <n v="10938"/>
    <d v="2019-06-12T00:00:00"/>
  </r>
  <r>
    <x v="193"/>
    <d v="2020-01-16T00:00:00"/>
    <s v="Brokerage"/>
    <s v="Ahmedabad"/>
    <s v="Emerging Corporates Group (ECG)"/>
    <n v="3"/>
    <x v="7"/>
    <x v="2"/>
    <s v="Molly Zimmerman"/>
    <n v="2280038722"/>
    <n v="2789"/>
    <d v="2019-07-15T00:00:00"/>
  </r>
  <r>
    <x v="194"/>
    <d v="2020-01-16T00:00:00"/>
    <s v="Brokerage"/>
    <s v="Ahmedabad"/>
    <s v="Marine"/>
    <n v="5"/>
    <x v="3"/>
    <x v="1"/>
    <s v="Mahendara"/>
    <n v="2.4142025629033999E+18"/>
    <n v="14025"/>
    <d v="2019-10-22T00:00:00"/>
  </r>
  <r>
    <x v="195"/>
    <d v="2020-01-16T00:00:00"/>
    <s v="Brokerage"/>
    <s v="Ahmedabad"/>
    <s v="Global Client Network (GNB Inward)"/>
    <n v="4"/>
    <x v="1"/>
    <x v="1"/>
    <s v="Shruti"/>
    <s v="32099602-01"/>
    <n v="1112"/>
    <d v="2019-01-23T00:00:00"/>
  </r>
  <r>
    <x v="196"/>
    <d v="2020-01-16T00:00:00"/>
    <s v="Brokerage"/>
    <s v="Ahmedabad"/>
    <s v="Employee Benefits (EB)"/>
    <n v="6"/>
    <x v="4"/>
    <x v="1"/>
    <s v="Janish"/>
    <n v="2.9992015408021002E+18"/>
    <n v="4302"/>
    <d v="2019-11-01T00:00:00"/>
  </r>
  <r>
    <x v="197"/>
    <d v="2020-01-16T00:00:00"/>
    <s v="Brokerage"/>
    <s v="Ahmedabad"/>
    <s v="Liability"/>
    <n v="13"/>
    <x v="5"/>
    <x v="2"/>
    <s v="Aman Tyagi"/>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Alex Johnson"/>
    <x v="0"/>
  </r>
  <r>
    <n v="2"/>
    <x v="0"/>
    <s v="Ahmedabad"/>
    <s v="Emily Thompson"/>
    <x v="0"/>
  </r>
  <r>
    <n v="2"/>
    <x v="0"/>
    <s v="Ahmedabad"/>
    <s v="Liam Smith"/>
    <x v="1"/>
  </r>
  <r>
    <n v="2"/>
    <x v="0"/>
    <s v="Ahmedabad"/>
    <s v="Ava Davis"/>
    <x v="2"/>
  </r>
  <r>
    <n v="2"/>
    <x v="0"/>
    <s v="Ahmedabad"/>
    <s v="Noah Wilson"/>
    <x v="3"/>
  </r>
  <r>
    <n v="2"/>
    <x v="0"/>
    <s v="Ahmedabad"/>
    <s v="Olivia Brown"/>
    <x v="3"/>
  </r>
  <r>
    <n v="2"/>
    <x v="0"/>
    <s v="Ahmedabad"/>
    <s v="William Martinez"/>
    <x v="4"/>
  </r>
  <r>
    <n v="1"/>
    <x v="1"/>
    <s v="Ahmedabad"/>
    <s v="Sophia Garcia"/>
    <x v="5"/>
  </r>
  <r>
    <n v="1"/>
    <x v="1"/>
    <s v="Ahmedabad"/>
    <s v="James Miller"/>
    <x v="2"/>
  </r>
  <r>
    <n v="1"/>
    <x v="1"/>
    <s v="Ahmedabad"/>
    <s v="Mia Rodriguez"/>
    <x v="6"/>
  </r>
  <r>
    <n v="1"/>
    <x v="1"/>
    <s v="Ahmedabad"/>
    <s v="Benjamin Anderson"/>
    <x v="7"/>
  </r>
  <r>
    <n v="1"/>
    <x v="1"/>
    <s v="Ahmedabad"/>
    <s v="Charlotte Taylor"/>
    <x v="3"/>
  </r>
  <r>
    <n v="3"/>
    <x v="2"/>
    <s v="Ahmedabad"/>
    <s v="Lucas Hernandez"/>
    <x v="8"/>
  </r>
  <r>
    <n v="3"/>
    <x v="2"/>
    <s v="Ahmedabad"/>
    <s v="Amelia Moore"/>
    <x v="8"/>
  </r>
  <r>
    <n v="3"/>
    <x v="2"/>
    <s v="Ahmedabad"/>
    <s v="Henry Thomas"/>
    <x v="4"/>
  </r>
  <r>
    <n v="3"/>
    <x v="2"/>
    <s v="Ahmedabad"/>
    <s v="Harper Martin"/>
    <x v="9"/>
  </r>
  <r>
    <n v="6"/>
    <x v="3"/>
    <s v="Ahmedabad"/>
    <s v="Alexander Jackson"/>
    <x v="2"/>
  </r>
  <r>
    <n v="6"/>
    <x v="3"/>
    <s v="Ahmedabad"/>
    <s v="Ella White"/>
    <x v="3"/>
  </r>
  <r>
    <n v="6"/>
    <x v="3"/>
    <s v="Ahmedabad"/>
    <s v="Michael Lee"/>
    <x v="8"/>
  </r>
  <r>
    <n v="6"/>
    <x v="3"/>
    <s v="Ahmedabad"/>
    <s v="Grace Harris"/>
    <x v="4"/>
  </r>
  <r>
    <n v="4"/>
    <x v="4"/>
    <s v="Ahmedabad"/>
    <s v="Daniel Clark"/>
    <x v="6"/>
  </r>
  <r>
    <n v="4"/>
    <x v="4"/>
    <s v="Ahmedabad"/>
    <s v="Scarlett Lewis"/>
    <x v="10"/>
  </r>
  <r>
    <n v="4"/>
    <x v="4"/>
    <s v="Ahmedabad"/>
    <s v="Matthew Walker"/>
    <x v="10"/>
  </r>
  <r>
    <n v="12"/>
    <x v="5"/>
    <s v="Ahmedabad"/>
    <s v="Madison Robinson"/>
    <x v="11"/>
  </r>
  <r>
    <n v="12"/>
    <x v="5"/>
    <s v="Ahmedabad"/>
    <s v="David Hall"/>
    <x v="11"/>
  </r>
  <r>
    <n v="12"/>
    <x v="5"/>
    <s v="Ahmedabad"/>
    <s v="Lily Young"/>
    <x v="11"/>
  </r>
  <r>
    <n v="12"/>
    <x v="5"/>
    <s v="Ahmedabad"/>
    <s v="Samuel Allen"/>
    <x v="12"/>
  </r>
  <r>
    <n v="9"/>
    <x v="6"/>
    <s v="Ahmedabad"/>
    <s v="Chloe King"/>
    <x v="8"/>
  </r>
  <r>
    <n v="9"/>
    <x v="6"/>
    <s v="Ahmedabad"/>
    <s v="Joseph Scott"/>
    <x v="4"/>
  </r>
  <r>
    <n v="9"/>
    <x v="6"/>
    <s v="Ahmedabad"/>
    <s v="Evelyn Wright"/>
    <x v="11"/>
  </r>
  <r>
    <n v="11"/>
    <x v="7"/>
    <s v="Ahmedabad"/>
    <s v="Andrew Adams"/>
    <x v="12"/>
  </r>
  <r>
    <n v="11"/>
    <x v="7"/>
    <s v="Ahmedabad"/>
    <s v="Aria Baker"/>
    <x v="10"/>
  </r>
  <r>
    <n v="10"/>
    <x v="8"/>
    <s v="Ahmedabad"/>
    <s v="Christopher Campbell"/>
    <x v="12"/>
  </r>
  <r>
    <n v="10"/>
    <x v="8"/>
    <s v="Ahmedabad"/>
    <s v="Zoe Rivera"/>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2788092"/>
    <n v="250000"/>
    <n v="1500000"/>
  </r>
  <r>
    <x v="1"/>
    <n v="129902"/>
    <n v="129000"/>
    <n v="1289000"/>
  </r>
  <r>
    <x v="1"/>
    <n v="1278023"/>
    <n v="12365300"/>
    <n v="12900"/>
  </r>
  <r>
    <x v="2"/>
    <n v="1000000"/>
    <n v="500000"/>
    <n v="1010000"/>
  </r>
  <r>
    <x v="0"/>
    <n v="1250000"/>
    <n v="3500000"/>
    <n v="750000"/>
  </r>
  <r>
    <x v="3"/>
    <n v="1345000"/>
    <n v="170034"/>
    <n v="1298673"/>
  </r>
  <r>
    <x v="0"/>
    <n v="500000"/>
    <n v="1250000"/>
    <n v="500000"/>
  </r>
  <r>
    <x v="0"/>
    <n v="1350000"/>
    <n v="750000"/>
    <n v="750000"/>
  </r>
  <r>
    <x v="1"/>
    <n v="19888"/>
    <n v="128777"/>
    <n v="198882"/>
  </r>
  <r>
    <x v="4"/>
    <n v="12888"/>
    <n v="1040000"/>
    <n v="501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m/>
    <d v="2020-01-22T00:00:00"/>
  </r>
  <r>
    <s v="Sanjay Trivedi"/>
    <n v="2.4142027811737001E+18"/>
    <s v="Active"/>
    <d v="2019-05-01T00:00:00"/>
    <d v="2020-04-30T00:00:00"/>
    <s v="Marine"/>
    <n v="2"/>
    <s v="Abhinav Shivam"/>
    <s v="Ahmedabad"/>
    <s v="Marine"/>
    <x v="1"/>
    <n v="23590.71"/>
    <d v="2019-05-01T00:00:00"/>
    <s v="Brokerage"/>
    <s v="Inception"/>
    <m/>
    <d v="2020-01-22T00:00:00"/>
  </r>
  <r>
    <s v="Anita Sethi"/>
    <s v="0655001825 01"/>
    <s v="Inactive"/>
    <d v="2018-09-13T00:00:00"/>
    <d v="2019-09-12T00:00:00"/>
    <s v="Fire"/>
    <n v="1"/>
    <s v="Vinay"/>
    <s v="Ahmedabad"/>
    <s v="Construction, Power &amp; Infrastructure"/>
    <x v="0"/>
    <n v="4611.96"/>
    <d v="2018-09-13T00:00:00"/>
    <s v="Brokerage"/>
    <s v="Inception"/>
    <m/>
    <d v="2020-01-22T00:00:00"/>
  </r>
  <r>
    <s v="Ashok Chatterjee"/>
    <n v="12139156"/>
    <s v="Active"/>
    <d v="2019-09-13T00:00:00"/>
    <d v="2020-09-12T00:00:00"/>
    <s v="Fire"/>
    <n v="1"/>
    <s v="Vinay"/>
    <s v="Ahmedabad"/>
    <s v="Construction, Power &amp; Infrastructure"/>
    <x v="0"/>
    <n v="4975.41"/>
    <d v="2019-09-13T00:00:00"/>
    <s v="Brokerage"/>
    <s v="Renewal"/>
    <m/>
    <d v="2020-01-22T00:00:00"/>
  </r>
  <r>
    <s v="Rani Agarwal"/>
    <n v="2200090892"/>
    <s v="Active"/>
    <d v="2018-11-06T00:00:00"/>
    <d v="2019-11-05T00:00:00"/>
    <s v="Miscellaneous"/>
    <n v="1"/>
    <s v="Vinay"/>
    <s v="Ahmedabad"/>
    <s v="Liability"/>
    <x v="0"/>
    <n v="1198.8800000000001"/>
    <d v="2018-11-06T00:00:00"/>
    <s v="Brokerage"/>
    <s v="Inception"/>
    <m/>
    <d v="2020-01-22T00:00:00"/>
  </r>
  <r>
    <s v="Arjun Rao"/>
    <s v="237164239 00"/>
    <s v="Active"/>
    <d v="2019-02-01T00:00:00"/>
    <d v="2020-01-31T00:00:00"/>
    <s v="Employee Benefits"/>
    <n v="10"/>
    <s v="Mark"/>
    <s v="Ahmedabad"/>
    <s v="Employee Benefits (EB)"/>
    <x v="0"/>
    <n v="1825.43"/>
    <d v="2019-02-01T00:00:00"/>
    <s v="Brokerage"/>
    <s v="Inception"/>
    <m/>
    <d v="2020-01-22T00:00:00"/>
  </r>
  <r>
    <s v="Anil Naik"/>
    <s v="4101190700000015-00"/>
    <s v="Active"/>
    <d v="2019-06-25T00:00:00"/>
    <d v="2020-06-24T00:00:00"/>
    <s v="Employee Benefits"/>
    <n v="2"/>
    <s v="Abhinav Shivam"/>
    <s v="Ahmedabad"/>
    <s v="Employee Benefits (EB)"/>
    <x v="1"/>
    <n v="79833.600000000006"/>
    <d v="2019-06-25T00:00:00"/>
    <s v="Brokerage"/>
    <s v="Endorsement"/>
    <m/>
    <d v="2020-01-22T00:00:00"/>
  </r>
  <r>
    <s v="Simran Trivedi"/>
    <s v="4101190700000015-00"/>
    <s v="Active"/>
    <d v="2019-06-25T00:00:00"/>
    <d v="2020-06-24T00:00:00"/>
    <s v="Employee Benefits"/>
    <n v="2"/>
    <s v="Abhinav Shivam"/>
    <s v="Ahmedabad"/>
    <s v="Employee Benefits (EB)"/>
    <x v="1"/>
    <n v="11435.86"/>
    <d v="2019-08-02T00:00:00"/>
    <s v="Brokerage "/>
    <s v="Endorsement"/>
    <m/>
    <d v="2020-01-22T00:00:00"/>
  </r>
  <r>
    <s v="Dhruv Chopra"/>
    <n v="2250010276"/>
    <s v="Active"/>
    <d v="2018-04-25T00:00:00"/>
    <d v="2019-04-24T00:00:00"/>
    <s v="Miscellaneous"/>
    <n v="1"/>
    <s v="Vinay"/>
    <s v="Ahmedabad"/>
    <s v="Employee Benefits (EB)"/>
    <x v="0"/>
    <n v="847.38"/>
    <d v="2018-04-25T00:00:00"/>
    <s v="Brokerage"/>
    <s v="Inception"/>
    <m/>
    <d v="2020-01-22T00:00:00"/>
  </r>
  <r>
    <s v="Jaya Chopra"/>
    <s v="2414 2022 1261 2200 000"/>
    <s v="Inactive"/>
    <d v="2018-04-25T00:00:00"/>
    <d v="2019-04-24T00:00:00"/>
    <s v="Marine"/>
    <n v="1"/>
    <s v="Vinay"/>
    <s v="Ahmedabad"/>
    <s v="Marine"/>
    <x v="0"/>
    <n v="9900"/>
    <d v="2018-04-25T00:00:00"/>
    <s v="Brokerage"/>
    <s v="Inception"/>
    <m/>
    <d v="2020-01-22T00:00:00"/>
  </r>
  <r>
    <s v="Kiran Goyal"/>
    <s v="2414 2026 2374 7800 000"/>
    <s v="Active"/>
    <d v="2019-01-11T00:00:00"/>
    <d v="2020-01-10T00:00:00"/>
    <s v="Marine"/>
    <n v="1"/>
    <s v="Vinay"/>
    <s v="Ahmedabad"/>
    <s v="Marine"/>
    <x v="0"/>
    <n v="8250"/>
    <d v="2019-01-11T00:00:00"/>
    <s v="Brokerage"/>
    <s v="Renewal"/>
    <m/>
    <d v="2020-01-22T00:00:00"/>
  </r>
  <r>
    <s v="Pravin Sengupta"/>
    <n v="91001900000001"/>
    <s v="Active"/>
    <d v="2018-04-25T00:00:00"/>
    <d v="2019-04-24T00:00:00"/>
    <s v="Fire"/>
    <n v="1"/>
    <s v="Vinay"/>
    <s v="Ahmedabad"/>
    <s v="Property / BI"/>
    <x v="0"/>
    <n v="4093.2"/>
    <d v="2018-04-25T00:00:00"/>
    <s v="Brokerage"/>
    <s v="Inception"/>
    <m/>
    <d v="2020-01-22T00:00:00"/>
  </r>
  <r>
    <s v="Snehal Das"/>
    <n v="2280062933"/>
    <s v="Active"/>
    <d v="2019-05-20T00:00:00"/>
    <d v="2020-05-19T00:00:00"/>
    <s v="Miscellaneous"/>
    <n v="1"/>
    <s v="Vinay"/>
    <s v="Ahmedabad"/>
    <s v="Liability"/>
    <x v="0"/>
    <n v="8117"/>
    <d v="2020-01-20T00:00:00"/>
    <s v="Brokerage"/>
    <s v="Renewal"/>
    <m/>
    <d v="2020-01-22T00:00:00"/>
  </r>
  <r>
    <s v="Rajesh Malhotra"/>
    <s v="LWC/I2568913/71/05/006144"/>
    <s v="Inactive"/>
    <d v="2018-05-20T00:00:00"/>
    <d v="2019-05-19T00:00:00"/>
    <s v="Miscellaneous"/>
    <n v="1"/>
    <s v="Vinay"/>
    <s v="Ahmedabad"/>
    <s v="Liability"/>
    <x v="0"/>
    <n v="6101.25"/>
    <d v="2018-05-20T00:00:00"/>
    <s v="Brokerage"/>
    <s v="Inception"/>
    <m/>
    <d v="2020-01-22T00:00:00"/>
  </r>
  <r>
    <s v="Archana Bhatia"/>
    <s v="0865074115 01"/>
    <s v="Active"/>
    <d v="2018-06-12T00:00:00"/>
    <d v="2019-06-11T00:00:00"/>
    <s v="Marine"/>
    <n v="9"/>
    <s v="Manish Sharma"/>
    <s v="Ahmedabad"/>
    <s v="Small Medium Enterpries (SME)"/>
    <x v="0"/>
    <n v="1980"/>
    <d v="2018-06-12T00:00:00"/>
    <s v="Brokerage"/>
    <s v="Endorsement"/>
    <m/>
    <d v="2020-01-22T00:00:00"/>
  </r>
  <r>
    <s v="Ashok Reddy"/>
    <s v="0865074115 01"/>
    <s v="Active"/>
    <d v="2018-06-12T00:00:00"/>
    <d v="2019-06-11T00:00:00"/>
    <s v="Marine"/>
    <n v="9"/>
    <s v="Manish Sharma"/>
    <s v="Ahmedabad"/>
    <s v="Small Medium Enterpries (SME)"/>
    <x v="0"/>
    <n v="1980"/>
    <d v="2019-01-10T00:00:00"/>
    <s v="Brokerage "/>
    <s v="Endorsement"/>
    <m/>
    <d v="2020-01-22T00:00:00"/>
  </r>
  <r>
    <s v="Madhuri Bhatia"/>
    <n v="3.1142029634361999E+18"/>
    <s v="Active"/>
    <d v="2019-08-26T00:00:00"/>
    <d v="2020-08-25T00:00:00"/>
    <s v="Miscellaneous"/>
    <n v="3"/>
    <s v="Animesh Rawat"/>
    <s v="Ahmedabad"/>
    <s v="Global Client Network (GNB Inward)"/>
    <x v="2"/>
    <n v="2089.25"/>
    <d v="2019-08-26T00:00:00"/>
    <s v="Brokerage"/>
    <s v="Inception"/>
    <m/>
    <d v="2020-01-22T00:00:00"/>
  </r>
  <r>
    <s v="Pranav Mishra"/>
    <s v="OG-19-2202-1018-00000055"/>
    <s v="Active"/>
    <d v="2019-01-01T00:00:00"/>
    <d v="2019-12-31T00:00:00"/>
    <s v="Marine"/>
    <n v="3"/>
    <s v="Animesh Rawat"/>
    <s v="Ahmedabad"/>
    <s v="Global Client Network (GNB Inward)"/>
    <x v="2"/>
    <n v="21768.61"/>
    <d v="2019-01-01T00:00:00"/>
    <s v="Brokerage"/>
    <s v="Inception"/>
    <m/>
    <d v="2020-01-22T00:00:00"/>
  </r>
  <r>
    <s v="Rina Goyal"/>
    <s v="OG-19-2202-3383-00000009"/>
    <s v="Active"/>
    <d v="2019-01-01T00:00:00"/>
    <d v="2019-12-31T00:00:00"/>
    <s v="Liability"/>
    <n v="3"/>
    <s v="Animesh Rawat"/>
    <s v="Ahmedabad"/>
    <s v="Global Client Network (GNB Inward)"/>
    <x v="2"/>
    <n v="12019.2"/>
    <d v="2019-01-01T00:00:00"/>
    <s v="Brokerage"/>
    <s v="Inception"/>
    <m/>
    <d v="2020-01-22T00:00:00"/>
  </r>
  <r>
    <s v="Geeta Gupta"/>
    <n v="640002371"/>
    <s v="Active"/>
    <d v="2018-04-01T00:00:00"/>
    <d v="2019-03-31T00:00:00"/>
    <s v="Miscellaneous"/>
    <n v="3"/>
    <s v="Animesh Rawat"/>
    <s v="Ahmedabad"/>
    <s v="Global Client Network (GNB Inward)"/>
    <x v="0"/>
    <n v="66937.72"/>
    <d v="2018-04-01T00:00:00"/>
    <s v="Brokerage"/>
    <s v="Inception"/>
    <m/>
    <d v="2020-01-22T00:00:00"/>
  </r>
  <r>
    <s v="Sudhir Roy"/>
    <s v="0830017443 01"/>
    <s v="Active"/>
    <d v="2018-05-11T00:00:00"/>
    <d v="2019-05-10T00:00:00"/>
    <s v="Marine"/>
    <n v="3"/>
    <s v="Animesh Rawat"/>
    <s v="Ahmedabad"/>
    <s v="Global Client Network (GNB Inward)"/>
    <x v="0"/>
    <n v="78374.84"/>
    <d v="2018-05-11T00:00:00"/>
    <s v="Brokerage"/>
    <s v="Inception"/>
    <m/>
    <d v="2020-01-22T00:00:00"/>
  </r>
  <r>
    <s v="Rani Kaul"/>
    <s v="180876-0000-00"/>
    <s v="Inactive"/>
    <d v="2018-04-01T00:00:00"/>
    <d v="2019-03-31T00:00:00"/>
    <s v="Employee Benefits"/>
    <n v="10"/>
    <s v="Mark"/>
    <s v="Ahmedabad"/>
    <s v="Employee Benefits (EB)"/>
    <x v="0"/>
    <n v="60000"/>
    <d v="2018-04-01T00:00:00"/>
    <s v="Brokerage"/>
    <s v="Inception"/>
    <m/>
    <d v="2020-01-22T00:00:00"/>
  </r>
  <r>
    <s v="Kavita Sharma"/>
    <s v="180876-0000-01"/>
    <s v="Active"/>
    <d v="2019-04-01T00:00:00"/>
    <d v="2020-03-31T00:00:00"/>
    <s v="Employee Benefits"/>
    <n v="10"/>
    <s v="Mark"/>
    <s v="Ahmedabad"/>
    <s v="Employee Benefits (EB)"/>
    <x v="0"/>
    <n v="60000"/>
    <d v="2019-04-01T00:00:00"/>
    <s v="Brokerage"/>
    <s v="Renewal"/>
    <m/>
    <d v="2020-01-22T00:00:00"/>
  </r>
  <r>
    <s v="Shikha Sethi"/>
    <s v="180876-0000-01"/>
    <s v="Active"/>
    <d v="2019-04-01T00:00:00"/>
    <d v="2020-03-31T00:00:00"/>
    <s v="Employee Benefits"/>
    <n v="10"/>
    <s v="Mark"/>
    <s v="Ahmedabad"/>
    <s v="Employee Benefits (EB)"/>
    <x v="0"/>
    <n v="60000"/>
    <d v="2019-04-01T00:00:00"/>
    <s v="Brokerage"/>
    <s v="Renewal"/>
    <m/>
    <d v="2020-01-22T00:00:00"/>
  </r>
  <r>
    <s v="Amit Bhargava"/>
    <n v="2250002346"/>
    <s v="Active"/>
    <d v="2018-04-01T00:00:00"/>
    <d v="2019-03-31T00:00:00"/>
    <s v="Miscellaneous"/>
    <n v="3"/>
    <s v="Animesh Rawat"/>
    <s v="Ahmedabad"/>
    <s v="Global Client Network (GNB Inward)"/>
    <x v="0"/>
    <n v="4715.63"/>
    <d v="2018-04-01T00:00:00"/>
    <s v="Brokerage"/>
    <s v="Inception"/>
    <m/>
    <d v="2020-01-22T00:00:00"/>
  </r>
  <r>
    <s v="Alka Goel"/>
    <n v="3.1242014203059999E+18"/>
    <s v="Active"/>
    <d v="2018-04-01T00:00:00"/>
    <d v="2019-03-31T00:00:00"/>
    <s v="Liability"/>
    <n v="3"/>
    <s v="Animesh Rawat"/>
    <s v="Ahmedabad"/>
    <s v="Global Client Network (GNB Inward)"/>
    <x v="0"/>
    <n v="22755.25"/>
    <d v="2018-04-01T00:00:00"/>
    <s v="Brokerage"/>
    <s v="Inception"/>
    <m/>
    <d v="2020-01-22T00:00:00"/>
  </r>
  <r>
    <s v="Harish Sharma"/>
    <s v="P0119200001/9999/100017"/>
    <s v="Active"/>
    <d v="2018-04-01T00:00:00"/>
    <d v="2019-03-31T00:00:00"/>
    <s v="Liability"/>
    <n v="12"/>
    <s v="Shivani Sharma"/>
    <s v="Ahmedabad"/>
    <s v="Global Client Network (GNB Inward)"/>
    <x v="0"/>
    <n v="26443.63"/>
    <d v="2018-04-01T00:00:00"/>
    <s v="Brokerage"/>
    <s v="Inception"/>
    <m/>
    <d v="2020-01-22T00:00:00"/>
  </r>
  <r>
    <s v="Gaurav Goel"/>
    <s v="0865078325 00"/>
    <s v="Inactive"/>
    <d v="2018-04-06T00:00:00"/>
    <d v="2019-04-05T00:00:00"/>
    <s v="Marine"/>
    <n v="1"/>
    <s v="Vinay"/>
    <s v="Ahmedabad"/>
    <s v="Marine"/>
    <x v="0"/>
    <n v="49499.839999999997"/>
    <d v="2018-04-06T00:00:00"/>
    <s v="Brokerage"/>
    <s v="Endorsement"/>
    <m/>
    <d v="2020-01-22T00:00:00"/>
  </r>
  <r>
    <s v="Ravi Naik"/>
    <s v="0865078325 00"/>
    <s v="Inactive"/>
    <d v="2018-04-06T00:00:00"/>
    <d v="2019-04-05T00:00:00"/>
    <s v="Marine"/>
    <n v="1"/>
    <s v="Vinay"/>
    <s v="Ahmedabad"/>
    <s v="Marine"/>
    <x v="0"/>
    <m/>
    <d v="2018-10-11T00:00:00"/>
    <s v="Brokerage "/>
    <s v="Endorsement"/>
    <m/>
    <d v="2020-01-22T00:00:00"/>
  </r>
  <r>
    <s v="Kamlesh Prasad"/>
    <s v="0865078325 00"/>
    <s v="Inactive"/>
    <d v="2018-04-06T00:00:00"/>
    <d v="2019-04-05T00:00:00"/>
    <s v="Marine"/>
    <n v="1"/>
    <s v="Vinay"/>
    <s v="Ahmedabad"/>
    <s v="Marine"/>
    <x v="0"/>
    <n v="16500"/>
    <d v="2019-01-17T00:00:00"/>
    <s v="Brokerage "/>
    <s v="Endorsement"/>
    <m/>
    <d v="2020-01-22T00:00:00"/>
  </r>
  <r>
    <s v="Nikhil Verma"/>
    <s v="'0865078325 01"/>
    <s v="Active"/>
    <d v="2019-04-06T00:00:00"/>
    <d v="2020-04-05T00:00:00"/>
    <s v="Marine"/>
    <n v="1"/>
    <s v="Vinay"/>
    <s v="Ahmedabad"/>
    <s v="Marine"/>
    <x v="0"/>
    <n v="26400"/>
    <d v="2019-04-06T00:00:00"/>
    <s v="Brokerage"/>
    <s v="Renewal"/>
    <m/>
    <d v="2020-01-22T00:00:00"/>
  </r>
  <r>
    <s v="Vaishali Desai"/>
    <s v="0865080591 00"/>
    <s v="Active"/>
    <d v="2018-08-20T00:00:00"/>
    <d v="2019-08-19T00:00:00"/>
    <s v="Marine"/>
    <n v="1"/>
    <s v="Vinay"/>
    <s v="Ahmedabad"/>
    <s v="Marine"/>
    <x v="0"/>
    <n v="3300"/>
    <d v="2018-08-20T00:00:00"/>
    <s v="Brokerage"/>
    <s v="Inception"/>
    <m/>
    <d v="2020-01-22T00:00:00"/>
  </r>
  <r>
    <s v="Atul Naik"/>
    <s v="0865081032 00"/>
    <s v="Active"/>
    <d v="2018-09-11T00:00:00"/>
    <d v="2019-09-10T00:00:00"/>
    <s v="Marine"/>
    <n v="1"/>
    <s v="Vinay"/>
    <s v="Ahmedabad"/>
    <s v="Marine"/>
    <x v="0"/>
    <n v="1072.5"/>
    <d v="2018-09-11T00:00:00"/>
    <s v="Brokerage"/>
    <s v="Inception"/>
    <m/>
    <d v="2020-01-22T00:00:00"/>
  </r>
  <r>
    <s v="Meena Bhargava"/>
    <s v="'310304111710000871"/>
    <s v="Active"/>
    <d v="2018-03-27T00:00:00"/>
    <d v="2019-03-26T00:00:00"/>
    <s v="Fire"/>
    <n v="1"/>
    <s v="Vinay"/>
    <s v="Ahmedabad"/>
    <s v="Property / BI"/>
    <x v="0"/>
    <n v="4002.46"/>
    <d v="2018-03-27T00:00:00"/>
    <s v="Brokerage"/>
    <s v="Inception"/>
    <m/>
    <d v="2020-01-22T00:00:00"/>
  </r>
  <r>
    <s v="Mona Chopra"/>
    <n v="3.1030411181E+17"/>
    <s v="Active"/>
    <d v="2018-08-14T00:00:00"/>
    <d v="2019-08-13T00:00:00"/>
    <s v="Fire"/>
    <n v="1"/>
    <s v="Vinay"/>
    <s v="Ahmedabad"/>
    <s v="Property / BI"/>
    <x v="0"/>
    <n v="1374.25"/>
    <d v="2018-08-14T00:00:00"/>
    <s v="Brokerage"/>
    <s v="Inception"/>
    <m/>
    <d v="2020-01-22T00:00:00"/>
  </r>
  <r>
    <s v="Mohit Tiwari"/>
    <n v="3.1030459171000003E+18"/>
    <s v="Active"/>
    <d v="2018-03-27T00:00:00"/>
    <d v="2019-03-26T00:00:00"/>
    <s v="Fire"/>
    <n v="1"/>
    <s v="Vinay"/>
    <s v="Ahmedabad"/>
    <s v="Property / BI"/>
    <x v="2"/>
    <n v="566.25"/>
    <d v="2018-03-27T00:00:00"/>
    <s v="Brokerage"/>
    <s v="Inception"/>
    <m/>
    <d v="2020-01-22T00:00:00"/>
  </r>
  <r>
    <s v="Tina Dutta"/>
    <s v="'310304591810000063"/>
    <s v="Active"/>
    <d v="2018-08-14T00:00:00"/>
    <d v="2019-08-13T00:00:00"/>
    <s v="Miscellaneous"/>
    <n v="1"/>
    <s v="Vinay"/>
    <s v="Ahmedabad"/>
    <s v="Property / BI"/>
    <x v="0"/>
    <n v="445"/>
    <d v="2018-08-14T00:00:00"/>
    <s v="Brokerage"/>
    <s v="Inception"/>
    <m/>
    <d v="2020-01-22T00:00:00"/>
  </r>
  <r>
    <s v="Hemant Das"/>
    <s v="'310300111910000401"/>
    <s v="Active"/>
    <d v="2019-09-01T00:00:00"/>
    <d v="2020-08-31T00:00:00"/>
    <s v="Fire"/>
    <n v="1"/>
    <s v="Vinay"/>
    <s v="Ahmedabad"/>
    <s v="Property / BI"/>
    <x v="0"/>
    <n v="13114.95"/>
    <d v="2019-09-01T00:00:00"/>
    <s v="Brokerage"/>
    <s v="Renewal"/>
    <m/>
    <d v="2020-01-22T00:00:00"/>
  </r>
  <r>
    <s v="Sanjana Bhargava"/>
    <n v="3.1030411181E+17"/>
    <s v="Inactive"/>
    <d v="2018-09-01T00:00:00"/>
    <d v="2019-08-31T00:00:00"/>
    <s v="Fire"/>
    <n v="1"/>
    <s v="Vinay"/>
    <s v="Ahmedabad"/>
    <s v="Property / BI"/>
    <x v="0"/>
    <n v="2049.42"/>
    <d v="2018-09-01T00:00:00"/>
    <s v="Brokerage"/>
    <s v="Inception"/>
    <m/>
    <d v="2020-01-22T00:00:00"/>
  </r>
  <r>
    <s v="Kamlesh Trivedi"/>
    <n v="301002850"/>
    <s v="Active"/>
    <d v="2018-08-01T00:00:00"/>
    <d v="2019-07-31T00:00:00"/>
    <s v="Liability"/>
    <n v="6"/>
    <s v="Ketan Jain"/>
    <s v="Ahmedabad"/>
    <s v="Liability"/>
    <x v="0"/>
    <n v="61425"/>
    <d v="2018-08-01T00:00:00"/>
    <s v="Brokerage"/>
    <s v="Inception"/>
    <m/>
    <d v="2020-01-22T00:00:00"/>
  </r>
  <r>
    <s v="Nikita Tiwari"/>
    <n v="2.4122019374572001E+18"/>
    <s v="Active"/>
    <d v="2018-09-27T00:00:00"/>
    <d v="2019-09-26T00:00:00"/>
    <s v="Marine"/>
    <n v="1"/>
    <s v="Vinay"/>
    <s v="Ahmedabad"/>
    <s v="Marine"/>
    <x v="0"/>
    <n v="1650"/>
    <d v="2018-09-27T00:00:00"/>
    <s v="Brokerage"/>
    <s v="Inception"/>
    <m/>
    <d v="2020-01-22T00:00:00"/>
  </r>
  <r>
    <s v="Kapil Kapoor"/>
    <s v="0830018899Â 01"/>
    <s v="Inactive"/>
    <d v="2018-03-01T00:00:00"/>
    <d v="2019-02-28T00:00:00"/>
    <s v="Marine"/>
    <n v="3"/>
    <s v="Animesh Rawat"/>
    <s v="Ahmedabad"/>
    <s v="Global Client Network (GNB Inward)"/>
    <x v="0"/>
    <n v="16335"/>
    <d v="2018-03-01T00:00:00"/>
    <s v="Brokerage"/>
    <s v="Inception"/>
    <m/>
    <d v="2020-01-22T00:00:00"/>
  </r>
  <r>
    <s v="Harish Rana"/>
    <s v="OG-19-2202-1018-00000059"/>
    <s v="Active"/>
    <d v="2019-03-01T00:00:00"/>
    <d v="2020-02-29T00:00:00"/>
    <s v="Marine"/>
    <n v="3"/>
    <s v="Animesh Rawat"/>
    <s v="Ahmedabad"/>
    <s v="Global Client Network (GNB Inward)"/>
    <x v="0"/>
    <n v="18562.5"/>
    <d v="2019-03-01T00:00:00"/>
    <s v="Brokerage"/>
    <s v="Renewal"/>
    <m/>
    <d v="2020-01-22T00:00:00"/>
  </r>
  <r>
    <s v="Nikhil Pandit"/>
    <s v="OG-19-2001-3315-00000015"/>
    <s v="Active"/>
    <d v="2018-04-02T00:00:00"/>
    <d v="2019-04-01T00:00:00"/>
    <s v="Liability"/>
    <n v="12"/>
    <s v="Shivani Sharma"/>
    <s v="Ahmedabad"/>
    <s v="Global Client Network (GNB Inward)"/>
    <x v="0"/>
    <n v="0"/>
    <d v="2018-08-02T00:00:00"/>
    <s v="Brokerage"/>
    <s v="Inception"/>
    <m/>
    <d v="2020-01-22T00:00:00"/>
  </r>
  <r>
    <s v="Vivek Rana"/>
    <s v="4005/134645920/01/000"/>
    <s v="Inactive"/>
    <d v="2018-06-29T00:00:00"/>
    <d v="2019-06-28T00:00:00"/>
    <s v="Employee Benefits"/>
    <n v="10"/>
    <s v="Mark"/>
    <s v="Ahmedabad"/>
    <s v="Employee Benefits (EB)"/>
    <x v="0"/>
    <n v="4330.05"/>
    <d v="2018-06-29T00:00:00"/>
    <s v="Brokerage"/>
    <s v="Endorsement"/>
    <m/>
    <d v="2020-01-22T00:00:00"/>
  </r>
  <r>
    <s v="Hemant Nair"/>
    <s v="4005/134645920/01/000"/>
    <s v="Inactive"/>
    <d v="2018-06-29T00:00:00"/>
    <d v="2019-06-28T00:00:00"/>
    <s v="Employee Benefits"/>
    <n v="10"/>
    <s v="Mark"/>
    <s v="Ahmedabad"/>
    <s v="Employee Benefits (EB)"/>
    <x v="0"/>
    <m/>
    <d v="2018-07-05T00:00:00"/>
    <s v="Brokerage "/>
    <s v="Endorsement"/>
    <m/>
    <d v="2020-01-22T00:00:00"/>
  </r>
  <r>
    <s v="Veena Bhargava"/>
    <s v="4005/134645920/02/000"/>
    <s v="Active"/>
    <d v="2019-06-29T00:00:00"/>
    <d v="2020-06-28T00:00:00"/>
    <s v="Employee Benefits"/>
    <n v="10"/>
    <s v="Mark"/>
    <s v="Ahmedabad"/>
    <s v="Employee Benefits (EB)"/>
    <x v="0"/>
    <n v="8604.68"/>
    <d v="2019-06-29T00:00:00"/>
    <s v="Brokerage"/>
    <s v="Renewal"/>
    <m/>
    <d v="2020-01-22T00:00:00"/>
  </r>
  <r>
    <s v="Shivam Shah"/>
    <s v="4016/133979727/01/000"/>
    <s v="Inactive"/>
    <d v="2018-06-29T00:00:00"/>
    <d v="2019-06-28T00:00:00"/>
    <s v="Employee Benefits"/>
    <n v="10"/>
    <s v="Mark"/>
    <s v="Ahmedabad"/>
    <s v="Employee Benefits (EB)"/>
    <x v="0"/>
    <n v="41313.599999999999"/>
    <d v="2018-06-29T00:00:00"/>
    <s v="Brokerage"/>
    <s v="Endorsement"/>
    <m/>
    <d v="2020-01-22T00:00:00"/>
  </r>
  <r>
    <s v="Bhavna Bhandari"/>
    <s v="4016/133979727/01/000"/>
    <s v="Inactive"/>
    <d v="2018-06-29T00:00:00"/>
    <d v="2019-06-28T00:00:00"/>
    <s v="Employee Benefits"/>
    <n v="10"/>
    <s v="Mark"/>
    <s v="Ahmedabad"/>
    <s v="Employee Benefits (EB)"/>
    <x v="0"/>
    <m/>
    <d v="2018-07-31T00:00:00"/>
    <s v="Brokerage "/>
    <s v="Endorsement"/>
    <m/>
    <d v="2020-01-22T00:00:00"/>
  </r>
  <r>
    <s v="Tarun Shah"/>
    <s v="4016/133979727/02/000"/>
    <s v="Active"/>
    <d v="2019-06-29T00:00:00"/>
    <d v="2020-06-28T00:00:00"/>
    <s v="Employee Benefits"/>
    <n v="10"/>
    <s v="Mark"/>
    <s v="Ahmedabad"/>
    <s v="Employee Benefits (EB)"/>
    <x v="0"/>
    <n v="74672.78"/>
    <d v="2019-06-29T00:00:00"/>
    <s v="Brokerage"/>
    <s v="Renewal"/>
    <m/>
    <d v="2020-01-22T00:00:00"/>
  </r>
  <r>
    <s v="Hemant Chauhan"/>
    <s v="0865078861 00"/>
    <s v="Active"/>
    <d v="2018-01-03T00:00:00"/>
    <d v="2019-01-02T00:00:00"/>
    <s v="Marine"/>
    <n v="12"/>
    <s v="Shivani Sharma"/>
    <s v="Ahmedabad"/>
    <s v="Global Client Network (GNB Inward)"/>
    <x v="0"/>
    <n v="66622.350000000006"/>
    <d v="2018-01-03T00:00:00"/>
    <s v="Brokerage"/>
    <s v="Inception"/>
    <m/>
    <d v="2020-01-22T00:00:00"/>
  </r>
  <r>
    <s v="Geeta Verma"/>
    <s v="4066/130374729/01/000"/>
    <s v="Active"/>
    <d v="2018-04-01T00:00:00"/>
    <d v="2019-03-31T00:00:00"/>
    <s v="Liability"/>
    <n v="12"/>
    <s v="Shivani Sharma"/>
    <s v="Ahmedabad"/>
    <s v="Global Client Network (GNB Inward)"/>
    <x v="0"/>
    <n v="0"/>
    <d v="2018-04-01T00:00:00"/>
    <s v="Brokerage"/>
    <s v="Inception"/>
    <m/>
    <d v="2020-01-22T00:00:00"/>
  </r>
  <r>
    <s v="Ashok Patel"/>
    <s v="2002/160040691/00/000"/>
    <s v="Inactive"/>
    <d v="2018-11-01T00:00:00"/>
    <d v="2019-10-31T00:00:00"/>
    <s v="Marine"/>
    <n v="1"/>
    <s v="Vinay"/>
    <s v="Ahmedabad"/>
    <s v="Marine"/>
    <x v="0"/>
    <n v="92812.5"/>
    <d v="2018-11-01T00:00:00"/>
    <s v="Brokerage"/>
    <s v="Renewal"/>
    <m/>
    <d v="2020-01-22T00:00:00"/>
  </r>
  <r>
    <s v="Gayatri Reddy"/>
    <s v="2002/160040691/01/000"/>
    <s v="Active"/>
    <d v="2019-11-14T00:00:00"/>
    <d v="2020-11-13T00:00:00"/>
    <s v="Marine"/>
    <n v="1"/>
    <s v="Vinay"/>
    <s v="Ahmedabad"/>
    <s v="Marine"/>
    <x v="0"/>
    <n v="18562.5"/>
    <d v="2019-11-14T00:00:00"/>
    <s v="Brokerage"/>
    <s v="Renewal"/>
    <m/>
    <d v="2020-01-22T00:00:00"/>
  </r>
  <r>
    <s v="Snehal Patel"/>
    <s v="2002/E/107876781/03/000"/>
    <s v="Active"/>
    <d v="2018-10-08T00:00:00"/>
    <d v="2019-10-07T00:00:00"/>
    <s v="Marine"/>
    <n v="1"/>
    <s v="Vinay"/>
    <s v="Ahmedabad"/>
    <s v="Marine"/>
    <x v="0"/>
    <n v="3526.88"/>
    <d v="2019-10-08T00:00:00"/>
    <s v="Brokerage"/>
    <s v="Renewal"/>
    <m/>
    <d v="2020-01-22T00:00:00"/>
  </r>
  <r>
    <s v="Vivek Yadav"/>
    <s v="2002/E/1078781/02/000"/>
    <s v="Active"/>
    <d v="2017-10-08T00:00:00"/>
    <d v="2018-10-07T00:00:00"/>
    <s v="Marine"/>
    <n v="5"/>
    <s v="Juli"/>
    <s v="Ahmedabad"/>
    <s v="Marine"/>
    <x v="0"/>
    <n v="34950.980000000003"/>
    <d v="2017-10-08T00:00:00"/>
    <s v="Brokerage"/>
    <s v="Inception"/>
    <m/>
    <d v="2020-01-22T00:00:00"/>
  </r>
  <r>
    <s v="Kiran Saxena"/>
    <n v="22214272"/>
    <s v="Active"/>
    <d v="2017-11-01T00:00:00"/>
    <d v="2018-10-31T00:00:00"/>
    <s v="Marine"/>
    <n v="5"/>
    <s v="Juli"/>
    <s v="Ahmedabad"/>
    <s v="Marine"/>
    <x v="0"/>
    <n v="55687.5"/>
    <d v="2017-11-01T00:00:00"/>
    <s v="Brokerage"/>
    <s v="Inception"/>
    <m/>
    <d v="2020-01-22T00:00:00"/>
  </r>
  <r>
    <s v="Uday Reddy"/>
    <s v="'14220011190100000062"/>
    <s v="Active"/>
    <d v="2019-04-12T00:00:00"/>
    <d v="2020-04-11T00:00:00"/>
    <s v="Fire"/>
    <n v="11"/>
    <s v="Raju Kumar"/>
    <s v="Ahmedabad"/>
    <s v="Property / BI"/>
    <x v="0"/>
    <n v="5187.3100000000004"/>
    <d v="2019-04-12T00:00:00"/>
    <s v="Brokerage"/>
    <s v="Inception"/>
    <m/>
    <d v="2020-01-22T00:00:00"/>
  </r>
  <r>
    <s v="Anita Pandit"/>
    <s v="2690000138 04"/>
    <s v="Active"/>
    <d v="2018-08-25T00:00:00"/>
    <d v="2019-08-24T00:00:00"/>
    <s v="Fire"/>
    <n v="1"/>
    <s v="Vinay"/>
    <s v="Ahmedabad"/>
    <s v="Property / BI"/>
    <x v="2"/>
    <n v="2116.48"/>
    <d v="2018-08-25T00:00:00"/>
    <s v="Brokerage"/>
    <s v="Inception"/>
    <m/>
    <d v="2020-01-22T00:00:00"/>
  </r>
  <r>
    <s v="Hina Malhotra"/>
    <s v="2690000337 03"/>
    <s v="Active"/>
    <d v="2018-11-30T00:00:00"/>
    <d v="2019-11-29T00:00:00"/>
    <s v="Fire"/>
    <n v="1"/>
    <s v="Vinay"/>
    <s v="Ahmedabad"/>
    <s v="Property / BI"/>
    <x v="0"/>
    <n v="810.28"/>
    <d v="2018-11-30T00:00:00"/>
    <s v="Brokerage"/>
    <s v="Inception"/>
    <m/>
    <d v="2020-01-22T00:00:00"/>
  </r>
  <r>
    <s v="Alka Patel"/>
    <n v="30003393"/>
    <s v="Active"/>
    <d v="2019-05-01T00:00:00"/>
    <d v="2020-04-30T00:00:00"/>
    <s v="Miscellaneous"/>
    <n v="6"/>
    <s v="Ketan Jain"/>
    <s v="Ahmedabad"/>
    <s v="Trade Credit &amp;amp; Political Risk"/>
    <x v="1"/>
    <n v="379836.08"/>
    <d v="2019-05-01T00:00:00"/>
    <s v="Brokerage"/>
    <s v="Inception"/>
    <m/>
    <d v="2020-01-22T00:00:00"/>
  </r>
  <r>
    <s v="Shruti Roy"/>
    <s v="OG-18-2202-3315-00000028"/>
    <s v="Active"/>
    <d v="2019-03-31T00:00:00"/>
    <d v="2020-03-30T00:00:00"/>
    <s v="Liability"/>
    <n v="6"/>
    <s v="Ketan Jain"/>
    <s v="Ahmedabad"/>
    <s v="Liability"/>
    <x v="2"/>
    <n v="28087.5"/>
    <d v="2019-03-31T00:00:00"/>
    <s v="Brokerage"/>
    <s v="Inception"/>
    <m/>
    <d v="2020-01-22T00:00:00"/>
  </r>
  <r>
    <s v="Archana Singh"/>
    <s v="'23060036180200000022"/>
    <s v="Active"/>
    <d v="2019-01-01T00:00:00"/>
    <d v="2019-12-31T00:00:00"/>
    <s v="Liability"/>
    <n v="1"/>
    <s v="Vinay"/>
    <s v="Ahmedabad"/>
    <s v="Liability"/>
    <x v="0"/>
    <n v="137500"/>
    <d v="2019-01-01T00:00:00"/>
    <s v="Brokerage"/>
    <s v="Inception"/>
    <m/>
    <d v="2020-01-22T00:00:00"/>
  </r>
  <r>
    <s v="Mukul Goyal"/>
    <s v="'2999202466609300000"/>
    <s v="Active"/>
    <d v="2018-10-04T00:00:00"/>
    <d v="2019-10-03T00:00:00"/>
    <s v="Liability"/>
    <n v="1"/>
    <s v="Vinay"/>
    <s v="Ahmedabad"/>
    <s v="Liability"/>
    <x v="2"/>
    <n v="18750"/>
    <d v="2018-10-04T00:00:00"/>
    <s v="Brokerage"/>
    <s v="Inception"/>
    <m/>
    <d v="2020-01-22T00:00:00"/>
  </r>
  <r>
    <s v="Namita Bajaj"/>
    <s v="'2999203175548500000"/>
    <s v="Active"/>
    <d v="2019-12-02T00:00:00"/>
    <d v="2020-12-01T00:00:00"/>
    <s v="Liability"/>
    <n v="1"/>
    <s v="Vinay"/>
    <s v="Ahmedabad"/>
    <s v="Liability"/>
    <x v="0"/>
    <n v="8125"/>
    <d v="2019-12-02T00:00:00"/>
    <s v="Brokerage"/>
    <s v="Inception"/>
    <m/>
    <d v="2020-01-22T00:00:00"/>
  </r>
  <r>
    <s v="Nikita Joshi"/>
    <s v="141400/11/2018/737"/>
    <s v="Active"/>
    <d v="2018-03-01T00:00:00"/>
    <d v="2019-02-28T00:00:00"/>
    <s v="Fire"/>
    <n v="5"/>
    <s v="Juli"/>
    <s v="Ahmedabad"/>
    <s v="Small Medium Enterpries (SME)"/>
    <x v="1"/>
    <n v="116487.03999999999"/>
    <d v="2018-03-01T00:00:00"/>
    <s v="Brokerage"/>
    <s v="Inception"/>
    <m/>
    <d v="2020-01-22T00:00:00"/>
  </r>
  <r>
    <s v="Tejas Shah"/>
    <s v="141400/11/2018/738"/>
    <s v="Active"/>
    <d v="2018-03-01T00:00:00"/>
    <d v="2019-02-28T00:00:00"/>
    <s v="Fire"/>
    <n v="5"/>
    <s v="Juli"/>
    <s v="Ahmedabad"/>
    <s v="Small Medium Enterpries (SME)"/>
    <x v="1"/>
    <n v="2988.62"/>
    <d v="2018-03-01T00:00:00"/>
    <s v="Brokerage"/>
    <s v="Inception"/>
    <m/>
    <d v="2020-01-22T00:00:00"/>
  </r>
  <r>
    <s v="Kavita Rao"/>
    <s v="141400/44/2018/101"/>
    <s v="Active"/>
    <d v="2018-03-01T00:00:00"/>
    <d v="2019-02-28T00:00:00"/>
    <s v="Miscellaneous"/>
    <n v="5"/>
    <s v="Juli"/>
    <s v="Ahmedabad"/>
    <s v="Small Medium Enterpries (SME)"/>
    <x v="1"/>
    <n v="14627.5"/>
    <d v="2018-03-01T00:00:00"/>
    <s v="Brokerage"/>
    <s v="Inception"/>
    <m/>
    <d v="2020-01-22T00:00:00"/>
  </r>
  <r>
    <s v="Hemant Shah"/>
    <s v="141400/44/2018/102"/>
    <s v="Active"/>
    <d v="2018-03-01T00:00:00"/>
    <d v="2019-02-28T00:00:00"/>
    <s v="Miscellaneous"/>
    <n v="5"/>
    <s v="Juli"/>
    <s v="Ahmedabad"/>
    <s v="Small Medium Enterpries (SME)"/>
    <x v="1"/>
    <n v="2020.5"/>
    <d v="2018-03-01T00:00:00"/>
    <s v="Brokerage"/>
    <s v="Inception"/>
    <m/>
    <d v="2020-01-22T00:00:00"/>
  </r>
  <r>
    <s v="Prabhat Naik"/>
    <s v="141400/48/2018/2149"/>
    <s v="Active"/>
    <d v="2018-03-01T00:00:00"/>
    <d v="2019-02-28T00:00:00"/>
    <s v="Miscellaneous"/>
    <n v="5"/>
    <s v="Juli"/>
    <s v="Ahmedabad"/>
    <s v="Small Medium Enterpries (SME)"/>
    <x v="1"/>
    <n v="625.13"/>
    <d v="2018-03-01T00:00:00"/>
    <s v="Brokerage"/>
    <s v="Inception"/>
    <m/>
    <d v="2020-01-22T00:00:00"/>
  </r>
  <r>
    <s v="Nikhil Tiwari"/>
    <s v="141400/48/2018/2150"/>
    <s v="Active"/>
    <d v="2018-03-01T00:00:00"/>
    <d v="2019-02-28T00:00:00"/>
    <s v="Miscellaneous"/>
    <n v="5"/>
    <s v="Juli"/>
    <s v="Ahmedabad"/>
    <s v="Small Medium Enterpries (SME)"/>
    <x v="2"/>
    <n v="417"/>
    <d v="2018-03-01T00:00:00"/>
    <s v="Brokerage"/>
    <s v="Inception"/>
    <m/>
    <d v="2020-01-22T00:00:00"/>
  </r>
  <r>
    <s v="Neha Trivedi"/>
    <s v="141400/48/2018/2237"/>
    <s v="Active"/>
    <d v="2018-03-01T00:00:00"/>
    <d v="2019-02-28T00:00:00"/>
    <s v="Miscellaneous"/>
    <n v="5"/>
    <s v="Juli"/>
    <s v="Ahmedabad"/>
    <s v="Small Medium Enterpries (SME)"/>
    <x v="1"/>
    <n v="687.63"/>
    <d v="2018-03-01T00:00:00"/>
    <s v="Brokerage"/>
    <s v="Inception"/>
    <m/>
    <d v="2020-01-22T00:00:00"/>
  </r>
  <r>
    <s v="Shruti Agarwal"/>
    <s v="141400/48/2018/2238"/>
    <s v="Active"/>
    <d v="2018-03-01T00:00:00"/>
    <d v="2019-02-28T00:00:00"/>
    <s v="Liability"/>
    <n v="5"/>
    <s v="Juli"/>
    <s v="Ahmedabad"/>
    <s v="Small Medium Enterpries (SME)"/>
    <x v="1"/>
    <n v="374.88"/>
    <d v="2018-03-01T00:00:00"/>
    <s v="Brokerage"/>
    <s v="Inception"/>
    <m/>
    <d v="2020-01-22T00:00:00"/>
  </r>
  <r>
    <s v="Kiran Desai"/>
    <s v="141400/48/2018/2239"/>
    <s v="Active"/>
    <d v="2018-03-01T00:00:00"/>
    <d v="2019-02-28T00:00:00"/>
    <s v="Miscellaneous"/>
    <n v="5"/>
    <s v="Juli"/>
    <s v="Ahmedabad"/>
    <s v="Small Medium Enterpries (SME)"/>
    <x v="1"/>
    <n v="3537.25"/>
    <d v="2018-03-01T00:00:00"/>
    <s v="Brokerage"/>
    <s v="Inception"/>
    <m/>
    <d v="2020-01-22T00:00:00"/>
  </r>
  <r>
    <s v="Kanchan Iyer"/>
    <s v="LWC/I2548354/71/02/005537"/>
    <s v="Active"/>
    <d v="2018-03-01T00:00:00"/>
    <d v="2019-02-28T00:00:00"/>
    <s v="Miscellaneous"/>
    <n v="5"/>
    <s v="Juli"/>
    <s v="Ahmedabad"/>
    <s v="Small Medium Enterpries (SME)"/>
    <x v="1"/>
    <n v="8881.5"/>
    <d v="2018-03-01T00:00:00"/>
    <s v="Brokerage"/>
    <s v="Inception"/>
    <m/>
    <d v="2020-01-22T00:00:00"/>
  </r>
  <r>
    <s v="Bhavna Kapoor"/>
    <s v="'91000036191500000014"/>
    <s v="Active"/>
    <d v="2019-05-23T00:00:00"/>
    <d v="2020-05-22T00:00:00"/>
    <s v="Liability"/>
    <n v="1"/>
    <s v="Vinay"/>
    <s v="Ahmedabad"/>
    <s v="Liability"/>
    <x v="0"/>
    <n v="28125"/>
    <d v="2019-05-23T00:00:00"/>
    <s v="Brokerage"/>
    <s v="Inception"/>
    <m/>
    <d v="2020-01-22T00:00:00"/>
  </r>
  <r>
    <s v="Ritika Reddy"/>
    <s v="'91000036191700000002"/>
    <s v="Active"/>
    <d v="2019-05-23T00:00:00"/>
    <d v="2020-05-22T00:00:00"/>
    <s v="Liability"/>
    <n v="1"/>
    <s v="Vinay"/>
    <s v="Ahmedabad"/>
    <s v="Liability"/>
    <x v="0"/>
    <n v="131250"/>
    <d v="2019-05-23T00:00:00"/>
    <s v="Brokerage"/>
    <s v="Inception"/>
    <m/>
    <d v="2020-01-22T00:00:00"/>
  </r>
  <r>
    <s v="Suresh Das"/>
    <n v="302102591"/>
    <s v="Inactive"/>
    <d v="2018-09-05T00:00:00"/>
    <d v="2019-09-04T00:00:00"/>
    <s v="Miscellaneous"/>
    <n v="3"/>
    <s v="Animesh Rawat"/>
    <s v="Ahmedabad"/>
    <s v="Global Client Network (GNB Inward)"/>
    <x v="0"/>
    <n v="6058.38"/>
    <d v="2018-09-05T00:00:00"/>
    <s v="Brokerage"/>
    <s v="Inception"/>
    <m/>
    <d v="2020-01-22T00:00:00"/>
  </r>
  <r>
    <s v="Shikha Chauhan"/>
    <n v="668111383"/>
    <s v="Active"/>
    <d v="2017-10-17T00:00:00"/>
    <d v="2018-10-16T00:00:00"/>
    <s v="Fire"/>
    <n v="3"/>
    <s v="Animesh Rawat"/>
    <s v="Ahmedabad"/>
    <s v="Global Client Network (GNB Inward)"/>
    <x v="0"/>
    <n v="29608.99"/>
    <d v="2017-10-17T00:00:00"/>
    <s v="Brokerage"/>
    <s v="Inception"/>
    <m/>
    <d v="2020-01-22T00:00:00"/>
  </r>
  <r>
    <s v="Hemant Dutta"/>
    <n v="668111383"/>
    <s v="Active"/>
    <d v="2017-10-17T00:00:00"/>
    <d v="2018-10-16T00:00:00"/>
    <s v="Fire"/>
    <n v="3"/>
    <s v="Animesh Rawat"/>
    <s v="Ahmedabad"/>
    <s v="Global Client Network (GNB Inward)"/>
    <x v="0"/>
    <n v="29638.400000000001"/>
    <d v="2017-10-17T00:00:00"/>
    <s v="Brokerage"/>
    <s v="Inception"/>
    <m/>
    <d v="2020-01-22T00:00:00"/>
  </r>
  <r>
    <s v="Dinesh Pandey"/>
    <n v="668111383"/>
    <s v="Active"/>
    <d v="2017-10-17T00:00:00"/>
    <d v="2018-10-16T00:00:00"/>
    <s v="Fire"/>
    <n v="3"/>
    <s v="Animesh Rawat"/>
    <s v="Ahmedabad"/>
    <s v="Global Client Network (GNB Inward)"/>
    <x v="0"/>
    <n v="237107.16"/>
    <d v="2017-10-17T00:00:00"/>
    <s v="Brokerage"/>
    <s v="Inception"/>
    <m/>
    <d v="2020-01-22T00:00:00"/>
  </r>
  <r>
    <s v="Archana Iyer"/>
    <s v="0668111383 05"/>
    <s v="Active"/>
    <d v="2018-10-17T00:00:00"/>
    <d v="2019-10-16T00:00:00"/>
    <s v="Miscellaneous"/>
    <n v="3"/>
    <s v="Animesh Rawat"/>
    <s v="Ahmedabad"/>
    <s v="Global Client Network (GNB Inward)"/>
    <x v="0"/>
    <n v="295501.76"/>
    <d v="2018-10-17T00:00:00"/>
    <s v="Brokerage"/>
    <s v="Inception"/>
    <m/>
    <d v="2020-01-22T00:00:00"/>
  </r>
  <r>
    <s v="Deepak Menon"/>
    <n v="2250015394"/>
    <s v="Active"/>
    <d v="2019-09-05T00:00:00"/>
    <d v="2020-09-04T00:00:00"/>
    <s v="Miscellaneous"/>
    <n v="3"/>
    <s v="Animesh Rawat"/>
    <s v="Ahmedabad"/>
    <s v="Global Client Network (GNB Inward)"/>
    <x v="0"/>
    <n v="5612.25"/>
    <d v="2019-09-05T00:00:00"/>
    <s v="Brokerage"/>
    <s v="Renewal"/>
    <m/>
    <d v="2020-01-22T00:00:00"/>
  </r>
  <r>
    <s v="Vivek Gupta"/>
    <n v="2309002394"/>
    <s v="Active"/>
    <d v="2018-01-01T00:00:00"/>
    <d v="2018-12-31T00:00:00"/>
    <s v="Liability"/>
    <n v="3"/>
    <s v="Animesh Rawat"/>
    <s v="Ahmedabad"/>
    <s v="Global Client Network (GNB Inward)"/>
    <x v="0"/>
    <n v="30875"/>
    <d v="2018-01-01T00:00:00"/>
    <s v="Brokerage"/>
    <s v="Inception"/>
    <m/>
    <d v="2020-01-22T00:00:00"/>
  </r>
  <r>
    <s v="Rina Shah"/>
    <n v="3.1142029633600998E+18"/>
    <s v="Active"/>
    <d v="2019-08-26T00:00:00"/>
    <d v="2020-08-25T00:00:00"/>
    <s v="Miscellaneous"/>
    <n v="3"/>
    <s v="Animesh Rawat"/>
    <s v="Ahmedabad"/>
    <s v="Global Client Network (GNB Inward)"/>
    <x v="2"/>
    <n v="7022.25"/>
    <d v="2019-08-26T00:00:00"/>
    <s v="Brokerage"/>
    <s v="Inception"/>
    <m/>
    <d v="2020-01-22T00:00:00"/>
  </r>
  <r>
    <s v="Uday Prasad"/>
    <s v="OG-19-2202-1018-00000053"/>
    <s v="Active"/>
    <d v="2019-01-01T00:00:00"/>
    <d v="2019-12-31T00:00:00"/>
    <s v="Marine"/>
    <n v="3"/>
    <s v="Animesh Rawat"/>
    <s v="Ahmedabad"/>
    <s v="Global Client Network (GNB Inward)"/>
    <x v="2"/>
    <n v="77787.360000000001"/>
    <d v="2019-01-01T00:00:00"/>
    <s v="Brokerage"/>
    <s v="Inception"/>
    <m/>
    <d v="2020-01-22T00:00:00"/>
  </r>
  <r>
    <s v="Nitin Kapoor"/>
    <s v="OG-19-2202-3383-00000008"/>
    <s v="Active"/>
    <d v="2019-01-01T00:00:00"/>
    <d v="2019-12-31T00:00:00"/>
    <s v="Liability"/>
    <n v="3"/>
    <s v="Animesh Rawat"/>
    <s v="Ahmedabad"/>
    <s v="Global Client Network (GNB Inward)"/>
    <x v="2"/>
    <n v="30048.080000000002"/>
    <d v="2019-01-01T00:00:00"/>
    <s v="Brokerage"/>
    <s v="Inception"/>
    <m/>
    <d v="2020-01-22T00:00:00"/>
  </r>
  <r>
    <s v="Harish Kaul"/>
    <s v="PROHLN000242106"/>
    <s v="Active"/>
    <d v="2019-09-16T00:00:00"/>
    <d v="2020-09-15T00:00:00"/>
    <s v="Employee Benefits"/>
    <n v="3"/>
    <s v="Animesh Rawat"/>
    <s v="Ahmedabad"/>
    <s v="Global Client Network (GNB Inward)"/>
    <x v="2"/>
    <n v="7690.95"/>
    <d v="2019-09-16T00:00:00"/>
    <s v="Brokerage"/>
    <s v="Inception"/>
    <m/>
    <d v="2020-01-22T00:00:00"/>
  </r>
  <r>
    <s v="Neeraj Arora"/>
    <n v="1.2030046182479999E+19"/>
    <s v="Inactive"/>
    <d v="2018-08-10T00:00:00"/>
    <d v="2019-08-09T00:00:00"/>
    <s v="Miscellaneous"/>
    <n v="12"/>
    <s v="Shivani Sharma"/>
    <s v="Ahmedabad"/>
    <s v="Global Client Network (GNB Inward)"/>
    <x v="0"/>
    <n v="86400"/>
    <d v="2018-08-10T00:00:00"/>
    <s v="Brokerage"/>
    <s v="Inception"/>
    <m/>
    <d v="2020-01-22T00:00:00"/>
  </r>
  <r>
    <s v="Mukul Kumar"/>
    <n v="1.2030046182479999E+19"/>
    <s v="Inactive"/>
    <d v="2018-08-10T00:00:00"/>
    <d v="2019-08-09T00:00:00"/>
    <s v="Miscellaneous"/>
    <n v="12"/>
    <s v="Shivani Sharma"/>
    <s v="Ahmedabad"/>
    <s v="Global Client Network (GNB Inward)"/>
    <x v="0"/>
    <n v="345705"/>
    <d v="2018-08-10T00:00:00"/>
    <s v="Brokerage"/>
    <s v="Inception"/>
    <m/>
    <d v="2020-01-22T00:00:00"/>
  </r>
  <r>
    <s v="Gauri Naik"/>
    <n v="1.203004619248E+19"/>
    <s v="Active"/>
    <d v="2019-08-10T00:00:00"/>
    <d v="2020-08-09T00:00:00"/>
    <s v="Miscellaneous"/>
    <n v="3"/>
    <s v="Animesh Rawat"/>
    <s v="Ahmedabad"/>
    <s v="Global Client Network (GNB Inward)"/>
    <x v="0"/>
    <n v="77400"/>
    <d v="2019-08-10T00:00:00"/>
    <s v="Brokerage"/>
    <s v="Renewal"/>
    <m/>
    <d v="2020-01-22T00:00:00"/>
  </r>
  <r>
    <s v="Harish Menon"/>
    <n v="1.203004619248E+19"/>
    <s v="Active"/>
    <d v="2019-08-10T00:00:00"/>
    <d v="2020-08-09T00:00:00"/>
    <s v="Miscellaneous"/>
    <n v="3"/>
    <s v="Animesh Rawat"/>
    <s v="Ahmedabad"/>
    <s v="Global Client Network (GNB Inward)"/>
    <x v="0"/>
    <n v="302811.08"/>
    <d v="2019-08-10T00:00:00"/>
    <s v="Brokerage"/>
    <s v="Renewal"/>
    <m/>
    <d v="2020-01-22T00:00:00"/>
  </r>
  <r>
    <s v="Mohit Gupta"/>
    <s v="P0319200002/9999/100065"/>
    <s v="Active"/>
    <d v="2018-07-01T00:00:00"/>
    <d v="2019-06-30T00:00:00"/>
    <s v="Liability"/>
    <n v="12"/>
    <s v="Shivani Sharma"/>
    <s v="Ahmedabad"/>
    <s v="Global Client Network (GNB Inward)"/>
    <x v="0"/>
    <n v="1183.3800000000001"/>
    <d v="2018-07-01T00:00:00"/>
    <s v="Brokerage"/>
    <s v="Inception"/>
    <m/>
    <d v="2020-01-22T00:00:00"/>
  </r>
  <r>
    <s v="Amit Arora"/>
    <s v="2018-F0541357-FRE"/>
    <s v="Active"/>
    <d v="2018-09-16T00:00:00"/>
    <d v="2019-09-15T00:00:00"/>
    <s v="Fire"/>
    <n v="1"/>
    <s v="Vinay"/>
    <s v="Ahmedabad"/>
    <s v="Property / BI"/>
    <x v="0"/>
    <n v="33977.82"/>
    <d v="2018-09-16T00:00:00"/>
    <s v="Brokerage"/>
    <s v="Inception"/>
    <m/>
    <d v="2020-01-22T00:00:00"/>
  </r>
  <r>
    <s v="Nikita Pandit"/>
    <s v="'11120044170300000009"/>
    <s v="Active"/>
    <d v="2017-11-27T00:00:00"/>
    <d v="2020-11-26T00:00:00"/>
    <s v="Engineering"/>
    <n v="11"/>
    <s v="Raju Kumar"/>
    <s v="Ahmedabad"/>
    <s v="Construction, Power &amp; Infrastructure"/>
    <x v="2"/>
    <n v="25303.02"/>
    <d v="2018-05-27T00:00:00"/>
    <s v="Brokerage"/>
    <s v="Inception"/>
    <m/>
    <d v="2020-01-22T00:00:00"/>
  </r>
  <r>
    <s v="Vikas Gupta"/>
    <s v="'11120044170300000009"/>
    <s v="Active"/>
    <d v="2017-11-27T00:00:00"/>
    <d v="2020-11-26T00:00:00"/>
    <s v="Engineering"/>
    <n v="11"/>
    <s v="Raju Kumar"/>
    <s v="Ahmedabad"/>
    <s v="Construction, Power &amp; Infrastructure"/>
    <x v="2"/>
    <n v="25302.959999999999"/>
    <d v="2019-05-27T00:00:00"/>
    <s v="Brokerage"/>
    <s v="Inception"/>
    <m/>
    <d v="2020-01-22T00:00:00"/>
  </r>
  <r>
    <s v="Kamlesh Pillai"/>
    <s v="'11120044170300000009"/>
    <s v="Active"/>
    <d v="2017-11-27T00:00:00"/>
    <d v="2020-11-26T00:00:00"/>
    <s v="Engineering"/>
    <n v="11"/>
    <s v="Raju Kumar"/>
    <s v="Ahmedabad"/>
    <s v="Construction, Power &amp; Infrastructure"/>
    <x v="2"/>
    <n v="25302.959999999999"/>
    <d v="2019-08-27T00:00:00"/>
    <s v="Brokerage"/>
    <s v="Inception"/>
    <m/>
    <d v="2020-01-22T00:00:00"/>
  </r>
  <r>
    <s v="Umesh Agarwal"/>
    <s v="'11120044170300000009"/>
    <s v="Active"/>
    <d v="2017-11-27T00:00:00"/>
    <d v="2020-11-26T00:00:00"/>
    <s v="Engineering"/>
    <n v="11"/>
    <s v="Raju Kumar"/>
    <s v="Ahmedabad"/>
    <s v="Construction, Power &amp; Infrastructure"/>
    <x v="2"/>
    <n v="25302.959999999999"/>
    <d v="2019-11-27T00:00:00"/>
    <s v="Brokerage"/>
    <s v="Inception"/>
    <m/>
    <d v="2020-01-22T00:00:00"/>
  </r>
  <r>
    <s v="Ankur Gandhi"/>
    <s v="'11120044170300000009"/>
    <s v="Active"/>
    <d v="2017-11-27T00:00:00"/>
    <d v="2020-11-26T00:00:00"/>
    <s v="Engineering"/>
    <n v="11"/>
    <s v="Raju Kumar"/>
    <s v="Ahmedabad"/>
    <s v="Construction, Power &amp; Infrastructure"/>
    <x v="2"/>
    <n v="25302.959999999999"/>
    <d v="2020-02-27T00:00:00"/>
    <s v="Brokerage"/>
    <s v="Inception"/>
    <m/>
    <d v="2020-01-22T00:00:00"/>
  </r>
  <r>
    <s v="Dinesh Kaul"/>
    <s v="'11120044170300000009"/>
    <s v="Active"/>
    <d v="2017-11-27T00:00:00"/>
    <d v="2020-11-26T00:00:00"/>
    <s v="Engineering"/>
    <n v="11"/>
    <s v="Raju Kumar"/>
    <s v="Ahmedabad"/>
    <s v="Construction, Power &amp; Infrastructure"/>
    <x v="2"/>
    <n v="25302.959999999999"/>
    <d v="2020-05-27T00:00:00"/>
    <s v="Brokerage"/>
    <s v="Inception"/>
    <m/>
    <d v="2020-01-22T00:00:00"/>
  </r>
  <r>
    <s v="Ankur Naik"/>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Sanjay Trivedi"/>
    <s v="FM00104260000100"/>
    <s v="Active"/>
    <d v="2019-01-29T00:00:00"/>
    <d v="2020-01-28T00:00:00"/>
    <s v="Fire"/>
    <n v="13"/>
    <s v="Vididt Saha"/>
    <s v="Ahmedabad"/>
    <s v="Property / BI"/>
    <x v="1"/>
    <n v="5462.5"/>
    <d v="2019-01-29T00:00:00"/>
    <s v="Brokerage"/>
    <s v="Inception"/>
    <m/>
    <d v="2020-01-22T00:00:00"/>
  </r>
  <r>
    <s v="Anita Sethi"/>
    <s v="2412/202063061201000"/>
    <s v="Active"/>
    <d v="2019-01-07T00:00:00"/>
    <d v="2020-01-06T00:00:00"/>
    <s v="Marine"/>
    <n v="1"/>
    <s v="Vinay"/>
    <s v="Ahmedabad"/>
    <s v="Marine"/>
    <x v="0"/>
    <n v="13612.5"/>
    <d v="2019-01-07T00:00:00"/>
    <s v="Brokerage"/>
    <s v="Endorsement"/>
    <m/>
    <d v="2020-01-22T00:00:00"/>
  </r>
  <r>
    <s v="Ashok Chatterjee"/>
    <s v="2412/202063061201000"/>
    <s v="Active"/>
    <d v="2019-01-07T00:00:00"/>
    <d v="2020-01-06T00:00:00"/>
    <s v="Marine"/>
    <n v="1"/>
    <s v="Vinay"/>
    <s v="Ahmedabad"/>
    <s v="Marine"/>
    <x v="0"/>
    <n v="6991.55"/>
    <d v="2019-04-04T00:00:00"/>
    <s v="Brokerage "/>
    <s v="Endorsement"/>
    <m/>
    <d v="2020-01-22T00:00:00"/>
  </r>
  <r>
    <s v="Rani Agarwal"/>
    <n v="2302003012"/>
    <s v="Active"/>
    <d v="2018-08-27T00:00:00"/>
    <d v="2019-08-26T00:00:00"/>
    <s v="Liability"/>
    <n v="1"/>
    <s v="Vinay"/>
    <s v="Ahmedabad"/>
    <s v="Liability"/>
    <x v="0"/>
    <n v="13750"/>
    <d v="2018-08-27T00:00:00"/>
    <s v="Brokerage"/>
    <s v="Inception"/>
    <m/>
    <d v="2020-01-22T00:00:00"/>
  </r>
  <r>
    <s v="Arjun Rao"/>
    <n v="41045400"/>
    <s v="Active"/>
    <d v="2019-03-19T00:00:00"/>
    <d v="2020-03-18T00:00:00"/>
    <s v="Liability"/>
    <n v="13"/>
    <s v="Vididt Saha"/>
    <s v="Ahmedabad"/>
    <s v="Liability"/>
    <x v="1"/>
    <n v="70125"/>
    <d v="2019-03-19T00:00:00"/>
    <s v="Brokerage"/>
    <s v="Inception"/>
    <m/>
    <d v="2020-01-22T00:00:00"/>
  </r>
  <r>
    <s v="Anil Naik"/>
    <n v="41045403"/>
    <s v="Active"/>
    <d v="2019-03-19T00:00:00"/>
    <d v="2020-03-18T00:00:00"/>
    <s v="Liability"/>
    <n v="13"/>
    <s v="Vididt Saha"/>
    <s v="Ahmedabad"/>
    <s v="Liability"/>
    <x v="1"/>
    <n v="70125"/>
    <d v="2019-03-19T00:00:00"/>
    <s v="Brokerage"/>
    <s v="Inception"/>
    <m/>
    <d v="2020-01-22T00:00:00"/>
  </r>
  <r>
    <s v="Simran Trivedi"/>
    <s v="2018-C1742872-MLO"/>
    <s v="Inactive"/>
    <d v="2018-04-01T00:00:00"/>
    <d v="2019-03-31T00:00:00"/>
    <s v="Marine"/>
    <n v="3"/>
    <s v="Animesh Rawat"/>
    <s v="Ahmedabad"/>
    <s v="Global Client Network (GNB Inward)"/>
    <x v="0"/>
    <n v="208122.92"/>
    <d v="2018-04-01T00:00:00"/>
    <s v="Brokerage"/>
    <s v="Inception"/>
    <m/>
    <d v="2020-01-22T00:00:00"/>
  </r>
  <r>
    <s v="Dhruv Chopra"/>
    <n v="8502066"/>
    <s v="Inactive"/>
    <d v="2018-03-01T00:00:00"/>
    <d v="2019-02-28T00:00:00"/>
    <s v="Marine"/>
    <n v="3"/>
    <s v="Animesh Rawat"/>
    <s v="Ahmedabad"/>
    <s v="Global Client Network (GNB Inward)"/>
    <x v="0"/>
    <n v="45375.15"/>
    <d v="2018-03-01T00:00:00"/>
    <s v="Brokerage"/>
    <s v="Endorsement"/>
    <m/>
    <d v="2020-01-22T00:00:00"/>
  </r>
  <r>
    <s v="Jaya Chopra"/>
    <n v="8502066"/>
    <s v="Inactive"/>
    <d v="2018-03-01T00:00:00"/>
    <d v="2019-02-28T00:00:00"/>
    <s v="Marine"/>
    <n v="3"/>
    <s v="Animesh Rawat"/>
    <s v="Ahmedabad"/>
    <s v="Global Client Network (GNB Inward)"/>
    <x v="0"/>
    <n v="18150"/>
    <d v="2019-01-03T00:00:00"/>
    <s v="Brokerage "/>
    <s v="Endorsement"/>
    <m/>
    <d v="2020-01-22T00:00:00"/>
  </r>
  <r>
    <s v="Kiran Goyal"/>
    <s v="0000000008502066-01"/>
    <s v="Active"/>
    <d v="2019-03-01T00:00:00"/>
    <d v="2020-06-30T00:00:00"/>
    <s v="Marine"/>
    <n v="3"/>
    <s v="Animesh Rawat"/>
    <s v="Ahmedabad"/>
    <s v="Global Client Network (GNB Inward)"/>
    <x v="0"/>
    <n v="45375.15"/>
    <d v="2019-03-01T00:00:00"/>
    <s v="Brokerage"/>
    <s v="Endorsement"/>
    <m/>
    <d v="2020-01-22T00:00:00"/>
  </r>
  <r>
    <s v="Pravin Sengupta"/>
    <s v="0000000008502066-01"/>
    <s v="Active"/>
    <d v="2019-03-01T00:00:00"/>
    <d v="2020-02-29T00:00:00"/>
    <s v="Marine"/>
    <n v="3"/>
    <s v="Animesh Rawat"/>
    <s v="Ahmedabad"/>
    <s v="Global Client Network (GNB Inward)"/>
    <x v="0"/>
    <n v="45375"/>
    <d v="2019-07-20T00:00:00"/>
    <s v="Brokerage "/>
    <s v="Endorsement"/>
    <m/>
    <d v="2020-01-22T00:00:00"/>
  </r>
  <r>
    <s v="Snehal Das"/>
    <s v="0000000008502066-01"/>
    <s v="Active"/>
    <d v="2019-03-01T00:00:00"/>
    <d v="2020-02-29T00:00:00"/>
    <s v="Marine"/>
    <n v="3"/>
    <s v="Animesh Rawat"/>
    <s v="Ahmedabad"/>
    <s v="Global Client Network (GNB Inward)"/>
    <x v="0"/>
    <n v="0"/>
    <m/>
    <s v="Brokerage "/>
    <s v="Endorsement"/>
    <m/>
    <d v="2020-01-22T00:00:00"/>
  </r>
  <r>
    <s v="Rajesh Malhotra"/>
    <n v="2.9992015408021002E+18"/>
    <s v="Inactive"/>
    <d v="2018-11-01T00:00:00"/>
    <d v="2019-10-31T00:00:00"/>
    <s v="Employee Benefits"/>
    <n v="10"/>
    <s v="Mark"/>
    <s v="Ahmedabad"/>
    <s v="Employee Benefits (EB)"/>
    <x v="0"/>
    <n v="6157.88"/>
    <d v="2018-11-01T00:00:00"/>
    <s v="Brokerage"/>
    <s v="Endorsement"/>
    <m/>
    <d v="2020-01-22T00:00:00"/>
  </r>
  <r>
    <s v="Archana Bhatia"/>
    <n v="2.9992015408021002E+18"/>
    <s v="Inactive"/>
    <d v="2018-11-01T00:00:00"/>
    <d v="2019-10-31T00:00:00"/>
    <s v="Employee Benefits"/>
    <n v="10"/>
    <s v="Mark"/>
    <s v="Ahmedabad"/>
    <s v="Employee Benefits (EB)"/>
    <x v="0"/>
    <m/>
    <d v="2018-12-05T00:00:00"/>
    <s v="Brokerage "/>
    <s v="Endorsement"/>
    <m/>
    <d v="2020-01-22T00:00:00"/>
  </r>
  <r>
    <s v="Ashok Reddy"/>
    <n v="2.9992015408021002E+18"/>
    <s v="Inactive"/>
    <d v="2018-11-01T00:00:00"/>
    <d v="2019-10-31T00:00:00"/>
    <s v="Employee Benefits"/>
    <n v="10"/>
    <s v="Mark"/>
    <s v="Ahmedabad"/>
    <s v="Employee Benefits (EB)"/>
    <x v="0"/>
    <n v="113.48"/>
    <d v="2019-02-08T00:00:00"/>
    <s v="Brokerage "/>
    <s v="Endorsement"/>
    <m/>
    <d v="2020-01-22T00:00:00"/>
  </r>
  <r>
    <s v="Madhuri Bhatia"/>
    <n v="2.9992015408021002E+18"/>
    <s v="Active"/>
    <d v="2019-11-01T00:00:00"/>
    <d v="2020-10-31T00:00:00"/>
    <s v="Employee Benefits"/>
    <n v="10"/>
    <s v="Mark"/>
    <s v="Ahmedabad"/>
    <s v="Employee Benefits (EB)"/>
    <x v="0"/>
    <n v="4302.3"/>
    <d v="2019-11-01T00:00:00"/>
    <s v="Brokerage"/>
    <s v="Renewal"/>
    <m/>
    <d v="2020-01-22T00:00:00"/>
  </r>
  <r>
    <s v="Pranav Mishra"/>
    <s v="4101190600000030-00"/>
    <s v="Active"/>
    <d v="2019-05-17T00:00:00"/>
    <d v="2020-05-16T00:00:00"/>
    <s v="Employee Benefits"/>
    <n v="10"/>
    <s v="Mark"/>
    <s v="Ahmedabad"/>
    <s v="Employee Benefits (EB)"/>
    <x v="0"/>
    <n v="52500"/>
    <d v="2019-05-17T00:00:00"/>
    <s v="Brokerage"/>
    <s v="Inception"/>
    <m/>
    <d v="2020-01-22T00:00:00"/>
  </r>
  <r>
    <s v="Rina Goyal"/>
    <s v="OG-19-2202-0425-00000018"/>
    <s v="Inactive"/>
    <d v="2018-07-01T00:00:00"/>
    <d v="2019-06-30T00:00:00"/>
    <s v="Miscellaneous"/>
    <n v="3"/>
    <s v="Animesh Rawat"/>
    <s v="Ahmedabad"/>
    <s v="Global Client Network (GNB Inward)"/>
    <x v="2"/>
    <n v="1147.82"/>
    <d v="2019-06-30T00:00:00"/>
    <s v="Brokerage"/>
    <s v="Inception"/>
    <m/>
    <d v="2020-01-22T00:00:00"/>
  </r>
  <r>
    <s v="Geeta Gupta"/>
    <s v="OG-19-2202-3304-00000007"/>
    <s v="Inactive"/>
    <d v="2018-07-01T00:00:00"/>
    <d v="2019-06-30T00:00:00"/>
    <s v="Liability"/>
    <n v="3"/>
    <s v="Animesh Rawat"/>
    <s v="Ahmedabad"/>
    <s v="Global Client Network (GNB Inward)"/>
    <x v="0"/>
    <n v="1896.63"/>
    <d v="2018-07-01T00:00:00"/>
    <s v="Brokerage"/>
    <s v="Inception"/>
    <m/>
    <d v="2020-01-22T00:00:00"/>
  </r>
  <r>
    <s v="Sudhir Roy"/>
    <s v="OG-19-2202-3315-00000007-1"/>
    <s v="Inactive"/>
    <d v="2018-07-02T00:00:00"/>
    <d v="2019-06-30T00:00:00"/>
    <s v="Liability"/>
    <n v="3"/>
    <s v="Animesh Rawat"/>
    <s v="Ahmedabad"/>
    <s v="Global Client Network (GNB Inward)"/>
    <x v="0"/>
    <n v="0"/>
    <d v="2019-06-30T00:00:00"/>
    <s v="Brokerage"/>
    <s v="Inception"/>
    <m/>
    <d v="2020-01-22T00:00:00"/>
  </r>
  <r>
    <s v="Rani Kaul"/>
    <s v="OG-19-2202-3383-00000003"/>
    <s v="Inactive"/>
    <d v="2018-07-01T00:00:00"/>
    <d v="2019-06-30T00:00:00"/>
    <s v="Liability"/>
    <n v="3"/>
    <s v="Animesh Rawat"/>
    <s v="Ahmedabad"/>
    <s v="Global Client Network (GNB Inward)"/>
    <x v="0"/>
    <n v="48125"/>
    <d v="2018-07-01T00:00:00"/>
    <s v="Brokerage"/>
    <s v="Inception"/>
    <m/>
    <d v="2020-01-22T00:00:00"/>
  </r>
  <r>
    <s v="Kavita Sharma"/>
    <s v="OG-19-2202-4002-00000009"/>
    <s v="Inactive"/>
    <d v="2018-07-01T00:00:00"/>
    <d v="2019-06-30T00:00:00"/>
    <s v="Fire"/>
    <n v="3"/>
    <s v="Animesh Rawat"/>
    <s v="Ahmedabad"/>
    <s v="Global Client Network (GNB Inward)"/>
    <x v="0"/>
    <n v="13560.92"/>
    <d v="2018-07-01T00:00:00"/>
    <s v="Brokerage"/>
    <s v="Inception"/>
    <m/>
    <d v="2020-01-22T00:00:00"/>
  </r>
  <r>
    <s v="Shikha Sethi"/>
    <s v="OG-19-2202-4004-00000034"/>
    <s v="Inactive"/>
    <d v="2018-07-01T00:00:00"/>
    <d v="2019-06-30T00:00:00"/>
    <s v="Fire"/>
    <n v="3"/>
    <s v="Animesh Rawat"/>
    <s v="Ahmedabad"/>
    <s v="Global Client Network (GNB Inward)"/>
    <x v="0"/>
    <n v="55052.69"/>
    <d v="2018-07-01T00:00:00"/>
    <s v="Brokerage"/>
    <s v="Inception"/>
    <m/>
    <d v="2020-01-22T00:00:00"/>
  </r>
  <r>
    <s v="Amit Bhargava"/>
    <s v="OG-19-2202-4004-00000038"/>
    <s v="Inactive"/>
    <d v="2018-07-01T00:00:00"/>
    <d v="2019-06-30T00:00:00"/>
    <s v="Fire"/>
    <n v="3"/>
    <s v="Animesh Rawat"/>
    <s v="Ahmedabad"/>
    <s v="Global Client Network (GNB Inward)"/>
    <x v="0"/>
    <n v="14131.43"/>
    <d v="2018-07-01T00:00:00"/>
    <s v="Brokerage"/>
    <s v="Inception"/>
    <m/>
    <d v="2020-01-22T00:00:00"/>
  </r>
  <r>
    <s v="Alka Goel"/>
    <s v="OG-19-2202-4010-00000762"/>
    <s v="Inactive"/>
    <d v="2018-07-01T00:00:00"/>
    <d v="2019-06-30T00:00:00"/>
    <s v="Miscellaneous"/>
    <n v="3"/>
    <s v="Animesh Rawat"/>
    <s v="Ahmedabad"/>
    <s v="Global Client Network (GNB Inward)"/>
    <x v="0"/>
    <n v="3125"/>
    <d v="2018-07-01T00:00:00"/>
    <s v="Brokerage"/>
    <s v="Inception"/>
    <m/>
    <d v="2020-01-22T00:00:00"/>
  </r>
  <r>
    <s v="Harish Sharma"/>
    <s v="OG-19-2202-4010-00000789"/>
    <s v="Inactive"/>
    <d v="2018-07-01T00:00:00"/>
    <d v="2019-06-30T00:00:00"/>
    <s v="Miscellaneous"/>
    <n v="3"/>
    <s v="Animesh Rawat"/>
    <s v="Ahmedabad"/>
    <s v="Global Client Network (GNB Inward)"/>
    <x v="0"/>
    <n v="1125"/>
    <d v="2018-07-01T00:00:00"/>
    <s v="Brokerage"/>
    <s v="Inception"/>
    <m/>
    <d v="2020-01-22T00:00:00"/>
  </r>
  <r>
    <s v="Gaurav Goel"/>
    <s v="OG-19-2202-9931-00001420"/>
    <s v="Inactive"/>
    <d v="2018-07-01T00:00:00"/>
    <d v="2019-06-30T00:00:00"/>
    <s v="Miscellaneous"/>
    <n v="3"/>
    <s v="Animesh Rawat"/>
    <s v="Ahmedabad"/>
    <s v="Global Client Network (GNB Inward)"/>
    <x v="0"/>
    <n v="4706.25"/>
    <d v="2018-07-01T00:00:00"/>
    <s v="Brokerage"/>
    <s v="Inception"/>
    <m/>
    <d v="2020-01-22T00:00:00"/>
  </r>
  <r>
    <s v="Ravi Naik"/>
    <s v="OG-20-2202-0425-00000017"/>
    <s v="Active"/>
    <d v="2019-07-01T00:00:00"/>
    <d v="2020-06-30T00:00:00"/>
    <s v="Miscellaneous"/>
    <n v="3"/>
    <s v="Animesh Rawat"/>
    <s v="Ahmedabad"/>
    <s v="Global Client Network (GNB Inward)"/>
    <x v="0"/>
    <n v="825"/>
    <d v="2019-07-01T00:00:00"/>
    <s v="Brokerage"/>
    <s v="Renewal"/>
    <m/>
    <d v="2020-01-22T00:00:00"/>
  </r>
  <r>
    <s v="Kamlesh Prasad"/>
    <s v="OG-20-2202-3304-00000009"/>
    <s v="Active"/>
    <d v="2019-07-01T00:00:00"/>
    <d v="2020-06-30T00:00:00"/>
    <s v="Liability"/>
    <n v="3"/>
    <s v="Animesh Rawat"/>
    <s v="Ahmedabad"/>
    <s v="Global Client Network (GNB Inward)"/>
    <x v="0"/>
    <n v="1896.63"/>
    <d v="2019-07-01T00:00:00"/>
    <s v="Brokerage"/>
    <s v="Renewal"/>
    <m/>
    <d v="2020-01-22T00:00:00"/>
  </r>
  <r>
    <s v="Nikhil Verma"/>
    <s v="OG-20-2202-3315-00000012"/>
    <s v="Active"/>
    <d v="2019-08-02T00:00:00"/>
    <d v="2020-08-01T00:00:00"/>
    <s v="Liability"/>
    <n v="3"/>
    <s v="Animesh Rawat"/>
    <s v="Ahmedabad"/>
    <s v="Global Client Network (GNB Inward)"/>
    <x v="0"/>
    <n v="19181.25"/>
    <d v="2019-08-02T00:00:00"/>
    <s v="Brokerage"/>
    <s v="Renewal"/>
    <m/>
    <d v="2020-01-22T00:00:00"/>
  </r>
  <r>
    <s v="Vaishali Desai"/>
    <s v="OG-20-2202-3383-00000002"/>
    <s v="Active"/>
    <d v="2019-07-01T00:00:00"/>
    <d v="2020-06-30T00:00:00"/>
    <s v="Liability"/>
    <n v="3"/>
    <s v="Animesh Rawat"/>
    <s v="Ahmedabad"/>
    <s v="Global Client Network (GNB Inward)"/>
    <x v="0"/>
    <n v="42500"/>
    <d v="2019-07-01T00:00:00"/>
    <s v="Brokerage"/>
    <s v="Renewal"/>
    <m/>
    <d v="2020-01-22T00:00:00"/>
  </r>
  <r>
    <s v="Atul Naik"/>
    <s v="OG-20-2202-4002-00000010"/>
    <s v="Active"/>
    <d v="2019-07-01T00:00:00"/>
    <d v="2020-06-30T00:00:00"/>
    <s v="Fire"/>
    <n v="3"/>
    <s v="Animesh Rawat"/>
    <s v="Ahmedabad"/>
    <s v="Global Client Network (GNB Inward)"/>
    <x v="0"/>
    <n v="10917.07"/>
    <d v="2019-07-01T00:00:00"/>
    <s v="Brokerage"/>
    <s v="Renewal"/>
    <m/>
    <d v="2020-01-22T00:00:00"/>
  </r>
  <r>
    <s v="Meena Bhargava"/>
    <s v="OG-20-2202-4004-00000062"/>
    <s v="Active"/>
    <d v="2019-07-01T00:00:00"/>
    <d v="2020-06-30T00:00:00"/>
    <s v="Fire"/>
    <n v="3"/>
    <s v="Animesh Rawat"/>
    <s v="Ahmedabad"/>
    <s v="Global Client Network (GNB Inward)"/>
    <x v="0"/>
    <n v="60713.1"/>
    <d v="2019-07-01T00:00:00"/>
    <s v="Brokerage"/>
    <s v="Renewal"/>
    <m/>
    <d v="2020-01-22T00:00:00"/>
  </r>
  <r>
    <s v="Mona Chopra"/>
    <s v="OG-20-2202-4004-00000064"/>
    <s v="Active"/>
    <d v="2019-07-01T00:00:00"/>
    <d v="2020-06-30T00:00:00"/>
    <s v="Fire"/>
    <n v="3"/>
    <s v="Animesh Rawat"/>
    <s v="Ahmedabad"/>
    <s v="Global Client Network (GNB Inward)"/>
    <x v="0"/>
    <n v="12349.97"/>
    <d v="2019-07-01T00:00:00"/>
    <s v="Brokerage"/>
    <s v="Renewal"/>
    <m/>
    <d v="2020-01-22T00:00:00"/>
  </r>
  <r>
    <s v="Mohit Tiwari"/>
    <s v="OG-20-2202-4010-00000869"/>
    <s v="Active"/>
    <d v="2019-07-01T00:00:00"/>
    <d v="2020-06-30T00:00:00"/>
    <s v="Miscellaneous"/>
    <n v="3"/>
    <s v="Animesh Rawat"/>
    <s v="Ahmedabad"/>
    <s v="Global Client Network (GNB Inward)"/>
    <x v="0"/>
    <n v="3375"/>
    <d v="2019-07-01T00:00:00"/>
    <s v="Brokerage"/>
    <s v="Renewal"/>
    <m/>
    <d v="2020-01-22T00:00:00"/>
  </r>
  <r>
    <s v="Tina Dutta"/>
    <s v="OG-20-2202-4010-00000905"/>
    <s v="Active"/>
    <d v="2019-07-01T00:00:00"/>
    <d v="2020-06-30T00:00:00"/>
    <s v="Miscellaneous"/>
    <n v="3"/>
    <s v="Animesh Rawat"/>
    <s v="Ahmedabad"/>
    <s v="Global Client Network (GNB Inward)"/>
    <x v="0"/>
    <n v="875"/>
    <d v="2019-07-01T00:00:00"/>
    <s v="Brokerage"/>
    <s v="Renewal"/>
    <m/>
    <d v="2020-01-22T00:00:00"/>
  </r>
  <r>
    <s v="Hemant Das"/>
    <s v="OG-20-2202-9931-00032558"/>
    <s v="Active"/>
    <d v="2019-07-01T00:00:00"/>
    <d v="2020-06-30T00:00:00"/>
    <s v="Miscellaneous"/>
    <n v="3"/>
    <s v="Animesh Rawat"/>
    <s v="Ahmedabad"/>
    <s v="Global Client Network (GNB Inward)"/>
    <x v="0"/>
    <n v="1556.25"/>
    <d v="2019-07-01T00:00:00"/>
    <s v="Brokerage"/>
    <s v="Renewal"/>
    <m/>
    <d v="2020-01-22T00:00:00"/>
  </r>
  <r>
    <s v="Sanjana Bhargava"/>
    <n v="301004728"/>
    <s v="Inactive"/>
    <d v="2018-09-30T00:00:00"/>
    <d v="2019-09-29T00:00:00"/>
    <s v="Liability"/>
    <n v="3"/>
    <s v="Animesh Rawat"/>
    <s v="Ahmedabad"/>
    <s v="Global Client Network (GNB Inward)"/>
    <x v="0"/>
    <n v="186534.13"/>
    <d v="2018-09-30T00:00:00"/>
    <s v="Brokerage"/>
    <s v="Inception"/>
    <m/>
    <d v="2020-01-22T00:00:00"/>
  </r>
  <r>
    <s v="Kamlesh Trivedi"/>
    <s v="0301004728-2019"/>
    <s v="Active"/>
    <d v="2019-09-30T00:00:00"/>
    <d v="2020-09-29T00:00:00"/>
    <s v="Liability"/>
    <n v="3"/>
    <s v="Animesh Rawat"/>
    <s v="Ahmedabad"/>
    <s v="Global Client Network (GNB Inward)"/>
    <x v="0"/>
    <n v="202350"/>
    <d v="2019-09-30T00:00:00"/>
    <s v="Brokerage"/>
    <s v="Renewal"/>
    <m/>
    <d v="2020-01-22T00:00:00"/>
  </r>
  <r>
    <s v="Nikita Tiwari"/>
    <n v="600010004"/>
    <s v="Inactive"/>
    <d v="2018-03-16T00:00:00"/>
    <d v="2019-03-15T00:00:00"/>
    <s v="Miscellaneous"/>
    <n v="3"/>
    <s v="Animesh Rawat"/>
    <s v="Ahmedabad"/>
    <s v="Global Client Network (GNB Inward)"/>
    <x v="2"/>
    <n v="750.63"/>
    <d v="2018-03-16T00:00:00"/>
    <s v="Brokerage"/>
    <s v="Inception"/>
    <m/>
    <d v="2020-01-22T00:00:00"/>
  </r>
  <r>
    <s v="Kapil Kapoor"/>
    <s v="0600010004 01"/>
    <s v="Inactive"/>
    <d v="2019-03-16T00:00:00"/>
    <d v="2019-04-15T00:00:00"/>
    <s v="Miscellaneous"/>
    <n v="3"/>
    <s v="Animesh Rawat"/>
    <s v="Ahmedabad"/>
    <s v="Global Client Network (GNB Inward)"/>
    <x v="0"/>
    <n v="63.75"/>
    <d v="2019-03-16T00:00:00"/>
    <s v="Brokerage"/>
    <s v="Renewal"/>
    <m/>
    <d v="2020-01-22T00:00:00"/>
  </r>
  <r>
    <s v="Harish Rana"/>
    <s v="0600010004 02"/>
    <s v="Active"/>
    <d v="2019-04-16T00:00:00"/>
    <d v="2020-04-15T00:00:00"/>
    <s v="Miscellaneous"/>
    <n v="3"/>
    <s v="Animesh Rawat"/>
    <s v="Ahmedabad"/>
    <s v="Global Client Network (GNB Inward)"/>
    <x v="0"/>
    <n v="1556.5"/>
    <d v="2019-04-16T00:00:00"/>
    <s v="Brokerage"/>
    <s v="Renewal"/>
    <m/>
    <d v="2020-01-22T00:00:00"/>
  </r>
  <r>
    <s v="Nikhil Pandit"/>
    <n v="640002231"/>
    <s v="Inactive"/>
    <d v="2018-04-02T00:00:00"/>
    <d v="2019-04-01T00:00:00"/>
    <s v="Fire"/>
    <n v="3"/>
    <s v="Animesh Rawat"/>
    <s v="Ahmedabad"/>
    <s v="Global Client Network (GNB Inward)"/>
    <x v="0"/>
    <n v="46087.63"/>
    <d v="2018-04-02T00:00:00"/>
    <s v="Brokerage"/>
    <s v="Inception"/>
    <m/>
    <d v="2020-01-22T00:00:00"/>
  </r>
  <r>
    <s v="Vivek Rana"/>
    <s v="0640002231 03"/>
    <s v="Inactive"/>
    <d v="2019-04-02T00:00:00"/>
    <d v="2019-04-16T00:00:00"/>
    <s v="Miscellaneous"/>
    <n v="3"/>
    <s v="Animesh Rawat"/>
    <s v="Ahmedabad"/>
    <s v="Global Client Network (GNB Inward)"/>
    <x v="0"/>
    <n v="4362.38"/>
    <d v="2019-04-02T00:00:00"/>
    <s v="Brokerage"/>
    <s v="Renewal"/>
    <m/>
    <d v="2020-01-22T00:00:00"/>
  </r>
  <r>
    <s v="Hemant Nair"/>
    <s v="0640002231 04"/>
    <s v="Active"/>
    <d v="2019-04-17T00:00:00"/>
    <d v="2020-04-01T00:00:00"/>
    <s v="Miscellaneous"/>
    <n v="3"/>
    <s v="Animesh Rawat"/>
    <s v="Ahmedabad"/>
    <s v="Global Client Network (GNB Inward)"/>
    <x v="0"/>
    <n v="65370"/>
    <d v="2019-04-17T00:00:00"/>
    <s v="Brokerage"/>
    <s v="Renewal"/>
    <m/>
    <d v="2020-01-22T00:00:00"/>
  </r>
  <r>
    <s v="Veena Bhargava"/>
    <n v="22515779"/>
    <s v="Active"/>
    <d v="2019-09-30T00:00:00"/>
    <d v="2020-09-29T00:00:00"/>
    <s v="Marine"/>
    <n v="3"/>
    <s v="Animesh Rawat"/>
    <s v="Ahmedabad"/>
    <s v="Global Client Network (GNB Inward)"/>
    <x v="2"/>
    <n v="44259.67"/>
    <d v="2019-09-30T00:00:00"/>
    <s v="Brokerage"/>
    <s v="Inception"/>
    <m/>
    <d v="2020-01-22T00:00:00"/>
  </r>
  <r>
    <s v="Shivam Shah"/>
    <n v="22531899"/>
    <s v="Active"/>
    <d v="2019-10-27T00:00:00"/>
    <d v="2020-10-26T00:00:00"/>
    <s v="Marine"/>
    <n v="3"/>
    <s v="Animesh Rawat"/>
    <s v="Ahmedabad"/>
    <s v="Marine"/>
    <x v="0"/>
    <n v="35112"/>
    <d v="2019-10-27T00:00:00"/>
    <s v="Brokerage"/>
    <s v="Renewal"/>
    <m/>
    <d v="2020-01-22T00:00:00"/>
  </r>
  <r>
    <s v="Bhavna Bhandari"/>
    <n v="22531899"/>
    <s v="Active"/>
    <d v="2019-10-27T00:00:00"/>
    <d v="2020-10-26T00:00:00"/>
    <s v="Marine"/>
    <n v="3"/>
    <s v="Animesh Rawat"/>
    <s v="Ahmedabad"/>
    <s v="Marine"/>
    <x v="0"/>
    <n v="15048"/>
    <d v="2019-10-27T00:00:00"/>
    <s v="Brokerage"/>
    <s v="Renewal"/>
    <m/>
    <d v="2020-01-22T00:00:00"/>
  </r>
  <r>
    <s v="Tarun Shah"/>
    <n v="32099602"/>
    <s v="Inactive"/>
    <d v="2018-01-23T00:00:00"/>
    <d v="2019-01-22T00:00:00"/>
    <s v="Engineering"/>
    <n v="12"/>
    <s v="Shivani Sharma"/>
    <s v="Ahmedabad"/>
    <s v="Global Client Network (GNB Inward)"/>
    <x v="0"/>
    <n v="1072.3399999999999"/>
    <d v="2018-01-23T00:00:00"/>
    <s v="Brokerage"/>
    <s v="Inception"/>
    <m/>
    <d v="2020-01-22T00:00:00"/>
  </r>
  <r>
    <s v="Hemant Chauhan"/>
    <s v="32099602-01"/>
    <s v="Active"/>
    <d v="2019-01-23T00:00:00"/>
    <d v="2020-01-22T00:00:00"/>
    <s v="Engineering"/>
    <n v="3"/>
    <s v="Animesh Rawat"/>
    <s v="Ahmedabad"/>
    <s v="Global Client Network (GNB Inward)"/>
    <x v="0"/>
    <n v="1111.77"/>
    <d v="2019-01-23T00:00:00"/>
    <s v="Brokerage"/>
    <s v="Renewal"/>
    <m/>
    <d v="2020-01-22T00:00:00"/>
  </r>
  <r>
    <s v="Geeta Verma"/>
    <n v="3.2134002011810001E+23"/>
    <s v="Inactive"/>
    <d v="2018-07-31T00:00:00"/>
    <d v="2019-07-30T00:00:00"/>
    <s v="Engineering"/>
    <n v="3"/>
    <s v="Animesh Rawat"/>
    <s v="Ahmedabad"/>
    <s v="Global Client Network (GNB Inward)"/>
    <x v="2"/>
    <n v="27057.200000000001"/>
    <d v="2018-07-31T00:00:00"/>
    <s v="Brokerage"/>
    <s v="Inception"/>
    <m/>
    <d v="2020-01-22T00:00:00"/>
  </r>
  <r>
    <s v="Ashok Patel"/>
    <n v="3.213400201191E+23"/>
    <s v="Active"/>
    <d v="2019-07-31T00:00:00"/>
    <d v="2020-07-30T00:00:00"/>
    <s v="Engineering"/>
    <n v="3"/>
    <s v="Animesh Rawat"/>
    <s v="Ahmedabad"/>
    <s v="Global Client Network (GNB Inward)"/>
    <x v="2"/>
    <n v="87500"/>
    <d v="2019-07-31T00:00:00"/>
    <s v="Brokerage"/>
    <s v="Renewal"/>
    <m/>
    <d v="2020-01-22T00:00:00"/>
  </r>
  <r>
    <s v="Gayatri Reddy"/>
    <s v="APG/I2064820/71/11/006144"/>
    <s v="Inactive"/>
    <d v="2018-11-27T00:00:00"/>
    <d v="2019-11-26T00:00:00"/>
    <s v="Employee Benefits"/>
    <n v="10"/>
    <s v="Mark"/>
    <s v="Ahmedabad"/>
    <s v="Employee Benefits (EB)"/>
    <x v="0"/>
    <n v="7647.1"/>
    <d v="2018-11-27T00:00:00"/>
    <s v="Brokerage"/>
    <s v="Inception"/>
    <m/>
    <d v="2020-01-22T00:00:00"/>
  </r>
  <r>
    <s v="Snehal Patel"/>
    <s v="APG/I2064820/71/11/006343"/>
    <s v="Active"/>
    <d v="2019-11-27T00:00:00"/>
    <d v="2020-11-26T00:00:00"/>
    <s v="Employee Benefits"/>
    <n v="10"/>
    <s v="Mark"/>
    <s v="Ahmedabad"/>
    <s v="Employee Benefits (EB)"/>
    <x v="0"/>
    <n v="12491.85"/>
    <d v="2019-11-27T00:00:00"/>
    <s v="Brokerage"/>
    <s v="Renewal"/>
    <m/>
    <d v="2020-01-22T00:00:00"/>
  </r>
  <r>
    <s v="Vivek Yadav"/>
    <s v="GHS/Q0226519/71"/>
    <s v="Inactive"/>
    <d v="2018-11-27T00:00:00"/>
    <d v="2019-11-26T00:00:00"/>
    <s v="Employee Benefits"/>
    <n v="10"/>
    <s v="Mark"/>
    <s v="Ahmedabad"/>
    <s v="Employee Benefits (EB)"/>
    <x v="0"/>
    <n v="30620.9"/>
    <d v="2018-11-27T00:00:00"/>
    <s v="Brokerage"/>
    <s v="Inception"/>
    <m/>
    <d v="2020-01-22T00:00:00"/>
  </r>
  <r>
    <s v="Kiran Saxena"/>
    <s v="GHS/Q1166066/71"/>
    <s v="Active"/>
    <d v="2019-11-27T00:00:00"/>
    <d v="2020-11-26T00:00:00"/>
    <s v="Employee Benefits"/>
    <n v="10"/>
    <s v="Mark"/>
    <s v="Ahmedabad"/>
    <s v="Employee Benefits (EB)"/>
    <x v="0"/>
    <n v="61342.1"/>
    <d v="2019-11-27T00:00:00"/>
    <s v="Brokerage"/>
    <s v="Renewal"/>
    <m/>
    <d v="2020-01-22T00:00:00"/>
  </r>
  <r>
    <s v="Uday Reddy"/>
    <s v="LWC/I2328626/71/04/005537"/>
    <s v="Active"/>
    <d v="2018-04-13T00:00:00"/>
    <d v="2019-04-12T00:00:00"/>
    <s v="Miscellaneous"/>
    <n v="3"/>
    <s v="Animesh Rawat"/>
    <s v="Ahmedabad"/>
    <s v="Global Client Network (GNB Inward)"/>
    <x v="0"/>
    <n v="3125"/>
    <d v="2018-04-13T00:00:00"/>
    <s v="Brokerage"/>
    <s v="Inception"/>
    <m/>
    <d v="2020-01-22T00:00:00"/>
  </r>
  <r>
    <s v="Anita Pandit"/>
    <s v="OG-18-2202-1018-00000028"/>
    <s v="Active"/>
    <d v="2017-10-27T00:00:00"/>
    <d v="2018-10-26T00:00:00"/>
    <s v="Marine"/>
    <n v="3"/>
    <s v="Animesh Rawat"/>
    <s v="Ahmedabad"/>
    <s v="Global Client Network (GNB Inward)"/>
    <x v="0"/>
    <n v="62714.03"/>
    <d v="2017-10-27T00:00:00"/>
    <s v="Brokerage"/>
    <s v="Inception"/>
    <m/>
    <d v="2020-01-22T00:00:00"/>
  </r>
  <r>
    <s v="Hina Malhotra"/>
    <s v="OG-19-2202-1018-00000047"/>
    <s v="Inactive"/>
    <d v="2018-10-27T00:00:00"/>
    <d v="2019-10-26T00:00:00"/>
    <s v="Marine"/>
    <n v="3"/>
    <s v="Animesh Rawat"/>
    <s v="Ahmedabad"/>
    <s v="Global Client Network (GNB Inward)"/>
    <x v="0"/>
    <n v="85800"/>
    <d v="2018-10-27T00:00:00"/>
    <s v="Brokerage"/>
    <s v="Endorsement"/>
    <m/>
    <d v="2020-01-22T00:00:00"/>
  </r>
  <r>
    <s v="Alka Patel"/>
    <s v="OG-19-2202-1018-00000047"/>
    <s v="Inactive"/>
    <d v="2018-10-27T00:00:00"/>
    <d v="2019-10-26T00:00:00"/>
    <s v="Marine"/>
    <n v="3"/>
    <s v="Animesh Rawat"/>
    <s v="Ahmedabad"/>
    <s v="Global Client Network (GNB Inward)"/>
    <x v="0"/>
    <n v="21450"/>
    <d v="2018-10-27T00:00:00"/>
    <s v="Brokerage"/>
    <s v="Endorsement"/>
    <m/>
    <d v="2020-01-22T00:00:00"/>
  </r>
  <r>
    <s v="Shruti Roy"/>
    <s v="OG-19-2202-1018-00000047"/>
    <s v="Inactive"/>
    <d v="2018-10-27T00:00:00"/>
    <d v="2019-10-26T00:00:00"/>
    <s v="Marine"/>
    <n v="3"/>
    <s v="Animesh Rawat"/>
    <s v="Ahmedabad"/>
    <s v="Global Client Network (GNB Inward)"/>
    <x v="0"/>
    <n v="71765.36"/>
    <d v="2019-10-26T00:00:00"/>
    <s v="Brokerage "/>
    <s v="Endorsement"/>
    <m/>
    <d v="2020-01-22T00:00:00"/>
  </r>
  <r>
    <s v="Archana Singh"/>
    <s v="OG-19-2202-1018-00000047"/>
    <s v="Inactive"/>
    <d v="2018-10-27T00:00:00"/>
    <d v="2019-10-26T00:00:00"/>
    <s v="Marine"/>
    <n v="3"/>
    <s v="Animesh Rawat"/>
    <s v="Ahmedabad"/>
    <s v="Global Client Network (GNB Inward)"/>
    <x v="0"/>
    <n v="17941.34"/>
    <d v="2019-10-26T00:00:00"/>
    <s v="Brokerage "/>
    <s v="Endorsement"/>
    <m/>
    <d v="2020-01-22T00:00:00"/>
  </r>
  <r>
    <s v="Mukul Goyal"/>
    <s v="4016 X 166425941 00 000"/>
    <s v="Active"/>
    <d v="2019-02-22T00:00:00"/>
    <d v="2020-02-21T00:00:00"/>
    <s v="Employee Benefits"/>
    <n v="6"/>
    <s v="Ketan Jain"/>
    <s v="Ahmedabad"/>
    <s v="Employee Benefits (EB)"/>
    <x v="1"/>
    <n v="44999.85"/>
    <d v="2020-02-21T00:00:00"/>
    <s v="Brokerage"/>
    <s v="Inception"/>
    <m/>
    <d v="2020-01-22T00:00:00"/>
  </r>
  <r>
    <s v="Namita Bajaj"/>
    <n v="2309004639"/>
    <s v="Active"/>
    <d v="2019-09-30T00:00:00"/>
    <d v="2025-09-29T00:00:00"/>
    <s v="Liability"/>
    <n v="13"/>
    <s v="Vididt Saha"/>
    <s v="Ahmedabad"/>
    <s v="Liability"/>
    <x v="2"/>
    <n v="47500"/>
    <d v="2019-09-30T00:00:00"/>
    <s v="Brokerage"/>
    <s v="Inception"/>
    <m/>
    <d v="2020-01-22T00:00:00"/>
  </r>
  <r>
    <s v="Nikita Joshi"/>
    <n v="43170512"/>
    <s v="Inactive"/>
    <d v="2019-02-06T00:00:00"/>
    <d v="2019-08-06T00:00:00"/>
    <s v="Miscellaneous"/>
    <n v="13"/>
    <s v="Vididt Saha"/>
    <s v="Ahmedabad"/>
    <s v="Liability"/>
    <x v="2"/>
    <n v="6183.87"/>
    <d v="2019-02-06T00:00:00"/>
    <s v="Brokerage"/>
    <s v="Inception"/>
    <m/>
    <d v="2020-01-22T00:00:00"/>
  </r>
  <r>
    <s v="Tejas Shah"/>
    <n v="43193940"/>
    <s v="Active"/>
    <d v="2019-08-07T00:00:00"/>
    <d v="2020-02-06T00:00:00"/>
    <s v="Miscellaneous"/>
    <n v="13"/>
    <s v="Vididt Saha"/>
    <s v="Ahmedabad"/>
    <s v="Liability"/>
    <x v="2"/>
    <n v="6183.87"/>
    <d v="2019-08-07T00:00:00"/>
    <s v="Brokerage"/>
    <s v="Renewal"/>
    <m/>
    <d v="2020-01-22T00:00:00"/>
  </r>
  <r>
    <s v="Kavita Rao"/>
    <s v="141400/48/2020/1134"/>
    <s v="Active"/>
    <d v="2019-11-08T00:00:00"/>
    <d v="2020-11-07T00:00:00"/>
    <s v="Liability"/>
    <n v="2"/>
    <s v="Abhinav Shivam"/>
    <s v="Ahmedabad"/>
    <s v="Liability"/>
    <x v="1"/>
    <n v="13200"/>
    <d v="2019-11-08T00:00:00"/>
    <s v="Brokerage"/>
    <s v="Inception"/>
    <m/>
    <d v="2020-01-22T00:00:00"/>
  </r>
  <r>
    <s v="Hemant Shah"/>
    <n v="2.3060011180300001E+19"/>
    <s v="Active"/>
    <d v="2019-02-22T00:00:00"/>
    <d v="2020-02-21T00:00:00"/>
    <s v="Fire"/>
    <n v="2"/>
    <s v="Abhinav Shivam"/>
    <s v="Ahmedabad"/>
    <s v="Small Medium Enterpries (SME)"/>
    <x v="1"/>
    <n v="16258"/>
    <d v="2019-02-22T00:00:00"/>
    <s v="Brokerage"/>
    <s v="Inception"/>
    <m/>
    <d v="2020-01-22T00:00:00"/>
  </r>
  <r>
    <s v="Prabhat Naik"/>
    <n v="2.3060011180300001E+19"/>
    <s v="Active"/>
    <d v="2019-02-28T00:00:00"/>
    <d v="2020-02-27T00:00:00"/>
    <s v="Fire"/>
    <n v="2"/>
    <s v="Abhinav Shivam"/>
    <s v="Ahmedabad"/>
    <s v="Small Medium Enterpries (SME)"/>
    <x v="1"/>
    <n v="8227.7900000000009"/>
    <d v="2019-02-28T00:00:00"/>
    <s v="Brokerage"/>
    <s v="Endorsement"/>
    <m/>
    <d v="2020-01-22T00:00:00"/>
  </r>
  <r>
    <s v="Nikhil Tiwari"/>
    <n v="2.3060011180300001E+19"/>
    <s v="Active"/>
    <d v="2019-02-28T00:00:00"/>
    <d v="2020-02-27T00:00:00"/>
    <s v="Fire"/>
    <n v="2"/>
    <s v="Abhinav Shivam"/>
    <s v="Ahmedabad"/>
    <s v="Small Medium Enterpries (SME)"/>
    <x v="1"/>
    <n v="2925.72"/>
    <d v="2019-06-12T00:00:00"/>
    <s v="Brokerage "/>
    <s v="Endorsement"/>
    <m/>
    <d v="2020-01-22T00:00:00"/>
  </r>
  <r>
    <s v="Neha Trivedi"/>
    <n v="2.3060011180300001E+19"/>
    <s v="Active"/>
    <d v="2019-02-28T00:00:00"/>
    <d v="2020-02-27T00:00:00"/>
    <s v="Fire"/>
    <n v="2"/>
    <s v="Abhinav Shivam"/>
    <s v="Ahmedabad"/>
    <s v="Small Medium Enterpries (SME)"/>
    <x v="1"/>
    <n v="2925.72"/>
    <d v="2019-06-12T00:00:00"/>
    <s v="Brokerage "/>
    <s v="Endorsement"/>
    <m/>
    <d v="2020-01-22T00:00:00"/>
  </r>
  <r>
    <s v="Shruti Agarwal"/>
    <n v="2.3060011180300001E+19"/>
    <s v="Active"/>
    <d v="2019-02-28T00:00:00"/>
    <d v="2020-02-27T00:00:00"/>
    <s v="Fire"/>
    <n v="2"/>
    <s v="Abhinav Shivam"/>
    <s v="Ahmedabad"/>
    <s v="Small Medium Enterpries (SME)"/>
    <x v="1"/>
    <n v="5240.78"/>
    <d v="2019-07-12T00:00:00"/>
    <s v="Brokerage "/>
    <s v="Endorsement"/>
    <m/>
    <d v="2020-01-22T00:00:00"/>
  </r>
  <r>
    <s v="Kiran Desai"/>
    <n v="3.1030011191E+17"/>
    <s v="Active"/>
    <d v="2019-11-08T00:00:00"/>
    <d v="2020-11-07T00:00:00"/>
    <s v="Fire"/>
    <n v="2"/>
    <s v="Abhinav Shivam"/>
    <s v="Ahmedabad"/>
    <s v="Small Medium Enterpries (SME)"/>
    <x v="1"/>
    <n v="17232.75"/>
    <d v="2019-11-08T00:00:00"/>
    <s v="Brokerage"/>
    <s v="Inception"/>
    <m/>
    <d v="2020-01-22T00:00:00"/>
  </r>
  <r>
    <s v="Kanchan Iyer"/>
    <n v="3.1030049191E+17"/>
    <s v="Active"/>
    <d v="2019-11-08T00:00:00"/>
    <d v="2020-11-07T00:00:00"/>
    <s v="Liability"/>
    <n v="2"/>
    <s v="Abhinav Shivam"/>
    <s v="Ahmedabad"/>
    <s v="Liability"/>
    <x v="1"/>
    <n v="6250"/>
    <d v="2019-11-08T00:00:00"/>
    <s v="Brokerage"/>
    <s v="Inception"/>
    <m/>
    <d v="2020-01-22T00:00:00"/>
  </r>
  <r>
    <s v="Bhavna Kapoor"/>
    <n v="9.90000111903E+19"/>
    <s v="Active"/>
    <d v="2019-09-08T00:00:00"/>
    <d v="2020-09-07T00:00:00"/>
    <s v="Fire"/>
    <n v="2"/>
    <s v="Abhinav Shivam"/>
    <s v="Ahmedabad"/>
    <s v="Small Medium Enterpries (SME)"/>
    <x v="1"/>
    <n v="72138.929999999993"/>
    <d v="2019-09-08T00:00:00"/>
    <s v="Brokerage"/>
    <s v="Inception"/>
    <m/>
    <d v="2020-01-22T00:00:00"/>
  </r>
  <r>
    <s v="Ritika Reddy"/>
    <n v="9.90000111903E+19"/>
    <s v="Active"/>
    <d v="2019-09-08T00:00:00"/>
    <d v="2020-09-07T00:00:00"/>
    <s v="Fire"/>
    <n v="2"/>
    <s v="Abhinav Shivam"/>
    <s v="Ahmedabad"/>
    <s v="Small Medium Enterpries (SME)"/>
    <x v="1"/>
    <n v="43032.54"/>
    <d v="2019-09-08T00:00:00"/>
    <s v="Brokerage"/>
    <s v="Inception"/>
    <m/>
    <d v="2020-01-22T00:00:00"/>
  </r>
  <r>
    <s v="Suresh Das"/>
    <n v="9.9000046190100005E+19"/>
    <s v="Active"/>
    <d v="2019-09-08T00:00:00"/>
    <d v="2020-09-07T00:00:00"/>
    <s v="Miscellaneous"/>
    <n v="2"/>
    <s v="Abhinav Shivam"/>
    <s v="Ahmedabad"/>
    <s v="Property / BI"/>
    <x v="1"/>
    <n v="11550"/>
    <d v="2019-09-08T00:00:00"/>
    <s v="Brokerage"/>
    <s v="Inception"/>
    <m/>
    <d v="2020-01-22T00:00:00"/>
  </r>
  <r>
    <s v="Shikha Chauhan"/>
    <n v="9.9000046190100005E+19"/>
    <s v="Active"/>
    <d v="2019-09-08T00:00:00"/>
    <d v="2020-09-07T00:00:00"/>
    <s v="Miscellaneous"/>
    <n v="2"/>
    <s v="Abhinav Shivam"/>
    <s v="Ahmedabad"/>
    <s v="Property / BI"/>
    <x v="1"/>
    <n v="7700"/>
    <d v="2019-09-08T00:00:00"/>
    <s v="Brokerage"/>
    <s v="Inception"/>
    <m/>
    <d v="2020-01-22T00:00:00"/>
  </r>
  <r>
    <s v="Hemant Dutta"/>
    <n v="9.9000046190799995E+19"/>
    <s v="Active"/>
    <d v="2019-09-08T00:00:00"/>
    <d v="2020-09-07T00:00:00"/>
    <s v="Miscellaneous"/>
    <n v="2"/>
    <s v="Abhinav Shivam"/>
    <s v="Ahmedabad"/>
    <s v="Small Medium Enterpries (SME)"/>
    <x v="1"/>
    <n v="14461.25"/>
    <d v="2019-09-08T00:00:00"/>
    <s v="Brokerage"/>
    <s v="Endorsement"/>
    <m/>
    <d v="2020-01-22T00:00:00"/>
  </r>
  <r>
    <s v="Dinesh Pandey"/>
    <n v="9.9000046190799995E+19"/>
    <s v="Active"/>
    <d v="2019-09-08T00:00:00"/>
    <d v="2020-09-07T00:00:00"/>
    <s v="Miscellaneous"/>
    <n v="2"/>
    <s v="Abhinav Shivam"/>
    <s v="Ahmedabad"/>
    <s v="Small Medium Enterpries (SME)"/>
    <x v="1"/>
    <n v="13153.63"/>
    <d v="2019-10-10T00:00:00"/>
    <s v="Brokerage "/>
    <s v="Endorsement"/>
    <m/>
    <d v="2020-01-22T00:00:00"/>
  </r>
  <r>
    <s v="Archana Iyer"/>
    <n v="9.9000044180300005E+19"/>
    <s v="Inactive"/>
    <d v="2018-04-04T00:00:00"/>
    <d v="2024-07-05T00:00:00"/>
    <s v="Engineering"/>
    <n v="13"/>
    <s v="Vididt Saha"/>
    <s v="Ahmedabad"/>
    <s v="Construction, Power &amp; Infrastructure"/>
    <x v="1"/>
    <n v="0"/>
    <d v="2018-04-04T00:00:00"/>
    <s v="Brokerage"/>
    <s v="Lapse"/>
    <s v="OTHR â€“ Other"/>
    <d v="2020-01-22T00:00:00"/>
  </r>
  <r>
    <s v="Deepak Menon"/>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Vivek Gupta"/>
    <n v="9.9000044190299996E+19"/>
    <s v="Active"/>
    <d v="2019-04-25T00:00:00"/>
    <d v="2021-04-24T00:00:00"/>
    <s v="Engineering"/>
    <n v="13"/>
    <s v="Vididt Saha"/>
    <s v="Ahmedabad"/>
    <s v="Construction, Power &amp; Infrastructure"/>
    <x v="2"/>
    <n v="134736.13"/>
    <d v="2019-04-25T00:00:00"/>
    <s v="Brokerage"/>
    <s v="Inception"/>
    <m/>
    <d v="2020-01-22T00:00:00"/>
  </r>
  <r>
    <s v="Rina Shah"/>
    <n v="9.9000044190299996E+19"/>
    <s v="Active"/>
    <d v="2019-09-11T00:00:00"/>
    <d v="2020-09-10T00:00:00"/>
    <s v="Engineering"/>
    <n v="13"/>
    <s v="Vididt Saha"/>
    <s v="Ahmedabad"/>
    <s v="Construction, Power &amp; Infrastructure"/>
    <x v="2"/>
    <n v="32584.880000000001"/>
    <d v="2019-09-11T00:00:00"/>
    <s v="Brokerage"/>
    <s v="Inception"/>
    <m/>
    <d v="2020-01-22T00:00:00"/>
  </r>
  <r>
    <s v="Uday Prasad"/>
    <n v="9.9000044190299996E+19"/>
    <s v="Active"/>
    <d v="2019-09-22T00:00:00"/>
    <d v="2020-03-21T00:00:00"/>
    <s v="Engineering"/>
    <n v="13"/>
    <s v="Vididt Saha"/>
    <s v="Ahmedabad"/>
    <s v="Construction, Power &amp; Infrastructure"/>
    <x v="2"/>
    <n v="8044.5"/>
    <d v="2019-09-22T00:00:00"/>
    <s v="Brokerage"/>
    <s v="Inception"/>
    <m/>
    <d v="2020-01-22T00:00:00"/>
  </r>
  <r>
    <s v="Nitin Kapoor"/>
    <s v="'0000000008539844-01"/>
    <s v="Inactive"/>
    <d v="2019-02-27T00:00:00"/>
    <d v="2020-02-26T00:00:00"/>
    <s v="Fire"/>
    <n v="1"/>
    <s v="Vinay"/>
    <s v="Ahmedabad"/>
    <s v="Property / BI"/>
    <x v="0"/>
    <n v="2141.5500000000002"/>
    <d v="2019-02-27T00:00:00"/>
    <s v="Brokerage"/>
    <s v="Lapse"/>
    <s v="OTHR â€“ Other"/>
    <d v="2020-01-22T00:00:00"/>
  </r>
  <r>
    <s v="Harish Kaul"/>
    <s v="00000000085/39886"/>
    <s v="Active"/>
    <d v="2018-02-27T00:00:00"/>
    <d v="2019-02-26T00:00:00"/>
    <s v="Fire"/>
    <n v="1"/>
    <s v="Vinay"/>
    <s v="Ahmedabad"/>
    <s v="Property / BI"/>
    <x v="0"/>
    <n v="2486.0700000000002"/>
    <d v="2018-02-27T00:00:00"/>
    <s v="Brokerage"/>
    <s v="Inception"/>
    <m/>
    <d v="2020-01-22T00:00:00"/>
  </r>
  <r>
    <s v="Neeraj Arora"/>
    <n v="8539944"/>
    <s v="Inactive"/>
    <d v="2018-02-27T00:00:00"/>
    <d v="2019-02-26T00:00:00"/>
    <s v="Fire"/>
    <n v="1"/>
    <s v="Vinay"/>
    <s v="Ahmedabad"/>
    <s v="Property / BI"/>
    <x v="0"/>
    <n v="6653.1"/>
    <d v="2018-02-27T00:00:00"/>
    <s v="Brokerage"/>
    <s v="Inception"/>
    <m/>
    <d v="2020-01-22T00:00:00"/>
  </r>
  <r>
    <s v="Mukul Kumar"/>
    <s v="'0000000008539944-01"/>
    <s v="Active"/>
    <d v="2019-02-27T00:00:00"/>
    <d v="2020-02-26T00:00:00"/>
    <s v="Fire"/>
    <n v="1"/>
    <s v="Vinay"/>
    <s v="Ahmedabad"/>
    <s v="Property / BI"/>
    <x v="0"/>
    <n v="6979.74"/>
    <d v="2019-02-27T00:00:00"/>
    <s v="Brokerage"/>
    <s v="Renewal"/>
    <m/>
    <d v="2020-01-22T00:00:00"/>
  </r>
  <r>
    <s v="Gauri Naik"/>
    <s v="00000000086/43966"/>
    <s v="Active"/>
    <d v="2018-02-27T00:00:00"/>
    <d v="2019-02-26T00:00:00"/>
    <s v="Fire"/>
    <n v="1"/>
    <s v="Vinay"/>
    <s v="Ahmedabad"/>
    <s v="Property / BI"/>
    <x v="2"/>
    <n v="2283.33"/>
    <d v="2018-02-27T00:00:00"/>
    <s v="Brokerage"/>
    <s v="Inception"/>
    <m/>
    <d v="2020-01-22T00:00:00"/>
  </r>
  <r>
    <s v="Harish Menon"/>
    <n v="41045915"/>
    <s v="Active"/>
    <d v="2019-03-30T00:00:00"/>
    <d v="2020-03-29T00:00:00"/>
    <s v="Liability"/>
    <n v="6"/>
    <s v="Ketan Jain"/>
    <s v="Ahmedabad"/>
    <s v="Liability"/>
    <x v="1"/>
    <n v="14107.5"/>
    <d v="2019-03-30T00:00:00"/>
    <s v="Brokerage"/>
    <s v="Inception"/>
    <m/>
    <d v="2020-01-22T00:00:00"/>
  </r>
  <r>
    <s v="Mohit Gupta"/>
    <n v="2690000174"/>
    <s v="Active"/>
    <d v="2017-12-31T00:00:00"/>
    <d v="2018-12-30T00:00:00"/>
    <s v="Miscellaneous"/>
    <n v="1"/>
    <s v="Vinay"/>
    <s v="Ahmedabad"/>
    <s v="Property / BI"/>
    <x v="0"/>
    <n v="2535.87"/>
    <d v="2017-12-31T00:00:00"/>
    <s v="Brokerage"/>
    <s v="Inception"/>
    <m/>
    <d v="2020-01-22T00:00:00"/>
  </r>
  <r>
    <s v="Amit Arora"/>
    <n v="300004329"/>
    <s v="Inactive"/>
    <d v="2018-01-31T00:00:00"/>
    <d v="2019-01-30T00:00:00"/>
    <s v="Liability"/>
    <n v="1"/>
    <s v="Vinay"/>
    <s v="Ahmedabad"/>
    <s v="Liability"/>
    <x v="0"/>
    <n v="125000"/>
    <d v="2018-01-31T00:00:00"/>
    <s v="Brokerage"/>
    <s v="Inception"/>
    <m/>
    <d v="2020-01-22T00:00:00"/>
  </r>
  <r>
    <s v="Nikita Pandit"/>
    <s v="'0300004329"/>
    <s v="Active"/>
    <d v="2019-01-31T00:00:00"/>
    <d v="2020-01-30T00:00:00"/>
    <s v="Liability"/>
    <n v="1"/>
    <s v="Vinay"/>
    <s v="Ahmedabad"/>
    <s v="Liability"/>
    <x v="0"/>
    <n v="125000"/>
    <d v="2019-01-31T00:00:00"/>
    <s v="Brokerage"/>
    <s v="Renewal"/>
    <m/>
    <d v="2020-01-22T00:00:00"/>
  </r>
  <r>
    <s v="Vikas Gupta"/>
    <n v="304001755"/>
    <s v="Inactive"/>
    <d v="2018-01-31T00:00:00"/>
    <d v="2019-01-30T00:00:00"/>
    <s v="Liability"/>
    <n v="1"/>
    <s v="Vinay"/>
    <s v="Ahmedabad"/>
    <s v="Liability"/>
    <x v="0"/>
    <n v="80000"/>
    <d v="2018-01-31T00:00:00"/>
    <s v="Brokerage"/>
    <s v="Inception"/>
    <m/>
    <d v="2020-01-22T00:00:00"/>
  </r>
  <r>
    <s v="Kamlesh Pillai"/>
    <n v="304001755"/>
    <s v="Inactive"/>
    <d v="2018-01-31T00:00:00"/>
    <d v="2019-01-30T00:00:00"/>
    <s v="Liability"/>
    <n v="1"/>
    <s v="Vinay"/>
    <s v="Ahmedabad"/>
    <s v="Liability"/>
    <x v="0"/>
    <n v="320000"/>
    <d v="2018-01-31T00:00:00"/>
    <s v="Brokerage"/>
    <s v="Inception"/>
    <m/>
    <d v="2020-01-22T00:00:00"/>
  </r>
  <r>
    <s v="Umesh Agarwal"/>
    <s v="'0304001755"/>
    <s v="Active"/>
    <d v="2019-01-31T00:00:00"/>
    <d v="2020-01-30T00:00:00"/>
    <s v="Liability"/>
    <n v="1"/>
    <s v="Vinay"/>
    <s v="Ahmedabad"/>
    <s v="Liability"/>
    <x v="0"/>
    <n v="320000"/>
    <d v="2019-01-31T00:00:00"/>
    <s v="Brokerage"/>
    <s v="Renewal"/>
    <m/>
    <d v="2020-01-22T00:00:00"/>
  </r>
  <r>
    <s v="Ankur Gandhi"/>
    <n v="640001622"/>
    <s v="Inactive"/>
    <d v="2017-12-31T00:00:00"/>
    <d v="2018-12-30T00:00:00"/>
    <s v="Miscellaneous"/>
    <n v="1"/>
    <s v="Vinay"/>
    <s v="Ahmedabad"/>
    <s v="Property / BI"/>
    <x v="0"/>
    <n v="211206.7"/>
    <d v="2017-12-31T00:00:00"/>
    <s v="Brokerage"/>
    <s v="Lapse"/>
    <s v="OTHR â€“ Other"/>
    <d v="2020-01-22T00:00:00"/>
  </r>
  <r>
    <s v="Dinesh Kaul"/>
    <n v="655001664"/>
    <s v="Inactive"/>
    <d v="2018-03-01T00:00:00"/>
    <d v="2019-02-28T00:00:00"/>
    <s v="Fire"/>
    <n v="1"/>
    <s v="Vinay"/>
    <s v="Ahmedabad"/>
    <s v="Property / BI"/>
    <x v="0"/>
    <n v="275569.44"/>
    <d v="2019-03-01T00:00:00"/>
    <s v="Brokerage"/>
    <s v="Inception"/>
    <m/>
    <d v="2020-01-22T00:00:00"/>
  </r>
  <r>
    <s v="Ankur Naik"/>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Sanjay Trivedi"/>
    <n v="206312000000"/>
    <s v="Active"/>
    <d v="2019-02-16T00:00:00"/>
    <d v="2020-02-15T00:00:00"/>
    <s v="Employee Benefits"/>
    <n v="13"/>
    <s v="Vididt Saha"/>
    <s v="Ahmedabad"/>
    <s v="Employee Benefits (EB)"/>
    <x v="1"/>
    <n v="1148.93"/>
    <d v="2019-02-16T00:00:00"/>
    <s v="Brokerage"/>
    <s v="Inception"/>
    <m/>
    <d v="2020-01-22T00:00:00"/>
  </r>
  <r>
    <s v="Anita Sethi"/>
    <n v="206314000000"/>
    <s v="Active"/>
    <d v="2019-02-16T00:00:00"/>
    <d v="2020-02-15T00:00:00"/>
    <s v="Employee Benefits"/>
    <n v="13"/>
    <s v="Vididt Saha"/>
    <s v="Ahmedabad"/>
    <s v="Employee Benefits (EB)"/>
    <x v="1"/>
    <n v="58300"/>
    <d v="2019-02-16T00:00:00"/>
    <s v="Brokerage"/>
    <s v="Inception"/>
    <m/>
    <d v="2020-01-22T00:00:00"/>
  </r>
  <r>
    <s v="Ashok Chatterjee"/>
    <n v="8907502"/>
    <s v="Inactive"/>
    <d v="2018-02-24T00:00:00"/>
    <d v="2019-02-23T00:00:00"/>
    <s v="Liability"/>
    <n v="12"/>
    <s v="Shivani Sharma"/>
    <s v="Ahmedabad"/>
    <s v="Global Client Network (GNB Inward)"/>
    <x v="0"/>
    <n v="6250"/>
    <d v="2018-02-24T00:00:00"/>
    <s v="Brokerage"/>
    <s v="Inception"/>
    <m/>
    <d v="2020-01-22T00:00:00"/>
  </r>
  <r>
    <s v="Rani Agarwal"/>
    <s v="0000000008907502-01"/>
    <s v="Active"/>
    <d v="2019-02-24T00:00:00"/>
    <d v="2020-02-23T00:00:00"/>
    <s v="Liability"/>
    <n v="3"/>
    <s v="Animesh Rawat"/>
    <s v="Ahmedabad"/>
    <s v="Global Client Network (GNB Inward)"/>
    <x v="0"/>
    <n v="6250"/>
    <d v="2019-02-24T00:00:00"/>
    <s v="Brokerage"/>
    <s v="Renewal"/>
    <m/>
    <d v="2020-01-22T00:00:00"/>
  </r>
  <r>
    <s v="Arjun Rao"/>
    <s v="020P000098802000"/>
    <s v="Inactive"/>
    <d v="2018-02-26T00:00:00"/>
    <d v="2019-02-25T00:00:00"/>
    <s v="Liability"/>
    <n v="12"/>
    <s v="Shivani Sharma"/>
    <s v="Ahmedabad"/>
    <s v="Global Client Network (GNB Inward)"/>
    <x v="0"/>
    <n v="12500"/>
    <d v="2018-02-26T00:00:00"/>
    <s v="Brokerage"/>
    <s v="Inception"/>
    <m/>
    <d v="2020-01-22T00:00:00"/>
  </r>
  <r>
    <s v="Anil Naik"/>
    <s v="020P000098803000"/>
    <s v="Active"/>
    <d v="2019-02-26T00:00:00"/>
    <d v="2020-02-25T00:00:00"/>
    <s v="Liability"/>
    <n v="3"/>
    <s v="Animesh Rawat"/>
    <s v="Ahmedabad"/>
    <s v="Global Client Network (GNB Inward)"/>
    <x v="0"/>
    <n v="12500"/>
    <d v="2019-02-26T00:00:00"/>
    <s v="Brokerage"/>
    <s v="Renewal"/>
    <m/>
    <d v="2020-01-22T00:00:00"/>
  </r>
  <r>
    <s v="Simran Trivedi"/>
    <n v="2280082714"/>
    <s v="Active"/>
    <d v="2019-03-11T00:00:00"/>
    <d v="2020-03-10T00:00:00"/>
    <s v="Miscellaneous"/>
    <n v="3"/>
    <s v="Animesh Rawat"/>
    <s v="Ahmedabad"/>
    <s v="Global Client Network (GNB Inward)"/>
    <x v="2"/>
    <n v="2645.75"/>
    <d v="2019-03-11T00:00:00"/>
    <s v="Brokerage"/>
    <s v="Inception"/>
    <m/>
    <d v="2020-01-22T00:00:00"/>
  </r>
  <r>
    <s v="Dhruv Chopra"/>
    <s v="000000000086/4398"/>
    <s v="Inactive"/>
    <d v="2018-02-27T00:00:00"/>
    <d v="2019-02-26T00:00:00"/>
    <s v="Fire"/>
    <n v="1"/>
    <s v="Vinay"/>
    <s v="Ahmedabad"/>
    <s v="Property / BI"/>
    <x v="1"/>
    <n v="2939.29"/>
    <d v="2018-02-27T00:00:00"/>
    <s v="Brokerage"/>
    <s v="Inception"/>
    <m/>
    <d v="2020-01-22T00:00:00"/>
  </r>
  <r>
    <s v="Jaya Chopra"/>
    <n v="8539756"/>
    <s v="Inactive"/>
    <d v="2018-02-27T00:00:00"/>
    <d v="2019-02-26T00:00:00"/>
    <s v="Fire"/>
    <n v="1"/>
    <s v="Vinay"/>
    <s v="Ahmedabad"/>
    <s v="Property / BI"/>
    <x v="0"/>
    <n v="5207.66"/>
    <d v="2018-02-27T00:00:00"/>
    <s v="Brokerage"/>
    <s v="Inception"/>
    <m/>
    <d v="2020-01-22T00:00:00"/>
  </r>
  <r>
    <s v="Kiran Goyal"/>
    <s v="'0000000008539756-01"/>
    <s v="Active"/>
    <d v="2019-02-27T00:00:00"/>
    <d v="2020-02-26T00:00:00"/>
    <s v="Fire"/>
    <n v="1"/>
    <s v="Vinay"/>
    <s v="Ahmedabad"/>
    <s v="Property / BI"/>
    <x v="0"/>
    <n v="5601.1"/>
    <d v="2019-02-27T00:00:00"/>
    <s v="Brokerage"/>
    <s v="Renewal"/>
    <m/>
    <d v="2020-01-22T00:00:00"/>
  </r>
  <r>
    <s v="Pravin Sengupta"/>
    <s v="'0000000008539844"/>
    <s v="Inactive"/>
    <d v="2018-02-27T00:00:00"/>
    <d v="2019-02-26T00:00:00"/>
    <s v="Fire"/>
    <n v="1"/>
    <s v="Vinay"/>
    <s v="Ahmedabad"/>
    <s v="Property / BI"/>
    <x v="2"/>
    <n v="1972.37"/>
    <d v="2018-02-27T00:00:00"/>
    <s v="Brokerage"/>
    <s v="Inception"/>
    <m/>
    <d v="2020-01-22T00:00:00"/>
  </r>
  <r>
    <s v="Snehal Das"/>
    <s v="'0000000008539844-01"/>
    <s v="Active"/>
    <d v="2019-02-27T00:00:00"/>
    <d v="2020-02-26T00:00:00"/>
    <s v="Fire"/>
    <n v="1"/>
    <s v="Vinay"/>
    <s v="Ahmedabad"/>
    <s v="Property / BI"/>
    <x v="2"/>
    <n v="2141.5500000000002"/>
    <d v="2019-02-27T00:00:00"/>
    <s v="Brokerage"/>
    <s v="Renewal"/>
    <m/>
    <d v="2020-01-22T00:00:00"/>
  </r>
  <r>
    <s v="Rajesh Malhotra"/>
    <s v="'0000000008643898-01"/>
    <s v="Active"/>
    <d v="2019-02-27T00:00:00"/>
    <d v="2020-02-26T00:00:00"/>
    <s v="Fire"/>
    <n v="1"/>
    <s v="Vinay"/>
    <s v="Ahmedabad"/>
    <s v="Property / BI"/>
    <x v="0"/>
    <n v="3136.39"/>
    <d v="2019-03-02T00:00:00"/>
    <s v="Brokerage"/>
    <s v="Renewal"/>
    <m/>
    <d v="2020-01-22T00:00:00"/>
  </r>
  <r>
    <s v="Archana Bhatia"/>
    <n v="1.6026192112042202E+17"/>
    <s v="Active"/>
    <d v="2019-11-15T00:00:00"/>
    <d v="2020-11-14T00:00:00"/>
    <s v="Fire"/>
    <n v="1"/>
    <s v="Vinay"/>
    <s v="Ahmedabad"/>
    <s v="Small Medium Enterpries (SME)"/>
    <x v="0"/>
    <n v="35127.9"/>
    <d v="2019-11-15T00:00:00"/>
    <s v="Brokerage"/>
    <s v="Inception"/>
    <m/>
    <d v="2020-01-22T00:00:00"/>
  </r>
  <r>
    <s v="Ashok Reddy"/>
    <s v="'99000044180400000024"/>
    <s v="Active"/>
    <d v="2019-03-12T00:00:00"/>
    <d v="2020-03-11T00:00:00"/>
    <s v="Engineering"/>
    <n v="11"/>
    <s v="Raju Kumar"/>
    <s v="Ahmedabad"/>
    <s v="Construction, Power &amp; Infrastructure"/>
    <x v="2"/>
    <n v="18229.13"/>
    <d v="2019-03-12T00:00:00"/>
    <s v="Brokerage"/>
    <s v="Inception"/>
    <m/>
    <d v="2020-01-22T00:00:00"/>
  </r>
  <r>
    <s v="Madhuri Bhatia"/>
    <s v="LW/00009151000100"/>
    <s v="Active"/>
    <d v="2018-03-16T00:00:00"/>
    <d v="2019-03-15T00:00:00"/>
    <s v="Miscellaneous"/>
    <n v="11"/>
    <s v="Raju Kumar"/>
    <s v="Ahmedabad"/>
    <s v="Liability"/>
    <x v="2"/>
    <n v="6158.75"/>
    <d v="2018-03-16T00:00:00"/>
    <s v="Brokerage"/>
    <s v="Inception"/>
    <m/>
    <d v="2020-01-22T00:00:00"/>
  </r>
  <r>
    <s v="Pranav Mishra"/>
    <s v="2412/202312723700000"/>
    <s v="Active"/>
    <d v="2018-01-22T00:00:00"/>
    <d v="2019-01-21T00:00:00"/>
    <s v="Marine"/>
    <n v="1"/>
    <s v="Vinay"/>
    <s v="Ahmedabad"/>
    <s v="Marine"/>
    <x v="2"/>
    <n v="825"/>
    <d v="2018-01-22T00:00:00"/>
    <s v="Brokerage"/>
    <s v="Inception"/>
    <m/>
    <d v="2020-01-22T00:00:00"/>
  </r>
  <r>
    <s v="Rina Goyal"/>
    <s v="OG-18-2202-4091-00000964"/>
    <s v="Inactive"/>
    <d v="2018-02-20T00:00:00"/>
    <d v="2019-02-19T00:00:00"/>
    <s v="Miscellaneous"/>
    <n v="9"/>
    <s v="Manish Sharma"/>
    <s v="Ahmedabad"/>
    <s v="Property / BI"/>
    <x v="0"/>
    <n v="8452.1299999999992"/>
    <d v="2018-02-20T00:00:00"/>
    <s v="Brokerage"/>
    <s v="Inception"/>
    <m/>
    <d v="2020-01-22T00:00:00"/>
  </r>
  <r>
    <s v="Geeta Gupta"/>
    <s v="1213001118P112967501"/>
    <s v="Active"/>
    <d v="2019-01-01T00:00:00"/>
    <d v="2019-12-31T00:00:00"/>
    <s v="Fire"/>
    <n v="9"/>
    <s v="Manish Sharma"/>
    <s v="Ahmedabad"/>
    <s v="Property / BI"/>
    <x v="2"/>
    <n v="7475"/>
    <d v="2019-01-01T00:00:00"/>
    <s v="Brokerage"/>
    <s v="Inception"/>
    <m/>
    <d v="2020-01-22T00:00:00"/>
  </r>
  <r>
    <s v="Sudhir Roy"/>
    <s v="'310304111810000477"/>
    <s v="Active"/>
    <d v="2019-02-11T00:00:00"/>
    <d v="2020-02-10T00:00:00"/>
    <s v="Miscellaneous"/>
    <n v="9"/>
    <s v="Manish Sharma"/>
    <s v="Ahmedabad"/>
    <s v="Property / BI"/>
    <x v="2"/>
    <n v="15563.87"/>
    <d v="2019-02-11T00:00:00"/>
    <s v="Brokerage"/>
    <s v="Inception"/>
    <m/>
    <d v="2020-01-22T00:00:00"/>
  </r>
  <r>
    <s v="Rani Kaul"/>
    <n v="43177302"/>
    <s v="Active"/>
    <d v="2018-11-28T00:00:00"/>
    <d v="2019-05-27T00:00:00"/>
    <s v="Miscellaneous"/>
    <n v="9"/>
    <s v="Manish Sharma"/>
    <s v="Ahmedabad"/>
    <s v="Employee Benefits (EB)"/>
    <x v="2"/>
    <n v="2739.83"/>
    <d v="2018-11-28T00:00:00"/>
    <s v="Brokerage"/>
    <s v="Inception"/>
    <m/>
    <d v="2020-01-22T00:00:00"/>
  </r>
  <r>
    <s v="Kavita Sharma"/>
    <n v="43179225"/>
    <s v="Active"/>
    <d v="2018-12-29T00:00:00"/>
    <d v="2019-06-28T00:00:00"/>
    <s v="Miscellaneous"/>
    <n v="9"/>
    <s v="Manish Sharma"/>
    <s v="Ahmedabad"/>
    <s v="Employee Benefits (EB)"/>
    <x v="0"/>
    <n v="2228.33"/>
    <d v="2018-12-29T00:00:00"/>
    <s v="Brokerage"/>
    <s v="Inception"/>
    <m/>
    <d v="2020-01-22T00:00:00"/>
  </r>
  <r>
    <s v="Shikha Sethi"/>
    <s v="OG-19-2202-4091-00000967"/>
    <s v="Active"/>
    <d v="2019-02-20T00:00:00"/>
    <d v="2020-02-19T00:00:00"/>
    <s v="Miscellaneous"/>
    <n v="9"/>
    <s v="Manish Sharma"/>
    <s v="Ahmedabad"/>
    <s v="Property / BI"/>
    <x v="0"/>
    <n v="7162.88"/>
    <d v="2019-02-20T00:00:00"/>
    <s v="Brokerage"/>
    <s v="Renewal"/>
    <m/>
    <d v="2020-01-22T00:00:00"/>
  </r>
  <r>
    <s v="Amit Bhargava"/>
    <s v="YB00020403000100"/>
    <s v="Active"/>
    <d v="2019-02-08T00:00:00"/>
    <d v="2020-02-07T00:00:00"/>
    <s v="Fire"/>
    <n v="13"/>
    <s v="Vididt Saha"/>
    <s v="Ahmedabad"/>
    <s v="Property / BI"/>
    <x v="1"/>
    <n v="1569.64"/>
    <d v="2019-02-08T00:00:00"/>
    <s v="Brokerage"/>
    <s v="Inception"/>
    <m/>
    <d v="2020-01-22T00:00:00"/>
  </r>
  <r>
    <s v="Alka Goel"/>
    <s v="31030411/17/10000760"/>
    <s v="Active"/>
    <d v="2018-03-10T00:00:00"/>
    <d v="2019-03-09T00:00:00"/>
    <s v="Fire"/>
    <n v="1"/>
    <s v="Vinay"/>
    <s v="Ahmedabad"/>
    <s v="Property / BI"/>
    <x v="1"/>
    <n v="2340.25"/>
    <d v="2018-03-10T00:00:00"/>
    <s v="Brokerage"/>
    <s v="Inception"/>
    <m/>
    <d v="2020-01-22T00:00:00"/>
  </r>
  <r>
    <s v="Harish Sharma"/>
    <s v="31030/459/1710000154"/>
    <s v="Active"/>
    <d v="2018-03-10T00:00:00"/>
    <d v="2019-03-09T00:00:00"/>
    <s v="Miscellaneous"/>
    <n v="1"/>
    <s v="Vinay"/>
    <s v="Ahmedabad"/>
    <s v="Property / BI"/>
    <x v="1"/>
    <n v="125"/>
    <d v="2018-03-10T00:00:00"/>
    <s v="Brokerage"/>
    <s v="Inception"/>
    <m/>
    <d v="2020-01-22T00:00:00"/>
  </r>
  <r>
    <s v="Gaurav Goel"/>
    <s v="2999/202296981100000"/>
    <s v="Active"/>
    <d v="2018-06-01T00:00:00"/>
    <d v="2019-05-31T00:00:00"/>
    <s v="Liability"/>
    <n v="11"/>
    <s v="Raju Kumar"/>
    <s v="Ahmedabad"/>
    <s v="Liability"/>
    <x v="1"/>
    <n v="100000"/>
    <d v="2018-06-01T00:00:00"/>
    <s v="Brokerage"/>
    <s v="Endorsement"/>
    <m/>
    <d v="2020-01-22T00:00:00"/>
  </r>
  <r>
    <s v="Ravi Naik"/>
    <s v="2999/202296981100000"/>
    <s v="Active"/>
    <d v="2018-06-01T00:00:00"/>
    <d v="2019-05-31T00:00:00"/>
    <s v="Liability"/>
    <n v="11"/>
    <s v="Raju Kumar"/>
    <s v="Ahmedabad"/>
    <s v="Liability"/>
    <x v="1"/>
    <m/>
    <d v="2018-08-03T00:00:00"/>
    <s v="Brokerage "/>
    <s v="Endorsement"/>
    <m/>
    <d v="2020-01-22T00:00:00"/>
  </r>
  <r>
    <s v="Kamlesh Prasad"/>
    <s v="2999202758217600000&quot;"/>
    <s v="Active"/>
    <d v="2019-04-22T00:00:00"/>
    <d v="2020-04-21T00:00:00"/>
    <s v="Liability"/>
    <n v="11"/>
    <s v="Raju Kumar"/>
    <s v="Ahmedabad"/>
    <s v="Liability"/>
    <x v="2"/>
    <n v="60025"/>
    <d v="2019-04-22T00:00:00"/>
    <s v="Brokerage"/>
    <s v="Inception"/>
    <m/>
    <d v="2020-01-22T00:00:00"/>
  </r>
  <r>
    <s v="Nikhil Verma"/>
    <n v="2.9992028732742001E+18"/>
    <s v="Active"/>
    <d v="2019-07-08T00:00:00"/>
    <d v="2020-07-07T00:00:00"/>
    <s v="Liability"/>
    <n v="11"/>
    <s v="Raju Kumar"/>
    <s v="Ahmedabad"/>
    <s v="Liability"/>
    <x v="2"/>
    <n v="60025"/>
    <d v="2019-07-08T00:00:00"/>
    <s v="Brokerage"/>
    <s v="Inception"/>
    <m/>
    <d v="2020-01-22T00:00:00"/>
  </r>
  <r>
    <s v="Vaishali Desai"/>
    <n v="2.9992028733097999E+18"/>
    <s v="Active"/>
    <d v="2019-07-08T00:00:00"/>
    <d v="2020-07-07T00:00:00"/>
    <s v="Liability"/>
    <n v="11"/>
    <s v="Raju Kumar"/>
    <s v="Ahmedabad"/>
    <s v="Liability"/>
    <x v="2"/>
    <n v="60025"/>
    <d v="2019-07-08T00:00:00"/>
    <s v="Brokerage"/>
    <s v="Inception"/>
    <m/>
    <d v="2020-01-22T00:00:00"/>
  </r>
  <r>
    <s v="Atul Naik"/>
    <s v="141100/48/2019/4225"/>
    <s v="Inactive"/>
    <d v="2018-06-29T00:00:00"/>
    <d v="2019-06-28T00:00:00"/>
    <s v="Employee Benefits"/>
    <n v="10"/>
    <s v="Mark"/>
    <s v="Ahmedabad"/>
    <s v="Employee Benefits (EB)"/>
    <x v="0"/>
    <n v="5839.35"/>
    <d v="2018-06-29T00:00:00"/>
    <s v="Brokerage"/>
    <s v="Lapse"/>
    <s v="GMAN â€“ Global Mandate"/>
    <d v="2020-01-22T00:00:00"/>
  </r>
  <r>
    <s v="Meena Bhargava"/>
    <s v="2002/132282540/02/000"/>
    <s v="Active"/>
    <d v="2019-01-01T00:00:00"/>
    <d v="2019-12-31T00:00:00"/>
    <s v="Marine"/>
    <n v="3"/>
    <s v="Animesh Rawat"/>
    <s v="Ahmedabad"/>
    <s v="Global Client Network (GNB Inward)"/>
    <x v="0"/>
    <n v="36833.85"/>
    <d v="2019-01-01T00:00:00"/>
    <s v="Brokerage"/>
    <s v="Renewal"/>
    <m/>
    <d v="2020-01-22T00:00:00"/>
  </r>
  <r>
    <s v="Mona Chopra"/>
    <s v="2018-B0100354-FBG"/>
    <s v="Active"/>
    <d v="2018-07-01T00:00:00"/>
    <d v="2019-06-30T00:00:00"/>
    <s v="Miscellaneous"/>
    <n v="3"/>
    <s v="Animesh Rawat"/>
    <s v="Ahmedabad"/>
    <s v="Global Client Network (GNB Inward)"/>
    <x v="0"/>
    <n v="6268.75"/>
    <d v="2019-06-30T00:00:00"/>
    <s v="Brokerage"/>
    <s v="Inception"/>
    <m/>
    <d v="2020-01-22T00:00:00"/>
  </r>
  <r>
    <s v="Mohit Tiwari"/>
    <s v="2018-F0512344-FRE"/>
    <s v="Active"/>
    <d v="2018-07-01T00:00:00"/>
    <d v="2019-06-30T00:00:00"/>
    <s v="Fire"/>
    <n v="3"/>
    <s v="Animesh Rawat"/>
    <s v="Ahmedabad"/>
    <s v="Global Client Network (GNB Inward)"/>
    <x v="0"/>
    <n v="45473.07"/>
    <d v="2019-06-30T00:00:00"/>
    <s v="Brokerage"/>
    <s v="Inception"/>
    <m/>
    <d v="2020-01-22T00:00:00"/>
  </r>
  <r>
    <s v="Tina Dutta"/>
    <s v="2018-F0512462-FLO"/>
    <s v="Active"/>
    <d v="2018-07-01T00:00:00"/>
    <d v="2019-06-30T00:00:00"/>
    <s v="Miscellaneous"/>
    <n v="3"/>
    <s v="Animesh Rawat"/>
    <s v="Ahmedabad"/>
    <s v="Global Client Network (GNB Inward)"/>
    <x v="0"/>
    <n v="9436.56"/>
    <d v="2019-06-30T00:00:00"/>
    <s v="Brokerage"/>
    <s v="Inception"/>
    <m/>
    <d v="2020-01-22T00:00:00"/>
  </r>
  <r>
    <s v="Hemant Das"/>
    <s v="2018-L0116963-CGL"/>
    <s v="Active"/>
    <d v="2018-07-01T00:00:00"/>
    <d v="2019-06-30T00:00:00"/>
    <s v="Liability"/>
    <n v="3"/>
    <s v="Animesh Rawat"/>
    <s v="Ahmedabad"/>
    <s v="Global Client Network (GNB Inward)"/>
    <x v="0"/>
    <n v="30030.63"/>
    <d v="2019-06-30T00:00:00"/>
    <s v="Brokerage"/>
    <s v="Inception"/>
    <m/>
    <d v="2020-01-22T00:00:00"/>
  </r>
  <r>
    <s v="Sanjana Bhargava"/>
    <s v="2412/2024 4046 0100 000"/>
    <s v="Active"/>
    <d v="2018-09-26T00:00:00"/>
    <d v="2019-09-25T00:00:00"/>
    <s v="Marine"/>
    <n v="1"/>
    <s v="Vinay"/>
    <s v="Ahmedabad"/>
    <s v="Marine"/>
    <x v="2"/>
    <n v="2722.5"/>
    <d v="2018-09-26T00:00:00"/>
    <s v="Brokerage"/>
    <s v="Inception"/>
    <m/>
    <d v="2020-01-22T00:00:00"/>
  </r>
  <r>
    <s v="Kamlesh Trivedi"/>
    <n v="9.1000036171699995E+19"/>
    <s v="Inactive"/>
    <d v="2017-12-12T00:00:00"/>
    <d v="2018-12-11T00:00:00"/>
    <s v="Liability"/>
    <n v="6"/>
    <s v="Ketan Jain"/>
    <s v="Ahmedabad"/>
    <s v="Liability"/>
    <x v="1"/>
    <n v="71875"/>
    <d v="2017-12-12T00:00:00"/>
    <s v="Brokerage"/>
    <s v="Inception"/>
    <m/>
    <d v="2020-01-22T00:00:00"/>
  </r>
  <r>
    <s v="Nikita Tiwari"/>
    <n v="9.1000036181700002E+19"/>
    <s v="Active"/>
    <d v="2018-12-12T00:00:00"/>
    <d v="2019-12-11T00:00:00"/>
    <s v="Liability"/>
    <n v="6"/>
    <s v="Ketan Jain"/>
    <s v="Ahmedabad"/>
    <s v="Liability"/>
    <x v="0"/>
    <n v="62500"/>
    <d v="2018-12-12T00:00:00"/>
    <s v="Brokerage"/>
    <s v="Renewal"/>
    <m/>
    <d v="2020-01-22T00:00:00"/>
  </r>
  <r>
    <s v="Kapil Kapoor"/>
    <n v="304001140"/>
    <s v="Active"/>
    <d v="2018-08-01T00:00:00"/>
    <d v="2019-07-31T00:00:00"/>
    <s v="Liability"/>
    <n v="6"/>
    <s v="Ketan Jain"/>
    <s v="Ahmedabad"/>
    <s v="Liability"/>
    <x v="0"/>
    <n v="84375"/>
    <d v="2018-08-01T00:00:00"/>
    <s v="Brokerage"/>
    <s v="Inception"/>
    <m/>
    <d v="2020-01-22T00:00:00"/>
  </r>
  <r>
    <s v="Harish Rana"/>
    <n v="635003567"/>
    <s v="Inactive"/>
    <d v="2017-12-01T00:00:00"/>
    <d v="2018-11-30T00:00:00"/>
    <s v="Miscellaneous"/>
    <n v="3"/>
    <s v="Animesh Rawat"/>
    <s v="Ahmedabad"/>
    <s v="Global Client Network (GNB Inward)"/>
    <x v="1"/>
    <n v="55107.13"/>
    <d v="2017-12-01T00:00:00"/>
    <s v="Brokerage"/>
    <s v="Inception"/>
    <m/>
    <d v="2020-01-22T00:00:00"/>
  </r>
  <r>
    <s v="Nikhil Pandit"/>
    <s v="0635003567 00"/>
    <s v="Active"/>
    <d v="2018-12-01T00:00:00"/>
    <d v="2019-11-30T00:00:00"/>
    <s v="Miscellaneous"/>
    <n v="12"/>
    <s v="Shivani Sharma"/>
    <s v="Ahmedabad"/>
    <s v="Global Client Network (GNB Inward)"/>
    <x v="0"/>
    <n v="231094.04"/>
    <d v="2018-12-01T00:00:00"/>
    <s v="Brokerage"/>
    <s v="Renewal"/>
    <m/>
    <d v="2020-01-22T00:00:00"/>
  </r>
  <r>
    <s v="Vivek Rana"/>
    <s v="4010/118287210/02/000"/>
    <s v="Active"/>
    <d v="2018-05-25T00:00:00"/>
    <d v="2019-05-24T00:00:00"/>
    <s v="Miscellaneous"/>
    <n v="1"/>
    <s v="Vinay"/>
    <s v="Ahmedabad"/>
    <s v="Liability"/>
    <x v="2"/>
    <n v="943.5"/>
    <d v="2018-05-26T00:00:00"/>
    <s v="Brokerage"/>
    <s v="Inception"/>
    <m/>
    <d v="2020-01-22T00:00:00"/>
  </r>
  <r>
    <s v="Hemant Nair"/>
    <s v="4010/118433486/02/000"/>
    <s v="Active"/>
    <d v="2018-05-25T00:00:00"/>
    <d v="2019-05-24T00:00:00"/>
    <s v="Miscellaneous"/>
    <n v="1"/>
    <s v="Vinay"/>
    <s v="Ahmedabad"/>
    <s v="Liability"/>
    <x v="2"/>
    <n v="2809.13"/>
    <d v="2018-05-25T00:00:00"/>
    <s v="Brokerage"/>
    <s v="Inception"/>
    <m/>
    <d v="2020-01-22T00:00:00"/>
  </r>
  <r>
    <s v="Veena Bhargava"/>
    <s v="4010/118434222/02/000"/>
    <s v="Active"/>
    <d v="2018-05-25T00:00:00"/>
    <d v="2019-05-24T00:00:00"/>
    <s v="Miscellaneous"/>
    <n v="1"/>
    <s v="Vinay"/>
    <s v="Ahmedabad"/>
    <s v="Liability"/>
    <x v="0"/>
    <n v="2809.25"/>
    <d v="2018-05-25T00:00:00"/>
    <s v="Brokerage"/>
    <s v="Inception"/>
    <m/>
    <d v="2020-01-22T00:00:00"/>
  </r>
  <r>
    <s v="Shivam Shah"/>
    <n v="15552994"/>
    <s v="Active"/>
    <d v="2019-12-02T00:00:00"/>
    <d v="2020-12-01T00:00:00"/>
    <s v="Marine"/>
    <n v="2"/>
    <s v="Abhinav Shivam"/>
    <s v="Ahmedabad"/>
    <s v="Marine"/>
    <x v="1"/>
    <n v="20625"/>
    <d v="2019-12-02T00:00:00"/>
    <s v="Brokerage"/>
    <s v="Inception"/>
    <m/>
    <d v="2020-01-22T00:00:00"/>
  </r>
  <r>
    <s v="Bhavna Bhandari"/>
    <n v="9.9000011190100001E+19"/>
    <s v="Active"/>
    <d v="2019-07-29T00:00:00"/>
    <d v="2020-07-28T00:00:00"/>
    <s v="Fire"/>
    <n v="2"/>
    <s v="Abhinav Shivam"/>
    <s v="Ahmedabad"/>
    <s v="Small Medium Enterpries (SME)"/>
    <x v="1"/>
    <n v="32683"/>
    <d v="2019-07-29T00:00:00"/>
    <s v="Brokerage"/>
    <s v="Inception"/>
    <m/>
    <d v="2020-01-22T00:00:00"/>
  </r>
  <r>
    <s v="Tarun Shah"/>
    <n v="9.9000011190100001E+19"/>
    <s v="Active"/>
    <d v="2019-07-29T00:00:00"/>
    <d v="2020-07-28T00:00:00"/>
    <s v="Fire"/>
    <n v="2"/>
    <s v="Abhinav Shivam"/>
    <s v="Ahmedabad"/>
    <s v="Small Medium Enterpries (SME)"/>
    <x v="1"/>
    <n v="84590.55"/>
    <d v="2019-07-29T00:00:00"/>
    <s v="Brokerage"/>
    <s v="Inception"/>
    <m/>
    <d v="2020-01-22T00:00:00"/>
  </r>
  <r>
    <s v="Hemant Chauhan"/>
    <n v="9.9000046190100005E+19"/>
    <s v="Active"/>
    <d v="2019-07-29T00:00:00"/>
    <d v="2020-07-28T00:00:00"/>
    <s v="Miscellaneous"/>
    <n v="2"/>
    <s v="Abhinav Shivam"/>
    <s v="Ahmedabad"/>
    <s v="Small Medium Enterpries (SME)"/>
    <x v="1"/>
    <n v="10547.63"/>
    <d v="2019-07-29T00:00:00"/>
    <s v="Brokerage"/>
    <s v="Inception"/>
    <m/>
    <d v="2020-01-22T00:00:00"/>
  </r>
  <r>
    <s v="Geeta Verma"/>
    <n v="14055133"/>
    <s v="Active"/>
    <d v="2019-07-26T00:00:00"/>
    <d v="2020-07-25T00:00:00"/>
    <s v="Liability"/>
    <n v="2"/>
    <s v="Abhinav Shivam"/>
    <s v="Ahmedabad"/>
    <s v="Liability"/>
    <x v="2"/>
    <n v="63000"/>
    <d v="2019-07-26T00:00:00"/>
    <s v="Brokerage"/>
    <s v="Inception"/>
    <m/>
    <d v="2020-01-22T00:00:00"/>
  </r>
  <r>
    <s v="Ashok Patel"/>
    <n v="2000010048"/>
    <s v="Inactive"/>
    <d v="2018-07-28T00:00:00"/>
    <d v="2019-07-27T00:00:00"/>
    <s v="Miscellaneous"/>
    <n v="8"/>
    <s v="Kumar Jha"/>
    <s v="Ahmedabad"/>
    <s v="Trade Credit &amp;amp; Political Risk"/>
    <x v="0"/>
    <n v="121875"/>
    <d v="2018-07-28T00:00:00"/>
    <s v="Brokerage"/>
    <s v="Endorsement"/>
    <m/>
    <d v="2020-01-22T00:00:00"/>
  </r>
  <r>
    <s v="Gayatri Reddy"/>
    <n v="2000010048"/>
    <s v="Inactive"/>
    <d v="2018-07-28T00:00:00"/>
    <d v="2019-07-27T00:00:00"/>
    <s v="Miscellaneous"/>
    <n v="8"/>
    <s v="Kumar Jha"/>
    <s v="Ahmedabad"/>
    <s v="Trade Credit &amp;amp; Political Risk"/>
    <x v="0"/>
    <n v="8174.5"/>
    <d v="2019-07-18T00:00:00"/>
    <s v="Brokerage "/>
    <s v="Endorsement"/>
    <m/>
    <d v="2020-01-22T00:00:00"/>
  </r>
  <r>
    <s v="Snehal Patel"/>
    <n v="2000010048"/>
    <s v="Active"/>
    <d v="2019-07-28T00:00:00"/>
    <d v="2020-07-27T00:00:00"/>
    <s v="Miscellaneous"/>
    <n v="4"/>
    <s v="Gilbert"/>
    <s v="Ahmedabad"/>
    <s v="Trade Credit &amp;amp; Political Risk"/>
    <x v="0"/>
    <n v="115781.25"/>
    <d v="2019-07-28T00:00:00"/>
    <s v="Brokerage"/>
    <s v="Renewal"/>
    <m/>
    <d v="2020-01-22T00:00:00"/>
  </r>
  <r>
    <s v="Vivek Yadav"/>
    <n v="304001925"/>
    <s v="Inactive"/>
    <d v="2018-04-01T00:00:00"/>
    <d v="2019-03-31T00:00:00"/>
    <s v="Liability"/>
    <n v="3"/>
    <s v="Animesh Rawat"/>
    <s v="Ahmedabad"/>
    <s v="Global Client Network (GNB Inward)"/>
    <x v="0"/>
    <n v="318411.5"/>
    <d v="2019-03-31T00:00:00"/>
    <s v="Brokerage"/>
    <s v="Inception"/>
    <m/>
    <d v="2020-01-22T00:00:00"/>
  </r>
  <r>
    <s v="Kiran Saxena"/>
    <n v="304003763"/>
    <s v="Active"/>
    <d v="2019-04-01T00:00:00"/>
    <d v="2020-03-31T00:00:00"/>
    <s v="Liability"/>
    <n v="3"/>
    <s v="Animesh Rawat"/>
    <s v="Ahmedabad"/>
    <s v="Global Client Network (GNB Inward)"/>
    <x v="0"/>
    <n v="344794.13"/>
    <d v="2019-04-01T00:00:00"/>
    <s v="Brokerage"/>
    <s v="Renewal"/>
    <m/>
    <d v="2020-01-22T00:00:00"/>
  </r>
  <r>
    <s v="Uday Reddy"/>
    <s v="0640002526 02"/>
    <s v="Active"/>
    <d v="2018-07-10T00:00:00"/>
    <d v="2019-07-09T00:00:00"/>
    <s v="Miscellaneous"/>
    <n v="3"/>
    <s v="Animesh Rawat"/>
    <s v="Ahmedabad"/>
    <s v="Global Client Network (GNB Inward)"/>
    <x v="0"/>
    <n v="140949.5"/>
    <d v="2018-07-10T00:00:00"/>
    <s v="Brokerage"/>
    <s v="Inception"/>
    <m/>
    <d v="2020-01-22T00:00:00"/>
  </r>
  <r>
    <s v="Anita Pandit"/>
    <s v="1003/126704810/01/000"/>
    <s v="Inactive"/>
    <d v="2018-01-01T00:00:00"/>
    <d v="2018-12-31T00:00:00"/>
    <s v="Fire"/>
    <n v="3"/>
    <s v="Animesh Rawat"/>
    <s v="Ahmedabad"/>
    <s v="Global Client Network (GNB Inward)"/>
    <x v="0"/>
    <n v="460832.14"/>
    <d v="2018-01-01T00:00:00"/>
    <s v="Brokerage"/>
    <s v="Inception"/>
    <m/>
    <d v="2020-01-22T00:00:00"/>
  </r>
  <r>
    <s v="Hina Malhotra"/>
    <s v="1003/126704810/02/000"/>
    <s v="Active"/>
    <d v="2019-01-01T00:00:00"/>
    <d v="2019-03-31T00:00:00"/>
    <s v="Fire"/>
    <n v="3"/>
    <s v="Animesh Rawat"/>
    <s v="Ahmedabad"/>
    <s v="Global Client Network (GNB Inward)"/>
    <x v="0"/>
    <n v="257590.8"/>
    <d v="2019-01-01T00:00:00"/>
    <s v="Brokerage"/>
    <s v="Endorsement"/>
    <m/>
    <d v="2020-01-22T00:00:00"/>
  </r>
  <r>
    <s v="Alka Patel"/>
    <s v="1003/126704810/02/000"/>
    <s v="Active"/>
    <d v="2019-01-01T00:00:00"/>
    <d v="2019-03-31T00:00:00"/>
    <s v="Fire"/>
    <n v="3"/>
    <s v="Animesh Rawat"/>
    <s v="Ahmedabad"/>
    <s v="Global Client Network (GNB Inward)"/>
    <x v="0"/>
    <n v="-98802.02"/>
    <d v="2019-01-01T00:00:00"/>
    <s v="Brokerage "/>
    <s v="Endorsement"/>
    <m/>
    <d v="2020-01-22T00:00:00"/>
  </r>
  <r>
    <s v="Shruti Roy"/>
    <n v="11988092"/>
    <s v="Active"/>
    <d v="2018-02-07T00:00:00"/>
    <d v="2018-02-12T00:00:00"/>
    <s v="Miscellaneous"/>
    <n v="3"/>
    <s v="Animesh Rawat"/>
    <s v="Ahmedabad"/>
    <s v="Global Client Network (GNB Inward)"/>
    <x v="2"/>
    <n v="338.55"/>
    <d v="2018-02-07T00:00:00"/>
    <s v="Brokerage"/>
    <s v="Inception"/>
    <m/>
    <d v="2020-01-22T00:00:00"/>
  </r>
  <r>
    <s v="Archana Singh"/>
    <n v="2304001082"/>
    <s v="Inactive"/>
    <d v="2018-04-01T00:00:00"/>
    <d v="2019-03-31T00:00:00"/>
    <s v="Liability"/>
    <n v="3"/>
    <s v="Animesh Rawat"/>
    <s v="Ahmedabad"/>
    <s v="Global Client Network (GNB Inward)"/>
    <x v="0"/>
    <n v="40625"/>
    <d v="2019-03-31T00:00:00"/>
    <s v="Brokerage"/>
    <s v="Inception"/>
    <m/>
    <d v="2020-01-22T00:00:00"/>
  </r>
  <r>
    <s v="Mukul Goyal"/>
    <s v="2304001082-01"/>
    <s v="Active"/>
    <d v="2019-04-01T00:00:00"/>
    <d v="2020-03-31T00:00:00"/>
    <s v="Liability"/>
    <n v="3"/>
    <s v="Animesh Rawat"/>
    <s v="Ahmedabad"/>
    <s v="Global Client Network (GNB Inward)"/>
    <x v="0"/>
    <n v="37500"/>
    <d v="2019-04-01T00:00:00"/>
    <s v="Brokerage"/>
    <s v="Renewal"/>
    <m/>
    <d v="2020-01-22T00:00:00"/>
  </r>
  <r>
    <s v="Namita Bajaj"/>
    <n v="2.4142020928135997E+18"/>
    <s v="Inactive"/>
    <d v="2018-01-01T00:00:00"/>
    <d v="2018-12-31T00:00:00"/>
    <s v="Marine"/>
    <n v="3"/>
    <s v="Animesh Rawat"/>
    <s v="Ahmedabad"/>
    <s v="Global Client Network (GNB Inward)"/>
    <x v="0"/>
    <n v="55361.599999999999"/>
    <d v="2018-01-01T00:00:00"/>
    <s v="Brokerage"/>
    <s v="Inception"/>
    <m/>
    <d v="2020-01-22T00:00:00"/>
  </r>
  <r>
    <s v="Nikita Joshi"/>
    <n v="2.4142020928135997E+18"/>
    <s v="Inactive"/>
    <d v="2019-01-01T00:00:00"/>
    <d v="2019-12-31T00:00:00"/>
    <s v="Marine"/>
    <n v="3"/>
    <s v="Animesh Rawat"/>
    <s v="Ahmedabad"/>
    <s v="Global Client Network (GNB Inward)"/>
    <x v="0"/>
    <n v="86723.5"/>
    <d v="2019-01-01T00:00:00"/>
    <s v="Brokerage"/>
    <s v="Renewal"/>
    <m/>
    <d v="2020-01-22T00:00:00"/>
  </r>
  <r>
    <s v="Tejas Shah"/>
    <n v="2.4142020928135997E+18"/>
    <s v="Active"/>
    <d v="2020-01-01T00:00:00"/>
    <d v="2020-03-31T00:00:00"/>
    <s v="Marine"/>
    <n v="3"/>
    <s v="Animesh Rawat"/>
    <s v="Ahmedabad"/>
    <s v="Global Client Network (GNB Inward)"/>
    <x v="0"/>
    <n v="21680.799999999999"/>
    <d v="2020-01-01T00:00:00"/>
    <s v="Brokerage"/>
    <s v="Renewal"/>
    <m/>
    <d v="2020-01-22T00:00:00"/>
  </r>
  <r>
    <s v="Kavita Rao"/>
    <s v="2600010787 00"/>
    <s v="Active"/>
    <d v="2018-07-20T00:00:00"/>
    <d v="2018-10-19T00:00:00"/>
    <s v="Engineering"/>
    <n v="3"/>
    <s v="Animesh Rawat"/>
    <s v="Ahmedabad"/>
    <s v="Global Client Network (GNB Inward)"/>
    <x v="2"/>
    <n v="17419.13"/>
    <d v="2018-07-20T00:00:00"/>
    <s v="Brokerage"/>
    <s v="Inception"/>
    <m/>
    <d v="2020-01-22T00:00:00"/>
  </r>
  <r>
    <s v="Hemant Shah"/>
    <s v="2600011209 00"/>
    <s v="Active"/>
    <d v="2018-09-05T00:00:00"/>
    <d v="2018-12-04T00:00:00"/>
    <s v="Engineering"/>
    <n v="3"/>
    <s v="Animesh Rawat"/>
    <s v="Ahmedabad"/>
    <s v="Global Client Network (GNB Inward)"/>
    <x v="2"/>
    <n v="5165.63"/>
    <d v="2018-09-05T00:00:00"/>
    <s v="Brokerage"/>
    <s v="Inception"/>
    <m/>
    <d v="2020-01-22T00:00:00"/>
  </r>
  <r>
    <s v="Prabhat Naik"/>
    <s v="2600015265 00"/>
    <s v="Active"/>
    <d v="2019-05-23T00:00:00"/>
    <d v="2020-03-31T00:00:00"/>
    <s v="Engineering"/>
    <n v="3"/>
    <s v="Animesh Rawat"/>
    <s v="Ahmedabad"/>
    <s v="Global Client Network (GNB Inward)"/>
    <x v="2"/>
    <n v="9990.15"/>
    <d v="2019-05-23T00:00:00"/>
    <s v="Brokerage"/>
    <s v="Inception"/>
    <m/>
    <d v="2020-01-22T00:00:00"/>
  </r>
  <r>
    <s v="Nikhil Tiwari"/>
    <n v="2640011190"/>
    <s v="Active"/>
    <d v="2018-06-11T00:00:00"/>
    <d v="2018-09-10T00:00:00"/>
    <s v="Engineering"/>
    <n v="3"/>
    <s v="Animesh Rawat"/>
    <s v="Ahmedabad"/>
    <s v="Global Client Network (GNB Inward)"/>
    <x v="2"/>
    <n v="10625"/>
    <d v="2018-06-11T00:00:00"/>
    <s v="Brokerage"/>
    <s v="Inception"/>
    <m/>
    <d v="2020-01-22T00:00:00"/>
  </r>
  <r>
    <s v="Neha Trivedi"/>
    <n v="3.1142011248201999E+18"/>
    <s v="Inactive"/>
    <d v="2017-07-01T00:00:00"/>
    <d v="2018-06-30T00:00:00"/>
    <s v="Miscellaneous"/>
    <n v="3"/>
    <s v="Animesh Rawat"/>
    <s v="Ahmedabad"/>
    <s v="Global Client Network (GNB Inward)"/>
    <x v="0"/>
    <n v="14399.88"/>
    <d v="2017-07-01T00:00:00"/>
    <s v="Brokerage"/>
    <s v="Inception"/>
    <m/>
    <d v="2020-01-22T00:00:00"/>
  </r>
  <r>
    <s v="Shruti Agarwal"/>
    <n v="3.1142011248201999E+18"/>
    <s v="Active"/>
    <d v="2019-07-01T00:00:00"/>
    <d v="2020-06-30T00:00:00"/>
    <s v="Miscellaneous"/>
    <n v="3"/>
    <s v="Animesh Rawat"/>
    <s v="Ahmedabad"/>
    <s v="Global Client Network (GNB Inward)"/>
    <x v="0"/>
    <n v="20165.5"/>
    <d v="2019-07-01T00:00:00"/>
    <s v="Brokerage"/>
    <s v="Renewal"/>
    <m/>
    <d v="2020-01-22T00:00:00"/>
  </r>
  <r>
    <s v="Kiran Desai"/>
    <n v="32119154"/>
    <s v="Active"/>
    <d v="2019-04-01T00:00:00"/>
    <d v="2019-05-31T00:00:00"/>
    <s v="Engineering"/>
    <n v="3"/>
    <s v="Animesh Rawat"/>
    <s v="Ahmedabad"/>
    <s v="Global Client Network (GNB Inward)"/>
    <x v="2"/>
    <n v="11593.27"/>
    <d v="2019-04-01T00:00:00"/>
    <s v="Brokerage"/>
    <s v="Inception"/>
    <m/>
    <d v="2020-01-22T00:00:00"/>
  </r>
  <r>
    <s v="Kanchan Iyer"/>
    <s v="4001/117090005/02/0000"/>
    <s v="Inactive"/>
    <d v="2018-05-01T00:00:00"/>
    <d v="2019-04-30T00:00:00"/>
    <s v="Miscellaneous"/>
    <n v="3"/>
    <s v="Animesh Rawat"/>
    <s v="Ahmedabad"/>
    <s v="Global Client Network (GNB Inward)"/>
    <x v="0"/>
    <n v="1185.9000000000001"/>
    <d v="2018-05-01T00:00:00"/>
    <s v="Brokerage"/>
    <s v="Inception"/>
    <m/>
    <d v="2020-01-22T00:00:00"/>
  </r>
  <r>
    <s v="Bhavna Kapoor"/>
    <s v="4001/117090005/03/000"/>
    <s v="Active"/>
    <d v="2019-05-01T00:00:00"/>
    <d v="2020-04-30T00:00:00"/>
    <s v="Miscellaneous"/>
    <n v="3"/>
    <s v="Animesh Rawat"/>
    <s v="Ahmedabad"/>
    <s v="Global Client Network (GNB Inward)"/>
    <x v="0"/>
    <n v="1005"/>
    <d v="2019-05-01T00:00:00"/>
    <s v="Brokerage"/>
    <s v="Renewal"/>
    <m/>
    <d v="2020-01-22T00:00:00"/>
  </r>
  <r>
    <s v="Ritika Reddy"/>
    <s v="4001/122835467/01"/>
    <s v="Inactive"/>
    <d v="2017-09-28T00:00:00"/>
    <d v="2018-09-27T00:00:00"/>
    <s v="Miscellaneous"/>
    <n v="3"/>
    <s v="Animesh Rawat"/>
    <s v="Ahmedabad"/>
    <s v="Global Client Network (GNB Inward)"/>
    <x v="0"/>
    <n v="1050.3800000000001"/>
    <d v="2017-09-28T00:00:00"/>
    <s v="Brokerage"/>
    <s v="Inception"/>
    <m/>
    <d v="2020-01-22T00:00:00"/>
  </r>
  <r>
    <s v="Suresh Das"/>
    <s v="4001/122835467/02/000"/>
    <s v="Active"/>
    <d v="2018-09-28T00:00:00"/>
    <d v="2019-09-27T00:00:00"/>
    <s v="Miscellaneous"/>
    <n v="3"/>
    <s v="Animesh Rawat"/>
    <s v="Ahmedabad"/>
    <s v="Global Client Network (GNB Inward)"/>
    <x v="0"/>
    <n v="6250"/>
    <d v="2018-09-28T00:00:00"/>
    <s v="Brokerage"/>
    <s v="Endorsement"/>
    <m/>
    <d v="2020-01-22T00:00:00"/>
  </r>
  <r>
    <s v="Shikha Chauhan"/>
    <s v="4001/122835467/02/000"/>
    <s v="Active"/>
    <d v="2018-09-28T00:00:00"/>
    <d v="2019-09-27T00:00:00"/>
    <s v="Miscellaneous"/>
    <n v="3"/>
    <s v="Animesh Rawat"/>
    <s v="Ahmedabad"/>
    <s v="Global Client Network (GNB Inward)"/>
    <x v="0"/>
    <m/>
    <d v="2018-10-29T00:00:00"/>
    <s v="Brokerage "/>
    <s v="Endorsement"/>
    <m/>
    <d v="2020-01-22T00:00:00"/>
  </r>
  <r>
    <s v="Hemant Dutta"/>
    <s v="4001/122835467/02/000 "/>
    <s v="Inactive"/>
    <d v="2018-09-28T00:00:00"/>
    <d v="2019-09-27T00:00:00"/>
    <s v="Miscellaneous"/>
    <n v="3"/>
    <s v="Animesh Rawat"/>
    <s v="Ahmedabad"/>
    <s v="Global Client Network (GNB Inward)"/>
    <x v="0"/>
    <n v="6250"/>
    <d v="2018-09-28T00:00:00"/>
    <s v="Brokerage"/>
    <s v="Renewal"/>
    <m/>
    <d v="2020-01-22T00:00:00"/>
  </r>
  <r>
    <s v="Dinesh Pandey"/>
    <s v="4001/122835467/03/000"/>
    <s v="Active"/>
    <d v="2019-09-28T00:00:00"/>
    <d v="2020-09-27T00:00:00"/>
    <s v="Miscellaneous"/>
    <n v="3"/>
    <s v="Animesh Rawat"/>
    <s v="Ahmedabad"/>
    <s v="Global Client Network (GNB Inward)"/>
    <x v="0"/>
    <n v="18814.25"/>
    <d v="2019-09-28T00:00:00"/>
    <s v="Brokerage"/>
    <s v="Renewal"/>
    <m/>
    <d v="2020-01-22T00:00:00"/>
  </r>
  <r>
    <s v="Archana Iyer"/>
    <s v="4092/147 968178/00/000"/>
    <s v="Inactive"/>
    <d v="2018-04-09T00:00:00"/>
    <d v="2019-03-24T00:00:00"/>
    <s v="Liability"/>
    <n v="3"/>
    <s v="Animesh Rawat"/>
    <s v="Ahmedabad"/>
    <s v="Global Client Network (GNB Inward)"/>
    <x v="0"/>
    <n v="200659.63"/>
    <d v="2019-03-31T00:00:00"/>
    <s v="Brokerage"/>
    <s v="Inception"/>
    <m/>
    <d v="2020-01-22T00:00:00"/>
  </r>
  <r>
    <s v="Deepak Menon"/>
    <s v="4092/151965577/01/000"/>
    <s v="Active"/>
    <d v="2019-04-01T00:00:00"/>
    <d v="2020-03-31T00:00:00"/>
    <s v="Liability"/>
    <n v="3"/>
    <s v="Animesh Rawat"/>
    <s v="Ahmedabad"/>
    <s v="Global Client Network (GNB Inward)"/>
    <x v="0"/>
    <n v="215165"/>
    <d v="2019-04-01T00:00:00"/>
    <s v="Brokerage"/>
    <s v="Renewal"/>
    <m/>
    <d v="2020-01-22T00:00:00"/>
  </r>
  <r>
    <s v="Vivek Gupta"/>
    <n v="44180169"/>
    <s v="Active"/>
    <d v="2018-01-19T00:00:00"/>
    <d v="2019-01-18T00:00:00"/>
    <s v="Miscellaneous"/>
    <n v="3"/>
    <s v="Animesh Rawat"/>
    <s v="Ahmedabad"/>
    <s v="Global Client Network (GNB Inward)"/>
    <x v="2"/>
    <n v="97.35"/>
    <d v="2018-02-07T00:00:00"/>
    <s v="Brokerage"/>
    <s v="Inception"/>
    <m/>
    <d v="2020-01-22T00:00:00"/>
  </r>
  <r>
    <s v="Rina Shah"/>
    <s v="ER00004563000100"/>
    <s v="Active"/>
    <d v="2019-04-30T00:00:00"/>
    <d v="2019-06-30T00:00:00"/>
    <s v="Engineering"/>
    <n v="3"/>
    <s v="Animesh Rawat"/>
    <s v="Ahmedabad"/>
    <s v="Global Client Network (GNB Inward)"/>
    <x v="2"/>
    <n v="3854.23"/>
    <d v="2019-04-30T00:00:00"/>
    <s v="Brokerage"/>
    <s v="Inception"/>
    <m/>
    <d v="2020-01-22T00:00:00"/>
  </r>
  <r>
    <s v="Uday Prasad"/>
    <s v="OG-19-2202-1002-00001901"/>
    <s v="Active"/>
    <d v="2019-02-17T00:00:00"/>
    <d v="2019-02-22T00:00:00"/>
    <s v="Marine"/>
    <n v="3"/>
    <s v="Animesh Rawat"/>
    <s v="Ahmedabad"/>
    <s v="Global Client Network (GNB Inward)"/>
    <x v="0"/>
    <n v="6739.76"/>
    <d v="2019-02-17T00:00:00"/>
    <s v="Brokerage"/>
    <s v="Inception"/>
    <m/>
    <d v="2020-01-22T00:00:00"/>
  </r>
  <r>
    <s v="Nitin Kapoor"/>
    <s v="OG-19-2202-1002-00001981"/>
    <s v="Active"/>
    <d v="2019-03-04T00:00:00"/>
    <d v="2019-03-10T00:00:00"/>
    <s v="Miscellaneous"/>
    <n v="3"/>
    <s v="Animesh Rawat"/>
    <s v="Ahmedabad"/>
    <s v="Global Client Network (GNB Inward)"/>
    <x v="2"/>
    <n v="6739.76"/>
    <d v="2019-03-04T00:00:00"/>
    <s v="Brokerage"/>
    <s v="Inception"/>
    <m/>
    <d v="2020-01-22T00:00:00"/>
  </r>
  <r>
    <s v="Harish Kaul"/>
    <s v="OG-19-2202-4001-00011127"/>
    <s v="Active"/>
    <d v="2019-02-18T00:00:00"/>
    <d v="2019-03-05T00:00:00"/>
    <s v="Miscellaneous"/>
    <n v="3"/>
    <s v="Animesh Rawat"/>
    <s v="Ahmedabad"/>
    <s v="Global Client Network (GNB Inward)"/>
    <x v="2"/>
    <n v="8468.49"/>
    <d v="2019-02-18T00:00:00"/>
    <s v="Brokerage"/>
    <s v="Inception"/>
    <m/>
    <d v="2020-01-22T00:00:00"/>
  </r>
  <r>
    <s v="Neeraj Arora"/>
    <s v="OG-19-2202-4010-00002245"/>
    <s v="Active"/>
    <d v="2019-02-18T00:00:00"/>
    <d v="2019-03-05T00:00:00"/>
    <s v="Miscellaneous"/>
    <n v="3"/>
    <s v="Animesh Rawat"/>
    <s v="Ahmedabad"/>
    <s v="Global Client Network (GNB Inward)"/>
    <x v="2"/>
    <n v="529.13"/>
    <d v="2019-02-18T00:00:00"/>
    <s v="Brokerage"/>
    <s v="Inception"/>
    <m/>
    <d v="2020-01-22T00:00:00"/>
  </r>
  <r>
    <s v="Mukul Kumar"/>
    <s v="'001P000202300000"/>
    <s v="Active"/>
    <d v="2019-04-05T00:00:00"/>
    <d v="2026-04-04T00:00:00"/>
    <s v="Liability"/>
    <n v="1"/>
    <s v="Vinay"/>
    <s v="Ahmedabad"/>
    <s v="Liability"/>
    <x v="2"/>
    <n v="162500"/>
    <d v="2019-04-05T00:00:00"/>
    <s v="Brokerage"/>
    <s v="Inception"/>
    <m/>
    <d v="2020-01-22T00:00:00"/>
  </r>
  <r>
    <s v="Gauri Naik"/>
    <s v="'001P000203500000"/>
    <s v="Active"/>
    <d v="2019-04-18T00:00:00"/>
    <d v="2025-10-17T00:00:00"/>
    <s v="Liability"/>
    <n v="1"/>
    <s v="Vinay"/>
    <s v="Ahmedabad"/>
    <s v="Liability"/>
    <x v="2"/>
    <n v="250000"/>
    <d v="2019-04-18T00:00:00"/>
    <s v="Brokerage"/>
    <s v="Inception"/>
    <m/>
    <d v="2020-01-22T00:00:00"/>
  </r>
  <r>
    <s v="Harish Menon"/>
    <s v="111200/11/2018/98"/>
    <s v="Inactive"/>
    <d v="2017-08-02T00:00:00"/>
    <d v="2018-08-01T00:00:00"/>
    <s v="Fire"/>
    <n v="1"/>
    <s v="Vinay"/>
    <s v="Ahmedabad"/>
    <s v="Construction, Power &amp; Infrastructure"/>
    <x v="2"/>
    <n v="78837.100000000006"/>
    <d v="2017-08-02T00:00:00"/>
    <s v="Brokerage"/>
    <s v="Lapse"/>
    <s v="DRCT - Direct"/>
    <d v="2020-01-22T00:00:00"/>
  </r>
  <r>
    <s v="Mohit Gupta"/>
    <n v="1.1120036171000001E+19"/>
    <s v="Inactive"/>
    <d v="2018-03-23T00:00:00"/>
    <d v="2019-03-22T00:00:00"/>
    <s v="Liability"/>
    <n v="1"/>
    <s v="Vinay"/>
    <s v="Ahmedabad"/>
    <s v="Liability"/>
    <x v="0"/>
    <n v="21875"/>
    <d v="2018-03-23T00:00:00"/>
    <s v="Brokerage"/>
    <s v="Inception"/>
    <m/>
    <d v="2020-01-22T00:00:00"/>
  </r>
  <r>
    <s v="Amit Arora"/>
    <s v="'11120036181000000012"/>
    <s v="Active"/>
    <d v="2019-03-23T00:00:00"/>
    <d v="2020-03-22T00:00:00"/>
    <s v="Liability"/>
    <n v="1"/>
    <s v="Vinay"/>
    <s v="Ahmedabad"/>
    <s v="Liability"/>
    <x v="0"/>
    <n v="59322"/>
    <d v="2019-04-22T00:00:00"/>
    <s v="Brokerage"/>
    <s v="Renewal"/>
    <m/>
    <d v="2020-01-22T00:00:00"/>
  </r>
  <r>
    <s v="Nikita Pandit"/>
    <s v="'11120044170300000014"/>
    <s v="Active"/>
    <d v="2018-03-23T00:00:00"/>
    <d v="2020-09-22T00:00:00"/>
    <s v="Engineering"/>
    <n v="1"/>
    <s v="Vinay"/>
    <s v="Ahmedabad"/>
    <s v="Construction, Power &amp; Infrastructure"/>
    <x v="2"/>
    <n v="26763.4"/>
    <d v="2019-12-23T00:00:00"/>
    <s v="Brokerage"/>
    <s v="Inception"/>
    <m/>
    <d v="2020-01-22T00:00:00"/>
  </r>
  <r>
    <s v="Vikas Gupta"/>
    <s v="'11120044170300000014"/>
    <s v="Active"/>
    <d v="2018-03-23T00:00:00"/>
    <d v="2020-09-22T00:00:00"/>
    <s v="Engineering"/>
    <n v="1"/>
    <s v="Vinay"/>
    <s v="Ahmedabad"/>
    <s v="Construction, Power &amp; Infrastructure"/>
    <x v="2"/>
    <n v="26763.4"/>
    <d v="2020-03-23T00:00:00"/>
    <s v="Brokerage"/>
    <s v="Inception"/>
    <m/>
    <d v="2020-01-22T00:00:00"/>
  </r>
  <r>
    <s v="Kamlesh Pillai"/>
    <s v="'11120044170300000014"/>
    <s v="Active"/>
    <d v="2018-03-23T00:00:00"/>
    <d v="2020-09-22T00:00:00"/>
    <s v="Engineering"/>
    <n v="1"/>
    <s v="Vinay"/>
    <s v="Ahmedabad"/>
    <s v="Construction, Power &amp; Infrastructure"/>
    <x v="2"/>
    <n v="26763.439999999999"/>
    <d v="2018-06-23T00:00:00"/>
    <s v="Brokerage"/>
    <s v="Inception"/>
    <m/>
    <d v="2020-01-22T00:00:00"/>
  </r>
  <r>
    <s v="Umesh Agarwal"/>
    <s v="'11120044170300000014"/>
    <s v="Active"/>
    <d v="2018-03-23T00:00:00"/>
    <d v="2020-09-22T00:00:00"/>
    <s v="Engineering"/>
    <n v="1"/>
    <s v="Vinay"/>
    <s v="Ahmedabad"/>
    <s v="Construction, Power &amp; Infrastructure"/>
    <x v="2"/>
    <n v="26763.439999999999"/>
    <d v="2018-09-23T00:00:00"/>
    <s v="Brokerage"/>
    <s v="Inception"/>
    <m/>
    <d v="2020-01-22T00:00:00"/>
  </r>
  <r>
    <s v="Ankur Gandhi"/>
    <s v="'11120044170300000014"/>
    <s v="Active"/>
    <d v="2018-03-23T00:00:00"/>
    <d v="2020-09-22T00:00:00"/>
    <s v="Engineering"/>
    <n v="1"/>
    <s v="Vinay"/>
    <s v="Ahmedabad"/>
    <s v="Construction, Power &amp; Infrastructure"/>
    <x v="2"/>
    <n v="26763.439999999999"/>
    <d v="2018-12-23T00:00:00"/>
    <s v="Brokerage"/>
    <s v="Inception"/>
    <m/>
    <d v="2020-01-22T00:00:00"/>
  </r>
  <r>
    <s v="Dinesh Kaul"/>
    <s v="'11120044170300000014"/>
    <s v="Active"/>
    <d v="2018-03-23T00:00:00"/>
    <d v="2020-09-22T00:00:00"/>
    <s v="Engineering"/>
    <n v="1"/>
    <s v="Vinay"/>
    <s v="Ahmedabad"/>
    <s v="Construction, Power &amp; Infrastructure"/>
    <x v="2"/>
    <n v="26763.439999999999"/>
    <d v="2019-03-23T00:00:00"/>
    <s v="Brokerage"/>
    <s v="Inception"/>
    <m/>
    <d v="2020-01-22T00:00:00"/>
  </r>
  <r>
    <s v="Ankur Naik"/>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Sanjay Trivedi"/>
    <s v="'1213004416P109402880"/>
    <s v="Active"/>
    <d v="2016-09-23T00:00:00"/>
    <d v="2019-09-22T00:00:00"/>
    <s v="Engineering"/>
    <n v="1"/>
    <s v="Vinay"/>
    <s v="Ahmedabad"/>
    <s v="Construction, Power &amp; Infrastructure"/>
    <x v="1"/>
    <n v="31589.25"/>
    <d v="2017-12-23T00:00:00"/>
    <s v="Brokerage"/>
    <s v="Endorsement"/>
    <m/>
    <d v="2020-01-22T00:00:00"/>
  </r>
  <r>
    <s v="Anita Sethi"/>
    <s v="'1213004416P109402880"/>
    <s v="Active"/>
    <d v="2016-09-23T00:00:00"/>
    <d v="2019-09-22T00:00:00"/>
    <s v="Engineering"/>
    <n v="1"/>
    <s v="Vinay"/>
    <s v="Ahmedabad"/>
    <s v="Construction, Power &amp; Infrastructure"/>
    <x v="1"/>
    <n v="31589.25"/>
    <d v="2018-03-23T00:00:00"/>
    <s v="Brokerage"/>
    <s v="Endorsement"/>
    <m/>
    <d v="2020-01-22T00:00:00"/>
  </r>
  <r>
    <s v="Ashok Chatterjee"/>
    <s v="'1213004416P109402880"/>
    <s v="Active"/>
    <d v="2016-09-23T00:00:00"/>
    <d v="2019-09-22T00:00:00"/>
    <s v="Engineering"/>
    <n v="1"/>
    <s v="Vinay"/>
    <s v="Ahmedabad"/>
    <s v="Construction, Power &amp; Infrastructure"/>
    <x v="1"/>
    <n v="31589.25"/>
    <d v="2018-06-23T00:00:00"/>
    <s v="Brokerage"/>
    <s v="Endorsement"/>
    <m/>
    <d v="2020-01-22T00:00:00"/>
  </r>
  <r>
    <s v="Rani Agarwal"/>
    <s v="'1213004416P109402880"/>
    <s v="Active"/>
    <d v="2016-09-23T00:00:00"/>
    <d v="2019-09-22T00:00:00"/>
    <s v="Engineering"/>
    <n v="1"/>
    <s v="Vinay"/>
    <s v="Ahmedabad"/>
    <s v="Construction, Power &amp; Infrastructure"/>
    <x v="1"/>
    <n v="31589.25"/>
    <d v="2018-09-23T00:00:00"/>
    <s v="Brokerage"/>
    <s v="Endorsement"/>
    <m/>
    <d v="2020-01-22T00:00:00"/>
  </r>
  <r>
    <s v="Arjun Rao"/>
    <s v="'1213004416P109402880"/>
    <s v="Active"/>
    <d v="2016-09-23T00:00:00"/>
    <d v="2019-09-22T00:00:00"/>
    <s v="Engineering"/>
    <n v="1"/>
    <s v="Vinay"/>
    <s v="Ahmedabad"/>
    <s v="Construction, Power &amp; Infrastructure"/>
    <x v="1"/>
    <n v="31589.25"/>
    <d v="2018-12-23T00:00:00"/>
    <s v="Brokerage"/>
    <s v="Endorsement"/>
    <m/>
    <d v="2020-01-22T00:00:00"/>
  </r>
  <r>
    <s v="Anil Naik"/>
    <s v="'1213004416P109402880"/>
    <s v="Active"/>
    <d v="2016-09-23T00:00:00"/>
    <d v="2019-09-22T00:00:00"/>
    <s v="Engineering"/>
    <n v="1"/>
    <s v="Vinay"/>
    <s v="Ahmedabad"/>
    <s v="Construction, Power &amp; Infrastructure"/>
    <x v="1"/>
    <n v="31589.25"/>
    <d v="2019-03-23T00:00:00"/>
    <s v="Brokerage"/>
    <s v="Endorsement"/>
    <m/>
    <d v="2020-01-22T00:00:00"/>
  </r>
  <r>
    <s v="Simran Trivedi"/>
    <s v="'1213004416P109402880"/>
    <s v="Active"/>
    <d v="2016-09-23T00:00:00"/>
    <d v="2019-09-22T00:00:00"/>
    <s v="Engineering"/>
    <n v="1"/>
    <s v="Vinay"/>
    <s v="Ahmedabad"/>
    <s v="Construction, Power &amp; Infrastructure"/>
    <x v="1"/>
    <n v="31589.3"/>
    <d v="2016-12-23T00:00:00"/>
    <s v="Brokerage"/>
    <s v="Endorsement"/>
    <m/>
    <d v="2020-01-22T00:00:00"/>
  </r>
  <r>
    <s v="Dhruv Chopra"/>
    <s v="'1213004416P109402880"/>
    <s v="Active"/>
    <d v="2016-09-23T00:00:00"/>
    <d v="2019-09-22T00:00:00"/>
    <s v="Engineering"/>
    <n v="1"/>
    <s v="Vinay"/>
    <s v="Ahmedabad"/>
    <s v="Construction, Power &amp; Infrastructure"/>
    <x v="1"/>
    <n v="31589.3"/>
    <d v="2017-03-23T00:00:00"/>
    <s v="Brokerage"/>
    <s v="Endorsement"/>
    <m/>
    <d v="2020-01-22T00:00:00"/>
  </r>
  <r>
    <s v="Jaya Chopra"/>
    <s v="'1213004416P109402880"/>
    <s v="Active"/>
    <d v="2016-09-23T00:00:00"/>
    <d v="2019-09-22T00:00:00"/>
    <s v="Engineering"/>
    <n v="1"/>
    <s v="Vinay"/>
    <s v="Ahmedabad"/>
    <s v="Construction, Power &amp; Infrastructure"/>
    <x v="1"/>
    <n v="31589.3"/>
    <d v="2017-06-23T00:00:00"/>
    <s v="Brokerage"/>
    <s v="Endorsement"/>
    <m/>
    <d v="2020-01-22T00:00:00"/>
  </r>
  <r>
    <s v="Kiran Goyal"/>
    <s v="'1213004416P109402880"/>
    <s v="Active"/>
    <d v="2016-09-23T00:00:00"/>
    <d v="2019-09-22T00:00:00"/>
    <s v="Engineering"/>
    <n v="1"/>
    <s v="Vinay"/>
    <s v="Ahmedabad"/>
    <s v="Construction, Power &amp; Infrastructure"/>
    <x v="1"/>
    <n v="31589.3"/>
    <d v="2017-09-23T00:00:00"/>
    <s v="Brokerage"/>
    <s v="Endorsement"/>
    <m/>
    <d v="2020-01-22T00:00:00"/>
  </r>
  <r>
    <s v="Pravin Sengupta"/>
    <s v="'1213004416P109402880"/>
    <s v="Active"/>
    <d v="2016-09-23T00:00:00"/>
    <d v="2019-09-22T00:00:00"/>
    <s v="Engineering"/>
    <n v="1"/>
    <s v="Vinay"/>
    <s v="Ahmedabad"/>
    <s v="Construction, Power &amp; Infrastructure"/>
    <x v="1"/>
    <n v="183374.9"/>
    <d v="2016-09-23T00:00:00"/>
    <s v="Brokerage"/>
    <s v="Endorsement"/>
    <m/>
    <d v="2020-01-22T00:00:00"/>
  </r>
  <r>
    <s v="Snehal Das"/>
    <s v="'1213004416P109402880"/>
    <s v="Active"/>
    <d v="2016-09-23T00:00:00"/>
    <d v="2019-09-22T00:00:00"/>
    <s v="Engineering"/>
    <n v="1"/>
    <s v="Vinay"/>
    <s v="Ahmedabad"/>
    <s v="Construction, Power &amp; Infrastructure"/>
    <x v="1"/>
    <n v="0"/>
    <m/>
    <s v="Brokerage "/>
    <s v="Endorsement"/>
    <m/>
    <d v="2020-01-22T00:00:00"/>
  </r>
  <r>
    <s v="Rajesh Malhotra"/>
    <s v="'1213004416P109402880"/>
    <s v="Active"/>
    <d v="2016-09-23T00:00:00"/>
    <d v="2019-09-22T00:00:00"/>
    <s v="Engineering"/>
    <n v="1"/>
    <s v="Vinay"/>
    <s v="Ahmedabad"/>
    <s v="Construction, Power &amp; Infrastructure"/>
    <x v="1"/>
    <n v="0"/>
    <m/>
    <s v="Brokerage "/>
    <s v="Endorsement"/>
    <m/>
    <d v="2020-01-22T00:00:00"/>
  </r>
  <r>
    <s v="Archana Bhatia"/>
    <s v="'1213004416P109402880"/>
    <s v="Active"/>
    <d v="2016-09-23T00:00:00"/>
    <d v="2019-09-22T00:00:00"/>
    <s v="Engineering"/>
    <n v="1"/>
    <s v="Vinay"/>
    <s v="Ahmedabad"/>
    <s v="Construction, Power &amp; Infrastructure"/>
    <x v="1"/>
    <n v="0"/>
    <m/>
    <s v="Brokerage "/>
    <s v="Endorsement"/>
    <m/>
    <d v="2020-01-22T00:00:00"/>
  </r>
  <r>
    <s v="Ashok Reddy"/>
    <s v="141400/11/2018/484"/>
    <s v="Active"/>
    <d v="2017-10-21T00:00:00"/>
    <d v="2018-10-20T00:00:00"/>
    <s v="Fire"/>
    <n v="1"/>
    <s v="Vinay"/>
    <s v="Ahmedabad"/>
    <s v="Construction, Power &amp; Infrastructure"/>
    <x v="2"/>
    <n v="10118.39"/>
    <d v="2017-10-21T00:00:00"/>
    <s v="Brokerage"/>
    <s v="Inception"/>
    <m/>
    <d v="2020-01-22T00:00:00"/>
  </r>
  <r>
    <s v="Madhuri Bhatia"/>
    <s v="141400/48/2018/1288"/>
    <s v="Active"/>
    <d v="2017-10-21T00:00:00"/>
    <d v="2018-10-20T00:00:00"/>
    <s v="Miscellaneous"/>
    <n v="1"/>
    <s v="Vinay"/>
    <s v="Ahmedabad"/>
    <s v="Construction, Power &amp; Infrastructure"/>
    <x v="2"/>
    <n v="2254.63"/>
    <d v="2017-10-21T00:00:00"/>
    <s v="Brokerage"/>
    <s v="Inception"/>
    <m/>
    <d v="2020-01-22T00:00:00"/>
  </r>
  <r>
    <s v="Pranav Mishra"/>
    <s v="'23070044150300000010"/>
    <s v="Active"/>
    <d v="2015-10-13T00:00:00"/>
    <d v="2019-10-12T00:00:00"/>
    <s v="Engineering"/>
    <n v="11"/>
    <s v="Raju Kumar"/>
    <s v="Ahmedabad"/>
    <s v="Construction, Power &amp; Infrastructure"/>
    <x v="2"/>
    <n v="0"/>
    <d v="2015-10-13T00:00:00"/>
    <s v="Brokerage"/>
    <s v="Inception"/>
    <m/>
    <d v="2020-01-22T00:00:00"/>
  </r>
  <r>
    <s v="Rina Goyal"/>
    <s v="'23070044170300000002"/>
    <s v="Active"/>
    <d v="2017-05-19T00:00:00"/>
    <d v="2019-11-18T00:00:00"/>
    <s v="Engineering"/>
    <n v="11"/>
    <s v="Raju Kumar"/>
    <s v="Ahmedabad"/>
    <s v="Construction, Power &amp; Infrastructure"/>
    <x v="2"/>
    <n v="0"/>
    <d v="2017-05-19T00:00:00"/>
    <s v="Brokerage"/>
    <s v="Inception"/>
    <m/>
    <d v="2020-01-22T00:00:00"/>
  </r>
  <r>
    <s v="Geeta Gupta"/>
    <n v="2309003004"/>
    <s v="Active"/>
    <d v="2018-05-29T00:00:00"/>
    <d v="2027-05-28T00:00:00"/>
    <s v="Liability"/>
    <n v="1"/>
    <s v="Vinay"/>
    <s v="Ahmedabad"/>
    <s v="Liability"/>
    <x v="2"/>
    <n v="118750"/>
    <d v="2018-05-29T00:00:00"/>
    <s v="Brokerage"/>
    <s v="Inception"/>
    <m/>
    <d v="2020-01-22T00:00:00"/>
  </r>
  <r>
    <s v="Sudhir Roy"/>
    <s v="'42040044180300000018"/>
    <s v="Active"/>
    <d v="2018-08-28T00:00:00"/>
    <d v="2020-08-23T00:00:00"/>
    <s v="Engineering"/>
    <n v="1"/>
    <s v="Vinay"/>
    <s v="Ahmedabad"/>
    <s v="Construction, Power &amp; Infrastructure"/>
    <x v="1"/>
    <n v="93516.75"/>
    <d v="2020-05-07T00:00:00"/>
    <s v="Brokerage"/>
    <s v="Inception"/>
    <m/>
    <d v="2020-01-22T00:00:00"/>
  </r>
  <r>
    <s v="Rani Kaul"/>
    <s v="'42040044180300000018"/>
    <s v="Active"/>
    <d v="2018-08-28T00:00:00"/>
    <d v="2020-08-23T00:00:00"/>
    <s v="Engineering"/>
    <n v="1"/>
    <s v="Vinay"/>
    <s v="Ahmedabad"/>
    <s v="Construction, Power &amp; Infrastructure"/>
    <x v="1"/>
    <n v="93516.75"/>
    <d v="2020-05-07T00:00:00"/>
    <s v="Brokerage"/>
    <s v="Inception"/>
    <m/>
    <d v="2020-01-22T00:00:00"/>
  </r>
  <r>
    <s v="Kavita Sharma"/>
    <s v="'42040044180300000018"/>
    <s v="Active"/>
    <d v="2018-08-28T00:00:00"/>
    <d v="2020-08-23T00:00:00"/>
    <s v="Engineering"/>
    <n v="1"/>
    <s v="Vinay"/>
    <s v="Ahmedabad"/>
    <s v="Construction, Power &amp; Infrastructure"/>
    <x v="1"/>
    <n v="93516.75"/>
    <d v="2020-05-07T00:00:00"/>
    <s v="Brokerage"/>
    <s v="Inception"/>
    <m/>
    <d v="2020-01-22T00:00:00"/>
  </r>
  <r>
    <s v="Shikha Sethi"/>
    <s v="'42040044180300000018"/>
    <s v="Active"/>
    <d v="2018-08-28T00:00:00"/>
    <d v="2020-08-23T00:00:00"/>
    <s v="Engineering"/>
    <n v="1"/>
    <s v="Vinay"/>
    <s v="Ahmedabad"/>
    <s v="Construction, Power &amp; Infrastructure"/>
    <x v="1"/>
    <n v="93517.25"/>
    <d v="2020-01-25T00:00:00"/>
    <s v="Brokerage"/>
    <s v="Inception"/>
    <m/>
    <d v="2020-01-22T00:00:00"/>
  </r>
  <r>
    <s v="Amit Bhargava"/>
    <s v="'42040044180300000018"/>
    <s v="Active"/>
    <d v="2018-08-28T00:00:00"/>
    <d v="2020-08-23T00:00:00"/>
    <s v="Engineering"/>
    <n v="1"/>
    <s v="Vinay"/>
    <s v="Ahmedabad"/>
    <s v="Construction, Power &amp; Infrastructure"/>
    <x v="1"/>
    <n v="100710.88"/>
    <d v="2018-12-09T00:00:00"/>
    <s v="Brokerage"/>
    <s v="Inception"/>
    <m/>
    <d v="2020-01-22T00:00:00"/>
  </r>
  <r>
    <s v="Alka Goel"/>
    <s v="'42040044180300000018"/>
    <s v="Active"/>
    <d v="2018-08-28T00:00:00"/>
    <d v="2020-08-23T00:00:00"/>
    <s v="Engineering"/>
    <n v="1"/>
    <s v="Vinay"/>
    <s v="Ahmedabad"/>
    <s v="Construction, Power &amp; Infrastructure"/>
    <x v="1"/>
    <n v="100710.88"/>
    <d v="2019-03-22T00:00:00"/>
    <s v="Brokerage"/>
    <s v="Inception"/>
    <m/>
    <d v="2020-01-22T00:00:00"/>
  </r>
  <r>
    <s v="Harish Sharma"/>
    <s v="'42040044180300000018"/>
    <s v="Active"/>
    <d v="2018-08-28T00:00:00"/>
    <d v="2020-08-23T00:00:00"/>
    <s v="Engineering"/>
    <n v="1"/>
    <s v="Vinay"/>
    <s v="Ahmedabad"/>
    <s v="Construction, Power &amp; Infrastructure"/>
    <x v="1"/>
    <n v="100710.88"/>
    <d v="2019-07-03T00:00:00"/>
    <s v="Brokerage"/>
    <s v="Inception"/>
    <m/>
    <d v="2020-01-22T00:00:00"/>
  </r>
  <r>
    <s v="Gaurav Goel"/>
    <s v="'42040044180300000018"/>
    <s v="Active"/>
    <d v="2018-08-28T00:00:00"/>
    <d v="2020-08-23T00:00:00"/>
    <s v="Engineering"/>
    <n v="1"/>
    <s v="Vinay"/>
    <s v="Ahmedabad"/>
    <s v="Construction, Power &amp; Infrastructure"/>
    <x v="1"/>
    <n v="100710.88"/>
    <d v="2019-10-14T00:00:00"/>
    <s v="Brokerage"/>
    <s v="Inception"/>
    <m/>
    <d v="2020-01-22T00:00:00"/>
  </r>
  <r>
    <s v="Ravi Naik"/>
    <s v="'42040044180300000018"/>
    <s v="Active"/>
    <d v="2018-08-28T00:00:00"/>
    <d v="2020-08-23T00:00:00"/>
    <s v="Engineering"/>
    <n v="1"/>
    <s v="Vinay"/>
    <s v="Ahmedabad"/>
    <s v="Construction, Power &amp; Infrastructure"/>
    <x v="1"/>
    <n v="129485.38"/>
    <d v="2018-08-28T00:00:00"/>
    <s v="Brokerage"/>
    <s v="Inception"/>
    <m/>
    <d v="2020-01-22T00:00:00"/>
  </r>
  <r>
    <s v="Kamlesh Prasad"/>
    <s v="'42040044180300000033"/>
    <s v="Active"/>
    <d v="2018-12-06T00:00:00"/>
    <d v="2019-12-05T00:00:00"/>
    <s v="Engineering"/>
    <n v="1"/>
    <s v="Vinay"/>
    <s v="Ahmedabad"/>
    <s v="Construction, Power &amp; Infrastructure"/>
    <x v="2"/>
    <n v="53711"/>
    <d v="2018-12-06T00:00:00"/>
    <s v="Brokerage"/>
    <s v="Inception"/>
    <m/>
    <d v="2020-01-22T00:00:00"/>
  </r>
  <r>
    <s v="Nikhil Verma"/>
    <s v="'42040044180300000057"/>
    <s v="Active"/>
    <d v="2019-03-26T00:00:00"/>
    <d v="2020-09-25T00:00:00"/>
    <s v="Engineering"/>
    <n v="1"/>
    <s v="Vinay"/>
    <s v="Ahmedabad"/>
    <s v="Construction, Power &amp; Infrastructure"/>
    <x v="2"/>
    <n v="49576"/>
    <d v="2019-03-26T00:00:00"/>
    <s v="Brokerage"/>
    <s v="Inception"/>
    <m/>
    <d v="2020-01-22T00:00:00"/>
  </r>
  <r>
    <s v="Vaishali Desai"/>
    <s v="5004/118413988/00/000"/>
    <s v="Active"/>
    <d v="2016-09-21T00:00:00"/>
    <d v="2020-06-20T00:00:00"/>
    <s v="Engineering"/>
    <n v="1"/>
    <s v="Vinay"/>
    <s v="Ahmedabad"/>
    <s v="Construction, Power &amp; Infrastructure"/>
    <x v="2"/>
    <n v="0"/>
    <d v="2016-09-21T00:00:00"/>
    <s v="Brokerage"/>
    <s v="Endorsement"/>
    <m/>
    <d v="2020-01-22T00:00:00"/>
  </r>
  <r>
    <s v="Atul Naik"/>
    <s v="5004/118413988/00/000"/>
    <s v="Active"/>
    <d v="2016-09-21T00:00:00"/>
    <d v="2020-06-20T00:00:00"/>
    <s v="Engineering"/>
    <n v="1"/>
    <s v="Vinay"/>
    <s v="Ahmedabad"/>
    <s v="Construction, Power &amp; Infrastructure"/>
    <x v="2"/>
    <m/>
    <d v="2018-09-21T00:00:00"/>
    <s v="Brokerage "/>
    <s v="Endorsement"/>
    <m/>
    <d v="2020-01-22T00:00:00"/>
  </r>
  <r>
    <s v="Meena Bhargava"/>
    <s v="5004/118413988/00/000"/>
    <s v="Active"/>
    <d v="2016-09-21T00:00:00"/>
    <d v="2020-06-20T00:00:00"/>
    <s v="Engineering"/>
    <n v="1"/>
    <s v="Vinay"/>
    <s v="Ahmedabad"/>
    <s v="Construction, Power &amp; Infrastructure"/>
    <x v="2"/>
    <m/>
    <d v="2018-12-21T00:00:00"/>
    <s v="Brokerage "/>
    <s v="Endorsement"/>
    <m/>
    <d v="2020-01-22T00:00:00"/>
  </r>
  <r>
    <s v="Mona Chopra"/>
    <s v="'500413128488100000"/>
    <s v="Active"/>
    <d v="2017-06-01T00:00:00"/>
    <d v="2019-05-31T00:00:00"/>
    <s v="Engineering"/>
    <n v="1"/>
    <s v="Vinay"/>
    <s v="Ahmedabad"/>
    <s v="Construction, Power &amp; Infrastructure"/>
    <x v="2"/>
    <n v="64971"/>
    <d v="2018-12-01T00:00:00"/>
    <s v="Brokerage"/>
    <s v="Inception"/>
    <m/>
    <d v="2020-01-22T00:00:00"/>
  </r>
  <r>
    <s v="Mohit Tiwari"/>
    <s v="2002/174911788/00/000"/>
    <s v="Active"/>
    <d v="2019-06-30T00:00:00"/>
    <d v="2020-06-29T00:00:00"/>
    <s v="Marine"/>
    <n v="1"/>
    <s v="Vinay"/>
    <s v="Ahmedabad"/>
    <s v="Marine"/>
    <x v="0"/>
    <n v="66188.759999999995"/>
    <d v="2019-06-30T00:00:00"/>
    <s v="Brokerage"/>
    <s v="Renewal"/>
    <m/>
    <d v="2020-01-22T00:00:00"/>
  </r>
  <r>
    <s v="Tina Dutta"/>
    <s v="'2414201438068601000"/>
    <s v="Active"/>
    <d v="2017-06-30T00:00:00"/>
    <d v="2018-06-29T00:00:00"/>
    <s v="Marine"/>
    <n v="1"/>
    <s v="Vinay"/>
    <s v="Ahmedabad"/>
    <s v="Marine"/>
    <x v="2"/>
    <n v="37754.15"/>
    <d v="2018-06-30T00:00:00"/>
    <s v="Brokerage"/>
    <s v="Inception"/>
    <m/>
    <d v="2020-01-22T00:00:00"/>
  </r>
  <r>
    <s v="Hemant Das"/>
    <s v="'310300111910000371"/>
    <s v="Active"/>
    <d v="2019-09-01T00:00:00"/>
    <d v="2020-08-31T00:00:00"/>
    <s v="Fire"/>
    <n v="1"/>
    <s v="Vinay"/>
    <s v="Ahmedabad"/>
    <s v="Property / BI"/>
    <x v="0"/>
    <n v="48325.760000000002"/>
    <d v="2019-09-01T00:00:00"/>
    <s v="Brokerage"/>
    <s v="Renewal"/>
    <m/>
    <d v="2020-01-22T00:00:00"/>
  </r>
  <r>
    <s v="Sanjana Bhargava"/>
    <n v="3.1030411181E+17"/>
    <s v="Active"/>
    <d v="2018-09-01T00:00:00"/>
    <d v="2019-08-31T00:00:00"/>
    <s v="Fire"/>
    <n v="1"/>
    <s v="Vinay"/>
    <s v="Ahmedabad"/>
    <s v="Property / BI"/>
    <x v="0"/>
    <n v="5763.57"/>
    <d v="2018-09-01T00:00:00"/>
    <s v="Brokerage"/>
    <s v="Inception"/>
    <m/>
    <d v="2020-01-22T00:00:00"/>
  </r>
  <r>
    <s v="Kamlesh Trivedi"/>
    <n v="3.1030411181E+17"/>
    <s v="Inactive"/>
    <d v="2018-09-01T00:00:00"/>
    <d v="2019-08-31T00:00:00"/>
    <s v="Fire"/>
    <n v="1"/>
    <s v="Vinay"/>
    <s v="Ahmedabad"/>
    <s v="Property / BI"/>
    <x v="0"/>
    <n v="5721.71"/>
    <d v="2018-09-01T00:00:00"/>
    <s v="Brokerage"/>
    <s v="Inception"/>
    <m/>
    <d v="2020-01-22T00:00:00"/>
  </r>
  <r>
    <s v="Nikita Tiwari"/>
    <s v="OG-19-2202-1018-00000036"/>
    <s v="Inactive"/>
    <d v="2018-06-30T00:00:00"/>
    <d v="2019-06-29T00:00:00"/>
    <s v="Marine"/>
    <n v="5"/>
    <s v="Juli"/>
    <s v="Ahmedabad"/>
    <s v="Marine"/>
    <x v="0"/>
    <n v="50101.73"/>
    <d v="2018-06-30T00:00:00"/>
    <s v="Brokerage"/>
    <s v="Inception"/>
    <m/>
    <d v="2020-01-22T00:00:00"/>
  </r>
  <r>
    <s v="Kapil Kapoor"/>
    <s v="YB00015574000102"/>
    <s v="Inactive"/>
    <d v="2018-01-12T00:00:00"/>
    <d v="2019-01-11T00:00:00"/>
    <s v="Miscellaneous"/>
    <n v="1"/>
    <s v="Vinay"/>
    <s v="Ahmedabad"/>
    <s v="Energy"/>
    <x v="0"/>
    <n v="2940.49"/>
    <d v="2018-01-12T00:00:00"/>
    <s v="Brokerage"/>
    <s v="Lapse"/>
    <s v="OTHR â€“ Other"/>
    <d v="2020-01-22T00:00:00"/>
  </r>
  <r>
    <s v="Harish Rana"/>
    <s v="YB00015574000103"/>
    <s v="Active"/>
    <d v="2019-01-12T00:00:00"/>
    <d v="2020-01-11T00:00:00"/>
    <s v="Miscellaneous"/>
    <n v="1"/>
    <s v="Vinay"/>
    <s v="Ahmedabad"/>
    <s v="Energy"/>
    <x v="0"/>
    <n v="3073.94"/>
    <d v="2019-01-12T00:00:00"/>
    <s v="Brokerage"/>
    <s v="Renewal"/>
    <m/>
    <d v="2020-01-22T00:00:00"/>
  </r>
  <r>
    <s v="Nikhil Pandit"/>
    <s v="'2411 2020 9689 0500 000"/>
    <s v="Inactive"/>
    <d v="2018-01-16T00:00:00"/>
    <d v="2019-01-15T00:00:00"/>
    <s v="Marine"/>
    <n v="1"/>
    <s v="Vinay"/>
    <s v="Ahmedabad"/>
    <s v="Marine"/>
    <x v="2"/>
    <n v="330"/>
    <d v="2018-01-16T00:00:00"/>
    <s v="Brokerage"/>
    <s v="Lapse"/>
    <s v="OTHR â€“ Other"/>
    <d v="2020-01-22T00:00:00"/>
  </r>
  <r>
    <s v="Vivek Rana"/>
    <s v="'310300111910000396"/>
    <s v="Active"/>
    <d v="2019-09-01T00:00:00"/>
    <d v="2020-08-31T00:00:00"/>
    <s v="Fire"/>
    <n v="1"/>
    <s v="Vinay"/>
    <s v="Ahmedabad"/>
    <s v="Property / BI"/>
    <x v="0"/>
    <n v="20327.63"/>
    <d v="2019-09-01T00:00:00"/>
    <s v="Brokerage"/>
    <s v="Renewal"/>
    <m/>
    <d v="2020-01-22T00:00:00"/>
  </r>
  <r>
    <s v="Hemant Nair"/>
    <n v="3.1030411181E+17"/>
    <s v="Inactive"/>
    <d v="2018-09-01T00:00:00"/>
    <d v="2019-08-31T00:00:00"/>
    <s v="Fire"/>
    <n v="1"/>
    <s v="Vinay"/>
    <s v="Ahmedabad"/>
    <s v="Property / BI"/>
    <x v="0"/>
    <n v="2164.3000000000002"/>
    <d v="2018-09-01T00:00:00"/>
    <s v="Brokerage"/>
    <s v="Inception"/>
    <m/>
    <d v="2020-01-22T00:00:00"/>
  </r>
  <r>
    <s v="Veena Bhargava"/>
    <s v="'310300111910000397"/>
    <s v="Active"/>
    <d v="2019-09-01T00:00:00"/>
    <d v="2020-08-31T00:00:00"/>
    <s v="Fire"/>
    <n v="1"/>
    <s v="Vinay"/>
    <s v="Ahmedabad"/>
    <s v="Property / BI"/>
    <x v="0"/>
    <n v="27258.799999999999"/>
    <d v="2019-09-01T00:00:00"/>
    <s v="Brokerage"/>
    <s v="Renewal"/>
    <m/>
    <d v="2020-01-22T00:00:00"/>
  </r>
  <r>
    <s v="Shivam Shah"/>
    <n v="3.1030411181E+17"/>
    <s v="Inactive"/>
    <d v="2018-09-01T00:00:00"/>
    <d v="2019-08-31T00:00:00"/>
    <s v="Fire"/>
    <n v="1"/>
    <s v="Vinay"/>
    <s v="Ahmedabad"/>
    <s v="Property / BI"/>
    <x v="0"/>
    <n v="5105.2"/>
    <d v="2018-09-01T00:00:00"/>
    <s v="Brokerage"/>
    <s v="Inception"/>
    <m/>
    <d v="2020-01-22T00:00:00"/>
  </r>
  <r>
    <s v="Bhavna Bhandari"/>
    <s v="MD004600"/>
    <s v="Active"/>
    <d v="2020-01-17T00:00:00"/>
    <d v="2020-01-22T00:00:00"/>
    <s v="Employee Benefits"/>
    <n v="1"/>
    <s v="Vinay"/>
    <s v="Ahmedabad"/>
    <s v="Small Medium Enterpries (SME)"/>
    <x v="2"/>
    <n v="95.85"/>
    <d v="2020-01-17T00:00:00"/>
    <s v="Brokerage"/>
    <s v="Inception"/>
    <m/>
    <d v="2020-01-22T00:00:00"/>
  </r>
  <r>
    <s v="Tarun Shah"/>
    <n v="3.1030411181E+17"/>
    <s v="Active"/>
    <d v="2018-09-01T00:00:00"/>
    <d v="2019-08-31T00:00:00"/>
    <s v="Fire"/>
    <n v="1"/>
    <s v="Vinay"/>
    <s v="Ahmedabad"/>
    <s v="Property / BI"/>
    <x v="0"/>
    <n v="153.76"/>
    <d v="2018-09-01T00:00:00"/>
    <s v="Brokerage"/>
    <s v="Inception"/>
    <m/>
    <d v="2020-01-22T00:00:00"/>
  </r>
  <r>
    <s v="Hemant Chauhan"/>
    <n v="3.1030411181E+17"/>
    <s v="Active"/>
    <d v="2018-09-01T00:00:00"/>
    <d v="2019-08-31T00:00:00"/>
    <s v="Fire"/>
    <n v="1"/>
    <s v="Vinay"/>
    <s v="Ahmedabad"/>
    <s v="Property / BI"/>
    <x v="0"/>
    <n v="3842.38"/>
    <d v="2018-09-01T00:00:00"/>
    <s v="Brokerage"/>
    <s v="Inception"/>
    <m/>
    <d v="2020-01-22T00:00:00"/>
  </r>
  <r>
    <s v="Geeta Verma"/>
    <s v="0865085175 00 00"/>
    <s v="Active"/>
    <d v="2019-09-12T00:00:00"/>
    <d v="2020-09-11T00:00:00"/>
    <s v="Marine"/>
    <n v="1"/>
    <s v="Vinay"/>
    <s v="Ahmedabad"/>
    <s v="Small Medium Enterpries (SME)"/>
    <x v="0"/>
    <n v="3300"/>
    <d v="2019-09-12T00:00:00"/>
    <s v="Brokerage"/>
    <s v="Inception"/>
    <m/>
    <d v="2020-01-22T00:00:00"/>
  </r>
  <r>
    <s v="Ashok Patel"/>
    <s v="2002/160095852/00/000"/>
    <s v="Active"/>
    <d v="2018-11-01T00:00:00"/>
    <d v="2019-10-31T00:00:00"/>
    <s v="Marine"/>
    <n v="1"/>
    <s v="Vinay"/>
    <s v="Ahmedabad"/>
    <s v="Marine"/>
    <x v="0"/>
    <n v="7424.84"/>
    <d v="2018-11-01T00:00:00"/>
    <s v="Brokerage"/>
    <s v="Renewal"/>
    <m/>
    <d v="2020-01-22T00:00:00"/>
  </r>
  <r>
    <s v="Gayatri Reddy"/>
    <n v="22214171"/>
    <s v="Inactive"/>
    <d v="2017-11-01T00:00:00"/>
    <d v="2018-10-31T00:00:00"/>
    <s v="Marine"/>
    <n v="1"/>
    <s v="Vinay"/>
    <s v="Ahmedabad"/>
    <s v="Marine"/>
    <x v="0"/>
    <n v="55687.5"/>
    <d v="2017-11-01T00:00:00"/>
    <s v="Brokerage"/>
    <s v="Lapse"/>
    <s v="OTHR â€“ Other"/>
    <d v="2020-01-22T00:00:00"/>
  </r>
  <r>
    <s v="Snehal Patel"/>
    <n v="22341873"/>
    <s v="Active"/>
    <d v="2018-09-12T00:00:00"/>
    <d v="2019-09-11T00:00:00"/>
    <s v="Marine"/>
    <n v="5"/>
    <s v="Juli"/>
    <s v="Ahmedabad"/>
    <s v="Marine"/>
    <x v="0"/>
    <n v="8745.18"/>
    <d v="2018-09-12T00:00:00"/>
    <s v="Brokerage"/>
    <s v="Inception"/>
    <m/>
    <d v="2020-01-22T00:00:00"/>
  </r>
  <r>
    <s v="Vivek Yadav"/>
    <s v="'21300031180100007178"/>
    <s v="Active"/>
    <d v="2019-02-15T00:00:00"/>
    <d v="2020-02-14T00:00:00"/>
    <s v="Motor"/>
    <n v="9"/>
    <s v="Manish Sharma"/>
    <s v="Ahmedabad"/>
    <s v="Motor"/>
    <x v="2"/>
    <n v="10578.39"/>
    <d v="2019-02-15T00:00:00"/>
    <s v="Brokerage"/>
    <s v="Inception"/>
    <m/>
    <d v="2020-01-22T00:00:00"/>
  </r>
  <r>
    <s v="Kiran Saxena"/>
    <s v="'310300111910000395"/>
    <s v="Active"/>
    <d v="2019-09-01T00:00:00"/>
    <d v="2020-08-31T00:00:00"/>
    <s v="Fire"/>
    <n v="1"/>
    <s v="Vinay"/>
    <s v="Ahmedabad"/>
    <s v="Property / BI"/>
    <x v="0"/>
    <n v="10279.51"/>
    <d v="2019-09-01T00:00:00"/>
    <s v="Brokerage"/>
    <s v="Renewal"/>
    <m/>
    <d v="2020-01-22T00:00:00"/>
  </r>
  <r>
    <s v="Uday Reddy"/>
    <n v="3.1030411181E+17"/>
    <s v="Inactive"/>
    <d v="2018-09-01T00:00:00"/>
    <d v="2019-08-31T00:00:00"/>
    <s v="Fire"/>
    <n v="1"/>
    <s v="Vinay"/>
    <s v="Ahmedabad"/>
    <s v="Property / BI"/>
    <x v="0"/>
    <n v="610.77"/>
    <d v="2018-09-01T00:00:00"/>
    <s v="Brokerage"/>
    <s v="Inception"/>
    <m/>
    <d v="2020-01-22T00:00:00"/>
  </r>
  <r>
    <s v="Anita Pandit"/>
    <n v="301004265"/>
    <s v="Inactive"/>
    <d v="2018-03-09T00:00:00"/>
    <d v="2019-03-08T00:00:00"/>
    <s v="Liability"/>
    <n v="12"/>
    <s v="Shivani Sharma"/>
    <s v="Ahmedabad"/>
    <s v="Global Client Network (GNB Inward)"/>
    <x v="0"/>
    <n v="25000"/>
    <d v="2018-03-09T00:00:00"/>
    <s v="Brokerage"/>
    <s v="Inception"/>
    <m/>
    <d v="2020-01-22T00:00:00"/>
  </r>
  <r>
    <s v="Hina Malhotra"/>
    <s v="0301004265-1"/>
    <s v="Active"/>
    <d v="2019-03-09T00:00:00"/>
    <d v="2020-03-08T00:00:00"/>
    <s v="Liability"/>
    <n v="3"/>
    <s v="Animesh Rawat"/>
    <s v="Ahmedabad"/>
    <s v="Global Client Network (GNB Inward)"/>
    <x v="0"/>
    <n v="23750"/>
    <d v="2019-03-09T00:00:00"/>
    <s v="Brokerage"/>
    <s v="Renewal"/>
    <m/>
    <d v="2020-01-22T00:00:00"/>
  </r>
  <r>
    <s v="Alka Patel"/>
    <n v="195269000000"/>
    <s v="Inactive"/>
    <d v="2018-11-10T00:00:00"/>
    <d v="2019-11-09T00:00:00"/>
    <s v="Employee Benefits"/>
    <n v="13"/>
    <s v="Vididt Saha"/>
    <s v="Ahmedabad"/>
    <s v="Employee Benefits (EB)"/>
    <x v="2"/>
    <n v="0"/>
    <d v="2018-11-10T00:00:00"/>
    <s v="Brokerage"/>
    <s v="Inception"/>
    <m/>
    <d v="2020-01-22T00:00:00"/>
  </r>
  <r>
    <s v="Shruti Roy"/>
    <n v="2.4122020718290002E+18"/>
    <s v="Inactive"/>
    <d v="2018-01-12T00:00:00"/>
    <d v="2019-01-11T00:00:00"/>
    <s v="Marine"/>
    <n v="13"/>
    <s v="Vididt Saha"/>
    <s v="Ahmedabad"/>
    <s v="Marine"/>
    <x v="2"/>
    <n v="10395"/>
    <d v="2018-01-12T00:00:00"/>
    <s v="Brokerage"/>
    <s v="Endorsement"/>
    <m/>
    <d v="2020-01-22T00:00:00"/>
  </r>
  <r>
    <s v="Archana Singh"/>
    <n v="2.4122020718290002E+18"/>
    <s v="Inactive"/>
    <d v="2018-01-12T00:00:00"/>
    <d v="2019-01-11T00:00:00"/>
    <s v="Marine"/>
    <n v="13"/>
    <s v="Vididt Saha"/>
    <s v="Ahmedabad"/>
    <s v="Marine"/>
    <x v="2"/>
    <n v="0"/>
    <m/>
    <s v="Brokerage "/>
    <s v="Endorsement"/>
    <m/>
    <d v="2020-01-22T00:00:00"/>
  </r>
  <r>
    <s v="Mukul Goyal"/>
    <s v="2412 2020 7182 9001 000"/>
    <s v="Inactive"/>
    <d v="2019-01-12T00:00:00"/>
    <d v="2020-01-11T00:00:00"/>
    <s v="Marine"/>
    <n v="13"/>
    <s v="Vididt Saha"/>
    <s v="Ahmedabad"/>
    <s v="Marine"/>
    <x v="2"/>
    <n v="15592.5"/>
    <d v="2019-01-12T00:00:00"/>
    <s v="Brokerage"/>
    <s v="Renewal"/>
    <m/>
    <d v="2020-01-22T00:00:00"/>
  </r>
  <r>
    <s v="Namita Bajaj"/>
    <n v="2.4122020718290002E+18"/>
    <s v="Active"/>
    <d v="2020-01-12T00:00:00"/>
    <d v="2021-01-11T00:00:00"/>
    <s v="Marine"/>
    <n v="13"/>
    <s v="Vididt Saha"/>
    <s v="Ahmedabad"/>
    <s v="Marine"/>
    <x v="2"/>
    <n v="11310.75"/>
    <d v="2020-01-12T00:00:00"/>
    <s v="Brokerage"/>
    <s v="Renewal"/>
    <m/>
    <d v="2020-01-22T00:00:00"/>
  </r>
  <r>
    <s v="Nikita Joshi"/>
    <s v="4101191100000008-00"/>
    <s v="Active"/>
    <d v="2019-11-10T00:00:00"/>
    <d v="2020-11-09T00:00:00"/>
    <s v="Employee Benefits"/>
    <n v="13"/>
    <s v="Vididt Saha"/>
    <s v="Ahmedabad"/>
    <s v="Employee Benefits (EB)"/>
    <x v="0"/>
    <n v="48928.73"/>
    <d v="2019-11-10T00:00:00"/>
    <s v="Brokerage"/>
    <s v="Renewal"/>
    <m/>
    <d v="2020-01-22T00:00:00"/>
  </r>
  <r>
    <s v="Tejas Shah"/>
    <n v="41050127"/>
    <s v="Active"/>
    <d v="2019-11-25T00:00:00"/>
    <d v="2020-11-24T00:00:00"/>
    <s v="Liability"/>
    <n v="13"/>
    <s v="Vididt Saha"/>
    <s v="Ahmedabad"/>
    <s v="Liability"/>
    <x v="0"/>
    <n v="18975"/>
    <d v="2019-11-25T00:00:00"/>
    <s v="Brokerage"/>
    <s v="Inception"/>
    <m/>
    <d v="2020-01-22T00:00:00"/>
  </r>
  <r>
    <s v="Kavita Rao"/>
    <n v="43169018"/>
    <s v="Inactive"/>
    <d v="2018-07-11T00:00:00"/>
    <d v="2019-07-10T00:00:00"/>
    <s v="Miscellaneous"/>
    <n v="13"/>
    <s v="Vididt Saha"/>
    <s v="Ahmedabad"/>
    <s v="Liability"/>
    <x v="2"/>
    <n v="16170"/>
    <d v="2018-07-11T00:00:00"/>
    <s v="Brokerage"/>
    <s v="Lapse"/>
    <s v="NOLN - No Longer Needed"/>
    <d v="2020-01-22T00:00:00"/>
  </r>
  <r>
    <s v="Hemant Shah"/>
    <n v="54522170"/>
    <s v="Active"/>
    <d v="2019-07-09T00:00:00"/>
    <d v="2020-07-08T00:00:00"/>
    <s v="Employee Benefits"/>
    <n v="13"/>
    <s v="Vididt Saha"/>
    <s v="Ahmedabad"/>
    <s v="Employee Benefits (EB)"/>
    <x v="2"/>
    <n v="9056.48"/>
    <d v="2019-07-09T00:00:00"/>
    <s v="Brokerage"/>
    <s v="Inception"/>
    <m/>
    <d v="2020-01-22T00:00:00"/>
  </r>
  <r>
    <s v="Prabhat Naik"/>
    <s v="OG-19-2202-4001-00004011"/>
    <s v="Inactive"/>
    <d v="2018-07-10T00:00:00"/>
    <d v="2019-07-09T00:00:00"/>
    <s v="Fire"/>
    <n v="13"/>
    <s v="Vididt Saha"/>
    <s v="Ahmedabad"/>
    <s v="Property / BI"/>
    <x v="2"/>
    <n v="18357"/>
    <d v="2018-07-10T00:00:00"/>
    <s v="Brokerage"/>
    <s v="Lapse"/>
    <s v="OTHR â€“ Other"/>
    <d v="2020-01-22T00:00:00"/>
  </r>
  <r>
    <s v="Nikhil Tiwari"/>
    <s v="OG-19-2202-4004-00000044"/>
    <s v="Inactive"/>
    <d v="2018-07-10T00:00:00"/>
    <d v="2019-07-09T00:00:00"/>
    <s v="Fire"/>
    <n v="13"/>
    <s v="Vididt Saha"/>
    <s v="Ahmedabad"/>
    <s v="Property / BI"/>
    <x v="2"/>
    <n v="10416.75"/>
    <d v="2018-07-10T00:00:00"/>
    <s v="Brokerage"/>
    <s v="Inception"/>
    <m/>
    <d v="2020-01-22T00:00:00"/>
  </r>
  <r>
    <s v="Neha Trivedi"/>
    <s v="OG-19-2202-4010-00000816"/>
    <s v="Inactive"/>
    <d v="2018-07-10T00:00:00"/>
    <d v="2019-07-09T00:00:00"/>
    <s v="Miscellaneous"/>
    <n v="13"/>
    <s v="Vididt Saha"/>
    <s v="Ahmedabad"/>
    <s v="Property / BI"/>
    <x v="2"/>
    <n v="1232"/>
    <d v="2018-07-10T00:00:00"/>
    <s v="Brokerage"/>
    <s v="Inception"/>
    <m/>
    <d v="2020-01-22T00:00:00"/>
  </r>
  <r>
    <s v="Shruti Agarwal"/>
    <s v="OG-19-2202-4010-00000817"/>
    <s v="Inactive"/>
    <d v="2018-07-10T00:00:00"/>
    <d v="2019-07-09T00:00:00"/>
    <s v="Miscellaneous"/>
    <n v="13"/>
    <s v="Vididt Saha"/>
    <s v="Ahmedabad"/>
    <s v="Property / BI"/>
    <x v="2"/>
    <n v="242.5"/>
    <d v="2018-07-10T00:00:00"/>
    <s v="Brokerage"/>
    <s v="Lapse"/>
    <s v="NOLN - No Longer Needed"/>
    <d v="2020-01-22T00:00:00"/>
  </r>
  <r>
    <s v="Kiran Desai"/>
    <s v="OG-19-2202-4011-00000127"/>
    <s v="Active"/>
    <d v="2019-01-09T00:00:00"/>
    <d v="2020-01-08T00:00:00"/>
    <s v="Miscellaneous"/>
    <n v="13"/>
    <s v="Vididt Saha"/>
    <s v="Ahmedabad"/>
    <s v="Property / BI"/>
    <x v="2"/>
    <n v="643.75"/>
    <d v="2019-01-09T00:00:00"/>
    <s v="Brokerage"/>
    <s v="Inception"/>
    <m/>
    <d v="2020-01-22T00:00:00"/>
  </r>
  <r>
    <s v="Kanchan Iyer"/>
    <s v="OG-20-2202-4004-00000043"/>
    <s v="Active"/>
    <d v="2019-05-16T00:00:00"/>
    <d v="2020-05-15T00:00:00"/>
    <s v="Fire"/>
    <n v="13"/>
    <s v="Vididt Saha"/>
    <s v="Ahmedabad"/>
    <s v="Property / BI"/>
    <x v="2"/>
    <n v="4595.75"/>
    <d v="2019-05-16T00:00:00"/>
    <s v="Brokerage"/>
    <s v="Inception"/>
    <m/>
    <d v="2020-01-22T00:00:00"/>
  </r>
  <r>
    <s v="Bhavna Kapoor"/>
    <s v="OG-20-2202-4004-00000066"/>
    <s v="Active"/>
    <d v="2019-07-11T00:00:00"/>
    <d v="2020-07-10T00:00:00"/>
    <s v="Fire"/>
    <n v="13"/>
    <s v="Vididt Saha"/>
    <s v="Ahmedabad"/>
    <s v="Property / BI"/>
    <x v="2"/>
    <n v="21905.200000000001"/>
    <d v="2019-07-11T00:00:00"/>
    <s v="Brokerage"/>
    <s v="Renewal"/>
    <m/>
    <d v="2020-01-22T00:00:00"/>
  </r>
  <r>
    <s v="Ritika Reddy"/>
    <s v="OG-20-2202-4010-00000924"/>
    <s v="Active"/>
    <d v="2019-07-10T00:00:00"/>
    <d v="2020-07-09T00:00:00"/>
    <s v="Miscellaneous"/>
    <n v="13"/>
    <s v="Vididt Saha"/>
    <s v="Ahmedabad"/>
    <s v="Property / BI"/>
    <x v="2"/>
    <n v="337.5"/>
    <d v="2019-07-10T00:00:00"/>
    <s v="Brokerage"/>
    <s v="Renewal"/>
    <m/>
    <d v="2020-01-22T00:00:00"/>
  </r>
  <r>
    <s v="Suresh Das"/>
    <s v="0000000007919559-01"/>
    <s v="Active"/>
    <d v="2018-12-28T00:00:00"/>
    <d v="2019-12-27T00:00:00"/>
    <s v="Marine"/>
    <n v="1"/>
    <s v="Vinay"/>
    <s v="Ahmedabad"/>
    <s v="Marine"/>
    <x v="2"/>
    <n v="6112.76"/>
    <d v="2018-12-28T00:00:00"/>
    <s v="Brokerage"/>
    <s v="Endorsement"/>
    <m/>
    <d v="2020-01-22T00:00:00"/>
  </r>
  <r>
    <s v="Shikha Chauhan"/>
    <s v="0000000007919559-01"/>
    <s v="Active"/>
    <d v="2018-12-28T00:00:00"/>
    <d v="2019-12-27T00:00:00"/>
    <s v="Marine"/>
    <n v="1"/>
    <s v="Vinay"/>
    <s v="Ahmedabad"/>
    <s v="Marine"/>
    <x v="2"/>
    <n v="0"/>
    <m/>
    <s v="Brokerage "/>
    <s v="Endorsement"/>
    <m/>
    <d v="2020-01-22T00:00:00"/>
  </r>
  <r>
    <s v="Hemant Dutta"/>
    <s v="2001/161822918/00/000"/>
    <s v="Active"/>
    <d v="2018-12-06T00:00:00"/>
    <d v="2019-12-05T00:00:00"/>
    <s v="Marine"/>
    <n v="1"/>
    <s v="Vinay"/>
    <s v="Ahmedabad"/>
    <s v="Marine"/>
    <x v="2"/>
    <n v="10725"/>
    <d v="2018-12-06T00:00:00"/>
    <s v="Brokerage"/>
    <s v="Inception"/>
    <m/>
    <d v="2020-01-22T00:00:00"/>
  </r>
  <r>
    <s v="Dinesh Pandey"/>
    <n v="2280014070"/>
    <s v="Active"/>
    <d v="2019-03-09T00:00:00"/>
    <d v="2020-03-08T00:00:00"/>
    <s v="Liability"/>
    <n v="2"/>
    <s v="Abhinav Shivam"/>
    <s v="Ahmedabad"/>
    <s v="Liability"/>
    <x v="2"/>
    <n v="27530.38"/>
    <d v="2019-03-09T00:00:00"/>
    <s v="Brokerage"/>
    <s v="Inception"/>
    <m/>
    <d v="2020-01-22T00:00:00"/>
  </r>
  <r>
    <s v="Archana Iyer"/>
    <n v="3.1030411181E+17"/>
    <s v="Inactive"/>
    <d v="2018-04-01T00:00:00"/>
    <d v="2019-03-31T00:00:00"/>
    <s v="Miscellaneous"/>
    <n v="1"/>
    <s v="Vinay"/>
    <s v="Ahmedabad"/>
    <s v="Property / BI"/>
    <x v="2"/>
    <n v="106033.91"/>
    <d v="2018-04-01T00:00:00"/>
    <s v="Brokerage"/>
    <s v="Lapse"/>
    <s v="COMP - Competition"/>
    <d v="2020-01-22T00:00:00"/>
  </r>
  <r>
    <s v="Deepak Menon"/>
    <n v="3.1030411181E+17"/>
    <s v="Active"/>
    <d v="2019-01-08T00:00:00"/>
    <d v="2019-04-07T00:00:00"/>
    <s v="Fire"/>
    <n v="2"/>
    <s v="Abhinav Shivam"/>
    <s v="Ahmedabad"/>
    <s v="Small Medium Enterpries (SME)"/>
    <x v="2"/>
    <n v="3978.77"/>
    <d v="2019-01-08T00:00:00"/>
    <s v="Brokerage"/>
    <s v="Inception"/>
    <m/>
    <d v="2020-01-22T00:00:00"/>
  </r>
  <r>
    <s v="Vivek Gupta"/>
    <n v="3.1030411181E+17"/>
    <s v="Active"/>
    <d v="2019-01-19T00:00:00"/>
    <d v="2019-04-18T00:00:00"/>
    <s v="Fire"/>
    <n v="2"/>
    <s v="Abhinav Shivam"/>
    <s v="Ahmedabad"/>
    <s v="Small Medium Enterpries (SME)"/>
    <x v="2"/>
    <n v="9453.35"/>
    <d v="2019-01-19T00:00:00"/>
    <s v="Brokerage"/>
    <s v="Inception"/>
    <m/>
    <d v="2020-01-22T00:00:00"/>
  </r>
  <r>
    <s v="Rina Shah"/>
    <n v="3.1030411181E+17"/>
    <s v="Active"/>
    <d v="2019-02-26T00:00:00"/>
    <d v="2019-04-25T00:00:00"/>
    <s v="Fire"/>
    <n v="2"/>
    <s v="Abhinav Shivam"/>
    <s v="Ahmedabad"/>
    <s v="Small Medium Enterpries (SME)"/>
    <x v="2"/>
    <n v="4156.79"/>
    <d v="2019-02-26T00:00:00"/>
    <s v="Brokerage"/>
    <s v="Inception"/>
    <m/>
    <d v="2020-01-22T00:00:00"/>
  </r>
  <r>
    <s v="Uday Prasad"/>
    <n v="43187020"/>
    <s v="Active"/>
    <d v="2019-04-22T00:00:00"/>
    <d v="2020-04-21T00:00:00"/>
    <s v="Miscellaneous"/>
    <n v="13"/>
    <s v="Vididt Saha"/>
    <s v="Ahmedabad"/>
    <s v="Liability"/>
    <x v="1"/>
    <n v="7451.24"/>
    <d v="2019-04-22T00:00:00"/>
    <s v="Brokerage"/>
    <s v="Inception"/>
    <m/>
    <d v="2020-01-22T00:00:00"/>
  </r>
  <r>
    <s v="Nitin Kapoor"/>
    <s v="0865082088 00"/>
    <s v="Active"/>
    <d v="2018-12-07T00:00:00"/>
    <d v="2019-12-06T00:00:00"/>
    <s v="Marine"/>
    <n v="1"/>
    <s v="Vinay"/>
    <s v="Ahmedabad"/>
    <s v="Marine"/>
    <x v="2"/>
    <n v="3630"/>
    <d v="2019-12-17T00:00:00"/>
    <s v="Brokerage"/>
    <s v="Inception"/>
    <m/>
    <d v="2020-01-22T00:00:00"/>
  </r>
  <r>
    <s v="Harish Kaul"/>
    <s v="0865081032 00"/>
    <s v="Active"/>
    <d v="2018-09-11T00:00:00"/>
    <d v="2019-09-10T00:00:00"/>
    <s v="Marine"/>
    <n v="1"/>
    <s v="Vinay"/>
    <s v="Ahmedabad"/>
    <s v="Marine"/>
    <x v="0"/>
    <n v="1072.5"/>
    <d v="2019-09-11T00:00:00"/>
    <s v="Brokerage"/>
    <s v="Inception"/>
    <m/>
    <d v="2020-01-22T00:00:00"/>
  </r>
  <r>
    <s v="Neeraj Arora"/>
    <n v="1.11200441808E+19"/>
    <s v="Active"/>
    <d v="2019-01-03T00:00:00"/>
    <d v="2019-10-02T00:00:00"/>
    <s v="Engineering"/>
    <n v="3"/>
    <s v="Animesh Rawat"/>
    <s v="Ahmedabad"/>
    <s v="Global Client Network (GNB Inward)"/>
    <x v="2"/>
    <n v="49401.25"/>
    <d v="2019-01-03T00:00:00"/>
    <s v="Brokerage"/>
    <s v="Inception"/>
    <m/>
    <d v="2020-01-22T00:00:00"/>
  </r>
  <r>
    <s v="Mukul Kumar"/>
    <n v="1.11200441808E+19"/>
    <s v="Active"/>
    <d v="2019-01-03T00:00:00"/>
    <d v="2019-10-02T00:00:00"/>
    <s v="Engineering"/>
    <n v="3"/>
    <s v="Animesh Rawat"/>
    <s v="Ahmedabad"/>
    <s v="Global Client Network (GNB Inward)"/>
    <x v="2"/>
    <n v="49401.25"/>
    <d v="2019-01-03T00:00:00"/>
    <s v="Brokerage"/>
    <s v="Inception"/>
    <m/>
    <d v="2020-01-22T00:00:00"/>
  </r>
  <r>
    <s v="Gauri Naik"/>
    <n v="1.1120044185899999E+19"/>
    <s v="Active"/>
    <d v="2019-01-03T00:00:00"/>
    <d v="2019-10-02T00:00:00"/>
    <s v="Engineering"/>
    <n v="3"/>
    <s v="Animesh Rawat"/>
    <s v="Ahmedabad"/>
    <s v="Global Client Network (GNB Inward)"/>
    <x v="2"/>
    <n v="45000"/>
    <d v="2019-01-03T00:00:00"/>
    <s v="Brokerage"/>
    <s v="Inception"/>
    <m/>
    <d v="2020-01-22T00:00:00"/>
  </r>
  <r>
    <s v="Harish Menon"/>
    <s v="4016/138636598/01/000"/>
    <s v="Inactive"/>
    <d v="2018-09-30T00:00:00"/>
    <d v="2019-09-29T00:00:00"/>
    <s v="Employee Benefits"/>
    <n v="10"/>
    <s v="Mark"/>
    <s v="Ahmedabad"/>
    <s v="Employee Benefits (EB)"/>
    <x v="0"/>
    <n v="54000"/>
    <d v="2018-09-30T00:00:00"/>
    <s v="Brokerage"/>
    <s v="Inception"/>
    <m/>
    <d v="2020-01-22T00:00:00"/>
  </r>
  <r>
    <s v="Mohit Gupta"/>
    <s v="2005/162167315/00/000"/>
    <s v="Active"/>
    <d v="2018-12-14T00:00:00"/>
    <d v="2019-12-13T00:00:00"/>
    <s v="Marine"/>
    <n v="12"/>
    <s v="Shivani Sharma"/>
    <s v="Ahmedabad"/>
    <s v="Global Client Network (GNB Inward)"/>
    <x v="2"/>
    <n v="5659.5"/>
    <d v="2018-12-14T00:00:00"/>
    <s v="Brokerage"/>
    <s v="Inception"/>
    <m/>
    <d v="2020-01-22T00:00:00"/>
  </r>
  <r>
    <s v="Amit Arora"/>
    <n v="3.1142027482102001E+18"/>
    <s v="Active"/>
    <d v="2019-04-11T00:00:00"/>
    <d v="2020-04-09T00:00:00"/>
    <s v="Miscellaneous"/>
    <n v="3"/>
    <s v="Animesh Rawat"/>
    <s v="Ahmedabad"/>
    <s v="Global Client Network (GNB Inward)"/>
    <x v="2"/>
    <n v="2942.25"/>
    <d v="2019-04-11T00:00:00"/>
    <s v="Brokerage"/>
    <s v="Inception"/>
    <m/>
    <d v="2020-01-22T00:00:00"/>
  </r>
  <r>
    <s v="Nikita Pandit"/>
    <s v="0000000007404252-01"/>
    <s v="Inactive"/>
    <d v="2018-10-24T00:00:00"/>
    <d v="2019-10-23T00:00:00"/>
    <s v="Miscellaneous"/>
    <n v="3"/>
    <s v="Animesh Rawat"/>
    <s v="Ahmedabad"/>
    <s v="Global Client Network (GNB Inward)"/>
    <x v="0"/>
    <n v="6335.5"/>
    <d v="2019-10-23T00:00:00"/>
    <s v="Brokerage"/>
    <s v="Inception"/>
    <m/>
    <d v="2020-01-22T00:00:00"/>
  </r>
  <r>
    <s v="Vikas Gupta"/>
    <s v="0000000007404252-02"/>
    <s v="Active"/>
    <d v="2019-10-26T00:00:00"/>
    <d v="2020-10-25T00:00:00"/>
    <s v="Miscellaneous"/>
    <n v="3"/>
    <s v="Animesh Rawat"/>
    <s v="Ahmedabad"/>
    <s v="Global Client Network (GNB Inward)"/>
    <x v="0"/>
    <n v="2436.75"/>
    <d v="2019-10-26T00:00:00"/>
    <s v="Brokerage"/>
    <s v="Renewal"/>
    <m/>
    <d v="2020-01-22T00:00:00"/>
  </r>
  <r>
    <s v="Kamlesh Pillai"/>
    <n v="10619837"/>
    <s v="Inactive"/>
    <d v="2018-10-24T00:00:00"/>
    <d v="2019-10-23T00:00:00"/>
    <s v="Fire"/>
    <n v="3"/>
    <s v="Animesh Rawat"/>
    <s v="Ahmedabad"/>
    <s v="Global Client Network (GNB Inward)"/>
    <x v="0"/>
    <n v="18321.23"/>
    <d v="2018-10-24T00:00:00"/>
    <s v="Brokerage"/>
    <s v="Inception"/>
    <m/>
    <d v="2020-01-22T00:00:00"/>
  </r>
  <r>
    <s v="Umesh Agarwal"/>
    <s v="0000000010619837-01"/>
    <s v="Active"/>
    <d v="2019-10-25T00:00:00"/>
    <d v="2020-10-24T00:00:00"/>
    <s v="Fire"/>
    <n v="3"/>
    <s v="Animesh Rawat"/>
    <s v="Ahmedabad"/>
    <s v="Global Client Network (GNB Inward)"/>
    <x v="0"/>
    <n v="26967.39"/>
    <d v="2019-10-25T00:00:00"/>
    <s v="Brokerage"/>
    <s v="Renewal"/>
    <m/>
    <d v="2020-01-22T00:00:00"/>
  </r>
  <r>
    <s v="Ankur Gandhi"/>
    <s v="1011/142530053/00/000"/>
    <s v="Active"/>
    <d v="2018-01-01T00:00:00"/>
    <d v="2018-12-31T00:00:00"/>
    <s v="Miscellaneous"/>
    <n v="3"/>
    <s v="Animesh Rawat"/>
    <s v="Ahmedabad"/>
    <s v="Global Client Network (GNB Inward)"/>
    <x v="0"/>
    <n v="159956.76"/>
    <d v="2018-01-01T00:00:00"/>
    <s v="Brokerage"/>
    <s v="Inception"/>
    <m/>
    <d v="2020-01-22T00:00:00"/>
  </r>
  <r>
    <s v="Dinesh Kaul"/>
    <s v="1011/142530053/01/000"/>
    <s v="Active"/>
    <d v="2019-01-01T00:00:00"/>
    <d v="2019-12-31T00:00:00"/>
    <s v="Fire"/>
    <n v="3"/>
    <s v="Animesh Rawat"/>
    <s v="Ahmedabad"/>
    <s v="Global Client Network (GNB Inward)"/>
    <x v="0"/>
    <n v="0"/>
    <d v="2019-01-01T00:00:00"/>
    <s v="Brokerage"/>
    <s v="Inception"/>
    <m/>
    <d v="2020-01-22T00:00:00"/>
  </r>
  <r>
    <s v="Ankur Naik"/>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Sanjay Trivedi"/>
    <n v="41047870"/>
    <s v="Active"/>
    <d v="2019-07-05T00:00:00"/>
    <d v="2020-07-04T00:00:00"/>
    <s v="Liability"/>
    <n v="2"/>
    <s v="Abhinav Shivam"/>
    <s v="Ahmedabad"/>
    <s v="Liability"/>
    <x v="1"/>
    <n v="72675"/>
    <d v="2019-07-05T00:00:00"/>
    <s v="Brokerage"/>
    <s v="Inception"/>
    <m/>
    <d v="2020-01-22T00:00:00"/>
  </r>
  <r>
    <s v="Anita Sethi"/>
    <n v="41047870"/>
    <s v="Active"/>
    <d v="2019-07-05T00:00:00"/>
    <d v="2020-07-04T00:00:00"/>
    <s v="Liability"/>
    <n v="2"/>
    <s v="Abhinav Shivam"/>
    <s v="Ahmedabad"/>
    <s v="Liability"/>
    <x v="1"/>
    <n v="72675"/>
    <d v="2019-07-05T00:00:00"/>
    <s v="Brokerage"/>
    <s v="Inception"/>
    <m/>
    <d v="2020-01-22T00:00:00"/>
  </r>
  <r>
    <s v="Ashok Chatterjee"/>
    <s v="0865000748 01"/>
    <s v="Inactive"/>
    <d v="2018-04-01T00:00:00"/>
    <d v="2019-03-31T00:00:00"/>
    <s v="Marine"/>
    <n v="6"/>
    <s v="Ketan Jain"/>
    <s v="Ahmedabad"/>
    <s v="Marine"/>
    <x v="0"/>
    <n v="23771.05"/>
    <d v="2018-04-01T00:00:00"/>
    <s v="Brokerage"/>
    <s v="Inception"/>
    <m/>
    <d v="2020-01-22T00:00:00"/>
  </r>
  <r>
    <s v="Rani Agarwal"/>
    <s v="0865000748 02"/>
    <s v="Active"/>
    <d v="2019-04-01T00:00:00"/>
    <d v="2020-03-31T00:00:00"/>
    <s v="Marine"/>
    <n v="6"/>
    <s v="Ketan Jain"/>
    <s v="Ahmedabad"/>
    <s v="Marine"/>
    <x v="0"/>
    <n v="21399.439999999999"/>
    <d v="2019-05-31T00:00:00"/>
    <s v="Brokerage"/>
    <s v="Renewal"/>
    <m/>
    <d v="2020-01-22T00:00:00"/>
  </r>
  <r>
    <s v="Arjun Rao"/>
    <n v="22364363"/>
    <s v="Active"/>
    <d v="2018-11-01T00:00:00"/>
    <d v="2019-10-31T00:00:00"/>
    <s v="Marine"/>
    <n v="1"/>
    <s v="Vinay"/>
    <s v="Ahmedabad"/>
    <s v="Affinity"/>
    <x v="0"/>
    <n v="23100.17"/>
    <d v="2019-10-31T00:00:00"/>
    <s v="Brokerage"/>
    <s v="Inception"/>
    <m/>
    <d v="2020-01-22T00:00:00"/>
  </r>
  <r>
    <s v="Anil Naik"/>
    <n v="22387698"/>
    <s v="Active"/>
    <d v="2018-12-24T00:00:00"/>
    <d v="2019-12-23T00:00:00"/>
    <s v="Marine"/>
    <n v="1"/>
    <s v="Vinay"/>
    <s v="Ahmedabad"/>
    <s v="Marine"/>
    <x v="0"/>
    <n v="1113.92"/>
    <d v="2018-12-24T00:00:00"/>
    <s v="Brokerage"/>
    <s v="Inception"/>
    <m/>
    <d v="2020-01-22T00:00:00"/>
  </r>
  <r>
    <s v="Simran Trivedi"/>
    <n v="9.9000036180199997E+19"/>
    <s v="Active"/>
    <d v="2018-09-06T00:00:00"/>
    <d v="2019-09-05T00:00:00"/>
    <s v="Liability"/>
    <n v="13"/>
    <s v="Vididt Saha"/>
    <s v="Ahmedabad"/>
    <s v="Liability"/>
    <x v="2"/>
    <n v="65000"/>
    <d v="2018-09-06T00:00:00"/>
    <s v="Brokerage"/>
    <s v="Inception"/>
    <m/>
    <d v="2020-01-22T00:00:00"/>
  </r>
  <r>
    <s v="Dhruv Chopra"/>
    <n v="32117648"/>
    <s v="Active"/>
    <d v="2019-02-26T00:00:00"/>
    <d v="2020-02-25T00:00:00"/>
    <s v="Engineering"/>
    <n v="13"/>
    <s v="Vididt Saha"/>
    <s v="Ahmedabad"/>
    <s v="Construction, Power &amp; Infrastructure"/>
    <x v="2"/>
    <n v="2077.5"/>
    <d v="2019-02-26T00:00:00"/>
    <s v="Brokerage"/>
    <s v="Inception"/>
    <m/>
    <d v="2020-01-22T00:00:00"/>
  </r>
  <r>
    <s v="Jaya Chopra"/>
    <n v="43152633"/>
    <s v="Inactive"/>
    <d v="2017-11-10T00:00:00"/>
    <d v="2018-05-09T00:00:00"/>
    <s v="Miscellaneous"/>
    <n v="13"/>
    <s v="Vididt Saha"/>
    <s v="Ahmedabad"/>
    <s v="Liability"/>
    <x v="2"/>
    <n v="1566.2"/>
    <d v="2017-11-10T00:00:00"/>
    <s v="Brokerage"/>
    <s v="Lapse"/>
    <s v="NOLN - No Longer Needed"/>
    <d v="2020-01-22T00:00:00"/>
  </r>
  <r>
    <s v="Kiran Goyal"/>
    <n v="43167538"/>
    <s v="Inactive"/>
    <d v="2018-06-15T00:00:00"/>
    <d v="2018-07-14T00:00:00"/>
    <s v="Miscellaneous"/>
    <n v="13"/>
    <s v="Vididt Saha"/>
    <s v="Ahmedabad"/>
    <s v="Liability"/>
    <x v="2"/>
    <n v="639.25"/>
    <d v="2018-06-15T00:00:00"/>
    <s v="Brokerage"/>
    <s v="Lapse"/>
    <s v="NOLN - No Longer Needed"/>
    <d v="2020-01-22T00:00:00"/>
  </r>
  <r>
    <s v="Pravin Sengupta"/>
    <n v="43167694"/>
    <s v="Inactive"/>
    <d v="2018-06-06T00:00:00"/>
    <d v="2019-06-05T00:00:00"/>
    <s v="Miscellaneous"/>
    <n v="13"/>
    <s v="Vididt Saha"/>
    <s v="Ahmedabad"/>
    <s v="Liability"/>
    <x v="2"/>
    <n v="1180.8800000000001"/>
    <d v="2018-06-06T00:00:00"/>
    <s v="Brokerage"/>
    <s v="Lapse"/>
    <s v="NOLN - No Longer Needed"/>
    <d v="2020-01-22T00:00:00"/>
  </r>
  <r>
    <s v="Snehal Das"/>
    <n v="43191701"/>
    <s v="Active"/>
    <d v="2019-07-02T00:00:00"/>
    <d v="2020-01-01T00:00:00"/>
    <s v="Miscellaneous"/>
    <n v="13"/>
    <s v="Vididt Saha"/>
    <s v="Ahmedabad"/>
    <s v="Liability"/>
    <x v="2"/>
    <n v="1558.76"/>
    <d v="2019-07-02T00:00:00"/>
    <s v="Brokerage"/>
    <s v="Inception"/>
    <m/>
    <d v="2020-01-22T00:00:00"/>
  </r>
  <r>
    <s v="Rajesh Malhotra"/>
    <n v="9.9000036180199997E+19"/>
    <s v="Active"/>
    <d v="2018-09-06T00:00:00"/>
    <d v="2024-03-05T00:00:00"/>
    <s v="Liability"/>
    <n v="13"/>
    <s v="Vididt Saha"/>
    <s v="Ahmedabad"/>
    <s v="Liability"/>
    <x v="2"/>
    <n v="59375"/>
    <d v="2018-09-06T00:00:00"/>
    <s v="Brokerage"/>
    <s v="Inception"/>
    <m/>
    <d v="2020-01-22T00:00:00"/>
  </r>
  <r>
    <s v="Archana Bhatia"/>
    <n v="9.9000044160300007E+19"/>
    <s v="Inactive"/>
    <d v="2017-01-09T00:00:00"/>
    <d v="2018-04-08T00:00:00"/>
    <s v="Engineering"/>
    <n v="13"/>
    <s v="Vididt Saha"/>
    <s v="Ahmedabad"/>
    <s v="Construction, Power &amp; Infrastructure"/>
    <x v="2"/>
    <n v="56150.75"/>
    <d v="2017-01-09T00:00:00"/>
    <s v="Brokerage"/>
    <s v="Lapse"/>
    <s v="NOLN - No Longer Needed"/>
    <d v="2020-01-22T00:00:00"/>
  </r>
  <r>
    <s v="Ashok Reddy"/>
    <n v="9.9000044170299998E+19"/>
    <s v="Inactive"/>
    <d v="2017-11-10T00:00:00"/>
    <d v="2018-11-09T00:00:00"/>
    <s v="Miscellaneous"/>
    <n v="13"/>
    <s v="Vididt Saha"/>
    <s v="Ahmedabad"/>
    <s v="Construction, Power &amp; Infrastructure"/>
    <x v="2"/>
    <n v="3132.5"/>
    <d v="2017-11-10T00:00:00"/>
    <s v="Brokerage"/>
    <s v="Lapse"/>
    <s v="NOLN - No Longer Needed"/>
    <d v="2020-01-22T00:00:00"/>
  </r>
  <r>
    <s v="Madhuri Bhatia"/>
    <n v="9.9000044170299998E+19"/>
    <s v="Active"/>
    <d v="2017-11-10T00:00:00"/>
    <d v="2019-11-09T00:00:00"/>
    <s v="Engineering"/>
    <n v="13"/>
    <s v="Vididt Saha"/>
    <s v="Ahmedabad"/>
    <s v="Construction, Power &amp; Infrastructure"/>
    <x v="2"/>
    <n v="30978.63"/>
    <d v="2017-11-10T00:00:00"/>
    <s v="Brokerage"/>
    <s v="Inception"/>
    <m/>
    <d v="2020-01-22T00:00:00"/>
  </r>
  <r>
    <s v="Pranav Mishra"/>
    <n v="9.9000044170299998E+19"/>
    <s v="Active"/>
    <d v="2018-02-02T00:00:00"/>
    <d v="2020-02-01T00:00:00"/>
    <s v="Engineering"/>
    <n v="13"/>
    <s v="Vididt Saha"/>
    <s v="Ahmedabad"/>
    <s v="Liability"/>
    <x v="2"/>
    <n v="17934.88"/>
    <d v="2018-02-02T00:00:00"/>
    <s v="Brokerage"/>
    <s v="Inception"/>
    <m/>
    <d v="2020-01-22T00:00:00"/>
  </r>
  <r>
    <s v="Rina Goyal"/>
    <n v="9.9000044170299998E+19"/>
    <s v="Active"/>
    <d v="2018-02-21T00:00:00"/>
    <d v="2020-02-20T00:00:00"/>
    <s v="Engineering"/>
    <n v="13"/>
    <s v="Vididt Saha"/>
    <s v="Ahmedabad"/>
    <s v="Construction, Power &amp; Infrastructure"/>
    <x v="2"/>
    <n v="15668.25"/>
    <d v="2018-02-21T00:00:00"/>
    <s v="Brokerage"/>
    <s v="Inception"/>
    <m/>
    <d v="2020-01-22T00:00:00"/>
  </r>
  <r>
    <s v="Geeta Gupta"/>
    <n v="9.9000044180300005E+19"/>
    <s v="Active"/>
    <d v="2018-04-09T00:00:00"/>
    <d v="2019-07-08T00:00:00"/>
    <s v="Engineering"/>
    <n v="13"/>
    <s v="Vididt Saha"/>
    <s v="Ahmedabad"/>
    <s v="Construction, Power &amp; Infrastructure"/>
    <x v="2"/>
    <n v="11239.38"/>
    <d v="2018-04-09T00:00:00"/>
    <s v="Brokerage"/>
    <s v="Inception"/>
    <m/>
    <d v="2020-01-22T00:00:00"/>
  </r>
  <r>
    <s v="Sudhir Roy"/>
    <n v="9.9000044180300005E+19"/>
    <s v="Inactive"/>
    <d v="2018-07-09T00:00:00"/>
    <d v="2018-10-08T00:00:00"/>
    <s v="Engineering"/>
    <n v="13"/>
    <s v="Vididt Saha"/>
    <s v="Ahmedabad"/>
    <s v="Construction, Power &amp; Infrastructure"/>
    <x v="0"/>
    <n v="11239.38"/>
    <d v="2018-07-09T00:00:00"/>
    <s v="Brokerage"/>
    <s v="Lapse"/>
    <s v="NOLN - No Longer Needed"/>
    <d v="2020-01-22T00:00:00"/>
  </r>
  <r>
    <s v="Rani Kaul"/>
    <n v="9.9000044180300005E+19"/>
    <s v="Active"/>
    <d v="2018-08-10T00:00:00"/>
    <d v="2020-02-09T00:00:00"/>
    <s v="Engineering"/>
    <n v="13"/>
    <s v="Vididt Saha"/>
    <s v="Ahmedabad"/>
    <s v="Construction, Power &amp; Infrastructure"/>
    <x v="2"/>
    <n v="21442.38"/>
    <d v="2019-10-20T00:00:00"/>
    <s v="Brokerage"/>
    <s v="Inception"/>
    <m/>
    <d v="2020-01-22T00:00:00"/>
  </r>
  <r>
    <s v="Kavita Sharma"/>
    <n v="9.9000044180300005E+19"/>
    <s v="Active"/>
    <d v="2018-08-10T00:00:00"/>
    <d v="2020-02-09T00:00:00"/>
    <s v="Engineering"/>
    <n v="13"/>
    <s v="Vididt Saha"/>
    <s v="Ahmedabad"/>
    <s v="Construction, Power &amp; Infrastructure"/>
    <x v="2"/>
    <n v="21442.75"/>
    <d v="2018-11-27T00:00:00"/>
    <s v="Brokerage"/>
    <s v="Inception"/>
    <m/>
    <d v="2020-01-22T00:00:00"/>
  </r>
  <r>
    <s v="Shikha Sethi"/>
    <n v="9.9000044180300005E+19"/>
    <s v="Active"/>
    <d v="2018-08-10T00:00:00"/>
    <d v="2020-02-09T00:00:00"/>
    <s v="Engineering"/>
    <n v="13"/>
    <s v="Vididt Saha"/>
    <s v="Ahmedabad"/>
    <s v="Construction, Power &amp; Infrastructure"/>
    <x v="2"/>
    <n v="21442.75"/>
    <d v="2019-03-16T00:00:00"/>
    <s v="Brokerage"/>
    <s v="Inception"/>
    <m/>
    <d v="2020-01-22T00:00:00"/>
  </r>
  <r>
    <s v="Amit Bhargava"/>
    <n v="9.9000044180300005E+19"/>
    <s v="Active"/>
    <d v="2018-08-10T00:00:00"/>
    <d v="2020-02-09T00:00:00"/>
    <s v="Engineering"/>
    <n v="13"/>
    <s v="Vididt Saha"/>
    <s v="Ahmedabad"/>
    <s v="Construction, Power &amp; Infrastructure"/>
    <x v="2"/>
    <n v="21442.75"/>
    <d v="2019-07-03T00:00:00"/>
    <s v="Brokerage"/>
    <s v="Inception"/>
    <m/>
    <d v="2020-01-22T00:00:00"/>
  </r>
  <r>
    <s v="Alka Goel"/>
    <n v="9.9000044180300005E+19"/>
    <s v="Active"/>
    <d v="2018-08-10T00:00:00"/>
    <d v="2020-02-09T00:00:00"/>
    <s v="Engineering"/>
    <n v="13"/>
    <s v="Vididt Saha"/>
    <s v="Ahmedabad"/>
    <s v="Construction, Power &amp; Infrastructure"/>
    <x v="2"/>
    <n v="27085.5"/>
    <d v="2018-08-10T00:00:00"/>
    <s v="Brokerage"/>
    <s v="Inception"/>
    <m/>
    <d v="2020-01-22T00:00:00"/>
  </r>
  <r>
    <s v="Harish Sharma"/>
    <n v="9.9000044180300005E+19"/>
    <s v="Active"/>
    <d v="2018-08-10T00:00:00"/>
    <d v="2020-02-09T00:00:00"/>
    <s v="Engineering"/>
    <n v="13"/>
    <s v="Vididt Saha"/>
    <s v="Ahmedabad"/>
    <s v="Construction, Power &amp; Infrastructure"/>
    <x v="2"/>
    <n v="17949.04"/>
    <d v="2018-11-27T00:00:00"/>
    <s v="Brokerage"/>
    <s v="Inception"/>
    <m/>
    <d v="2020-01-22T00:00:00"/>
  </r>
  <r>
    <s v="Gaurav Goel"/>
    <n v="9.9000044180300005E+19"/>
    <s v="Active"/>
    <d v="2018-08-10T00:00:00"/>
    <d v="2020-02-09T00:00:00"/>
    <s v="Engineering"/>
    <n v="13"/>
    <s v="Vididt Saha"/>
    <s v="Ahmedabad"/>
    <s v="Construction, Power &amp; Infrastructure"/>
    <x v="2"/>
    <n v="17949.04"/>
    <d v="2019-03-16T00:00:00"/>
    <s v="Brokerage"/>
    <s v="Inception"/>
    <m/>
    <d v="2020-01-22T00:00:00"/>
  </r>
  <r>
    <s v="Ravi Naik"/>
    <n v="9.9000044180300005E+19"/>
    <s v="Active"/>
    <d v="2018-08-10T00:00:00"/>
    <d v="2020-02-09T00:00:00"/>
    <s v="Engineering"/>
    <n v="13"/>
    <s v="Vididt Saha"/>
    <s v="Ahmedabad"/>
    <s v="Construction, Power &amp; Infrastructure"/>
    <x v="2"/>
    <n v="17949.04"/>
    <d v="2019-07-03T00:00:00"/>
    <s v="Brokerage"/>
    <s v="Inception"/>
    <m/>
    <d v="2020-01-22T00:00:00"/>
  </r>
  <r>
    <s v="Kamlesh Prasad"/>
    <n v="9.9000044180300005E+19"/>
    <s v="Active"/>
    <d v="2018-08-10T00:00:00"/>
    <d v="2020-02-09T00:00:00"/>
    <s v="Engineering"/>
    <n v="13"/>
    <s v="Vididt Saha"/>
    <s v="Ahmedabad"/>
    <s v="Construction, Power &amp; Infrastructure"/>
    <x v="2"/>
    <n v="17949.04"/>
    <d v="2019-10-20T00:00:00"/>
    <s v="Brokerage"/>
    <s v="Inception"/>
    <m/>
    <d v="2020-01-22T00:00:00"/>
  </r>
  <r>
    <s v="Nikhil Verma"/>
    <n v="9.9000044180300005E+19"/>
    <s v="Active"/>
    <d v="2018-08-10T00:00:00"/>
    <d v="2020-02-09T00:00:00"/>
    <s v="Engineering"/>
    <n v="13"/>
    <s v="Vididt Saha"/>
    <s v="Ahmedabad"/>
    <s v="Construction, Power &amp; Infrastructure"/>
    <x v="2"/>
    <n v="22672.47"/>
    <d v="2018-08-10T00:00:00"/>
    <s v="Brokerage"/>
    <s v="Inception"/>
    <m/>
    <d v="2020-01-22T00:00:00"/>
  </r>
  <r>
    <s v="Vaishali Desai"/>
    <n v="9.9000044180300005E+19"/>
    <s v="Active"/>
    <d v="2018-10-09T00:00:00"/>
    <d v="2019-10-08T00:00:00"/>
    <s v="Engineering"/>
    <n v="13"/>
    <s v="Vididt Saha"/>
    <s v="Ahmedabad"/>
    <s v="Construction, Power &amp; Infrastructure"/>
    <x v="2"/>
    <n v="11239.38"/>
    <d v="2018-10-09T00:00:00"/>
    <s v="Brokerage"/>
    <s v="Inception"/>
    <m/>
    <d v="2020-01-22T00:00:00"/>
  </r>
  <r>
    <s v="Atul Naik"/>
    <n v="9.9000044190300006E+17"/>
    <s v="Active"/>
    <d v="2019-04-10T00:00:00"/>
    <d v="2019-06-09T00:00:00"/>
    <s v="Engineering"/>
    <n v="13"/>
    <s v="Vididt Saha"/>
    <s v="Ahmedabad"/>
    <s v="Construction, Power &amp; Infrastructure"/>
    <x v="2"/>
    <n v="2212.38"/>
    <d v="2019-04-10T00:00:00"/>
    <s v="Brokerage"/>
    <s v="Inception"/>
    <m/>
    <d v="2020-01-22T00:00:00"/>
  </r>
  <r>
    <s v="Meena Bhargava"/>
    <s v="LWC/I2688106/71/10/006144"/>
    <s v="Inactive"/>
    <d v="2018-07-10T00:00:00"/>
    <d v="2018-10-09T00:00:00"/>
    <s v="Miscellaneous"/>
    <n v="13"/>
    <s v="Vididt Saha"/>
    <s v="Ahmedabad"/>
    <s v="Liability"/>
    <x v="2"/>
    <n v="1363"/>
    <d v="2018-07-10T00:00:00"/>
    <s v="Brokerage"/>
    <s v="Lapse"/>
    <s v="NOLN - No Longer Needed"/>
    <d v="2020-01-22T00:00:00"/>
  </r>
  <r>
    <s v="Mona Chopra"/>
    <s v="M6867997"/>
    <s v="Active"/>
    <d v="2019-03-25T00:00:00"/>
    <d v="2020-03-24T00:00:00"/>
    <s v="Motor"/>
    <n v="13"/>
    <s v="Vididt Saha"/>
    <s v="Ahmedabad"/>
    <s v="Motor"/>
    <x v="2"/>
    <n v="157.5"/>
    <d v="2019-03-25T00:00:00"/>
    <s v="Brokerage"/>
    <s v="Inception"/>
    <m/>
    <d v="2020-01-22T00:00:00"/>
  </r>
  <r>
    <s v="Mohit Tiwari"/>
    <s v="M7016785"/>
    <s v="Active"/>
    <d v="2019-03-29T00:00:00"/>
    <d v="2020-03-28T00:00:00"/>
    <s v="Motor"/>
    <n v="13"/>
    <s v="Vididt Saha"/>
    <s v="Ahmedabad"/>
    <s v="Motor"/>
    <x v="2"/>
    <n v="1749.45"/>
    <d v="2019-03-29T00:00:00"/>
    <s v="Brokerage"/>
    <s v="Inception"/>
    <m/>
    <d v="2020-01-22T00:00:00"/>
  </r>
  <r>
    <s v="Tina Dutta"/>
    <s v="'310304491710000022"/>
    <s v="Active"/>
    <d v="2018-03-25T00:00:00"/>
    <d v="2019-03-24T00:00:00"/>
    <s v="Liability"/>
    <n v="1"/>
    <s v="Vinay"/>
    <s v="Ahmedabad"/>
    <s v="Liability"/>
    <x v="0"/>
    <n v="6250"/>
    <d v="2018-03-25T00:00:00"/>
    <s v="Brokerage"/>
    <s v="Inception"/>
    <m/>
    <d v="2020-01-22T00:00:00"/>
  </r>
  <r>
    <s v="Hemant Das"/>
    <s v="OG-20-2202-3305-00000123"/>
    <s v="Active"/>
    <d v="2019-03-25T00:00:00"/>
    <d v="2020-03-24T00:00:00"/>
    <s v="Liability"/>
    <n v="9"/>
    <s v="Manish Sharma"/>
    <s v="Ahmedabad"/>
    <s v="Liability"/>
    <x v="0"/>
    <n v="8125"/>
    <d v="2019-03-25T00:00:00"/>
    <s v="Brokerage"/>
    <s v="Inception"/>
    <m/>
    <d v="2020-01-22T00:00:00"/>
  </r>
  <r>
    <s v="Sanjana Bhargava"/>
    <n v="2280038722"/>
    <s v="Active"/>
    <d v="2019-07-15T00:00:00"/>
    <d v="2020-01-14T00:00:00"/>
    <s v="Miscellaneous"/>
    <n v="13"/>
    <s v="Vididt Saha"/>
    <s v="Ahmedabad"/>
    <s v="Emerging Corporates Group (ECG)"/>
    <x v="2"/>
    <n v="2788.75"/>
    <d v="2019-07-15T00:00:00"/>
    <s v="Brokerage"/>
    <s v="Inception"/>
    <m/>
    <d v="2020-01-22T00:00:00"/>
  </r>
  <r>
    <s v="Kamlesh Trivedi"/>
    <n v="43170791"/>
    <s v="Active"/>
    <d v="2018-08-10T00:00:00"/>
    <d v="2019-06-09T00:00:00"/>
    <s v="Miscellaneous"/>
    <n v="13"/>
    <s v="Vididt Saha"/>
    <s v="Ahmedabad"/>
    <s v="Liability"/>
    <x v="1"/>
    <n v="7827.77"/>
    <d v="2018-08-10T00:00:00"/>
    <s v="Brokerage"/>
    <s v="Endorsement"/>
    <m/>
    <d v="2020-01-22T00:00:00"/>
  </r>
  <r>
    <s v="Nikita Tiwari"/>
    <n v="43170791"/>
    <s v="Active"/>
    <d v="2018-08-10T00:00:00"/>
    <d v="2019-06-09T00:00:00"/>
    <s v="Miscellaneous"/>
    <n v="13"/>
    <s v="Vididt Saha"/>
    <s v="Ahmedabad"/>
    <s v="Liability"/>
    <x v="1"/>
    <n v="0"/>
    <d v="2018-10-25T00:00:00"/>
    <s v="Brokerage "/>
    <s v="Endorsement"/>
    <m/>
    <d v="2020-01-22T00:00:00"/>
  </r>
  <r>
    <s v="Kapil Kapoor"/>
    <n v="43170791"/>
    <s v="Active"/>
    <d v="2018-08-10T00:00:00"/>
    <d v="2019-06-09T00:00:00"/>
    <s v="Miscellaneous"/>
    <n v="13"/>
    <s v="Vididt Saha"/>
    <s v="Ahmedabad"/>
    <s v="Liability"/>
    <x v="1"/>
    <n v="4194.8"/>
    <d v="2019-01-22T00:00:00"/>
    <s v="Brokerage "/>
    <s v="Endorsement"/>
    <m/>
    <d v="2020-01-22T00:00:00"/>
  </r>
  <r>
    <s v="Harish Rana"/>
    <n v="43182398"/>
    <s v="Inactive"/>
    <d v="2019-02-19T00:00:00"/>
    <d v="2020-05-18T00:00:00"/>
    <s v="Miscellaneous"/>
    <n v="13"/>
    <s v="Vididt Saha"/>
    <s v="Ahmedabad"/>
    <s v="Liability"/>
    <x v="2"/>
    <n v="1390.13"/>
    <d v="2019-02-19T00:00:00"/>
    <s v="Brokerage"/>
    <s v="Inception"/>
    <m/>
    <d v="2020-01-22T00:00:00"/>
  </r>
  <r>
    <s v="Nikhil Pandit"/>
    <n v="4318239800002"/>
    <s v="Active"/>
    <d v="2020-05-18T00:00:00"/>
    <d v="2020-08-18T00:00:00"/>
    <s v="Miscellaneous"/>
    <n v="13"/>
    <s v="Vididt Saha"/>
    <s v="Ahmedabad"/>
    <s v="Liability"/>
    <x v="2"/>
    <n v="1390.13"/>
    <d v="2020-05-18T00:00:00"/>
    <s v="Brokerage"/>
    <s v="Renewal"/>
    <m/>
    <d v="2020-01-22T00:00:00"/>
  </r>
  <r>
    <s v="Vivek Rana"/>
    <n v="43189992"/>
    <s v="Active"/>
    <d v="2019-06-10T00:00:00"/>
    <d v="2019-12-09T00:00:00"/>
    <s v="Miscellaneous"/>
    <n v="13"/>
    <s v="Vididt Saha"/>
    <s v="Ahmedabad"/>
    <s v="Liability"/>
    <x v="2"/>
    <n v="7835.19"/>
    <d v="2019-06-10T00:00:00"/>
    <s v="Brokerage"/>
    <s v="Inception"/>
    <m/>
    <d v="2020-01-22T00:00:00"/>
  </r>
  <r>
    <s v="Hemant Nair"/>
    <n v="43190133"/>
    <s v="Active"/>
    <d v="2019-06-11T00:00:00"/>
    <d v="2019-12-10T00:00:00"/>
    <s v="Miscellaneous"/>
    <n v="13"/>
    <s v="Vididt Saha"/>
    <s v="Ahmedabad"/>
    <s v="Liability"/>
    <x v="2"/>
    <n v="7782.56"/>
    <d v="2019-06-11T00:00:00"/>
    <s v="Brokerage"/>
    <s v="Inception"/>
    <m/>
    <d v="2020-01-22T00:00:00"/>
  </r>
  <r>
    <s v="Veena Bhargava"/>
    <n v="43191701"/>
    <s v="Active"/>
    <d v="2019-07-02T00:00:00"/>
    <d v="2020-07-01T00:00:00"/>
    <s v="Miscellaneous"/>
    <n v="13"/>
    <s v="Vididt Saha"/>
    <s v="Ahmedabad"/>
    <s v="Liability"/>
    <x v="3"/>
    <n v="1558.76"/>
    <d v="2019-07-02T00:00:00"/>
    <s v="Brokerage"/>
    <s v="Inception"/>
    <m/>
    <d v="2020-01-22T00:00:00"/>
  </r>
  <r>
    <s v="Shivam Shah"/>
    <n v="9.9000044190299996E+19"/>
    <s v="Active"/>
    <d v="2019-04-12T00:00:00"/>
    <d v="2019-10-11T00:00:00"/>
    <s v="Engineering"/>
    <n v="13"/>
    <s v="Vididt Saha"/>
    <s v="Ahmedabad"/>
    <s v="Construction, Power &amp; Infrastructure"/>
    <x v="2"/>
    <n v="3007.5"/>
    <d v="2019-04-12T00:00:00"/>
    <s v="Brokerage"/>
    <s v="Inception"/>
    <m/>
    <d v="2020-01-22T00:00:00"/>
  </r>
  <r>
    <s v="Bhavna Bhandari"/>
    <n v="9.9000044190299996E+19"/>
    <s v="Active"/>
    <d v="2019-11-19T00:00:00"/>
    <d v="2020-11-18T00:00:00"/>
    <s v="Engineering"/>
    <n v="13"/>
    <s v="Vididt Saha"/>
    <s v="Ahmedabad"/>
    <s v="Construction, Power &amp; Infrastructure"/>
    <x v="2"/>
    <n v="26804.5"/>
    <d v="2019-11-19T00:00:00"/>
    <s v="Brokerage"/>
    <s v="Inception"/>
    <m/>
    <d v="2020-01-22T00:00:00"/>
  </r>
  <r>
    <s v="Tarun Shah"/>
    <s v="OG-19-2201-0420-00000001"/>
    <s v="Inactive"/>
    <d v="2018-04-01T00:00:00"/>
    <d v="2019-03-31T00:00:00"/>
    <s v="Miscellaneous"/>
    <n v="3"/>
    <s v="Animesh Rawat"/>
    <s v="Ahmedabad"/>
    <s v="Global Client Network (GNB Inward)"/>
    <x v="0"/>
    <n v="1771.98"/>
    <d v="2018-04-01T00:00:00"/>
    <s v="Brokerage"/>
    <s v="Inception"/>
    <m/>
    <d v="2020-01-22T00:00:00"/>
  </r>
  <r>
    <s v="Hemant Chauhan"/>
    <s v="OG-19-2201-0420-00000001"/>
    <s v="Inactive"/>
    <d v="2018-04-01T00:00:00"/>
    <d v="2019-03-31T00:00:00"/>
    <s v="Miscellaneous"/>
    <n v="3"/>
    <s v="Animesh Rawat"/>
    <s v="Ahmedabad"/>
    <s v="Global Client Network (GNB Inward)"/>
    <x v="0"/>
    <n v="681.53"/>
    <d v="2018-04-01T00:00:00"/>
    <s v="Brokerage"/>
    <s v="Inception"/>
    <m/>
    <d v="2020-01-22T00:00:00"/>
  </r>
  <r>
    <s v="Geeta Verma"/>
    <s v="OG-19-2201-0420-00000001"/>
    <s v="Inactive"/>
    <d v="2018-04-01T00:00:00"/>
    <d v="2019-03-31T00:00:00"/>
    <s v="Miscellaneous"/>
    <n v="3"/>
    <s v="Animesh Rawat"/>
    <s v="Ahmedabad"/>
    <s v="Global Client Network (GNB Inward)"/>
    <x v="0"/>
    <n v="272.61"/>
    <d v="2018-04-01T00:00:00"/>
    <s v="Brokerage"/>
    <s v="Inception"/>
    <m/>
    <d v="2020-01-22T00:00:00"/>
  </r>
  <r>
    <s v="Ashok Patel"/>
    <s v="OG-19-2201-0425-00000001"/>
    <s v="Inactive"/>
    <d v="2018-04-01T00:00:00"/>
    <d v="2019-03-31T00:00:00"/>
    <s v="Miscellaneous"/>
    <n v="3"/>
    <s v="Animesh Rawat"/>
    <s v="Ahmedabad"/>
    <s v="Global Client Network (GNB Inward)"/>
    <x v="0"/>
    <n v="4175.3599999999997"/>
    <d v="2018-04-01T00:00:00"/>
    <s v="Brokerage"/>
    <s v="Inception"/>
    <m/>
    <d v="2020-01-22T00:00:00"/>
  </r>
  <r>
    <s v="Gayatri Reddy"/>
    <s v="OG-19-2201-0425-00000001"/>
    <s v="Inactive"/>
    <d v="2018-04-01T00:00:00"/>
    <d v="2019-03-31T00:00:00"/>
    <s v="Miscellaneous"/>
    <n v="3"/>
    <s v="Animesh Rawat"/>
    <s v="Ahmedabad"/>
    <s v="Global Client Network (GNB Inward)"/>
    <x v="0"/>
    <n v="1605.91"/>
    <d v="2018-04-01T00:00:00"/>
    <s v="Brokerage"/>
    <s v="Inception"/>
    <m/>
    <d v="2020-01-22T00:00:00"/>
  </r>
  <r>
    <s v="Snehal Patel"/>
    <s v="OG-19-2201-0425-00000001"/>
    <s v="Inactive"/>
    <d v="2018-04-01T00:00:00"/>
    <d v="2019-03-31T00:00:00"/>
    <s v="Miscellaneous"/>
    <n v="3"/>
    <s v="Animesh Rawat"/>
    <s v="Ahmedabad"/>
    <s v="Global Client Network (GNB Inward)"/>
    <x v="0"/>
    <n v="642.36"/>
    <d v="2018-04-01T00:00:00"/>
    <s v="Brokerage"/>
    <s v="Inception"/>
    <m/>
    <d v="2020-01-22T00:00:00"/>
  </r>
  <r>
    <s v="Vivek Yadav"/>
    <s v="OG-19-2201-4001-00000061"/>
    <s v="Inactive"/>
    <d v="2018-04-01T00:00:00"/>
    <d v="2019-03-31T00:00:00"/>
    <s v="Fire"/>
    <n v="3"/>
    <s v="Animesh Rawat"/>
    <s v="Ahmedabad"/>
    <s v="Global Client Network (GNB Inward)"/>
    <x v="0"/>
    <n v="23863.13"/>
    <d v="2108-03-31T00:00:00"/>
    <s v="Brokerage"/>
    <s v="Inception"/>
    <m/>
    <d v="2020-01-22T00:00:00"/>
  </r>
  <r>
    <s v="Kiran Saxena"/>
    <s v="OG-19-2201-4001-00000061"/>
    <s v="Inactive"/>
    <d v="2018-04-01T00:00:00"/>
    <d v="2019-03-31T00:00:00"/>
    <s v="Fire"/>
    <n v="3"/>
    <s v="Animesh Rawat"/>
    <s v="Ahmedabad"/>
    <s v="Global Client Network (GNB Inward)"/>
    <x v="0"/>
    <n v="9178.1299999999992"/>
    <d v="2108-03-31T00:00:00"/>
    <s v="Brokerage"/>
    <s v="Inception"/>
    <m/>
    <d v="2020-01-22T00:00:00"/>
  </r>
  <r>
    <s v="Uday Reddy"/>
    <s v="OG-19-2201-4001-00000061"/>
    <s v="Inactive"/>
    <d v="2018-04-01T00:00:00"/>
    <d v="2019-03-31T00:00:00"/>
    <s v="Fire"/>
    <n v="3"/>
    <s v="Animesh Rawat"/>
    <s v="Ahmedabad"/>
    <s v="Global Client Network (GNB Inward)"/>
    <x v="0"/>
    <n v="3671.25"/>
    <d v="2108-03-31T00:00:00"/>
    <s v="Brokerage"/>
    <s v="Inception"/>
    <m/>
    <d v="2020-01-22T00:00:00"/>
  </r>
  <r>
    <s v="Anita Pandit"/>
    <s v="OG-19-2201-4001-00000063"/>
    <s v="Inactive"/>
    <d v="2018-04-01T00:00:00"/>
    <d v="2019-03-31T00:00:00"/>
    <s v="Fire"/>
    <n v="3"/>
    <s v="Animesh Rawat"/>
    <s v="Ahmedabad"/>
    <s v="Global Client Network (GNB Inward)"/>
    <x v="0"/>
    <n v="157.13999999999999"/>
    <d v="2018-04-01T00:00:00"/>
    <s v="Brokerage"/>
    <s v="Inception"/>
    <m/>
    <d v="2020-01-22T00:00:00"/>
  </r>
  <r>
    <s v="Hina Malhotra"/>
    <s v="OG-19-2201-4001-00000063"/>
    <s v="Inactive"/>
    <d v="2018-04-01T00:00:00"/>
    <d v="2019-03-31T00:00:00"/>
    <s v="Fire"/>
    <n v="3"/>
    <s v="Animesh Rawat"/>
    <s v="Ahmedabad"/>
    <s v="Global Client Network (GNB Inward)"/>
    <x v="0"/>
    <n v="60.44"/>
    <d v="2018-04-01T00:00:00"/>
    <s v="Brokerage"/>
    <s v="Inception"/>
    <m/>
    <d v="2020-01-22T00:00:00"/>
  </r>
  <r>
    <s v="Alka Patel"/>
    <s v="OG-19-2201-4001-00000063"/>
    <s v="Inactive"/>
    <d v="2018-04-01T00:00:00"/>
    <d v="2019-03-31T00:00:00"/>
    <s v="Fire"/>
    <n v="3"/>
    <s v="Animesh Rawat"/>
    <s v="Ahmedabad"/>
    <s v="Global Client Network (GNB Inward)"/>
    <x v="0"/>
    <n v="24.17"/>
    <d v="2018-04-01T00:00:00"/>
    <s v="Brokerage"/>
    <s v="Inception"/>
    <m/>
    <d v="2020-01-22T00:00:00"/>
  </r>
  <r>
    <s v="Shruti Roy"/>
    <s v="OG-19-2201-4005-00000001"/>
    <s v="Active"/>
    <d v="2018-04-01T00:00:00"/>
    <d v="2019-03-31T00:00:00"/>
    <s v="Fire"/>
    <n v="3"/>
    <s v="Animesh Rawat"/>
    <s v="Ahmedabad"/>
    <s v="Global Client Network (GNB Inward)"/>
    <x v="0"/>
    <n v="23753.439999999999"/>
    <d v="2018-04-01T00:00:00"/>
    <s v="Brokerage"/>
    <s v="Inception"/>
    <m/>
    <d v="2020-01-22T00:00:00"/>
  </r>
  <r>
    <s v="Archana Singh"/>
    <s v="OG-19-2201-4005-00000001"/>
    <s v="Active"/>
    <d v="2018-04-01T00:00:00"/>
    <d v="2019-03-31T00:00:00"/>
    <s v="Fire"/>
    <n v="3"/>
    <s v="Animesh Rawat"/>
    <s v="Ahmedabad"/>
    <s v="Global Client Network (GNB Inward)"/>
    <x v="0"/>
    <n v="9135.94"/>
    <d v="2018-04-01T00:00:00"/>
    <s v="Brokerage"/>
    <s v="Inception"/>
    <m/>
    <d v="2020-01-22T00:00:00"/>
  </r>
  <r>
    <s v="Mukul Goyal"/>
    <s v="OG-19-2201-4005-00000001"/>
    <s v="Active"/>
    <d v="2018-04-01T00:00:00"/>
    <d v="2019-03-31T00:00:00"/>
    <s v="Fire"/>
    <n v="3"/>
    <s v="Animesh Rawat"/>
    <s v="Ahmedabad"/>
    <s v="Global Client Network (GNB Inward)"/>
    <x v="0"/>
    <n v="3654.37"/>
    <d v="2018-04-01T00:00:00"/>
    <s v="Brokerage"/>
    <s v="Inception"/>
    <m/>
    <d v="2020-01-22T00:00:00"/>
  </r>
  <r>
    <s v="Namita Bajaj"/>
    <s v="OG-20-2201-9931-00000664"/>
    <s v="Active"/>
    <d v="2019-04-01T00:00:00"/>
    <d v="2020-03-31T00:00:00"/>
    <s v="Miscellaneous"/>
    <n v="3"/>
    <s v="Animesh Rawat"/>
    <s v="Ahmedabad"/>
    <s v="Global Client Network (GNB Inward)"/>
    <x v="0"/>
    <n v="445.18"/>
    <d v="2019-04-01T00:00:00"/>
    <s v="Brokerage"/>
    <s v="Inception"/>
    <m/>
    <d v="2020-01-22T00:00:00"/>
  </r>
  <r>
    <s v="Nikita Joshi"/>
    <s v="OG-19-2201-4011-00000002"/>
    <s v="Inactive"/>
    <d v="2018-04-01T00:00:00"/>
    <d v="2019-03-31T00:00:00"/>
    <s v="Miscellaneous"/>
    <n v="3"/>
    <s v="Animesh Rawat"/>
    <s v="Ahmedabad"/>
    <s v="Global Client Network (GNB Inward)"/>
    <x v="0"/>
    <n v="1598.68"/>
    <d v="2018-04-01T00:00:00"/>
    <s v="Brokerage"/>
    <s v="Inception"/>
    <m/>
    <d v="2020-01-22T00:00:00"/>
  </r>
  <r>
    <s v="Tejas Shah"/>
    <s v="OG-19-2201-4011-00000002"/>
    <s v="Inactive"/>
    <d v="2018-04-01T00:00:00"/>
    <d v="2019-03-31T00:00:00"/>
    <s v="Miscellaneous"/>
    <n v="3"/>
    <s v="Animesh Rawat"/>
    <s v="Ahmedabad"/>
    <s v="Global Client Network (GNB Inward)"/>
    <x v="0"/>
    <n v="614.88"/>
    <d v="2018-04-01T00:00:00"/>
    <s v="Brokerage"/>
    <s v="Inception"/>
    <m/>
    <d v="2020-01-22T00:00:00"/>
  </r>
  <r>
    <s v="Kavita Rao"/>
    <s v="OG-19-2201-4011-00000002"/>
    <s v="Inactive"/>
    <d v="2018-04-01T00:00:00"/>
    <d v="2019-03-31T00:00:00"/>
    <s v="Miscellaneous"/>
    <n v="3"/>
    <s v="Animesh Rawat"/>
    <s v="Ahmedabad"/>
    <s v="Global Client Network (GNB Inward)"/>
    <x v="0"/>
    <n v="245.95"/>
    <d v="2018-04-01T00:00:00"/>
    <s v="Brokerage"/>
    <s v="Inception"/>
    <m/>
    <d v="2020-01-22T00:00:00"/>
  </r>
  <r>
    <s v="Hemant Shah"/>
    <s v="OG-20-2201-9931-00000664"/>
    <s v="Active"/>
    <d v="2019-04-01T00:00:00"/>
    <d v="2020-03-31T00:00:00"/>
    <s v="Miscellaneous"/>
    <n v="3"/>
    <s v="Animesh Rawat"/>
    <s v="Ahmedabad"/>
    <s v="Global Client Network (GNB Inward)"/>
    <x v="0"/>
    <n v="2077.5100000000002"/>
    <d v="2019-04-01T00:00:00"/>
    <s v="Brokerage"/>
    <s v="Inception"/>
    <m/>
    <d v="2020-01-22T00:00:00"/>
  </r>
  <r>
    <s v="Prabhat Naik"/>
    <s v="OG-20-2201-9931-00000664"/>
    <s v="Active"/>
    <d v="2019-04-01T00:00:00"/>
    <d v="2020-03-31T00:00:00"/>
    <s v="Miscellaneous"/>
    <n v="3"/>
    <s v="Animesh Rawat"/>
    <s v="Ahmedabad"/>
    <s v="Global Client Network (GNB Inward)"/>
    <x v="0"/>
    <n v="445.18"/>
    <d v="2019-04-01T00:00:00"/>
    <s v="Brokerage"/>
    <s v="Inception"/>
    <m/>
    <d v="2020-01-22T00:00:00"/>
  </r>
  <r>
    <s v="Nikhil Tiwari"/>
    <s v="0000000007817932-01"/>
    <s v="Active"/>
    <d v="2018-12-16T00:00:00"/>
    <d v="2019-12-15T00:00:00"/>
    <s v="Fire"/>
    <n v="1"/>
    <s v="Vinay"/>
    <s v="Ahmedabad"/>
    <s v="Property / BI"/>
    <x v="0"/>
    <n v="33484.339999999997"/>
    <d v="2018-12-16T00:00:00"/>
    <s v="Brokerage"/>
    <s v="Inception"/>
    <m/>
    <d v="2020-01-22T00:00:00"/>
  </r>
  <r>
    <s v="Neha Trivedi"/>
    <s v="0000000007817932-02"/>
    <s v="Active"/>
    <d v="2019-12-16T00:00:00"/>
    <d v="2020-12-15T00:00:00"/>
    <s v="Fire"/>
    <n v="2"/>
    <s v="Abhinav Shivam"/>
    <s v="Ahmedabad"/>
    <s v="Small Medium Enterpries (SME)"/>
    <x v="0"/>
    <n v="109812.12"/>
    <d v="2019-12-16T00:00:00"/>
    <s v="Brokerage"/>
    <s v="Inception"/>
    <m/>
    <d v="2020-01-22T00:00:00"/>
  </r>
  <r>
    <s v="Shruti Agarwal"/>
    <n v="3.1242020675749002E+18"/>
    <s v="Active"/>
    <d v="2018-01-10T00:00:00"/>
    <d v="2018-05-31T00:00:00"/>
    <s v="Liability"/>
    <n v="12"/>
    <s v="Shivani Sharma"/>
    <s v="Ahmedabad"/>
    <s v="Global Client Network (GNB Inward)"/>
    <x v="0"/>
    <n v="12084.5"/>
    <d v="2018-01-10T00:00:00"/>
    <s v="Brokerage"/>
    <s v="Inception"/>
    <m/>
    <d v="2020-01-22T00:00:00"/>
  </r>
  <r>
    <s v="Kiran Desai"/>
    <n v="9.9000044170299998E+19"/>
    <s v="Inactive"/>
    <d v="2018-03-26T00:00:00"/>
    <d v="2019-06-25T00:00:00"/>
    <s v="Engineering"/>
    <n v="13"/>
    <s v="Vididt Saha"/>
    <s v="Ahmedabad"/>
    <s v="Construction, Power &amp; Infrastructure"/>
    <x v="1"/>
    <n v="51965.88"/>
    <d v="2018-03-26T00:00:00"/>
    <s v="Brokerage"/>
    <s v="Lapse"/>
    <s v="OTHR â€“ Other"/>
    <d v="2020-01-22T00:00:00"/>
  </r>
  <r>
    <s v="Kanchan Iyer"/>
    <n v="9.9000044180300005E+19"/>
    <s v="Inactive"/>
    <d v="2018-06-07T00:00:00"/>
    <d v="2019-06-06T00:00:00"/>
    <s v="Engineering"/>
    <n v="13"/>
    <s v="Vididt Saha"/>
    <s v="Ahmedabad"/>
    <s v="Construction, Power &amp; Infrastructure"/>
    <x v="2"/>
    <n v="25619.25"/>
    <d v="2018-06-07T00:00:00"/>
    <s v="Brokerage"/>
    <s v="Lapse"/>
    <s v="OTHR â€“ Other"/>
    <d v="2020-01-22T00:00:00"/>
  </r>
  <r>
    <s v="Bhavna Kapoor"/>
    <n v="9.9000044190299996E+19"/>
    <s v="Active"/>
    <d v="2019-06-26T00:00:00"/>
    <d v="2019-12-25T00:00:00"/>
    <s v="Engineering"/>
    <n v="13"/>
    <s v="Vididt Saha"/>
    <s v="Ahmedabad"/>
    <s v="Construction, Power &amp; Infrastructure"/>
    <x v="2"/>
    <n v="25598"/>
    <d v="2019-06-26T00:00:00"/>
    <s v="Brokerage"/>
    <s v="Inception"/>
    <m/>
    <d v="2020-01-22T00:00:00"/>
  </r>
  <r>
    <s v="Ritika Reddy"/>
    <n v="9.9000044190299996E+19"/>
    <s v="Active"/>
    <d v="2019-06-26T00:00:00"/>
    <d v="2019-12-25T00:00:00"/>
    <s v="Engineering"/>
    <n v="13"/>
    <s v="Vididt Saha"/>
    <s v="Ahmedabad"/>
    <s v="Construction, Power &amp; Infrastructure"/>
    <x v="2"/>
    <n v="25598"/>
    <d v="2019-06-26T00:00:00"/>
    <s v="Brokerage"/>
    <s v="Inception"/>
    <m/>
    <d v="2020-01-22T00:00:00"/>
  </r>
  <r>
    <s v="Suresh Das"/>
    <n v="9.9000044190299996E+19"/>
    <s v="Active"/>
    <d v="2019-11-22T00:00:00"/>
    <d v="2020-03-21T00:00:00"/>
    <s v="Engineering"/>
    <n v="13"/>
    <s v="Vididt Saha"/>
    <s v="Ahmedabad"/>
    <s v="Construction, Power &amp; Infrastructure"/>
    <x v="1"/>
    <n v="12643.38"/>
    <d v="2019-11-22T00:00:00"/>
    <s v="Brokerage"/>
    <s v="Inception"/>
    <m/>
    <d v="2020-01-22T00:00:00"/>
  </r>
  <r>
    <s v="Shikha Chauhan"/>
    <n v="9.9000044190299996E+19"/>
    <s v="Active"/>
    <d v="2019-12-26T00:00:00"/>
    <d v="2020-06-25T00:00:00"/>
    <s v="Engineering"/>
    <n v="13"/>
    <s v="Vididt Saha"/>
    <s v="Ahmedabad"/>
    <s v="Construction, Power &amp; Infrastructure"/>
    <x v="2"/>
    <n v="25598"/>
    <d v="2019-12-26T00:00:00"/>
    <s v="Brokerage"/>
    <s v="Inception"/>
    <m/>
    <d v="2020-01-22T00:00:00"/>
  </r>
  <r>
    <s v="Hemant Dutta"/>
    <s v="0526002817P114267969/0"/>
    <s v="Inactive"/>
    <d v="2018-01-01T00:00:00"/>
    <d v="2018-12-31T00:00:00"/>
    <s v="Employee Benefits"/>
    <n v="10"/>
    <s v="Mark"/>
    <s v="Ahmedabad"/>
    <s v="Employee Benefits (EB)"/>
    <x v="0"/>
    <n v="1474120.36"/>
    <d v="2018-01-01T00:00:00"/>
    <s v="Brokerage"/>
    <s v="Lapse"/>
    <s v="GMAN â€“ Global Mandate"/>
    <d v="2020-01-22T00:00:00"/>
  </r>
  <r>
    <s v="Dinesh Pandey"/>
    <s v="0526002817P114267969/0"/>
    <s v="Inactive"/>
    <d v="2018-01-01T00:00:00"/>
    <d v="2018-12-31T00:00:00"/>
    <s v="Employee Benefits"/>
    <n v="10"/>
    <s v="Mark"/>
    <s v="Ahmedabad"/>
    <s v="Employee Benefits (EB)"/>
    <x v="0"/>
    <m/>
    <d v="2018-09-28T00:00:00"/>
    <s v="Brokerage "/>
    <s v="Lapse"/>
    <m/>
    <d v="2020-01-22T00:00:00"/>
  </r>
  <r>
    <s v="Archana Iyer"/>
    <s v="0526004217P114582552/0"/>
    <s v="Inactive"/>
    <d v="2018-01-01T00:00:00"/>
    <d v="2018-12-31T00:00:00"/>
    <s v="Employee Benefits"/>
    <n v="10"/>
    <s v="Mark"/>
    <s v="Ahmedabad"/>
    <s v="Employee Benefits (EB)"/>
    <x v="0"/>
    <n v="34349.81"/>
    <d v="2018-01-01T00:00:00"/>
    <s v="Brokerage"/>
    <s v="Lapse"/>
    <s v="GMAN â€“ Global Mandate"/>
    <d v="2020-01-22T00:00:00"/>
  </r>
  <r>
    <s v="Deepak Menon"/>
    <n v="5051621"/>
    <s v="Inactive"/>
    <d v="2018-01-01T00:00:00"/>
    <d v="2018-12-31T00:00:00"/>
    <s v="Employee Benefits"/>
    <n v="10"/>
    <s v="Mark"/>
    <s v="Ahmedabad"/>
    <s v="Employee Benefits (EB)"/>
    <x v="0"/>
    <n v="51883.58"/>
    <d v="2018-01-01T00:00:00"/>
    <s v="Brokerage"/>
    <s v="Lapse"/>
    <s v="GMAN â€“ Global Mandate"/>
    <d v="2020-01-22T00:00:00"/>
  </r>
  <r>
    <s v="Vivek Gupta"/>
    <n v="43145480"/>
    <s v="Inactive"/>
    <d v="2017-07-03T00:00:00"/>
    <d v="2018-07-02T00:00:00"/>
    <s v="Miscellaneous"/>
    <n v="13"/>
    <s v="Vididt Saha"/>
    <s v="Ahmedabad"/>
    <s v="Employee Benefits (EB)"/>
    <x v="0"/>
    <n v="15963.92"/>
    <d v="2017-07-03T00:00:00"/>
    <s v="Brokerage"/>
    <s v="Inception"/>
    <m/>
    <d v="2020-01-22T00:00:00"/>
  </r>
  <r>
    <s v="Rina Shah"/>
    <n v="43168449"/>
    <s v="Inactive"/>
    <d v="2018-07-03T00:00:00"/>
    <d v="2019-07-02T00:00:00"/>
    <s v="Miscellaneous"/>
    <n v="13"/>
    <s v="Vididt Saha"/>
    <s v="Ahmedabad"/>
    <s v="Employee Benefits (EB)"/>
    <x v="0"/>
    <n v="0"/>
    <d v="2018-07-03T00:00:00"/>
    <s v="Brokerage"/>
    <s v="Renewal"/>
    <m/>
    <d v="2020-01-22T00:00:00"/>
  </r>
  <r>
    <s v="Uday Prasad"/>
    <n v="43191791"/>
    <s v="Active"/>
    <d v="2019-07-03T00:00:00"/>
    <d v="2019-10-02T00:00:00"/>
    <s v="Miscellaneous"/>
    <n v="13"/>
    <s v="Vididt Saha"/>
    <s v="Ahmedabad"/>
    <s v="Employee Benefits (EB)"/>
    <x v="0"/>
    <n v="956.34"/>
    <d v="2019-07-03T00:00:00"/>
    <s v="Brokerage"/>
    <s v="Renewal"/>
    <m/>
    <d v="2020-01-22T00:00:00"/>
  </r>
  <r>
    <s v="Nitin Kapoor"/>
    <n v="2.2210011170099999E+19"/>
    <s v="Inactive"/>
    <d v="2018-01-12T00:00:00"/>
    <d v="2019-01-11T00:00:00"/>
    <s v="Fire"/>
    <n v="13"/>
    <s v="Vididt Saha"/>
    <s v="Ahmedabad"/>
    <s v="Property / BI"/>
    <x v="1"/>
    <n v="5416.62"/>
    <d v="2018-01-12T00:00:00"/>
    <s v="Brokerage"/>
    <s v="Inception"/>
    <m/>
    <d v="2020-01-22T00:00:00"/>
  </r>
  <r>
    <s v="Harish Kaul"/>
    <n v="2.2210021170199998E+19"/>
    <s v="Inactive"/>
    <d v="2018-01-12T00:00:00"/>
    <d v="2019-01-11T00:00:00"/>
    <s v="Marine"/>
    <n v="13"/>
    <s v="Vididt Saha"/>
    <s v="Ahmedabad"/>
    <s v="Marine"/>
    <x v="1"/>
    <n v="6195.75"/>
    <d v="2018-01-12T00:00:00"/>
    <s v="Brokerage"/>
    <s v="Inception"/>
    <m/>
    <d v="2020-01-22T00:00:00"/>
  </r>
  <r>
    <s v="Neeraj Arora"/>
    <n v="2.2210046170099999E+19"/>
    <s v="Inactive"/>
    <d v="2018-01-12T00:00:00"/>
    <d v="2019-01-11T00:00:00"/>
    <s v="Miscellaneous"/>
    <n v="13"/>
    <s v="Vididt Saha"/>
    <s v="Ahmedabad"/>
    <s v="Property / BI"/>
    <x v="2"/>
    <n v="518.13"/>
    <d v="2018-01-12T00:00:00"/>
    <s v="Brokerage"/>
    <s v="Inception"/>
    <m/>
    <d v="2020-01-22T00:00:00"/>
  </r>
  <r>
    <s v="Mukul Kumar"/>
    <n v="3.1142019576752998E+18"/>
    <s v="Inactive"/>
    <d v="2018-10-19T00:00:00"/>
    <d v="2019-10-18T00:00:00"/>
    <s v="Miscellaneous"/>
    <n v="13"/>
    <s v="Vididt Saha"/>
    <s v="Ahmedabad"/>
    <s v="Liability"/>
    <x v="2"/>
    <n v="2767.5"/>
    <d v="2018-10-19T00:00:00"/>
    <s v="Brokerage"/>
    <s v="Lapse"/>
    <s v="NOLN - No Longer Needed"/>
    <d v="2020-01-22T00:00:00"/>
  </r>
  <r>
    <s v="Gauri Naik"/>
    <n v="3.1142031258438999E+18"/>
    <s v="Active"/>
    <d v="2019-10-25T00:00:00"/>
    <d v="2020-10-24T00:00:00"/>
    <s v="Miscellaneous"/>
    <n v="13"/>
    <s v="Vididt Saha"/>
    <s v="Ahmedabad"/>
    <s v="Liability"/>
    <x v="2"/>
    <n v="8198.25"/>
    <d v="2019-10-25T00:00:00"/>
    <s v="Brokerage"/>
    <s v="Inception"/>
    <m/>
    <d v="2020-01-22T00:00:00"/>
  </r>
  <r>
    <s v="Harish Menon"/>
    <s v="MCO/I3350570/71/01/006343"/>
    <s v="Active"/>
    <d v="2019-01-12T00:00:00"/>
    <d v="2020-01-11T00:00:00"/>
    <s v="Marine"/>
    <n v="13"/>
    <s v="Vididt Saha"/>
    <s v="Ahmedabad"/>
    <s v="Marine"/>
    <x v="1"/>
    <n v="9075"/>
    <d v="2019-01-12T00:00:00"/>
    <s v="Brokerage"/>
    <s v="Renewal"/>
    <m/>
    <d v="2020-01-22T00:00:00"/>
  </r>
  <r>
    <s v="Mohit Gupta"/>
    <s v="MCO/I3350570/71/01/006343"/>
    <s v="Active"/>
    <d v="2019-01-12T00:00:00"/>
    <d v="2020-01-11T00:00:00"/>
    <s v="Marine"/>
    <n v="13"/>
    <s v="Vididt Saha"/>
    <s v="Ahmedabad"/>
    <s v="Marine"/>
    <x v="1"/>
    <n v="9075"/>
    <d v="2019-01-12T00:00:00"/>
    <s v="Brokerage"/>
    <s v="Renewal"/>
    <m/>
    <d v="2020-01-22T00:00:00"/>
  </r>
  <r>
    <s v="Amit Arora"/>
    <s v="PBI/I3352741/71/01/006343"/>
    <s v="Active"/>
    <d v="2019-01-12T00:00:00"/>
    <d v="2020-01-11T00:00:00"/>
    <s v="Miscellaneous"/>
    <n v="13"/>
    <s v="Vididt Saha"/>
    <s v="Ahmedabad"/>
    <s v="Property / BI"/>
    <x v="2"/>
    <n v="521.25"/>
    <d v="2019-01-12T00:00:00"/>
    <s v="Brokerage"/>
    <s v="Renewal"/>
    <m/>
    <d v="2020-01-22T00:00:00"/>
  </r>
  <r>
    <s v="Nikita Pandit"/>
    <s v="PFS/I3353707/71/01/006343"/>
    <s v="Active"/>
    <d v="2019-01-12T00:00:00"/>
    <d v="2020-01-11T00:00:00"/>
    <s v="Fire"/>
    <n v="13"/>
    <s v="Vididt Saha"/>
    <s v="Ahmedabad"/>
    <s v="Property / BI"/>
    <x v="1"/>
    <n v="7889.31"/>
    <d v="2019-01-12T00:00:00"/>
    <s v="Brokerage"/>
    <s v="Renewal"/>
    <m/>
    <d v="2020-01-22T00:00:00"/>
  </r>
  <r>
    <s v="Vikas Gupta"/>
    <n v="33393"/>
    <s v="Inactive"/>
    <d v="2018-11-01T00:00:00"/>
    <d v="2019-10-31T00:00:00"/>
    <s v="Employee Benefits"/>
    <n v="10"/>
    <s v="Mark"/>
    <s v="Ahmedabad"/>
    <s v="Employee Benefits (EB)"/>
    <x v="0"/>
    <n v="90307.75"/>
    <d v="2018-11-01T00:00:00"/>
    <s v="Brokerage"/>
    <s v="Inception"/>
    <m/>
    <d v="2020-01-22T00:00:00"/>
  </r>
  <r>
    <s v="Kamlesh Pillai"/>
    <n v="3393"/>
    <s v="Active"/>
    <d v="2019-11-01T00:00:00"/>
    <d v="2020-10-31T00:00:00"/>
    <s v="Employee Benefits"/>
    <n v="10"/>
    <s v="Mark"/>
    <s v="Ahmedabad"/>
    <s v="Employee Benefits (EB)"/>
    <x v="0"/>
    <n v="114751.5"/>
    <d v="2019-11-01T00:00:00"/>
    <s v="Brokerage"/>
    <s v="Renewal"/>
    <m/>
    <d v="2020-01-22T00:00:00"/>
  </r>
  <r>
    <s v="Umesh Agarwal"/>
    <n v="2301001342"/>
    <s v="Active"/>
    <d v="2018-11-01T00:00:00"/>
    <d v="2019-10-31T00:00:00"/>
    <s v="Liability"/>
    <n v="3"/>
    <s v="Animesh Rawat"/>
    <s v="Ahmedabad"/>
    <s v="Global Client Network (GNB Inward)"/>
    <x v="0"/>
    <n v="52751.13"/>
    <d v="2018-11-01T00:00:00"/>
    <s v="Brokerage"/>
    <s v="Inception"/>
    <m/>
    <d v="2020-01-22T00:00:00"/>
  </r>
  <r>
    <s v="Ankur Gandhi"/>
    <n v="2302002435"/>
    <s v="Active"/>
    <d v="2018-11-01T00:00:00"/>
    <d v="2019-10-31T00:00:00"/>
    <s v="Liability"/>
    <n v="3"/>
    <s v="Animesh Rawat"/>
    <s v="Ahmedabad"/>
    <s v="Global Client Network (GNB Inward)"/>
    <x v="0"/>
    <n v="53125"/>
    <d v="2018-11-01T00:00:00"/>
    <s v="Brokerage"/>
    <s v="Inception"/>
    <m/>
    <d v="2020-01-22T00:00:00"/>
  </r>
  <r>
    <s v="Dinesh Kaul"/>
    <s v="4006/79486382/05/000"/>
    <s v="Active"/>
    <d v="2018-11-01T00:00:00"/>
    <d v="2019-10-31T00:00:00"/>
    <s v="Miscellaneous"/>
    <n v="3"/>
    <s v="Animesh Rawat"/>
    <s v="Ahmedabad"/>
    <s v="Global Client Network (GNB Inward)"/>
    <x v="0"/>
    <n v="359.13"/>
    <d v="2018-11-01T00:00:00"/>
    <s v="Brokerage"/>
    <s v="Inception"/>
    <m/>
    <d v="2020-01-22T00:00:00"/>
  </r>
  <r>
    <s v="Ankur Naik"/>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Sanjay Trivedi"/>
    <n v="2.1300036181700002E+19"/>
    <s v="Inactive"/>
    <d v="2018-04-01T00:00:00"/>
    <d v="2019-03-31T00:00:00"/>
    <s v="Liability"/>
    <n v="6"/>
    <s v="Ketan Jain"/>
    <s v="Ahmedabad"/>
    <s v="Liability"/>
    <x v="1"/>
    <n v="117812.5"/>
    <d v="2018-04-01T00:00:00"/>
    <s v="Brokerage"/>
    <s v="Inception"/>
    <m/>
    <d v="2020-01-22T00:00:00"/>
  </r>
  <r>
    <s v="Anita Sethi"/>
    <n v="2.1300036191700001E+19"/>
    <s v="Active"/>
    <d v="2019-04-01T00:00:00"/>
    <d v="2020-03-31T00:00:00"/>
    <s v="Liability"/>
    <n v="6"/>
    <s v="Ketan Jain"/>
    <s v="Ahmedabad"/>
    <s v="Liability"/>
    <x v="0"/>
    <n v="115625"/>
    <d v="2019-04-01T00:00:00"/>
    <s v="Brokerage"/>
    <s v="Renewal"/>
    <m/>
    <d v="2020-01-22T00:00:00"/>
  </r>
  <r>
    <s v="Ashok Chatterjee"/>
    <s v="'2200060187 06"/>
    <s v="Active"/>
    <d v="2019-05-03T00:00:00"/>
    <d v="2020-05-02T00:00:00"/>
    <s v="Fire"/>
    <n v="1"/>
    <s v="Vinay"/>
    <s v="Ahmedabad"/>
    <s v="Liability"/>
    <x v="0"/>
    <n v="10427"/>
    <d v="2019-05-03T00:00:00"/>
    <s v="Brokerage"/>
    <s v="Inception"/>
    <m/>
    <d v="2020-01-22T00:00:00"/>
  </r>
  <r>
    <s v="Rani Agarwal"/>
    <n v="43168456"/>
    <s v="Inactive"/>
    <d v="2018-06-03T00:00:00"/>
    <d v="2019-06-02T00:00:00"/>
    <s v="Liability"/>
    <n v="13"/>
    <s v="Vididt Saha"/>
    <s v="Ahmedabad"/>
    <s v="Liability"/>
    <x v="0"/>
    <n v="2930.9"/>
    <d v="2018-06-03T00:00:00"/>
    <s v="Brokerage"/>
    <s v="Inception"/>
    <m/>
    <d v="2020-01-22T00:00:00"/>
  </r>
  <r>
    <s v="Arjun Rao"/>
    <n v="43191787"/>
    <s v="Active"/>
    <d v="2019-07-03T00:00:00"/>
    <d v="2020-07-02T00:00:00"/>
    <s v="Liability"/>
    <n v="13"/>
    <s v="Vididt Saha"/>
    <s v="Ahmedabad"/>
    <s v="Liability"/>
    <x v="0"/>
    <n v="6213.24"/>
    <d v="2019-07-03T00:00:00"/>
    <s v="Brokerage"/>
    <s v="Renewal"/>
    <m/>
    <d v="2020-01-22T00:00:00"/>
  </r>
  <r>
    <s v="Anil Naik"/>
    <n v="431172859"/>
    <s v="Inactive"/>
    <d v="2018-09-22T00:00:00"/>
    <d v="2019-09-21T00:00:00"/>
    <s v="Miscellaneous"/>
    <n v="3"/>
    <s v="Animesh Rawat"/>
    <s v="Ahmedabad"/>
    <s v="Global Client Network (GNB Inward)"/>
    <x v="0"/>
    <n v="1772.75"/>
    <d v="2019-09-22T00:00:00"/>
    <s v="Brokerage"/>
    <s v="Inception"/>
    <m/>
    <d v="2020-01-22T00:00:00"/>
  </r>
  <r>
    <s v="Simran Trivedi"/>
    <n v="43196279"/>
    <s v="Active"/>
    <d v="2019-09-22T00:00:00"/>
    <d v="2020-09-21T00:00:00"/>
    <s v="Miscellaneous"/>
    <n v="3"/>
    <s v="Animesh Rawat"/>
    <s v="Ahmedabad"/>
    <s v="Global Client Network (GNB Inward)"/>
    <x v="0"/>
    <n v="2970"/>
    <d v="2019-09-22T00:00:00"/>
    <s v="Brokerage"/>
    <s v="Renewal"/>
    <m/>
    <d v="2020-01-22T00:00:00"/>
  </r>
  <r>
    <s v="Dhruv Chopra"/>
    <s v="OG-19-2202-1005-00000153"/>
    <s v="Inactive"/>
    <d v="2018-09-21T00:00:00"/>
    <d v="2019-09-20T00:00:00"/>
    <s v="Marine"/>
    <n v="3"/>
    <s v="Animesh Rawat"/>
    <s v="Ahmedabad"/>
    <s v="Global Client Network (GNB Inward)"/>
    <x v="0"/>
    <n v="5610"/>
    <d v="2019-09-21T00:00:00"/>
    <s v="Brokerage"/>
    <s v="Endorsement"/>
    <m/>
    <d v="2020-01-22T00:00:00"/>
  </r>
  <r>
    <s v="Jaya Chopra"/>
    <s v="OG-19-2202-1005-00000153"/>
    <s v="Inactive"/>
    <d v="2018-09-21T00:00:00"/>
    <d v="2019-09-20T00:00:00"/>
    <s v="Marine"/>
    <n v="3"/>
    <s v="Animesh Rawat"/>
    <s v="Ahmedabad"/>
    <s v="Global Client Network (GNB Inward)"/>
    <x v="0"/>
    <n v="1980"/>
    <d v="2019-06-14T00:00:00"/>
    <s v="Brokerage "/>
    <s v="Endorsement"/>
    <m/>
    <d v="2020-01-22T00:00:00"/>
  </r>
  <r>
    <s v="Kiran Goyal"/>
    <s v="OG-19-2202-4097-00000073"/>
    <s v="Inactive"/>
    <d v="2018-09-21T00:00:00"/>
    <d v="2019-09-20T00:00:00"/>
    <s v="Miscellaneous"/>
    <n v="3"/>
    <s v="Animesh Rawat"/>
    <s v="Ahmedabad"/>
    <s v="Global Client Network (GNB Inward)"/>
    <x v="0"/>
    <n v="3861.25"/>
    <d v="2018-09-21T00:00:00"/>
    <s v="Brokerage"/>
    <s v="Inception"/>
    <m/>
    <d v="2020-01-22T00:00:00"/>
  </r>
  <r>
    <s v="Pravin Sengupta"/>
    <s v="OG-19-2202-4097-00000077"/>
    <s v="Inactive"/>
    <d v="2018-09-21T00:00:00"/>
    <d v="2019-09-20T00:00:00"/>
    <s v="Miscellaneous"/>
    <n v="3"/>
    <s v="Animesh Rawat"/>
    <s v="Ahmedabad"/>
    <s v="Global Client Network (GNB Inward)"/>
    <x v="0"/>
    <n v="13036.5"/>
    <d v="2018-09-21T00:00:00"/>
    <s v="Brokerage"/>
    <s v="Inception"/>
    <m/>
    <d v="2020-01-22T00:00:00"/>
  </r>
  <r>
    <s v="Snehal Das"/>
    <s v="OG-19-2202-4097-00000079"/>
    <s v="Inactive"/>
    <d v="2018-09-21T00:00:00"/>
    <d v="2019-09-20T00:00:00"/>
    <s v="Miscellaneous"/>
    <n v="3"/>
    <s v="Animesh Rawat"/>
    <s v="Ahmedabad"/>
    <s v="Global Client Network (GNB Inward)"/>
    <x v="0"/>
    <n v="8194.25"/>
    <d v="2018-09-21T00:00:00"/>
    <s v="Brokerage"/>
    <s v="Inception"/>
    <m/>
    <d v="2020-01-22T00:00:00"/>
  </r>
  <r>
    <s v="Rajesh Malhotra"/>
    <s v="OG-20-2202-1005-00000171-2019"/>
    <s v="Active"/>
    <d v="2019-09-21T00:00:00"/>
    <d v="2020-09-20T00:00:00"/>
    <s v="Marine"/>
    <n v="3"/>
    <s v="Animesh Rawat"/>
    <s v="Ahmedabad"/>
    <s v="Global Client Network (GNB Inward)"/>
    <x v="0"/>
    <n v="8580"/>
    <d v="2019-09-21T00:00:00"/>
    <s v="Brokerage"/>
    <s v="Renewal"/>
    <m/>
    <d v="2020-01-22T00:00:00"/>
  </r>
  <r>
    <s v="Archana Bhatia"/>
    <s v="OG-20-2202-4097-00000170"/>
    <s v="Active"/>
    <d v="2019-09-21T00:00:00"/>
    <d v="2020-09-20T00:00:00"/>
    <s v="Miscellaneous"/>
    <n v="3"/>
    <s v="Animesh Rawat"/>
    <s v="Ahmedabad"/>
    <s v="Global Client Network (GNB Inward)"/>
    <x v="0"/>
    <n v="4579"/>
    <d v="2019-09-21T00:00:00"/>
    <s v="Brokerage"/>
    <s v="Renewal"/>
    <m/>
    <d v="2020-01-22T00:00:00"/>
  </r>
  <r>
    <s v="Ashok Reddy"/>
    <s v="OG-20-2202-4097-00000171"/>
    <s v="Active"/>
    <d v="2019-09-21T00:00:00"/>
    <d v="2020-09-20T00:00:00"/>
    <s v="Miscellaneous"/>
    <n v="3"/>
    <s v="Animesh Rawat"/>
    <s v="Ahmedabad"/>
    <s v="Global Client Network (GNB Inward)"/>
    <x v="0"/>
    <n v="3330"/>
    <d v="2019-09-21T00:00:00"/>
    <s v="Brokerage"/>
    <s v="Renewal"/>
    <m/>
    <d v="2020-01-22T00:00:00"/>
  </r>
  <r>
    <s v="Madhuri Bhatia"/>
    <s v="OG-20-2202-4097-00000201"/>
    <s v="Active"/>
    <d v="2019-09-21T00:00:00"/>
    <d v="2020-09-20T00:00:00"/>
    <s v="Miscellaneous"/>
    <n v="3"/>
    <s v="Animesh Rawat"/>
    <s v="Ahmedabad"/>
    <s v="Global Client Network (GNB Inward)"/>
    <x v="0"/>
    <n v="8625.3799999999992"/>
    <d v="2019-09-21T00:00:00"/>
    <s v="Brokerage"/>
    <s v="Renewal"/>
    <m/>
    <d v="2020-01-22T00:00:00"/>
  </r>
  <r>
    <s v="Pranav Mishra"/>
    <s v="'2411202761687800000"/>
    <s v="Active"/>
    <d v="2019-04-19T00:00:00"/>
    <d v="2020-04-18T00:00:00"/>
    <s v="Marine"/>
    <n v="1"/>
    <s v="Vinay"/>
    <s v="Ahmedabad"/>
    <s v="Marine"/>
    <x v="2"/>
    <n v="150.65"/>
    <d v="2019-04-19T00:00:00"/>
    <s v="Brokerage"/>
    <s v="Inception"/>
    <m/>
    <d v="2020-01-22T00:00:00"/>
  </r>
  <r>
    <m/>
    <n v="304003070"/>
    <s v="Active"/>
    <d v="2018-11-29T00:00:00"/>
    <d v="2019-11-28T00:00:00"/>
    <s v="Liability"/>
    <n v="6"/>
    <s v="Ketan Jain"/>
    <s v="Ahmedabad"/>
    <s v="Liability"/>
    <x v="1"/>
    <n v="115173.38"/>
    <d v="2018-11-29T00:00:00"/>
    <s v="Brokerage"/>
    <s v="Inception"/>
    <m/>
    <d v="2020-01-22T00:00:00"/>
  </r>
  <r>
    <s v="Geeta Gupta"/>
    <s v="ST20002720000101"/>
    <s v="Active"/>
    <d v="2019-01-06T00:00:00"/>
    <d v="2020-01-05T00:00:00"/>
    <s v="Marine"/>
    <n v="11"/>
    <s v="Raju Kumar"/>
    <s v="Ahmedabad"/>
    <s v="Marine"/>
    <x v="2"/>
    <n v="825"/>
    <d v="2019-01-06T00:00:00"/>
    <s v="Brokerage"/>
    <s v="Inception"/>
    <m/>
    <d v="2020-01-22T00:00:00"/>
  </r>
  <r>
    <s v="Sudhir Roy"/>
    <s v="'ST20003045000100"/>
    <s v="Active"/>
    <d v="2018-06-13T00:00:00"/>
    <d v="2019-06-12T00:00:00"/>
    <s v="Marine"/>
    <n v="11"/>
    <s v="Raju Kumar"/>
    <s v="Ahmedabad"/>
    <s v="Marine"/>
    <x v="0"/>
    <n v="20625"/>
    <d v="2018-06-13T00:00:00"/>
    <s v="Brokerage"/>
    <s v="Inception"/>
    <m/>
    <d v="2020-01-22T00:00:00"/>
  </r>
  <r>
    <s v="Rani Kaul"/>
    <s v="ST20003618000100"/>
    <s v="Active"/>
    <d v="2019-04-08T00:00:00"/>
    <d v="2020-04-07T00:00:00"/>
    <s v="Marine"/>
    <n v="11"/>
    <s v="Raju Kumar"/>
    <s v="Ahmedabad"/>
    <s v="Marine"/>
    <x v="2"/>
    <n v="2598.75"/>
    <d v="2019-04-08T00:00:00"/>
    <s v="Brokerage"/>
    <s v="Inception"/>
    <m/>
    <d v="2020-01-22T00:00:00"/>
  </r>
  <r>
    <s v="Kavita Sharma"/>
    <s v="ST20003619000100"/>
    <s v="Active"/>
    <d v="2019-04-08T00:00:00"/>
    <d v="2020-04-07T00:00:00"/>
    <s v="Marine"/>
    <n v="11"/>
    <s v="Raju Kumar"/>
    <s v="Ahmedabad"/>
    <s v="Marine"/>
    <x v="2"/>
    <n v="693"/>
    <d v="2019-04-08T00:00:00"/>
    <s v="Brokerage"/>
    <s v="Inception"/>
    <m/>
    <d v="2020-01-22T00:00:00"/>
  </r>
  <r>
    <s v="Shikha Sethi"/>
    <s v="STS1086243000100"/>
    <s v="Active"/>
    <d v="2019-04-22T00:00:00"/>
    <d v="2020-04-21T00:00:00"/>
    <s v="Marine"/>
    <n v="11"/>
    <s v="Raju Kumar"/>
    <s v="Ahmedabad"/>
    <s v="Marine"/>
    <x v="2"/>
    <n v="357.06"/>
    <d v="2019-04-22T00:00:00"/>
    <s v="Brokerage"/>
    <s v="Inception"/>
    <m/>
    <d v="2020-01-22T00:00:00"/>
  </r>
  <r>
    <s v="Amit Bhargava"/>
    <n v="1.31000501801E+19"/>
    <s v="Active"/>
    <d v="2019-03-07T00:00:00"/>
    <d v="2020-03-06T00:00:00"/>
    <s v="Miscellaneous"/>
    <n v="11"/>
    <s v="Raju Kumar"/>
    <s v="Ahmedabad"/>
    <s v="Trade Credit &amp;amp; Political Risk"/>
    <x v="0"/>
    <n v="41625"/>
    <d v="2019-07-06T00:00:00"/>
    <s v="Brokerage"/>
    <s v="Inception"/>
    <m/>
    <d v="2020-01-22T00:00:00"/>
  </r>
  <r>
    <s v="Alka Goel"/>
    <n v="1.31000501801E+19"/>
    <s v="Active"/>
    <d v="2019-03-07T00:00:00"/>
    <d v="2020-03-06T00:00:00"/>
    <s v="Miscellaneous"/>
    <n v="11"/>
    <s v="Raju Kumar"/>
    <s v="Ahmedabad"/>
    <s v="Trade Credit &amp;amp; Political Risk"/>
    <x v="0"/>
    <n v="41625"/>
    <d v="2019-11-04T00:00:00"/>
    <s v="Brokerage"/>
    <s v="Inception"/>
    <m/>
    <d v="2020-01-22T00:00:00"/>
  </r>
  <r>
    <s v="Harish Sharma"/>
    <n v="1.31000501801E+19"/>
    <s v="Active"/>
    <d v="2019-03-07T00:00:00"/>
    <d v="2020-03-06T00:00:00"/>
    <s v="Miscellaneous"/>
    <n v="11"/>
    <s v="Raju Kumar"/>
    <s v="Ahmedabad"/>
    <s v="Trade Credit &amp;amp; Political Risk"/>
    <x v="0"/>
    <n v="124875"/>
    <d v="2019-03-07T00:00:00"/>
    <s v="Brokerage"/>
    <s v="Inception"/>
    <m/>
    <d v="2020-01-22T00:00:00"/>
  </r>
  <r>
    <s v="Gaurav Goel"/>
    <n v="41048751"/>
    <s v="Active"/>
    <d v="2019-08-28T00:00:00"/>
    <d v="2020-08-27T00:00:00"/>
    <s v="Liability"/>
    <n v="1"/>
    <s v="Vinay"/>
    <s v="Ahmedabad"/>
    <s v="Liability"/>
    <x v="0"/>
    <n v="42900"/>
    <d v="2018-08-28T00:00:00"/>
    <s v="Brokerage"/>
    <s v="Inception"/>
    <m/>
    <d v="2020-01-22T00:00:00"/>
  </r>
  <r>
    <s v="Ravi Naik"/>
    <n v="41048762"/>
    <s v="Active"/>
    <d v="2019-08-28T00:00:00"/>
    <d v="2020-08-27T00:00:00"/>
    <s v="Liability"/>
    <n v="1"/>
    <s v="Vinay"/>
    <s v="Ahmedabad"/>
    <s v="Liability"/>
    <x v="0"/>
    <n v="52800"/>
    <d v="2019-08-28T00:00:00"/>
    <s v="Brokerage"/>
    <s v="Inception"/>
    <m/>
    <d v="2020-01-22T00:00:00"/>
  </r>
  <r>
    <s v="Kamlesh Prasad"/>
    <n v="41048763"/>
    <s v="Active"/>
    <d v="2019-08-28T00:00:00"/>
    <d v="2020-08-27T00:00:00"/>
    <s v="Liability"/>
    <n v="1"/>
    <s v="Vinay"/>
    <s v="Ahmedabad"/>
    <s v="Liability"/>
    <x v="0"/>
    <n v="44130.41"/>
    <d v="2019-08-28T00:00:00"/>
    <s v="Brokerage"/>
    <s v="Inception"/>
    <m/>
    <d v="2020-01-22T00:00:00"/>
  </r>
  <r>
    <s v="Nikhil Verma"/>
    <s v="100200080123/01/00"/>
    <s v="Active"/>
    <d v="2019-01-04T00:00:00"/>
    <d v="2020-01-03T00:00:00"/>
    <s v="Employee Benefits"/>
    <n v="10"/>
    <s v="Mark"/>
    <s v="Ahmedabad"/>
    <s v="Employee Benefits (EB)"/>
    <x v="0"/>
    <n v="156000"/>
    <d v="2019-01-04T00:00:00"/>
    <s v="Brokerage"/>
    <s v="Endorsement"/>
    <m/>
    <d v="2020-01-22T00:00:00"/>
  </r>
  <r>
    <s v="Vaishali Desai"/>
    <s v="100200080123/01/00"/>
    <s v="Active"/>
    <d v="2019-01-04T00:00:00"/>
    <d v="2020-01-03T00:00:00"/>
    <s v="Employee Benefits"/>
    <n v="10"/>
    <s v="Mark"/>
    <s v="Ahmedabad"/>
    <s v="Employee Benefits (EB)"/>
    <x v="0"/>
    <n v="5253.23"/>
    <d v="2019-02-18T00:00:00"/>
    <s v="Brokerage "/>
    <s v="Endorsement"/>
    <m/>
    <d v="2020-01-22T00:00:00"/>
  </r>
  <r>
    <s v="Atul Naik"/>
    <s v="100200080123/01/00"/>
    <s v="Active"/>
    <d v="2019-01-04T00:00:00"/>
    <d v="2020-01-03T00:00:00"/>
    <s v="Employee Benefits"/>
    <n v="10"/>
    <s v="Mark"/>
    <s v="Ahmedabad"/>
    <s v="Employee Benefits (EB)"/>
    <x v="0"/>
    <n v="6769.65"/>
    <d v="2019-06-15T00:00:00"/>
    <s v="Brokerage "/>
    <s v="Endorsement"/>
    <m/>
    <d v="2020-01-22T00:00:00"/>
  </r>
  <r>
    <s v="Meena Bhargava"/>
    <s v="100200080123/01/00"/>
    <s v="Active"/>
    <d v="2019-01-04T00:00:00"/>
    <d v="2020-01-03T00:00:00"/>
    <s v="Employee Benefits"/>
    <n v="10"/>
    <s v="Mark"/>
    <s v="Ahmedabad"/>
    <s v="Employee Benefits (EB)"/>
    <x v="0"/>
    <n v="8961.98"/>
    <d v="2019-06-25T00:00:00"/>
    <s v="Brokerage "/>
    <s v="Endorsement"/>
    <m/>
    <d v="2020-01-22T00:00:00"/>
  </r>
  <r>
    <s v="Mona Chopra"/>
    <s v="10020080123/0000"/>
    <s v="Inactive"/>
    <d v="2018-01-02T00:00:00"/>
    <d v="2019-01-01T00:00:00"/>
    <s v="Employee Benefits"/>
    <n v="10"/>
    <s v="Mark"/>
    <s v="Ahmedabad"/>
    <s v="Employee Benefits (EB)"/>
    <x v="0"/>
    <n v="64155.3"/>
    <d v="2018-01-02T00:00:00"/>
    <s v="Brokerage"/>
    <s v="Lapse"/>
    <s v="OTHR â€“ Other"/>
    <d v="2020-01-22T00:00:00"/>
  </r>
  <r>
    <s v="Mohit Tiwari"/>
    <s v="LPGPA0000000200"/>
    <s v="Inactive"/>
    <d v="2018-01-02T00:00:00"/>
    <d v="2019-01-01T00:00:00"/>
    <s v="Employee Benefits"/>
    <n v="10"/>
    <s v="Mark"/>
    <s v="Ahmedabad"/>
    <s v="Employee Benefits (EB)"/>
    <x v="0"/>
    <n v="5404.95"/>
    <d v="2018-01-02T00:00:00"/>
    <s v="Brokerage"/>
    <s v="Lapse"/>
    <s v="OTHR â€“ Other"/>
    <d v="2020-01-22T00:00:00"/>
  </r>
  <r>
    <s v="Tina Dutta"/>
    <s v="LPGPA0000000200/01"/>
    <s v="Active"/>
    <d v="2019-01-04T00:00:00"/>
    <d v="2020-01-03T00:00:00"/>
    <s v="Employee Benefits"/>
    <n v="10"/>
    <s v="Mark"/>
    <s v="Ahmedabad"/>
    <s v="Employee Benefits (EB)"/>
    <x v="0"/>
    <n v="5550"/>
    <d v="2019-01-04T00:00:00"/>
    <s v="Brokerage"/>
    <s v="Inception"/>
    <m/>
    <d v="2020-01-22T00:00:00"/>
  </r>
  <r>
    <s v="Hemant Das"/>
    <s v="4025/136366502/02/000"/>
    <s v="Active"/>
    <d v="2019-09-08T00:00:00"/>
    <d v="2020-09-07T00:00:00"/>
    <s v="Liability"/>
    <n v="13"/>
    <s v="Vididt Saha"/>
    <s v="Ahmedabad"/>
    <s v="Liability"/>
    <x v="0"/>
    <n v="18750"/>
    <d v="2019-09-08T00:00:00"/>
    <s v="Brokerage"/>
    <s v="Inception"/>
    <m/>
    <d v="2020-01-22T00:00:00"/>
  </r>
  <r>
    <s v="Sanjana Bhargava"/>
    <n v="41045707"/>
    <s v="Active"/>
    <d v="2019-04-01T00:00:00"/>
    <d v="2020-03-31T00:00:00"/>
    <s v="Liability"/>
    <n v="13"/>
    <s v="Vididt Saha"/>
    <s v="Ahmedabad"/>
    <s v="Liability"/>
    <x v="2"/>
    <n v="74250"/>
    <d v="2019-04-01T00:00:00"/>
    <s v="Brokerage"/>
    <s v="Inception"/>
    <m/>
    <d v="2020-01-22T00:00:00"/>
  </r>
  <r>
    <s v="Kamlesh Trivedi"/>
    <n v="3000001017"/>
    <s v="Active"/>
    <d v="2018-04-01T00:00:00"/>
    <d v="2019-03-31T00:00:00"/>
    <s v="Liability"/>
    <n v="12"/>
    <s v="Shivani Sharma"/>
    <s v="Ahmedabad"/>
    <s v="Global Client Network (GNB Inward)"/>
    <x v="0"/>
    <n v="48652.25"/>
    <d v="2018-04-01T00:00:00"/>
    <s v="Brokerage"/>
    <s v="Inception"/>
    <m/>
    <d v="2020-01-22T00:00:00"/>
  </r>
  <r>
    <s v="Nikita Tiwari"/>
    <n v="3.1142029652485002E+18"/>
    <s v="Active"/>
    <d v="2019-08-26T00:00:00"/>
    <d v="2020-08-25T00:00:00"/>
    <s v="Miscellaneous"/>
    <n v="3"/>
    <s v="Animesh Rawat"/>
    <s v="Ahmedabad"/>
    <s v="Global Client Network (GNB Inward)"/>
    <x v="2"/>
    <n v="1501.88"/>
    <d v="2019-08-26T00:00:00"/>
    <s v="Brokerage"/>
    <s v="Inception"/>
    <m/>
    <d v="2020-01-22T00:00:00"/>
  </r>
  <r>
    <s v="Kapil Kapoor"/>
    <s v="OG-19-2202-1018-00000054"/>
    <s v="Active"/>
    <d v="2019-01-01T00:00:00"/>
    <d v="2019-12-31T00:00:00"/>
    <s v="Marine"/>
    <n v="3"/>
    <s v="Animesh Rawat"/>
    <s v="Ahmedabad"/>
    <s v="Global Client Network (GNB Inward)"/>
    <x v="2"/>
    <n v="21157.34"/>
    <d v="2019-01-01T00:00:00"/>
    <s v="Brokerage"/>
    <s v="Inception"/>
    <m/>
    <d v="2020-01-22T00:00:00"/>
  </r>
  <r>
    <s v="Harish Rana"/>
    <s v="OG-19-2202-3383-00000010"/>
    <s v="Active"/>
    <d v="2019-01-01T00:00:00"/>
    <d v="2019-12-31T00:00:00"/>
    <s v="Liability"/>
    <n v="3"/>
    <s v="Animesh Rawat"/>
    <s v="Ahmedabad"/>
    <s v="Global Client Network (GNB Inward)"/>
    <x v="2"/>
    <n v="12019.2"/>
    <d v="2019-01-01T00:00:00"/>
    <s v="Brokerage"/>
    <s v="Inception"/>
    <m/>
    <d v="2020-01-22T00:00:00"/>
  </r>
  <r>
    <s v="Nikhil Pandit"/>
    <s v="OG-19-2201-4001-00001050"/>
    <s v="Active"/>
    <d v="2018-08-22T00:00:00"/>
    <d v="2019-08-21T00:00:00"/>
    <s v="Fire"/>
    <n v="3"/>
    <s v="Animesh Rawat"/>
    <s v="Ahmedabad"/>
    <s v="Global Client Network (GNB Inward)"/>
    <x v="0"/>
    <n v="7324.12"/>
    <d v="2018-08-22T00:00:00"/>
    <s v="Brokerage"/>
    <s v="Inception"/>
    <m/>
    <d v="2020-01-22T00:00:00"/>
  </r>
  <r>
    <s v="Vivek Rana"/>
    <s v="OG-19-2201-4001-00000973"/>
    <s v="Active"/>
    <d v="2018-08-22T00:00:00"/>
    <d v="2019-08-21T00:00:00"/>
    <s v="Fire"/>
    <n v="3"/>
    <s v="Animesh Rawat"/>
    <s v="Ahmedabad"/>
    <s v="Global Client Network (GNB Inward)"/>
    <x v="0"/>
    <n v="19316.669999999998"/>
    <d v="2018-08-22T00:00:00"/>
    <s v="Brokerage"/>
    <s v="Inception"/>
    <m/>
    <d v="2020-01-22T00:00:00"/>
  </r>
  <r>
    <s v="Hemant Nair"/>
    <n v="505373"/>
    <s v="Inactive"/>
    <d v="2018-02-26T00:00:00"/>
    <d v="2019-02-25T00:00:00"/>
    <s v="Employee Benefits"/>
    <n v="10"/>
    <s v="Mark"/>
    <s v="Ahmedabad"/>
    <s v="Employee Benefits (EB)"/>
    <x v="0"/>
    <n v="23115.200000000001"/>
    <d v="2018-02-26T00:00:00"/>
    <s v="Brokerage"/>
    <s v="Inception"/>
    <m/>
    <d v="2020-01-22T00:00:00"/>
  </r>
  <r>
    <s v="Veena Bhargava"/>
    <s v="505373-01"/>
    <s v="Active"/>
    <d v="2019-02-26T00:00:00"/>
    <d v="2020-02-25T00:00:00"/>
    <s v="Employee Benefits"/>
    <n v="10"/>
    <s v="Mark"/>
    <s v="Ahmedabad"/>
    <s v="Employee Benefits (EB)"/>
    <x v="0"/>
    <n v="25336.44"/>
    <d v="2019-02-26T00:00:00"/>
    <s v="Brokerage"/>
    <s v="Renewal"/>
    <m/>
    <d v="2020-01-22T00:00:00"/>
  </r>
  <r>
    <s v="Shivam Shah"/>
    <n v="51995029"/>
    <s v="Inactive"/>
    <d v="2018-02-28T00:00:00"/>
    <d v="2019-02-27T00:00:00"/>
    <s v="Employee Benefits"/>
    <n v="10"/>
    <s v="Mark"/>
    <s v="Ahmedabad"/>
    <s v="Employee Benefits (EB)"/>
    <x v="0"/>
    <n v="12699.7"/>
    <d v="2018-02-28T00:00:00"/>
    <s v="Brokerage"/>
    <s v="Endorsement"/>
    <m/>
    <d v="2020-01-22T00:00:00"/>
  </r>
  <r>
    <s v="Bhavna Bhandari"/>
    <n v="51995029"/>
    <s v="Inactive"/>
    <d v="2018-02-28T00:00:00"/>
    <d v="2019-02-27T00:00:00"/>
    <s v="Employee Benefits"/>
    <n v="10"/>
    <s v="Mark"/>
    <s v="Ahmedabad"/>
    <s v="Employee Benefits (EB)"/>
    <x v="0"/>
    <m/>
    <d v="2018-04-16T00:00:00"/>
    <s v="Brokerage "/>
    <s v="Endorsement"/>
    <m/>
    <d v="2020-01-22T00:00:00"/>
  </r>
  <r>
    <s v="Tarun Shah"/>
    <n v="52916488"/>
    <s v="Inactive"/>
    <d v="2018-02-28T00:00:00"/>
    <d v="2019-02-27T00:00:00"/>
    <s v="Employee Benefits"/>
    <n v="10"/>
    <s v="Mark"/>
    <s v="Ahmedabad"/>
    <s v="Employee Benefits (EB)"/>
    <x v="0"/>
    <n v="177405.38"/>
    <d v="2018-02-28T00:00:00"/>
    <s v="Brokerage"/>
    <s v="Endorsement"/>
    <m/>
    <d v="2020-01-22T00:00:00"/>
  </r>
  <r>
    <s v="Hemant Chauhan"/>
    <n v="52916488"/>
    <s v="Inactive"/>
    <d v="2018-02-28T00:00:00"/>
    <d v="2019-02-27T00:00:00"/>
    <s v="Employee Benefits"/>
    <n v="10"/>
    <s v="Mark"/>
    <s v="Ahmedabad"/>
    <s v="Employee Benefits (EB)"/>
    <x v="0"/>
    <m/>
    <d v="2018-07-18T00:00:00"/>
    <s v="Brokerage "/>
    <s v="Endorsement"/>
    <m/>
    <d v="2020-01-22T00:00:00"/>
  </r>
  <r>
    <s v="Geeta Verma"/>
    <n v="52916488"/>
    <s v="Inactive"/>
    <d v="2018-02-28T00:00:00"/>
    <d v="2019-02-27T00:00:00"/>
    <s v="Employee Benefits"/>
    <n v="10"/>
    <s v="Mark"/>
    <s v="Ahmedabad"/>
    <s v="Employee Benefits (EB)"/>
    <x v="0"/>
    <m/>
    <d v="2018-09-05T00:00:00"/>
    <s v="Brokerage "/>
    <s v="Endorsement"/>
    <m/>
    <d v="2020-01-22T00:00:00"/>
  </r>
  <r>
    <s v="Ashok Patel"/>
    <n v="52916488"/>
    <s v="Inactive"/>
    <d v="2018-02-28T00:00:00"/>
    <d v="2019-02-27T00:00:00"/>
    <s v="Employee Benefits"/>
    <n v="10"/>
    <s v="Mark"/>
    <s v="Ahmedabad"/>
    <s v="Employee Benefits (EB)"/>
    <x v="0"/>
    <m/>
    <d v="2018-04-10T00:00:00"/>
    <s v="Brokerage "/>
    <s v="Endorsement"/>
    <m/>
    <d v="2020-01-22T00:00:00"/>
  </r>
  <r>
    <s v="Gayatri Reddy"/>
    <n v="52971603"/>
    <s v="Inactive"/>
    <d v="2018-06-12T00:00:00"/>
    <d v="2019-06-11T00:00:00"/>
    <s v="Employee Benefits"/>
    <n v="10"/>
    <s v="Mark"/>
    <s v="Ahmedabad"/>
    <s v="Employee Benefits (EB)"/>
    <x v="2"/>
    <n v="63872.4"/>
    <d v="2018-06-12T00:00:00"/>
    <s v="Brokerage"/>
    <s v="Lapse"/>
    <s v="OTHR â€“ Other"/>
    <d v="2020-01-22T00:00:00"/>
  </r>
  <r>
    <s v="Snehal Patel"/>
    <n v="52971603"/>
    <s v="Inactive"/>
    <d v="2018-06-12T00:00:00"/>
    <d v="2019-06-11T00:00:00"/>
    <s v="Employee Benefits"/>
    <n v="10"/>
    <s v="Mark"/>
    <s v="Ahmedabad"/>
    <s v="Employee Benefits (EB)"/>
    <x v="2"/>
    <m/>
    <d v="2018-08-06T00:00:00"/>
    <s v="Brokerage "/>
    <s v="Lapse"/>
    <m/>
    <d v="2020-01-22T00:00:00"/>
  </r>
  <r>
    <s v="Vivek Yadav"/>
    <n v="54445288"/>
    <s v="Active"/>
    <d v="2019-02-28T00:00:00"/>
    <d v="2020-02-27T00:00:00"/>
    <s v="Employee Benefits"/>
    <n v="10"/>
    <s v="Mark"/>
    <s v="Ahmedabad"/>
    <s v="Employee Benefits (EB)"/>
    <x v="0"/>
    <n v="11111.4"/>
    <d v="2019-02-28T00:00:00"/>
    <s v="Brokerage"/>
    <s v="Renewal"/>
    <m/>
    <d v="2020-01-22T00:00:00"/>
  </r>
  <r>
    <s v="Kiran Saxena"/>
    <s v="H0067187"/>
    <s v="Active"/>
    <d v="2019-02-28T00:00:00"/>
    <d v="2020-02-27T00:00:00"/>
    <s v="Employee Benefits"/>
    <n v="10"/>
    <s v="Mark"/>
    <s v="Ahmedabad"/>
    <s v="Employee Benefits (EB)"/>
    <x v="0"/>
    <n v="329250"/>
    <d v="2019-02-28T00:00:00"/>
    <s v="Brokerage"/>
    <s v="Endorsement"/>
    <m/>
    <d v="2020-01-22T00:00:00"/>
  </r>
  <r>
    <s v="Uday Reddy"/>
    <s v="H0067187"/>
    <s v="Active"/>
    <d v="2019-02-28T00:00:00"/>
    <d v="2020-02-27T00:00:00"/>
    <s v="Employee Benefits"/>
    <n v="10"/>
    <s v="Mark"/>
    <s v="Ahmedabad"/>
    <s v="Employee Benefits (EB)"/>
    <x v="0"/>
    <n v="10772.33"/>
    <d v="2019-03-14T00:00:00"/>
    <s v="Brokerage "/>
    <s v="Endorsement"/>
    <m/>
    <d v="2020-01-22T00:00:00"/>
  </r>
  <r>
    <s v="Anita Pandit"/>
    <s v="H0067187"/>
    <s v="Active"/>
    <d v="2019-02-28T00:00:00"/>
    <d v="2020-02-27T00:00:00"/>
    <s v="Employee Benefits"/>
    <n v="10"/>
    <s v="Mark"/>
    <s v="Ahmedabad"/>
    <s v="Employee Benefits (EB)"/>
    <x v="0"/>
    <n v="9283.0499999999993"/>
    <d v="2019-04-18T00:00:00"/>
    <s v="Brokerage "/>
    <s v="Endorsement"/>
    <m/>
    <d v="2020-01-22T00:00:00"/>
  </r>
  <r>
    <s v="Hina Malhotra"/>
    <s v="H0067187"/>
    <s v="Active"/>
    <d v="2019-02-28T00:00:00"/>
    <d v="2020-02-27T00:00:00"/>
    <s v="Employee Benefits"/>
    <n v="10"/>
    <s v="Mark"/>
    <s v="Ahmedabad"/>
    <s v="Employee Benefits (EB)"/>
    <x v="0"/>
    <n v="6903.45"/>
    <d v="2019-05-30T00:00:00"/>
    <s v="Brokerage "/>
    <s v="Endorsement"/>
    <m/>
    <d v="2020-01-22T00:00:00"/>
  </r>
  <r>
    <s v="Alka Patel"/>
    <s v="H0067187"/>
    <s v="Active"/>
    <d v="2019-02-28T00:00:00"/>
    <d v="2020-02-27T00:00:00"/>
    <s v="Employee Benefits"/>
    <n v="10"/>
    <s v="Mark"/>
    <s v="Ahmedabad"/>
    <s v="Employee Benefits (EB)"/>
    <x v="0"/>
    <n v="399.23"/>
    <d v="2019-06-21T00:00:00"/>
    <s v="Brokerage "/>
    <s v="Endorsement"/>
    <m/>
    <d v="2020-01-22T00:00:00"/>
  </r>
  <r>
    <s v="Shruti Roy"/>
    <s v="H0067187"/>
    <s v="Active"/>
    <d v="2019-02-28T00:00:00"/>
    <d v="2020-02-27T00:00:00"/>
    <s v="Employee Benefits"/>
    <n v="10"/>
    <s v="Mark"/>
    <s v="Ahmedabad"/>
    <s v="Employee Benefits (EB)"/>
    <x v="0"/>
    <n v="6259.35"/>
    <d v="2019-06-21T00:00:00"/>
    <s v="Brokerage "/>
    <s v="Endorsement"/>
    <m/>
    <d v="2020-01-22T00:00:00"/>
  </r>
  <r>
    <s v="Archana Singh"/>
    <s v="H0067187"/>
    <s v="Active"/>
    <d v="2019-02-28T00:00:00"/>
    <d v="2020-02-27T00:00:00"/>
    <s v="Employee Benefits"/>
    <n v="10"/>
    <s v="Mark"/>
    <s v="Ahmedabad"/>
    <s v="Employee Benefits (EB)"/>
    <x v="0"/>
    <n v="7110.45"/>
    <d v="2019-07-29T00:00:00"/>
    <s v="Brokerage "/>
    <s v="Endorsement"/>
    <m/>
    <d v="2020-01-22T00:00:00"/>
  </r>
  <r>
    <s v="Mukul Goyal"/>
    <s v="H0067187"/>
    <s v="Active"/>
    <d v="2019-02-28T00:00:00"/>
    <d v="2020-02-27T00:00:00"/>
    <s v="Employee Benefits"/>
    <n v="10"/>
    <s v="Mark"/>
    <s v="Ahmedabad"/>
    <s v="Employee Benefits (EB)"/>
    <x v="0"/>
    <n v="5501.03"/>
    <d v="2019-10-21T00:00:00"/>
    <s v="Brokerage "/>
    <s v="Endorsement"/>
    <m/>
    <d v="2020-01-22T00:00:00"/>
  </r>
  <r>
    <s v="Namita Bajaj"/>
    <s v="4016 X 185834560 00 000"/>
    <s v="Active"/>
    <d v="2019-11-08T00:00:00"/>
    <d v="2020-11-07T00:00:00"/>
    <s v="Employee Benefits"/>
    <n v="10"/>
    <s v="Mark"/>
    <s v="Ahmedabad"/>
    <s v="Employee Benefits (EB)"/>
    <x v="0"/>
    <n v="24311.1"/>
    <d v="2019-11-08T00:00:00"/>
    <s v="Brokerage"/>
    <s v="Inception"/>
    <m/>
    <d v="2020-01-22T00:00:00"/>
  </r>
  <r>
    <s v="Nikita Joshi"/>
    <n v="3.1242012736917002E+18"/>
    <s v="Active"/>
    <d v="2018-07-31T00:00:00"/>
    <d v="2019-07-01T00:00:00"/>
    <s v="Liability"/>
    <n v="3"/>
    <s v="Animesh Rawat"/>
    <s v="Ahmedabad"/>
    <s v="Global Client Network (GNB Inward)"/>
    <x v="0"/>
    <n v="42416.75"/>
    <d v="2019-07-01T00:00:00"/>
    <s v="Brokerage"/>
    <s v="Inception"/>
    <m/>
    <d v="2020-01-22T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Sanjay Trivedi"/>
    <s v="Ahmedabad"/>
    <s v="Construction, Power &amp; Infrastructure"/>
    <n v="3"/>
    <s v="Nishant Sharma"/>
    <x v="0"/>
    <n v="139240"/>
    <d v="2019-07-17T00:00:00"/>
    <s v="Fees"/>
  </r>
  <r>
    <s v="Anita Sethi"/>
    <s v="Ahmedabad"/>
    <s v="Construction, Power &amp; Infrastructure"/>
    <n v="3"/>
    <s v="Nishant Sharma"/>
    <x v="0"/>
    <n v="139240"/>
    <d v="2019-01-21T00:00:00"/>
    <s v="Fees"/>
  </r>
  <r>
    <s v="Ashok Chatterjee"/>
    <s v="Ahmedabad"/>
    <s v="GL Client Network (GNB Inward)"/>
    <n v="1"/>
    <s v="Vinay"/>
    <x v="1"/>
    <n v="2200"/>
    <d v="2019-12-20T00:00:00"/>
    <s v="Fees"/>
  </r>
  <r>
    <s v="Rani Agarwal"/>
    <s v="Ahmedabad"/>
    <s v="GL Client Network (GNB Inward)"/>
    <n v="1"/>
    <s v="Vinay"/>
    <x v="1"/>
    <n v="4500"/>
    <d v="2019-01-25T00:00:00"/>
    <s v="Fees"/>
  </r>
  <r>
    <s v="Arjun Rao"/>
    <s v="Ahmedabad"/>
    <s v="Construction, Power &amp; Infrastructure"/>
    <n v="3"/>
    <s v="Nishant Sharma"/>
    <x v="0"/>
    <n v="118000"/>
    <d v="2019-03-15T00:00:00"/>
    <s v="Fees"/>
  </r>
  <r>
    <s v="Anil Naik"/>
    <s v="Ahmedabad"/>
    <s v="GL Client Network (GNB Inward)"/>
    <n v="1"/>
    <s v="Vinay"/>
    <x v="1"/>
    <n v="2800"/>
    <d v="2019-05-28T00:00:00"/>
    <s v="Fees"/>
  </r>
  <r>
    <s v="Simran Trivedi"/>
    <s v="Ahmedabad"/>
    <s v="GL Client Network (GNB Inward)"/>
    <n v="1"/>
    <s v="Vinay"/>
    <x v="1"/>
    <n v="3241"/>
    <d v="2019-01-25T00:00:00"/>
    <s v="Fees"/>
  </r>
  <r>
    <s v="Dhruv Chopra"/>
    <s v="Ahmedabad"/>
    <s v="Liability"/>
    <n v="2"/>
    <s v="Abhinav Shivam"/>
    <x v="2"/>
    <n v="100000"/>
    <d v="2019-04-10T00:00:00"/>
    <s v="Fees"/>
  </r>
  <r>
    <s v="Jaya Chopra"/>
    <s v="Ahmedabad"/>
    <s v="GL Client Network (GNB Inward)"/>
    <n v="1"/>
    <s v="Vinay"/>
    <x v="1"/>
    <n v="5310"/>
    <d v="2019-12-06T00:00:00"/>
    <s v="Fees"/>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n v="10"/>
    <s v="Mark"/>
    <x v="0"/>
    <s v="Sanjay Trivedi"/>
    <m/>
    <n v="84746"/>
    <d v="2019-04-10T00:00:00"/>
  </r>
  <r>
    <n v="1900001106"/>
    <d v="2019-05-17T00:00:00"/>
    <s v="Brokerage"/>
    <s v="Ahmedabad"/>
    <s v="Global Client Network (GNB Inward)"/>
    <n v="4"/>
    <s v="Gilbert"/>
    <x v="1"/>
    <s v="Anita Sethi"/>
    <n v="2.4142020928135997E+18"/>
    <n v="86724"/>
    <d v="2019-01-01T00:00:00"/>
  </r>
  <r>
    <n v="1900001110"/>
    <d v="2019-05-17T00:00:00"/>
    <s v="Brokerage"/>
    <s v="Ahmedabad"/>
    <s v="Global Client Network (GNB Inward)"/>
    <n v="4"/>
    <s v="Gilbert"/>
    <x v="1"/>
    <s v="Ashok Chatterjee"/>
    <s v="OG-19-2202-1018-00000060"/>
    <n v="148500"/>
    <d v="2019-03-01T00:00:00"/>
  </r>
  <r>
    <n v="1900001136"/>
    <d v="2019-05-30T00:00:00"/>
    <s v="Brokerage"/>
    <s v="Ahmedabad"/>
    <s v="Global Client Network (GNB Inward)"/>
    <n v="1"/>
    <s v="Vinay"/>
    <x v="2"/>
    <s v="Rani Agarwal"/>
    <s v="OG-19-2202-3383-00000010"/>
    <n v="12019"/>
    <d v="2019-01-01T00:00:00"/>
  </r>
  <r>
    <n v="1900001164"/>
    <d v="2019-06-11T00:00:00"/>
    <s v="Brokerage"/>
    <s v="Ahmedabad"/>
    <s v="Global Client Network (GNB Inward)"/>
    <n v="4"/>
    <s v="Gilbert"/>
    <x v="1"/>
    <s v="Arjun Rao"/>
    <s v="020P000098803000"/>
    <n v="12500"/>
    <d v="2019-02-26T00:00:00"/>
  </r>
  <r>
    <n v="1900001165"/>
    <d v="2019-06-11T00:00:00"/>
    <s v="Brokerage"/>
    <s v="Ahmedabad"/>
    <s v="Employee Benefits (EB)"/>
    <n v="5"/>
    <s v="Juli"/>
    <x v="0"/>
    <s v="Anil Naik"/>
    <n v="206314000000"/>
    <n v="58300"/>
    <d v="2019-02-16T00:00:00"/>
  </r>
  <r>
    <n v="1900001167"/>
    <d v="2019-06-13T00:00:00"/>
    <s v="Brokerage"/>
    <s v="Ahmedabad"/>
    <s v="Global Client Network (GNB Inward)"/>
    <n v="1"/>
    <s v="Vinay"/>
    <x v="2"/>
    <s v="Simran Trivedi"/>
    <s v="OG-19-2202-3383-00000009"/>
    <n v="12019"/>
    <d v="2019-01-01T00:00:00"/>
  </r>
  <r>
    <n v="1900001168"/>
    <d v="2019-06-13T00:00:00"/>
    <s v="Brokerage"/>
    <s v="Ahmedabad"/>
    <s v="Global Client Network (GNB Inward)"/>
    <n v="1"/>
    <s v="Vinay"/>
    <x v="2"/>
    <s v="Dhruv Chopra"/>
    <s v="OG-19-2202-3383-00000008"/>
    <n v="30048"/>
    <d v="2019-01-01T00:00:00"/>
  </r>
  <r>
    <n v="1900001169"/>
    <d v="2019-06-13T00:00:00"/>
    <s v="Brokerage"/>
    <s v="Ahmedabad"/>
    <s v="Global Client Network (GNB Inward)"/>
    <n v="4"/>
    <s v="Gilbert"/>
    <x v="1"/>
    <s v="Jaya Chopra"/>
    <n v="3.1242015891005998E+18"/>
    <n v="14394"/>
    <d v="2019-01-02T00:00:00"/>
  </r>
  <r>
    <n v="1900001282"/>
    <d v="2019-07-13T00:00:00"/>
    <s v="Brokerage"/>
    <s v="Ahmedabad"/>
    <s v="Employee Benefits (EB)"/>
    <n v="6"/>
    <s v="Ketan Jain"/>
    <x v="0"/>
    <s v="Kiran Goyal"/>
    <s v="H0048996"/>
    <n v="32392"/>
    <d v="2019-05-10T00:00:00"/>
  </r>
  <r>
    <n v="1900001293"/>
    <d v="2019-07-16T00:00:00"/>
    <s v="Brokerage"/>
    <s v="Ahmedabad"/>
    <s v="Liability"/>
    <n v="13"/>
    <s v="Vidit Shah"/>
    <x v="2"/>
    <s v="Pravin Sengupta"/>
    <s v="'001P000202300000"/>
    <n v="162500"/>
    <d v="2019-04-05T00:00:00"/>
  </r>
  <r>
    <n v="1900001294"/>
    <d v="2019-07-16T00:00:00"/>
    <s v="Brokerage"/>
    <s v="Ahmedabad"/>
    <s v="Liability"/>
    <n v="13"/>
    <s v="Vidit Shah"/>
    <x v="2"/>
    <s v="Snehal Das"/>
    <s v="'001P000203500000"/>
    <n v="250000"/>
    <d v="2019-04-18T00:00:00"/>
  </r>
  <r>
    <n v="1900001304"/>
    <d v="2019-07-17T00:00:00"/>
    <s v="Brokerage"/>
    <s v="Ahmedabad"/>
    <s v="Global Client Network (GNB Inward)"/>
    <n v="1"/>
    <s v="Vinay"/>
    <x v="2"/>
    <s v="Rajesh Malhotra"/>
    <n v="2280082714"/>
    <n v="2646"/>
    <d v="2019-03-11T00:00:00"/>
  </r>
  <r>
    <n v="1900001305"/>
    <d v="2019-07-17T00:00:00"/>
    <s v="Brokerage"/>
    <s v="Ahmedabad"/>
    <s v="Global Client Network (GNB Inward)"/>
    <n v="4"/>
    <s v="Gilbert"/>
    <x v="0"/>
    <s v="Archana Bhatia"/>
    <n v="8502066"/>
    <n v="18150"/>
    <d v="2019-01-03T00:00:00"/>
  </r>
  <r>
    <n v="1900001306"/>
    <d v="2019-07-17T00:00:00"/>
    <s v="Brokerage"/>
    <s v="Ahmedabad"/>
    <s v="Liability"/>
    <n v="2"/>
    <s v="Abhinav Shivam"/>
    <x v="2"/>
    <s v="Ashok Reddy"/>
    <s v="2999202758217600000&quot;"/>
    <n v="60025"/>
    <d v="2019-04-22T00:00:00"/>
  </r>
  <r>
    <n v="1900001308"/>
    <d v="2019-07-17T00:00:00"/>
    <s v="Brokerage"/>
    <s v="Ahmedabad"/>
    <s v="Construction, Power &amp; Infrastructure"/>
    <n v="3"/>
    <s v="Animesh Rawat"/>
    <x v="2"/>
    <s v="Madhuri Bhatia"/>
    <n v="9.9000044190299996E+19"/>
    <n v="134736"/>
    <d v="2019-04-25T00:00:00"/>
  </r>
  <r>
    <n v="1900001342"/>
    <d v="2019-07-23T00:00:00"/>
    <s v="Brokerage"/>
    <s v="Ahmedabad"/>
    <s v="Employee Benefits (EB)"/>
    <n v="6"/>
    <s v="Ketan Jain"/>
    <x v="1"/>
    <s v="Pranav Mishra"/>
    <s v="H0048996"/>
    <n v="914999"/>
    <d v="2019-01-01T00:00:00"/>
  </r>
  <r>
    <n v="1900001354"/>
    <d v="2019-07-24T00:00:00"/>
    <s v="Brokerage"/>
    <s v="Ahmedabad"/>
    <s v="Global Client Network (GNB Inward)"/>
    <n v="1"/>
    <s v="Vinay"/>
    <x v="2"/>
    <s v="Rina Goyal"/>
    <n v="3.1142027482102001E+18"/>
    <n v="2942"/>
    <d v="2019-04-11T00:00:00"/>
  </r>
  <r>
    <n v="1900001355"/>
    <d v="2019-07-24T00:00:00"/>
    <s v="Brokerage"/>
    <s v="Ahmedabad"/>
    <s v="Global Client Network (GNB Inward)"/>
    <n v="1"/>
    <s v="Vinay"/>
    <x v="2"/>
    <s v="Geeta Gupta"/>
    <s v="OG-19-2202-1002-00001981"/>
    <n v="6740"/>
    <d v="2019-03-04T00:00:00"/>
  </r>
  <r>
    <n v="1900001356"/>
    <d v="2019-07-24T00:00:00"/>
    <s v="Brokerage"/>
    <s v="Ahmedabad"/>
    <s v="Global Client Network (GNB Inward)"/>
    <n v="4"/>
    <s v="Gilbert"/>
    <x v="1"/>
    <s v="Sudhir Roy"/>
    <s v="OG-19-2202-1002-00001901"/>
    <n v="6740"/>
    <d v="2019-02-17T00:00:00"/>
  </r>
  <r>
    <n v="1900001361"/>
    <d v="2019-07-27T00:00:00"/>
    <s v="Brokerage"/>
    <s v="Ahmedabad"/>
    <s v="Liability"/>
    <n v="3"/>
    <s v="Animesh Rawat"/>
    <x v="2"/>
    <s v="Rani Kaul"/>
    <n v="41045707"/>
    <n v="74250"/>
    <d v="2019-04-01T00:00:00"/>
  </r>
  <r>
    <n v="1900001376"/>
    <d v="2019-07-29T00:00:00"/>
    <s v="Brokerage"/>
    <s v="Ahmedabad"/>
    <s v="Employee Benefits (EB)"/>
    <n v="6"/>
    <s v="Ketan Jain"/>
    <x v="0"/>
    <s v="Kavita Sharma"/>
    <s v="H0056637"/>
    <n v="1614"/>
    <d v="2019-03-11T00:00:00"/>
  </r>
  <r>
    <n v="1900001377"/>
    <d v="2019-07-29T00:00:00"/>
    <s v="Brokerage"/>
    <s v="Ahmedabad"/>
    <s v="Marine"/>
    <n v="13"/>
    <s v="Vidit Shah"/>
    <x v="2"/>
    <s v="Shikha Sethi"/>
    <s v="'99000021180100000013"/>
    <n v="11540"/>
    <d v="2019-01-29T00:00:00"/>
  </r>
  <r>
    <n v="1900001385"/>
    <d v="2019-07-31T00:00:00"/>
    <s v="Brokerage"/>
    <s v="Ahmedabad"/>
    <s v="Global Client Network (GNB Inward)"/>
    <n v="4"/>
    <s v="Gilbert"/>
    <x v="0"/>
    <s v="Amit Bhargava"/>
    <s v="P0019200001/9999/100301"/>
    <n v="2140"/>
    <d v="2019-01-30T00:00:00"/>
  </r>
  <r>
    <n v="1900001388"/>
    <d v="2019-07-31T00:00:00"/>
    <s v="Brokerage"/>
    <s v="Ahmedabad"/>
    <s v="Global Client Network (GNB Inward)"/>
    <n v="4"/>
    <s v="Gilbert"/>
    <x v="1"/>
    <s v="Alka Goel"/>
    <s v="0000000008502066-01"/>
    <n v="45375"/>
    <d v="2019-03-01T00:00:00"/>
  </r>
  <r>
    <n v="1900001390"/>
    <d v="2019-07-31T00:00:00"/>
    <s v="Brokerage"/>
    <s v="Ahmedabad"/>
    <s v="Global Client Network (GNB Inward)"/>
    <n v="1"/>
    <s v="Vinay"/>
    <x v="2"/>
    <s v="Harish Sharma"/>
    <n v="32119154"/>
    <n v="11593"/>
    <d v="2019-04-01T00:00:00"/>
  </r>
  <r>
    <n v="1900001392"/>
    <d v="2019-07-31T00:00:00"/>
    <s v="Brokerage"/>
    <s v="Ahmedabad"/>
    <s v="Employee Benefits (EB)"/>
    <n v="6"/>
    <s v="Ketan Jain"/>
    <x v="0"/>
    <s v="Gaurav Goel"/>
    <s v="H0048996"/>
    <n v="46995"/>
    <d v="2019-01-29T00:00:00"/>
  </r>
  <r>
    <n v="1900001393"/>
    <d v="2019-07-31T00:00:00"/>
    <s v="Brokerage"/>
    <s v="Ahmedabad"/>
    <s v="Global Client Network (GNB Inward)"/>
    <n v="1"/>
    <s v="Vinay"/>
    <x v="2"/>
    <s v="Ravi Naik"/>
    <s v="OG-19-2202-4010-00002245"/>
    <n v="529"/>
    <d v="2019-02-18T00:00:00"/>
  </r>
  <r>
    <n v="1900001394"/>
    <d v="2019-07-31T00:00:00"/>
    <s v="Brokerage"/>
    <s v="Ahmedabad"/>
    <s v="Global Client Network (GNB Inward)"/>
    <n v="4"/>
    <s v="Gilbert"/>
    <x v="1"/>
    <s v="Kamlesh Prasad"/>
    <s v="OG-19-2202-1018-00000059"/>
    <n v="18563"/>
    <d v="2019-03-01T00:00:00"/>
  </r>
  <r>
    <n v="1900001396"/>
    <d v="2019-07-31T00:00:00"/>
    <s v="Brokerage"/>
    <s v="Ahmedabad"/>
    <s v="Employee Benefits (EB)"/>
    <n v="6"/>
    <s v="Ketan Jain"/>
    <x v="0"/>
    <s v="Nikhil Verma"/>
    <s v="H0048996"/>
    <n v="27435"/>
    <d v="2019-01-23T00:00:00"/>
  </r>
  <r>
    <n v="1900001397"/>
    <d v="2019-07-31T00:00:00"/>
    <s v="Brokerage"/>
    <s v="Ahmedabad"/>
    <s v="Employee Benefits (EB)"/>
    <n v="6"/>
    <s v="Ketan Jain"/>
    <x v="1"/>
    <s v="Vaishali Desai"/>
    <s v="505373-01"/>
    <n v="25336"/>
    <d v="2019-02-26T00:00:00"/>
  </r>
  <r>
    <n v="1900001398"/>
    <d v="2019-07-31T00:00:00"/>
    <s v="Brokerage"/>
    <s v="Ahmedabad"/>
    <s v="Employee Benefits (EB)"/>
    <n v="6"/>
    <s v="Ketan Jain"/>
    <x v="2"/>
    <s v="Atul Naik"/>
    <s v="H0067187"/>
    <n v="10772"/>
    <d v="2019-03-14T00:00:00"/>
  </r>
  <r>
    <n v="1900001403"/>
    <d v="2019-07-31T00:00:00"/>
    <s v="Brokerage"/>
    <s v="Ahmedabad"/>
    <s v="Employee Benefits (EB)"/>
    <n v="6"/>
    <s v="Ketan Jain"/>
    <x v="2"/>
    <s v="Meena Bhargava"/>
    <s v="H0067187"/>
    <n v="9283"/>
    <d v="2019-04-18T00:00:00"/>
  </r>
  <r>
    <n v="1900001404"/>
    <d v="2019-07-31T00:00:00"/>
    <s v="Brokerage"/>
    <s v="Ahmedabad"/>
    <s v="Employee Benefits (EB)"/>
    <n v="6"/>
    <s v="Ketan Jain"/>
    <x v="2"/>
    <s v="Mona Chopra"/>
    <s v="H0067187"/>
    <n v="6903"/>
    <d v="2019-05-30T00:00:00"/>
  </r>
  <r>
    <n v="1900001405"/>
    <d v="2019-07-31T00:00:00"/>
    <s v="Brokerage"/>
    <s v="Ahmedabad"/>
    <s v="Construction, Power &amp; Infrastructure"/>
    <n v="13"/>
    <s v="Vidit Shah"/>
    <x v="1"/>
    <s v="Mohit Tiwari"/>
    <s v="'99000044190700000001"/>
    <n v="90663"/>
    <d v="2019-04-01T00:00:00"/>
  </r>
  <r>
    <n v="1900001583"/>
    <d v="2019-08-14T00:00:00"/>
    <s v="Brokerage"/>
    <s v="Ahmedabad"/>
    <s v="Employee Benefits (EB)"/>
    <n v="6"/>
    <s v="Ketan Jain"/>
    <x v="1"/>
    <s v="Tina Dutta"/>
    <s v="100200080123/01/00"/>
    <n v="156000"/>
    <d v="2019-01-04T00:00:00"/>
  </r>
  <r>
    <n v="1900001602"/>
    <d v="2019-08-17T00:00:00"/>
    <s v="Brokerage"/>
    <s v="Ahmedabad"/>
    <s v="Global Client Network (GNB Inward)"/>
    <n v="1"/>
    <s v="Vinay"/>
    <x v="2"/>
    <s v="Hemant Das"/>
    <s v="OG-19-2202-1018-00000054"/>
    <n v="21157"/>
    <d v="2019-01-01T00:00:00"/>
  </r>
  <r>
    <n v="1900001603"/>
    <d v="2019-08-17T00:00:00"/>
    <s v="Brokerage"/>
    <s v="Ahmedabad"/>
    <s v="Global Client Network (GNB Inward)"/>
    <n v="1"/>
    <s v="Vinay"/>
    <x v="2"/>
    <s v="Sanjana Bhargava"/>
    <s v="OG-19-2202-1018-00000053"/>
    <n v="77787"/>
    <d v="2019-01-01T00:00:00"/>
  </r>
  <r>
    <n v="1900001604"/>
    <d v="2019-08-17T00:00:00"/>
    <s v="Brokerage"/>
    <s v="Ahmedabad"/>
    <s v="Global Client Network (GNB Inward)"/>
    <n v="1"/>
    <s v="Vinay"/>
    <x v="2"/>
    <s v="Kamlesh Trivedi"/>
    <s v="OG-19-2202-4001-00011127"/>
    <n v="8468"/>
    <d v="2019-02-18T00:00:00"/>
  </r>
  <r>
    <n v="1900001605"/>
    <d v="2019-08-17T00:00:00"/>
    <s v="Brokerage"/>
    <s v="Ahmedabad"/>
    <s v="Employee Benefits (EB)"/>
    <n v="6"/>
    <s v="Ketan Jain"/>
    <x v="1"/>
    <s v="Nikita Tiwari"/>
    <s v="237164239 00"/>
    <n v="1825"/>
    <d v="2019-02-01T00:00:00"/>
  </r>
  <r>
    <n v="1900001606"/>
    <d v="2019-08-17T00:00:00"/>
    <s v="Brokerage"/>
    <s v="Ahmedabad"/>
    <s v="Employee Benefits (EB)"/>
    <n v="6"/>
    <s v="Ketan Jain"/>
    <x v="1"/>
    <s v="Kapil Kapoor"/>
    <s v="H0067187"/>
    <n v="329250"/>
    <d v="2019-02-28T00:00:00"/>
  </r>
  <r>
    <n v="1900001607"/>
    <d v="2019-08-17T00:00:00"/>
    <s v="Brokerage"/>
    <s v="Ahmedabad"/>
    <s v="Global Client Network (GNB Inward)"/>
    <n v="4"/>
    <s v="Gilbert"/>
    <x v="1"/>
    <s v="Harish Rana"/>
    <n v="304003763"/>
    <n v="344794"/>
    <d v="2019-04-01T00:00:00"/>
  </r>
  <r>
    <n v="1900001608"/>
    <d v="2019-08-17T00:00:00"/>
    <s v="Brokerage"/>
    <s v="Ahmedabad"/>
    <s v="Global Client Network (GNB Inward)"/>
    <n v="4"/>
    <s v="Gilbert"/>
    <x v="1"/>
    <s v="Nikhil Pandit"/>
    <s v="2304001082-01"/>
    <n v="37500"/>
    <d v="2019-04-01T00:00:00"/>
  </r>
  <r>
    <n v="1900001609"/>
    <d v="2019-08-17T00:00:00"/>
    <s v="Brokerage"/>
    <s v="Ahmedabad"/>
    <s v="Employee Benefits (EB)"/>
    <n v="6"/>
    <s v="Ketan Jain"/>
    <x v="1"/>
    <s v="Vivek Rana"/>
    <s v="H0056637"/>
    <n v="49789"/>
    <d v="2019-01-01T00:00:00"/>
  </r>
  <r>
    <n v="1900001610"/>
    <d v="2019-08-17T00:00:00"/>
    <s v="Brokerage"/>
    <s v="Ahmedabad"/>
    <s v="Global Client Network (GNB Inward)"/>
    <n v="4"/>
    <s v="Gilbert"/>
    <x v="1"/>
    <s v="Hemant Nair"/>
    <s v="0600010004 01"/>
    <n v="64"/>
    <d v="2019-03-16T00:00:00"/>
  </r>
  <r>
    <n v="1900001611"/>
    <d v="2019-08-17T00:00:00"/>
    <s v="Brokerage"/>
    <s v="Ahmedabad"/>
    <s v="Global Client Network (GNB Inward)"/>
    <n v="4"/>
    <s v="Gilbert"/>
    <x v="1"/>
    <s v="Veena Bhargava"/>
    <s v="0000000008907502-01"/>
    <n v="6250"/>
    <d v="2019-02-24T00:00:00"/>
  </r>
  <r>
    <n v="1900002041"/>
    <d v="2019-08-28T00:00:00"/>
    <s v="Brokerage"/>
    <s v="Ahmedabad"/>
    <s v="Trade Credit &amp;amp; Political Risk"/>
    <n v="1"/>
    <s v="Vinay"/>
    <x v="1"/>
    <s v="Shivam Shah"/>
    <n v="1.31000501801E+19"/>
    <n v="124875"/>
    <d v="2019-03-07T00:00:00"/>
  </r>
  <r>
    <n v="1900002042"/>
    <d v="2019-08-28T00:00:00"/>
    <s v="Brokerage"/>
    <s v="Ahmedabad"/>
    <s v="Liability"/>
    <n v="3"/>
    <s v="Animesh Rawat"/>
    <x v="2"/>
    <s v="Bhavna Bhandari"/>
    <n v="43190133"/>
    <n v="7783"/>
    <d v="2019-06-11T00:00:00"/>
  </r>
  <r>
    <n v="1900002043"/>
    <d v="2019-08-28T00:00:00"/>
    <s v="Brokerage"/>
    <s v="Ahmedabad"/>
    <s v="Liability"/>
    <n v="3"/>
    <s v="Animesh Rawat"/>
    <x v="2"/>
    <s v="Tarun Shah"/>
    <n v="43189992"/>
    <n v="7835"/>
    <d v="2019-06-10T00:00:00"/>
  </r>
  <r>
    <n v="1900002044"/>
    <d v="2019-08-28T00:00:00"/>
    <s v="Brokerage"/>
    <s v="Ahmedabad"/>
    <s v="Liability"/>
    <n v="5"/>
    <s v="Juli"/>
    <x v="0"/>
    <s v="Hemant Chauhan"/>
    <n v="41045400"/>
    <n v="70125"/>
    <d v="2019-03-19T00:00:00"/>
  </r>
  <r>
    <n v="1900002045"/>
    <d v="2019-08-28T00:00:00"/>
    <s v="Brokerage"/>
    <s v="Ahmedabad"/>
    <s v="Liability"/>
    <n v="5"/>
    <s v="Juli"/>
    <x v="0"/>
    <s v="Geeta Verma"/>
    <n v="41045403"/>
    <n v="70125"/>
    <d v="2019-03-19T00:00:00"/>
  </r>
  <r>
    <n v="1900002046"/>
    <d v="2019-08-28T00:00:00"/>
    <s v="Brokerage"/>
    <s v="Ahmedabad"/>
    <s v="Property / BI"/>
    <n v="13"/>
    <s v="Vidit Shah"/>
    <x v="1"/>
    <s v="Ashok Patel"/>
    <s v="'99000046192400000001"/>
    <n v="60229"/>
    <d v="2019-04-01T00:00:00"/>
  </r>
  <r>
    <n v="1900002047"/>
    <d v="2019-08-28T00:00:00"/>
    <s v="Brokerage"/>
    <s v="Ahmedabad"/>
    <s v="Property / BI"/>
    <n v="13"/>
    <s v="Vidit Shah"/>
    <x v="1"/>
    <s v="Gayatri Reddy"/>
    <s v="'99000011180100000303"/>
    <n v="98931"/>
    <d v="2019-01-16T00:00:00"/>
  </r>
  <r>
    <n v="1900002048"/>
    <d v="2019-08-28T00:00:00"/>
    <s v="Brokerage"/>
    <s v="Ahmedabad"/>
    <s v="Global Client Network (GNB Inward)"/>
    <n v="1"/>
    <s v="Vinay"/>
    <x v="2"/>
    <s v="Snehal Patel"/>
    <s v="OG-19-2202-1018-00000055"/>
    <n v="21769"/>
    <d v="2019-01-01T00:00:00"/>
  </r>
  <r>
    <n v="1900002049"/>
    <d v="2019-08-28T00:00:00"/>
    <s v="Brokerage"/>
    <s v="Ahmedabad"/>
    <s v="Global Client Network (GNB Inward)"/>
    <n v="4"/>
    <s v="Gilbert"/>
    <x v="1"/>
    <s v="Vivek Yadav"/>
    <s v="0640002231 04"/>
    <n v="65369"/>
    <d v="2019-04-17T00:00:00"/>
  </r>
  <r>
    <n v="1900002050"/>
    <d v="2019-08-28T00:00:00"/>
    <s v="Brokerage"/>
    <s v="Ahmedabad"/>
    <s v="Global Client Network (GNB Inward)"/>
    <n v="4"/>
    <s v="Gilbert"/>
    <x v="1"/>
    <s v="Kiran Saxena"/>
    <n v="304003761"/>
    <n v="5206"/>
    <d v="2019-04-01T00:00:00"/>
  </r>
  <r>
    <n v="1900002051"/>
    <d v="2019-08-28T00:00:00"/>
    <s v="Brokerage"/>
    <s v="Ahmedabad"/>
    <s v="Global Client Network (GNB Inward)"/>
    <n v="4"/>
    <s v="Gilbert"/>
    <x v="1"/>
    <s v="Uday Reddy"/>
    <s v="0301004265-1"/>
    <n v="23750"/>
    <d v="2019-03-09T00:00:00"/>
  </r>
  <r>
    <n v="1900002052"/>
    <d v="2019-08-28T00:00:00"/>
    <s v="Brokerage"/>
    <s v="Ahmedabad"/>
    <s v="Global Client Network (GNB Inward)"/>
    <n v="4"/>
    <s v="Gilbert"/>
    <x v="1"/>
    <s v="Anita Pandit"/>
    <s v="0600010004 02"/>
    <n v="1557"/>
    <d v="2019-04-16T00:00:00"/>
  </r>
  <r>
    <n v="1900002072"/>
    <d v="2019-08-28T00:00:00"/>
    <s v="Brokerage"/>
    <s v="Ahmedabad"/>
    <s v="Construction, Power &amp; Infrastructure"/>
    <n v="13"/>
    <s v="Vidit Shah"/>
    <x v="2"/>
    <s v="Hina Malhotra"/>
    <s v="'99000044190300000004"/>
    <n v="40960"/>
    <d v="2019-04-20T00:00:00"/>
  </r>
  <r>
    <n v="1900002229"/>
    <d v="2019-08-31T00:00:00"/>
    <s v="Brokerage"/>
    <s v="Ahmedabad"/>
    <s v="Construction, Power &amp; Infrastructure"/>
    <n v="13"/>
    <s v="Vidit Shah"/>
    <x v="1"/>
    <s v="Alka Patel"/>
    <s v="'99000044180700000012"/>
    <n v="12055"/>
    <d v="2019-02-14T00:00:00"/>
  </r>
  <r>
    <n v="1900002230"/>
    <d v="2019-08-31T00:00:00"/>
    <s v="Brokerage"/>
    <s v="Ahmedabad"/>
    <s v="Property / BI"/>
    <n v="13"/>
    <s v="Vidit Shah"/>
    <x v="1"/>
    <s v="Shruti Roy"/>
    <s v="'99000011180100000340"/>
    <n v="131090"/>
    <d v="2019-02-26T00:00:00"/>
  </r>
  <r>
    <n v="1900002232"/>
    <d v="2019-08-31T00:00:00"/>
    <s v="Brokerage"/>
    <s v="Ahmedabad"/>
    <s v="Construction, Power &amp; Infrastructure"/>
    <n v="13"/>
    <s v="Vidit Shah"/>
    <x v="1"/>
    <s v="Archana Singh"/>
    <s v="'99000044185800000014"/>
    <n v="27069"/>
    <d v="2019-02-14T00:00:00"/>
  </r>
  <r>
    <n v="1900002265"/>
    <d v="2019-08-31T00:00:00"/>
    <s v="Brokerage"/>
    <s v="Ahmedabad"/>
    <s v="Global Client Network (GNB Inward)"/>
    <n v="4"/>
    <s v="Gilbert"/>
    <x v="1"/>
    <s v="Mukul Goyal"/>
    <s v="4092/151965577/01/000"/>
    <n v="215165"/>
    <d v="2019-04-01T00:00:00"/>
  </r>
  <r>
    <n v="1900002331"/>
    <d v="2019-09-03T00:00:00"/>
    <s v="Brokerage"/>
    <s v="Ahmedabad"/>
    <s v="Global Client Network (GNB Inward)"/>
    <n v="4"/>
    <s v="Gilbert"/>
    <x v="1"/>
    <s v="Namita Bajaj"/>
    <s v="5002/131802941/02/000"/>
    <n v="870"/>
    <d v="2019-05-26T00:00:00"/>
  </r>
  <r>
    <n v="1900002384"/>
    <d v="2019-09-05T00:00:00"/>
    <s v="Brokerage"/>
    <s v="Ahmedabad"/>
    <s v="Trade Credit &amp;amp; Political Risk"/>
    <n v="1"/>
    <s v="Vinay"/>
    <x v="0"/>
    <s v="Nikita Joshi"/>
    <n v="2000010048"/>
    <n v="8174"/>
    <d v="2019-07-18T00:00:00"/>
  </r>
  <r>
    <n v="1900002387"/>
    <d v="2019-09-05T00:00:00"/>
    <s v="Brokerage"/>
    <s v="Ahmedabad"/>
    <s v="Employee Benefits (EB)"/>
    <n v="6"/>
    <s v="Ketan Jain"/>
    <x v="1"/>
    <s v="Tejas Shah"/>
    <s v="4016/120415654/03/00"/>
    <n v="22246"/>
    <d v="2019-07-14T00:00:00"/>
  </r>
  <r>
    <n v="1900002458"/>
    <d v="2019-09-09T00:00:00"/>
    <s v="Brokerage"/>
    <s v="Ahmedabad"/>
    <s v="Liability"/>
    <n v="5"/>
    <s v="Juli"/>
    <x v="0"/>
    <s v="Kavita Rao"/>
    <n v="43187020"/>
    <n v="7451"/>
    <d v="2019-04-22T00:00:00"/>
  </r>
  <r>
    <n v="1900002464"/>
    <d v="2019-09-09T00:00:00"/>
    <s v="Brokerage"/>
    <s v="Ahmedabad"/>
    <s v="Employee Benefits (EB)"/>
    <n v="6"/>
    <s v="Ketan Jain"/>
    <x v="2"/>
    <s v="Hemant Shah"/>
    <s v="H0067187"/>
    <n v="7110"/>
    <d v="2019-07-29T00:00:00"/>
  </r>
  <r>
    <n v="1900002472"/>
    <d v="2019-09-09T00:00:00"/>
    <s v="Brokerage"/>
    <s v="Ahmedabad"/>
    <s v="Global Client Network (GNB Inward)"/>
    <n v="4"/>
    <s v="Gilbert"/>
    <x v="1"/>
    <s v="Prabhat Naik"/>
    <s v="4006/131284920/02/000"/>
    <n v="692"/>
    <d v="2019-05-15T00:00:00"/>
  </r>
  <r>
    <n v="1900002635"/>
    <d v="2019-09-17T00:00:00"/>
    <s v="Brokerage"/>
    <s v="Ahmedabad"/>
    <s v="Trade Credit &amp;amp; Political Risk"/>
    <n v="1"/>
    <s v="Vinay"/>
    <x v="1"/>
    <s v="Nikhil Tiwari"/>
    <s v="NBI Domestic"/>
    <n v="65051"/>
    <d v="2019-01-01T00:00:00"/>
  </r>
  <r>
    <n v="1900002636"/>
    <d v="2019-09-17T00:00:00"/>
    <s v="Brokerage"/>
    <s v="Ahmedabad"/>
    <s v="Global Client Network (GNB Inward)"/>
    <n v="4"/>
    <s v="Gilbert"/>
    <x v="1"/>
    <s v="Neha Trivedi"/>
    <s v="4001/117090005/03/000"/>
    <n v="1005"/>
    <d v="2019-05-01T00:00:00"/>
  </r>
  <r>
    <n v="1900002637"/>
    <d v="2019-09-17T00:00:00"/>
    <s v="Brokerage"/>
    <s v="Ahmedabad"/>
    <s v="Employee Benefits (EB)"/>
    <n v="6"/>
    <s v="Ketan Jain"/>
    <x v="2"/>
    <s v="Shruti Agarwal"/>
    <s v="H0067187"/>
    <n v="6259"/>
    <d v="2019-06-21T00:00:00"/>
  </r>
  <r>
    <n v="1900002638"/>
    <d v="2019-09-17T00:00:00"/>
    <s v="Brokerage"/>
    <s v="Ahmedabad"/>
    <s v="Employee Benefits (EB)"/>
    <n v="6"/>
    <s v="Ketan Jain"/>
    <x v="2"/>
    <s v="Kiran Desai"/>
    <s v="H0048996"/>
    <n v="9941"/>
    <d v="2019-07-10T00:00:00"/>
  </r>
  <r>
    <n v="1900002639"/>
    <d v="2019-09-17T00:00:00"/>
    <s v="Brokerage"/>
    <s v="Ahmedabad"/>
    <s v="Global Client Network (GNB Inward)"/>
    <n v="1"/>
    <s v="Vinay"/>
    <x v="2"/>
    <s v="Kanchan Iyer"/>
    <s v="2600015265 00"/>
    <n v="9990"/>
    <d v="2019-05-23T00:00:00"/>
  </r>
  <r>
    <n v="1900002640"/>
    <d v="2019-09-17T00:00:00"/>
    <s v="Brokerage"/>
    <s v="Ahmedabad"/>
    <s v="Employee Benefits (EB)"/>
    <n v="6"/>
    <s v="Ketan Jain"/>
    <x v="1"/>
    <s v="Bhavna Kapoor"/>
    <s v="4016/133979727/02/000"/>
    <n v="74673"/>
    <d v="2019-06-29T00:00:00"/>
  </r>
  <r>
    <n v="1900002880"/>
    <d v="2019-09-20T00:00:00"/>
    <s v="Brokerage"/>
    <s v="Ahmedabad"/>
    <s v="Global Client Network (GNB Inward)"/>
    <n v="4"/>
    <s v="Gilbert"/>
    <x v="1"/>
    <s v="Ritika Reddy"/>
    <s v="0640002231 03"/>
    <n v="4362"/>
    <d v="2019-04-02T00:00:00"/>
  </r>
  <r>
    <n v="1900003129"/>
    <d v="2019-09-30T00:00:00"/>
    <s v="Brokerage"/>
    <s v="Ahmedabad"/>
    <s v="Property / BI"/>
    <n v="13"/>
    <s v="Vidit Shah"/>
    <x v="1"/>
    <s v="Suresh Das"/>
    <s v="'99000011180100000339"/>
    <n v="1610"/>
    <d v="2019-02-14T00:00:00"/>
  </r>
  <r>
    <n v="1900003131"/>
    <d v="2019-09-30T00:00:00"/>
    <s v="Brokerage"/>
    <s v="Ahmedabad"/>
    <s v="Global Client Network (GNB Inward)"/>
    <n v="4"/>
    <s v="Gilbert"/>
    <x v="1"/>
    <s v="Shikha Chauhan"/>
    <n v="3.1142011248201999E+18"/>
    <n v="20166"/>
    <d v="2019-07-01T00:00:00"/>
  </r>
  <r>
    <n v="1900003209"/>
    <d v="2019-10-10T00:00:00"/>
    <s v="Brokerage"/>
    <s v="Ahmedabad"/>
    <s v="Employee Benefits (EB)"/>
    <n v="6"/>
    <s v="Ketan Jain"/>
    <x v="1"/>
    <s v="Hemant Dutta"/>
    <s v="4005/134645920/02/000"/>
    <n v="8605"/>
    <d v="2019-06-29T00:00:00"/>
  </r>
  <r>
    <n v="1900003210"/>
    <d v="2019-10-10T00:00:00"/>
    <s v="Brokerage"/>
    <s v="Ahmedabad"/>
    <s v="Employee Benefits (EB)"/>
    <n v="6"/>
    <s v="Ketan Jain"/>
    <x v="1"/>
    <s v="Dinesh Pandey"/>
    <s v="4101190600000030-00"/>
    <n v="52500"/>
    <d v="2019-05-17T00:00:00"/>
  </r>
  <r>
    <n v="1900003211"/>
    <d v="2019-10-10T00:00:00"/>
    <s v="Brokerage"/>
    <s v="Ahmedabad"/>
    <s v="Liability"/>
    <n v="13"/>
    <s v="Vidit Shah"/>
    <x v="2"/>
    <s v="Archana Iyer"/>
    <s v="'99000036181500000054"/>
    <n v="21875"/>
    <d v="2019-02-01T00:00:00"/>
  </r>
  <r>
    <n v="1900003212"/>
    <d v="2019-10-10T00:00:00"/>
    <s v="Brokerage"/>
    <s v="Ahmedabad"/>
    <s v="Employee Benefits (EB)"/>
    <n v="6"/>
    <s v="Ketan Jain"/>
    <x v="2"/>
    <s v="Deepak Menon"/>
    <s v="H0048996"/>
    <n v="93906"/>
    <d v="2019-03-07T00:00:00"/>
  </r>
  <r>
    <n v="1900003213"/>
    <d v="2019-10-10T00:00:00"/>
    <s v="Brokerage"/>
    <s v="Ahmedabad"/>
    <s v="Employee Benefits (EB)"/>
    <n v="6"/>
    <s v="Ketan Jain"/>
    <x v="1"/>
    <s v="Vivek Gupta"/>
    <n v="54407334"/>
    <n v="23387"/>
    <d v="2019-01-01T00:00:00"/>
  </r>
  <r>
    <n v="1900003214"/>
    <d v="2019-10-10T00:00:00"/>
    <s v="Brokerage"/>
    <s v="Ahmedabad"/>
    <s v="Employee Benefits (EB)"/>
    <n v="6"/>
    <s v="Ketan Jain"/>
    <x v="1"/>
    <s v="Rina Shah"/>
    <s v="AG00059046000100"/>
    <n v="3347"/>
    <d v="2019-04-01T00:00:00"/>
  </r>
  <r>
    <n v="1900003404"/>
    <d v="2019-10-17T00:00:00"/>
    <s v="Brokerage"/>
    <s v="Ahmedabad"/>
    <s v="Liability"/>
    <n v="2"/>
    <s v="Abhinav Shivam"/>
    <x v="2"/>
    <s v="Uday Prasad"/>
    <n v="2.9992028733097999E+18"/>
    <n v="60025"/>
    <d v="2019-07-08T00:00:00"/>
  </r>
  <r>
    <n v="1900003405"/>
    <d v="2019-10-17T00:00:00"/>
    <s v="Brokerage"/>
    <s v="Ahmedabad"/>
    <s v="Marine"/>
    <n v="13"/>
    <s v="Vidit Shah"/>
    <x v="1"/>
    <s v="Nitin Kapoor"/>
    <s v="2412/202063061201000"/>
    <n v="13613"/>
    <d v="2019-01-07T00:00:00"/>
  </r>
  <r>
    <n v="1900003406"/>
    <d v="2019-10-17T00:00:00"/>
    <s v="Brokerage"/>
    <s v="Ahmedabad"/>
    <s v="Employee Benefits (EB)"/>
    <n v="5"/>
    <s v="Juli"/>
    <x v="0"/>
    <s v="Harish Kaul"/>
    <s v="4101190700000015-00"/>
    <n v="79834"/>
    <d v="2019-06-25T00:00:00"/>
  </r>
  <r>
    <n v="1900003407"/>
    <d v="2019-10-17T00:00:00"/>
    <s v="Brokerage"/>
    <s v="Ahmedabad"/>
    <s v="Liability"/>
    <n v="2"/>
    <s v="Abhinav Shivam"/>
    <x v="2"/>
    <s v="Neeraj Arora"/>
    <n v="2.9992028732742001E+18"/>
    <n v="60025"/>
    <d v="2019-07-08T00:00:00"/>
  </r>
  <r>
    <n v="1900003928"/>
    <d v="2019-11-12T00:00:00"/>
    <s v="Brokerage"/>
    <s v="Ahmedabad"/>
    <s v="Liability"/>
    <n v="10"/>
    <s v="Mark"/>
    <x v="2"/>
    <s v="Mukul Kumar"/>
    <n v="14055133"/>
    <n v="63000"/>
    <d v="2019-07-26T00:00:00"/>
  </r>
  <r>
    <n v="1900003930"/>
    <d v="2019-11-12T00:00:00"/>
    <s v="Fees"/>
    <s v="Ahmedabad"/>
    <s v="Construction, Power &amp; Infrastructure"/>
    <n v="2"/>
    <s v="Abhinav Shivam"/>
    <x v="2"/>
    <s v="Gauri Naik"/>
    <m/>
    <n v="100000"/>
    <d v="2019-07-17T00:00:00"/>
  </r>
  <r>
    <n v="1900003931"/>
    <d v="2019-11-12T00:00:00"/>
    <s v="Fees"/>
    <s v="Ahmedabad"/>
    <s v="Construction, Power &amp; Infrastructure"/>
    <n v="2"/>
    <s v="Abhinav Shivam"/>
    <x v="2"/>
    <s v="Harish Menon"/>
    <m/>
    <n v="100000"/>
    <d v="2019-01-21T00:00:00"/>
  </r>
  <r>
    <n v="1900004171"/>
    <d v="2019-11-26T00:00:00"/>
    <s v="Fees"/>
    <s v="Ahmedabad"/>
    <s v="Global Client Network (GNB Inward)"/>
    <n v="4"/>
    <s v="Gilbert"/>
    <x v="1"/>
    <s v="Mohit Gupta"/>
    <m/>
    <n v="254336"/>
    <d v="2019-01-25T00:00:00"/>
  </r>
  <r>
    <n v="1900004173"/>
    <d v="2019-11-26T00:00:00"/>
    <s v="Fees"/>
    <s v="Ahmedabad"/>
    <s v="Global Client Network (GNB Inward)"/>
    <n v="4"/>
    <s v="Gilbert"/>
    <x v="1"/>
    <s v="Amit Arora"/>
    <m/>
    <n v="266949"/>
    <d v="2019-01-25T00:00:00"/>
  </r>
  <r>
    <n v="1900004220"/>
    <d v="2019-12-03T00:00:00"/>
    <s v="Brokerage"/>
    <s v="Ahmedabad"/>
    <s v="Employee Benefits (EB)"/>
    <n v="6"/>
    <s v="Ketan Jain"/>
    <x v="1"/>
    <s v="Nikita Pandit"/>
    <n v="54445288"/>
    <n v="11111"/>
    <d v="2019-02-28T00:00:00"/>
  </r>
  <r>
    <n v="1900004221"/>
    <d v="2019-12-03T00:00:00"/>
    <s v="Brokerage"/>
    <s v="Ahmedabad"/>
    <s v="Construction, Power &amp; Infrastructure"/>
    <n v="3"/>
    <s v="Animesh Rawat"/>
    <x v="2"/>
    <s v="Vikas Gupta"/>
    <n v="9.9000044190299996E+19"/>
    <n v="3008"/>
    <d v="2019-04-12T00:00:00"/>
  </r>
  <r>
    <n v="1900004376"/>
    <d v="2019-12-05T00:00:00"/>
    <s v="Brokerage"/>
    <s v="Ahmedabad"/>
    <s v="Liability"/>
    <n v="3"/>
    <s v="Animesh Rawat"/>
    <x v="2"/>
    <s v="Kamlesh Pillai"/>
    <n v="43193940"/>
    <n v="6184"/>
    <d v="2019-08-07T00:00:00"/>
  </r>
  <r>
    <n v="1900004378"/>
    <d v="2019-12-05T00:00:00"/>
    <s v="Brokerage"/>
    <s v="Ahmedabad"/>
    <s v="Property / BI"/>
    <n v="5"/>
    <s v="Juli"/>
    <x v="0"/>
    <s v="Umesh Agarwal"/>
    <s v="YB00020403000100"/>
    <n v="1568"/>
    <d v="2019-02-08T00:00:00"/>
  </r>
  <r>
    <n v="1900004380"/>
    <d v="2019-12-05T00:00:00"/>
    <s v="Brokerage"/>
    <s v="Ahmedabad"/>
    <s v="Employee Benefits (EB)"/>
    <n v="6"/>
    <s v="Ketan Jain"/>
    <x v="2"/>
    <s v="Ankur Gandhi"/>
    <s v="H0048996"/>
    <n v="18901"/>
    <d v="2019-09-14T00:00:00"/>
  </r>
  <r>
    <n v="1900004382"/>
    <d v="2019-12-05T00:00:00"/>
    <s v="Brokerage"/>
    <s v="Ahmedabad"/>
    <s v="Employee Benefits (EB)"/>
    <n v="6"/>
    <s v="Ketan Jain"/>
    <x v="0"/>
    <s v="Dinesh Kaul"/>
    <s v="H0048996"/>
    <n v="27682"/>
    <d v="2019-08-14T00:00:00"/>
  </r>
  <r>
    <n v="1900004383"/>
    <d v="2019-12-05T00:00:00"/>
    <s v="Brokerage"/>
    <s v="Ahmedabad"/>
    <s v="Employee Benefits (EB)"/>
    <n v="6"/>
    <s v="Ketan Jain"/>
    <x v="2"/>
    <s v="Ankur Naik"/>
    <s v="H0067187"/>
    <n v="5501"/>
    <d v="2019-10-21T00:00:00"/>
  </r>
  <r>
    <n v="1900004384"/>
    <d v="2019-12-05T00:00:00"/>
    <s v="Brokerage"/>
    <s v="Ahmedabad"/>
    <s v="Employee Benefits (EB)"/>
    <n v="6"/>
    <s v="Ketan Jain"/>
    <x v="1"/>
    <s v="Alex Johnson"/>
    <s v="4016 138636598 02 000"/>
    <n v="123750"/>
    <d v="2019-09-30T00:00:00"/>
  </r>
  <r>
    <n v="1900004404"/>
    <d v="2019-12-06T00:00:00"/>
    <s v="Brokerage"/>
    <s v="Ahmedabad"/>
    <s v="Global Client Network (GNB Inward)"/>
    <n v="4"/>
    <s v="Gilbert"/>
    <x v="1"/>
    <s v="Emily Thompson"/>
    <s v="OG-20-2202-0425-00000017"/>
    <n v="825"/>
    <d v="2019-07-01T00:00:00"/>
  </r>
  <r>
    <n v="1900004408"/>
    <d v="2019-12-06T00:00:00"/>
    <s v="Brokerage"/>
    <s v="Ahmedabad"/>
    <s v="Global Client Network (GNB Inward)"/>
    <n v="4"/>
    <s v="Gilbert"/>
    <x v="1"/>
    <s v="Liam Smith"/>
    <s v="OG-20-2202-9931-00032558"/>
    <n v="1556"/>
    <d v="2019-07-01T00:00:00"/>
  </r>
  <r>
    <n v="1900004411"/>
    <d v="2019-12-06T00:00:00"/>
    <s v="Brokerage"/>
    <s v="Ahmedabad"/>
    <s v="Global Client Network (GNB Inward)"/>
    <n v="4"/>
    <s v="Gilbert"/>
    <x v="1"/>
    <s v="Ava Davis"/>
    <s v="OG-20-2202-4004-00000064"/>
    <n v="12350"/>
    <d v="2019-07-01T00:00:00"/>
  </r>
  <r>
    <n v="1900004474"/>
    <d v="2019-12-09T00:00:00"/>
    <s v="Brokerage"/>
    <s v="Ahmedabad"/>
    <s v="Marine"/>
    <n v="3"/>
    <s v="Animesh Rawat"/>
    <x v="2"/>
    <s v="Noah Wilson"/>
    <s v="2412 2020 7182 9001 000"/>
    <n v="15593"/>
    <d v="2019-01-12T00:00:00"/>
  </r>
  <r>
    <n v="1900004500"/>
    <d v="2019-12-09T00:00:00"/>
    <s v="Brokerage"/>
    <s v="Ahmedabad"/>
    <s v="Construction, Power &amp; Infrastructure"/>
    <n v="3"/>
    <s v="Animesh Rawat"/>
    <x v="2"/>
    <s v="Olivia Brown"/>
    <n v="9.9000044190300006E+17"/>
    <n v="2212"/>
    <d v="2019-04-10T00:00:00"/>
  </r>
  <r>
    <n v="1900004501"/>
    <d v="2019-12-09T00:00:00"/>
    <s v="Brokerage"/>
    <s v="Ahmedabad"/>
    <s v="Employee Benefits (EB)"/>
    <n v="3"/>
    <s v="Animesh Rawat"/>
    <x v="2"/>
    <s v="William Martinez"/>
    <n v="54522170"/>
    <n v="9056"/>
    <d v="2019-07-09T00:00:00"/>
  </r>
  <r>
    <n v="1900004503"/>
    <d v="2019-12-10T00:00:00"/>
    <s v="Brokerage"/>
    <s v="Ahmedabad"/>
    <s v="Global Client Network (GNB Inward)"/>
    <n v="4"/>
    <s v="Gilbert"/>
    <x v="1"/>
    <s v="Sophia Garcia"/>
    <s v="OG-20-2202-3304-00000009"/>
    <n v="1897"/>
    <d v="2019-07-01T00:00:00"/>
  </r>
  <r>
    <n v="1900004505"/>
    <d v="2019-12-10T00:00:00"/>
    <s v="Brokerage"/>
    <s v="Ahmedabad"/>
    <s v="Global Client Network (GNB Inward)"/>
    <n v="4"/>
    <s v="Gilbert"/>
    <x v="1"/>
    <s v="James Miller"/>
    <s v="OG-20-2202-3383-00000002"/>
    <n v="42500"/>
    <d v="2019-07-01T00:00:00"/>
  </r>
  <r>
    <n v="1900004507"/>
    <d v="2019-12-10T00:00:00"/>
    <s v="Brokerage"/>
    <s v="Ahmedabad"/>
    <s v="Global Client Network (GNB Inward)"/>
    <n v="4"/>
    <s v="Gilbert"/>
    <x v="1"/>
    <s v="Mia Rodriguez"/>
    <s v="OG-20-2202-4002-00000010"/>
    <n v="10917"/>
    <d v="2019-07-01T00:00:00"/>
  </r>
  <r>
    <n v="1900004518"/>
    <d v="2019-12-10T00:00:00"/>
    <s v="Brokerage"/>
    <s v="Ahmedabad"/>
    <s v="Global Client Network (GNB Inward)"/>
    <n v="4"/>
    <s v="Gilbert"/>
    <x v="1"/>
    <s v="Benjamin Anderson"/>
    <s v="OG-20-2202-4010-00000869"/>
    <n v="3375"/>
    <d v="2019-07-01T00:00:00"/>
  </r>
  <r>
    <n v="1900004535"/>
    <d v="2019-12-10T00:00:00"/>
    <s v="Fees"/>
    <s v="Ahmedabad"/>
    <s v="Global Client Network (GNB Inward)"/>
    <n v="4"/>
    <s v="Gilbert"/>
    <x v="1"/>
    <s v="Charlotte Taylor"/>
    <s v="1011/142530053/01/000"/>
    <n v="320175"/>
    <d v="2019-12-06T00:00:00"/>
  </r>
  <r>
    <n v="1900004535"/>
    <d v="2019-12-10T00:00:00"/>
    <s v="Fees"/>
    <s v="Ahmedabad"/>
    <s v="Global Client Network (GNB Inward)"/>
    <n v="4"/>
    <s v="Gilbert"/>
    <x v="1"/>
    <s v="Lucas Hernandez"/>
    <n v="3.1242015891005998E+18"/>
    <n v="320175"/>
    <d v="2019-12-06T00:00:00"/>
  </r>
  <r>
    <n v="1900004535"/>
    <d v="2019-12-10T00:00:00"/>
    <s v="Fees"/>
    <s v="Ahmedabad"/>
    <s v="Global Client Network (GNB Inward)"/>
    <n v="4"/>
    <s v="Gilbert"/>
    <x v="1"/>
    <s v="Amelia Moore"/>
    <s v="OG-19-2202-1018-00000052"/>
    <n v="320175"/>
    <d v="2019-12-06T00:00:00"/>
  </r>
  <r>
    <n v="1900004538"/>
    <d v="2019-12-10T00:00:00"/>
    <s v="Fees"/>
    <s v="Ahmedabad"/>
    <s v="Global Client Network (GNB Inward)"/>
    <n v="4"/>
    <s v="Gilbert"/>
    <x v="1"/>
    <s v="Henry Thomas"/>
    <s v="OG-20-2202-3315-00000009"/>
    <n v="168593"/>
    <d v="2019-05-28T00:00:00"/>
  </r>
  <r>
    <n v="1900004538"/>
    <d v="2019-12-10T00:00:00"/>
    <s v="Fees"/>
    <s v="Ahmedabad"/>
    <s v="Global Client Network (GNB Inward)"/>
    <n v="4"/>
    <s v="Gilbert"/>
    <x v="1"/>
    <s v="Harper Martin"/>
    <s v="P0019200001/9999/100301"/>
    <n v="168593"/>
    <d v="2019-05-28T00:00:00"/>
  </r>
  <r>
    <n v="1900004894"/>
    <d v="2019-12-19T00:00:00"/>
    <s v="Brokerage"/>
    <s v="Ahmedabad"/>
    <s v="Global Client Network (GNB Inward)"/>
    <n v="4"/>
    <s v="Gilbert"/>
    <x v="1"/>
    <s v="Alexander Jackson"/>
    <n v="43196279"/>
    <n v="2970"/>
    <d v="2019-09-22T00:00:00"/>
  </r>
  <r>
    <n v="1900004898"/>
    <d v="2019-12-19T00:00:00"/>
    <s v="Brokerage"/>
    <s v="Ahmedabad"/>
    <s v="Global Client Network (GNB Inward)"/>
    <n v="1"/>
    <s v="Vinay"/>
    <x v="2"/>
    <s v="Ella White"/>
    <n v="3.1142029633600998E+18"/>
    <n v="7022"/>
    <d v="2019-08-26T00:00:00"/>
  </r>
  <r>
    <n v="1900004909"/>
    <d v="2019-12-19T00:00:00"/>
    <s v="Brokerage"/>
    <s v="Ahmedabad"/>
    <s v="Global Client Network (GNB Inward)"/>
    <n v="4"/>
    <s v="Gilbert"/>
    <x v="1"/>
    <s v="Michael Lee"/>
    <s v="0301004728-2019"/>
    <n v="202350"/>
    <d v="2019-09-30T00:00:00"/>
  </r>
  <r>
    <n v="1900004912"/>
    <d v="2019-12-19T00:00:00"/>
    <s v="Brokerage"/>
    <s v="Ahmedabad"/>
    <s v="Global Client Network (GNB Inward)"/>
    <n v="1"/>
    <s v="Vinay"/>
    <x v="2"/>
    <s v="Grace Harris"/>
    <n v="3.213400201191E+23"/>
    <n v="87500"/>
    <d v="2019-07-31T00:00:00"/>
  </r>
  <r>
    <n v="1900004917"/>
    <d v="2019-12-19T00:00:00"/>
    <s v="Brokerage"/>
    <s v="Ahmedabad"/>
    <s v="Global Client Network (GNB Inward)"/>
    <n v="1"/>
    <s v="Vinay"/>
    <x v="2"/>
    <s v="Daniel Clark"/>
    <n v="22515779"/>
    <n v="44260"/>
    <d v="2019-09-30T00:00:00"/>
  </r>
  <r>
    <n v="1900004919"/>
    <d v="2019-12-19T00:00:00"/>
    <s v="Brokerage"/>
    <s v="Ahmedabad"/>
    <s v="Property / BI"/>
    <n v="5"/>
    <s v="Juli"/>
    <x v="0"/>
    <s v="Scarlett Lewis"/>
    <n v="9.9000046190100005E+19"/>
    <n v="11550"/>
    <d v="2019-09-08T00:00:00"/>
  </r>
  <r>
    <n v="1900004920"/>
    <d v="2019-12-19T00:00:00"/>
    <s v="Brokerage"/>
    <s v="Ahmedabad"/>
    <s v="Small Medium Enterpries (SME)"/>
    <n v="5"/>
    <s v="Juli"/>
    <x v="0"/>
    <s v="Matthew Walker"/>
    <n v="9.90000111903E+19"/>
    <n v="43033"/>
    <d v="2019-09-08T00:00:00"/>
  </r>
  <r>
    <n v="1900004922"/>
    <d v="2019-12-19T00:00:00"/>
    <s v="Brokerage"/>
    <s v="Ahmedabad"/>
    <s v="Property / BI"/>
    <n v="5"/>
    <s v="Juli"/>
    <x v="0"/>
    <s v="Madison Robinson"/>
    <n v="9.9000046190100005E+19"/>
    <n v="7700"/>
    <d v="2019-09-08T00:00:00"/>
  </r>
  <r>
    <n v="1900004923"/>
    <d v="2019-12-19T00:00:00"/>
    <s v="Brokerage"/>
    <s v="Ahmedabad"/>
    <s v="Small Medium Enterpries (SME)"/>
    <n v="5"/>
    <s v="Juli"/>
    <x v="0"/>
    <s v="David Hall"/>
    <n v="9.90000111903E+19"/>
    <n v="72139"/>
    <d v="2019-09-08T00:00:00"/>
  </r>
  <r>
    <n v="1900004928"/>
    <d v="2019-12-19T00:00:00"/>
    <s v="Brokerage"/>
    <s v="Ahmedabad"/>
    <s v="Construction, Power &amp; Infrastructure"/>
    <n v="3"/>
    <s v="Animesh Rawat"/>
    <x v="2"/>
    <s v="Lily Young"/>
    <n v="9.9000044190299996E+19"/>
    <n v="32585"/>
    <d v="2019-09-11T00:00:00"/>
  </r>
  <r>
    <n v="1900004933"/>
    <d v="2019-12-19T00:00:00"/>
    <s v="Brokerage"/>
    <s v="Ahmedabad"/>
    <s v="Construction, Power &amp; Infrastructure"/>
    <n v="3"/>
    <s v="Animesh Rawat"/>
    <x v="2"/>
    <s v="Samuel Allen"/>
    <n v="9.9000044190299996E+19"/>
    <n v="8045"/>
    <d v="2019-09-22T00:00:00"/>
  </r>
  <r>
    <n v="1900004983"/>
    <d v="2019-12-19T00:00:00"/>
    <s v="Brokerage"/>
    <s v="Ahmedabad"/>
    <s v="Global Client Network (GNB Inward)"/>
    <n v="4"/>
    <s v="Gilbert"/>
    <x v="1"/>
    <s v="Chloe King"/>
    <s v="0000000010619837-01"/>
    <n v="26968"/>
    <d v="2019-10-25T00:00:00"/>
  </r>
  <r>
    <n v="1900004984"/>
    <d v="2019-12-19T00:00:00"/>
    <s v="Brokerage"/>
    <s v="Ahmedabad"/>
    <s v="Global Client Network (GNB Inward)"/>
    <n v="4"/>
    <s v="Gilbert"/>
    <x v="1"/>
    <s v="Joseph Scott"/>
    <s v="0000000007404252-02"/>
    <n v="2437"/>
    <d v="2019-10-26T00:00:00"/>
  </r>
  <r>
    <n v="1900004985"/>
    <d v="2019-12-19T00:00:00"/>
    <s v="Brokerage"/>
    <s v="Ahmedabad"/>
    <s v="Global Client Network (GNB Inward)"/>
    <n v="4"/>
    <s v="Gilbert"/>
    <x v="1"/>
    <s v="Evelyn Wright"/>
    <s v="OG-19-2202-1018-00000052"/>
    <n v="53278"/>
    <d v="2019-01-01T00:00:00"/>
  </r>
  <r>
    <n v="1900004986"/>
    <d v="2019-12-19T00:00:00"/>
    <s v="Brokerage"/>
    <s v="Ahmedabad"/>
    <s v="Global Client Network (GNB Inward)"/>
    <n v="4"/>
    <s v="Gilbert"/>
    <x v="1"/>
    <s v="Andrew Adams"/>
    <s v="OG-19-2202-3383-00000007"/>
    <n v="30048"/>
    <d v="2019-01-01T00:00:00"/>
  </r>
  <r>
    <n v="1900004987"/>
    <d v="2019-12-19T00:00:00"/>
    <s v="Brokerage"/>
    <s v="Ahmedabad"/>
    <s v="Global Client Network (GNB Inward)"/>
    <n v="4"/>
    <s v="Gilbert"/>
    <x v="1"/>
    <s v="Aria Baker"/>
    <n v="3.1142029974272998E+18"/>
    <n v="12500"/>
    <d v="2019-09-19T00:00:00"/>
  </r>
  <r>
    <n v="1900005036"/>
    <d v="2019-12-20T00:00:00"/>
    <s v="Brokerage"/>
    <s v="Ahmedabad"/>
    <s v="Global Client Network (GNB Inward)"/>
    <n v="1"/>
    <s v="Vinay"/>
    <x v="2"/>
    <s v="Christopher Campbell"/>
    <s v="ER00004563000100"/>
    <n v="3854"/>
    <d v="2019-04-30T00:00:00"/>
  </r>
  <r>
    <n v="1900005300"/>
    <d v="2019-12-24T00:00:00"/>
    <s v="Fees"/>
    <s v="Ahmedabad"/>
    <s v="Global Client Network (GNB Inward)"/>
    <n v="4"/>
    <s v="Gilbert"/>
    <x v="1"/>
    <s v="Zoe Rivera"/>
    <n v="304003763"/>
    <n v="132392"/>
    <d v="2019-12-20T00:00:00"/>
  </r>
  <r>
    <n v="1900005300"/>
    <d v="2019-12-24T00:00:00"/>
    <s v="Fees"/>
    <s v="Ahmedabad"/>
    <s v="Global Client Network (GNB Inward)"/>
    <n v="4"/>
    <s v="Gilbert"/>
    <x v="1"/>
    <s v="Anthony Mitchell"/>
    <s v="1003/126704810/02/000"/>
    <n v="132392"/>
    <d v="2019-12-20T00:00:00"/>
  </r>
  <r>
    <n v="1900005300"/>
    <d v="2019-12-24T00:00:00"/>
    <s v="Fees"/>
    <s v="Ahmedabad"/>
    <s v="Global Client Network (GNB Inward)"/>
    <n v="4"/>
    <s v="Gilbert"/>
    <x v="1"/>
    <s v="Mila Flores"/>
    <n v="2.4142020928135997E+18"/>
    <n v="132392"/>
    <d v="2019-12-20T00:00:00"/>
  </r>
  <r>
    <n v="1900005300"/>
    <d v="2019-12-24T00:00:00"/>
    <s v="Fees"/>
    <s v="Ahmedabad"/>
    <s v="Global Client Network (GNB Inward)"/>
    <n v="4"/>
    <s v="Gilbert"/>
    <x v="1"/>
    <s v="Joshua Roberts"/>
    <s v="4092/151965577/01/000"/>
    <n v="132392"/>
    <d v="2019-12-20T00:00:00"/>
  </r>
  <r>
    <n v="1900005324"/>
    <d v="2019-12-24T00:00:00"/>
    <s v="Brokerage"/>
    <s v="Ahmedabad"/>
    <s v="Construction, Power &amp; Infrastructure"/>
    <n v="3"/>
    <s v="Animesh Rawat"/>
    <x v="2"/>
    <s v="Nora Sanders"/>
    <n v="9.9000044190299996E+19"/>
    <n v="26805"/>
    <d v="2019-11-19T00:00:00"/>
  </r>
  <r>
    <n v="1900005325"/>
    <d v="2019-12-24T00:00:00"/>
    <s v="Brokerage"/>
    <s v="Ahmedabad"/>
    <s v="Employee Benefits (EB)"/>
    <n v="5"/>
    <s v="Juli"/>
    <x v="1"/>
    <s v="Ryan Murphy"/>
    <n v="43191791"/>
    <n v="956"/>
    <d v="2019-07-03T00:00:00"/>
  </r>
  <r>
    <n v="1900005329"/>
    <d v="2019-12-24T00:00:00"/>
    <s v="Brokerage"/>
    <s v="Ahmedabad"/>
    <s v="Global Client Network (GNB Inward)"/>
    <n v="1"/>
    <s v="Vinay"/>
    <x v="2"/>
    <s v="Ellie Patterson"/>
    <n v="3.1142029634361999E+18"/>
    <n v="2089"/>
    <d v="2019-08-26T00:00:00"/>
  </r>
  <r>
    <n v="1900005331"/>
    <d v="2019-12-24T00:00:00"/>
    <s v="Brokerage"/>
    <s v="Ahmedabad"/>
    <s v="Global Client Network (GNB Inward)"/>
    <n v="4"/>
    <s v="Gilbert"/>
    <x v="1"/>
    <s v="Ethan Hughes"/>
    <s v="OG-20-2202-1005-00000171-2019"/>
    <n v="8580"/>
    <d v="2019-09-21T00:00:00"/>
  </r>
  <r>
    <n v="1900005394"/>
    <d v="2019-12-25T00:00:00"/>
    <s v="Brokerage"/>
    <s v="Ahmedabad"/>
    <s v="Global Client Network (GNB Inward)"/>
    <n v="4"/>
    <s v="Gilbert"/>
    <x v="1"/>
    <s v="Layla Price"/>
    <s v="OG-20-2202-4004-00000062"/>
    <n v="60713"/>
    <d v="2019-07-01T00:00:00"/>
  </r>
  <r>
    <n v="1900005395"/>
    <d v="2019-12-25T00:00:00"/>
    <s v="Brokerage"/>
    <s v="Ahmedabad"/>
    <s v="Marine"/>
    <n v="4"/>
    <s v="Gilbert"/>
    <x v="1"/>
    <s v="Elijah Cox"/>
    <n v="22531899"/>
    <n v="50160"/>
    <d v="2019-10-27T00:00:00"/>
  </r>
  <r>
    <n v="1900005396"/>
    <d v="2019-12-25T00:00:00"/>
    <s v="Brokerage"/>
    <s v="Ahmedabad"/>
    <s v="Global Client Network (GNB Inward)"/>
    <n v="4"/>
    <s v="Gilbert"/>
    <x v="1"/>
    <s v="Penelope Butler"/>
    <s v="OG-19-2202-1018-00000047"/>
    <n v="71765"/>
    <d v="2019-10-26T00:00:00"/>
  </r>
  <r>
    <n v="1900005439"/>
    <d v="2019-12-25T00:00:00"/>
    <s v="Brokerage"/>
    <s v="Ahmedabad"/>
    <s v="Construction, Power &amp; Infrastructure"/>
    <n v="13"/>
    <s v="Vidit Shah"/>
    <x v="2"/>
    <s v="Sebastian Long"/>
    <s v="'99000044180300000048"/>
    <n v="62399"/>
    <d v="2019-11-14T00:00:00"/>
  </r>
  <r>
    <n v="1900005516"/>
    <d v="2019-12-26T00:00:00"/>
    <s v="Brokerage"/>
    <s v="Ahmedabad"/>
    <s v="Liability"/>
    <n v="10"/>
    <s v="Mark"/>
    <x v="2"/>
    <s v="Riley Brooks"/>
    <n v="2280014070"/>
    <n v="27530"/>
    <d v="2019-03-09T00:00:00"/>
  </r>
  <r>
    <n v="1900005526"/>
    <d v="2019-12-26T00:00:00"/>
    <s v="Brokerage"/>
    <s v="Ahmedabad"/>
    <s v="Employee Benefits (EB)"/>
    <n v="6"/>
    <s v="Ketan Jain"/>
    <x v="1"/>
    <s v="Jack Richardson"/>
    <s v="180876-0000-01"/>
    <n v="60000"/>
    <d v="2019-04-01T00:00:00"/>
  </r>
  <r>
    <n v="1900005527"/>
    <d v="2019-12-26T00:00:00"/>
    <s v="Brokerage"/>
    <s v="Ahmedabad"/>
    <s v="Global Client Network (GNB Inward)"/>
    <n v="4"/>
    <s v="Gilbert"/>
    <x v="1"/>
    <s v="Lily Wood"/>
    <n v="1.203004619248E+19"/>
    <n v="77400"/>
    <d v="2019-08-10T00:00:00"/>
  </r>
  <r>
    <n v="1900005528"/>
    <d v="2019-12-26T00:00:00"/>
    <s v="Brokerage"/>
    <s v="Ahmedabad"/>
    <s v="Global Client Network (GNB Inward)"/>
    <n v="4"/>
    <s v="Gilbert"/>
    <x v="1"/>
    <s v="Dylan Stewart"/>
    <n v="1.203004619248E+19"/>
    <n v="302812"/>
    <d v="2019-08-10T00:00:00"/>
  </r>
  <r>
    <n v="1900005529"/>
    <d v="2019-12-26T00:00:00"/>
    <s v="Brokerage"/>
    <s v="Ahmedabad"/>
    <s v="Property / BI"/>
    <n v="13"/>
    <s v="Vidit Shah"/>
    <x v="1"/>
    <s v="Audrey Morgan"/>
    <s v="'0655001664 03"/>
    <n v="275569"/>
    <d v="2019-03-01T00:00:00"/>
  </r>
  <r>
    <n v="1900005530"/>
    <d v="2019-12-26T00:00:00"/>
    <s v="Brokerage"/>
    <s v="Ahmedabad"/>
    <s v="Liability"/>
    <n v="13"/>
    <s v="Vidit Shah"/>
    <x v="1"/>
    <s v="Luke Barnes"/>
    <s v="'0304001755"/>
    <n v="320000"/>
    <d v="2019-01-31T00:00:00"/>
  </r>
  <r>
    <n v="1900005531"/>
    <d v="2019-12-26T00:00:00"/>
    <s v="Brokerage"/>
    <s v="Ahmedabad"/>
    <s v="Employee Benefits (EB)"/>
    <n v="6"/>
    <s v="Ketan Jain"/>
    <x v="1"/>
    <s v="Bella Sanchez"/>
    <n v="3393"/>
    <n v="114752"/>
    <d v="2019-11-01T00:00:00"/>
  </r>
  <r>
    <n v="1900005532"/>
    <d v="2019-12-26T00:00:00"/>
    <s v="Brokerage"/>
    <s v="Ahmedabad"/>
    <s v="Employee Benefits (EB)"/>
    <n v="6"/>
    <s v="Ketan Jain"/>
    <x v="0"/>
    <s v="Mason Bell"/>
    <s v="H0056637"/>
    <n v="49027"/>
    <d v="2019-02-04T00:00:00"/>
  </r>
  <r>
    <n v="1900005555"/>
    <d v="2019-12-26T00:00:00"/>
    <s v="Brokerage"/>
    <s v="Ahmedabad"/>
    <s v="Construction, Power &amp; Infrastructure"/>
    <n v="13"/>
    <s v="Vidit Shah"/>
    <x v="2"/>
    <s v="Lillian Parker"/>
    <s v="'99000044180300000078"/>
    <n v="153332"/>
    <d v="2019-10-19T00:00:00"/>
  </r>
  <r>
    <n v="1900005760"/>
    <d v="2019-12-28T00:00:00"/>
    <s v="Brokerage"/>
    <s v="Ahmedabad"/>
    <s v="Marine"/>
    <n v="5"/>
    <s v="Juli"/>
    <x v="0"/>
    <s v="Owen Reed"/>
    <n v="2.4142027811737001E+18"/>
    <n v="23591"/>
    <d v="2019-05-01T00:00:00"/>
  </r>
  <r>
    <n v="1900005761"/>
    <d v="2019-12-28T00:00:00"/>
    <s v="Brokerage"/>
    <s v="Ahmedabad"/>
    <s v="Global Client Network (GNB Inward)"/>
    <n v="4"/>
    <s v="Gilbert"/>
    <x v="1"/>
    <s v="Sadie Jenkins"/>
    <s v="OG-20-2202-3315-00000012"/>
    <n v="19181"/>
    <d v="2019-08-02T00:00:00"/>
  </r>
  <r>
    <n v="1900005767"/>
    <d v="2019-12-28T00:00:00"/>
    <s v="Brokerage"/>
    <s v="Ahmedabad"/>
    <s v="Small Medium Enterpries (SME)"/>
    <n v="5"/>
    <s v="Juli"/>
    <x v="0"/>
    <s v="Gabriel Cooper"/>
    <n v="2.3060011180300001E+19"/>
    <n v="8228"/>
    <d v="2019-02-28T00:00:00"/>
  </r>
  <r>
    <n v="1900005768"/>
    <d v="2019-12-28T00:00:00"/>
    <s v="Brokerage"/>
    <s v="Ahmedabad"/>
    <s v="Small Medium Enterpries (SME)"/>
    <n v="5"/>
    <s v="Juli"/>
    <x v="2"/>
    <s v="Aubrey Coleman"/>
    <n v="2.3060011180300001E+19"/>
    <n v="5241"/>
    <d v="2019-07-12T00:00:00"/>
  </r>
  <r>
    <n v="1900005769"/>
    <d v="2019-12-28T00:00:00"/>
    <s v="Brokerage"/>
    <s v="Ahmedabad"/>
    <s v="Small Medium Enterpries (SME)"/>
    <n v="5"/>
    <s v="Juli"/>
    <x v="2"/>
    <s v="Aiden Bailey"/>
    <n v="9.9000046190799995E+19"/>
    <n v="13154"/>
    <d v="2019-10-10T00:00:00"/>
  </r>
  <r>
    <n v="1900005770"/>
    <d v="2019-12-28T00:00:00"/>
    <s v="Brokerage"/>
    <s v="Ahmedabad"/>
    <s v="Small Medium Enterpries (SME)"/>
    <n v="5"/>
    <s v="Juli"/>
    <x v="0"/>
    <s v="Hannah Evans"/>
    <n v="9.9000046190799995E+19"/>
    <n v="14461"/>
    <d v="2019-09-08T00:00:00"/>
  </r>
  <r>
    <n v="1900005771"/>
    <d v="2019-12-28T00:00:00"/>
    <s v="Brokerage"/>
    <s v="Ahmedabad"/>
    <s v="Global Client Network (GNB Inward)"/>
    <n v="4"/>
    <s v="Gilbert"/>
    <x v="1"/>
    <s v="Isaac Morris"/>
    <s v="2019-L0138835-FWC"/>
    <n v="2853"/>
    <d v="2019-06-23T00:00:00"/>
  </r>
  <r>
    <n v="1900005772"/>
    <d v="2019-12-28T00:00:00"/>
    <s v="Brokerage"/>
    <s v="Ahmedabad"/>
    <s v="Global Client Network (GNB Inward)"/>
    <n v="4"/>
    <s v="Gilbert"/>
    <x v="1"/>
    <s v="Mila Carter"/>
    <s v="2019-L0139704-PBL"/>
    <n v="495"/>
    <d v="2019-06-23T00:00:00"/>
  </r>
  <r>
    <n v="1900005773"/>
    <d v="2019-12-28T00:00:00"/>
    <s v="Brokerage"/>
    <s v="Ahmedabad"/>
    <s v="Global Client Network (GNB Inward)"/>
    <n v="4"/>
    <s v="Gilbert"/>
    <x v="1"/>
    <s v="Logan Kelly"/>
    <s v="2018-F0513845-BSS"/>
    <n v="5891"/>
    <d v="2019-02-04T00:00:00"/>
  </r>
  <r>
    <n v="1900005774"/>
    <d v="2019-12-28T00:00:00"/>
    <s v="Brokerage"/>
    <s v="Ahmedabad"/>
    <s v="Property / BI"/>
    <n v="3"/>
    <s v="Animesh Rawat"/>
    <x v="2"/>
    <s v="Camila Howard"/>
    <s v="OG-20-2202-4004-00000043"/>
    <n v="4596"/>
    <d v="2019-05-16T00:00:00"/>
  </r>
  <r>
    <n v="1900005775"/>
    <d v="2019-12-28T00:00:00"/>
    <s v="Brokerage"/>
    <s v="Ahmedabad"/>
    <s v="Construction, Power &amp; Infrastructure"/>
    <n v="3"/>
    <s v="Animesh Rawat"/>
    <x v="2"/>
    <s v="Jayden Hughes"/>
    <n v="9.9000044180300005E+19"/>
    <n v="21443"/>
    <d v="2019-07-03T00:00:00"/>
  </r>
  <r>
    <n v="1900005776"/>
    <d v="2019-12-28T00:00:00"/>
    <s v="Brokerage"/>
    <s v="Ahmedabad"/>
    <s v="Construction, Power &amp; Infrastructure"/>
    <n v="3"/>
    <s v="Animesh Rawat"/>
    <x v="2"/>
    <s v="Savannah Ward"/>
    <n v="9.9000044180300005E+19"/>
    <n v="21442"/>
    <d v="2019-10-20T00:00:00"/>
  </r>
  <r>
    <n v="1900005777"/>
    <d v="2019-12-28T00:00:00"/>
    <s v="Brokerage"/>
    <s v="Ahmedabad"/>
    <s v="Construction, Power &amp; Infrastructure"/>
    <n v="3"/>
    <s v="Animesh Rawat"/>
    <x v="2"/>
    <s v="Caleb Bryant"/>
    <n v="9.9000044180300005E+19"/>
    <n v="21443"/>
    <d v="2019-03-16T00:00:00"/>
  </r>
  <r>
    <n v="1900005778"/>
    <d v="2019-12-28T00:00:00"/>
    <s v="Brokerage"/>
    <s v="Ahmedabad"/>
    <s v="Construction, Power &amp; Infrastructure"/>
    <n v="3"/>
    <s v="Animesh Rawat"/>
    <x v="2"/>
    <s v="Zoe Fisher"/>
    <n v="9.9000044180300005E+19"/>
    <n v="17949"/>
    <d v="2019-07-03T00:00:00"/>
  </r>
  <r>
    <n v="1900005779"/>
    <d v="2019-12-28T00:00:00"/>
    <s v="Brokerage"/>
    <s v="Ahmedabad"/>
    <s v="Construction, Power &amp; Infrastructure"/>
    <n v="3"/>
    <s v="Animesh Rawat"/>
    <x v="2"/>
    <s v="Nathan Martinez"/>
    <n v="9.9000044180300005E+19"/>
    <n v="17949"/>
    <d v="2019-03-16T00:00:00"/>
  </r>
  <r>
    <n v="1900005780"/>
    <d v="2019-12-28T00:00:00"/>
    <s v="Brokerage"/>
    <s v="Ahmedabad"/>
    <s v="Property / BI"/>
    <n v="5"/>
    <s v="Juli"/>
    <x v="0"/>
    <s v="Addison Henderson"/>
    <s v="PFS/I3353707/71/01/006343"/>
    <n v="7889"/>
    <d v="2019-01-12T00:00:00"/>
  </r>
  <r>
    <n v="1900005781"/>
    <d v="2019-12-28T00:00:00"/>
    <s v="Brokerage"/>
    <s v="Ahmedabad"/>
    <s v="Liability"/>
    <n v="3"/>
    <s v="Animesh Rawat"/>
    <x v="2"/>
    <s v="Hunter Collins"/>
    <n v="3.1142031258438999E+18"/>
    <n v="8198"/>
    <d v="2019-10-25T00:00:00"/>
  </r>
  <r>
    <n v="1900005782"/>
    <d v="2019-12-28T00:00:00"/>
    <s v="Brokerage"/>
    <s v="Ahmedabad"/>
    <s v="Employee Benefits (EB)"/>
    <n v="6"/>
    <s v="Ketan Jain"/>
    <x v="0"/>
    <s v="Paisley Price"/>
    <s v="H0048996"/>
    <n v="18697"/>
    <d v="2019-03-11T00:00:00"/>
  </r>
  <r>
    <n v="1900005783"/>
    <d v="2019-12-28T00:00:00"/>
    <s v="Brokerage"/>
    <s v="Ahmedabad"/>
    <s v="Employee Benefits (EB)"/>
    <n v="6"/>
    <s v="Ketan Jain"/>
    <x v="0"/>
    <s v="Julian Hayes"/>
    <s v="H0048996"/>
    <n v="17140"/>
    <d v="2019-10-11T00:00:00"/>
  </r>
  <r>
    <n v="1900005784"/>
    <d v="2019-12-28T00:00:00"/>
    <s v="Brokerage"/>
    <s v="Ahmedabad"/>
    <s v="Employee Benefits (EB)"/>
    <n v="6"/>
    <s v="Ketan Jain"/>
    <x v="0"/>
    <s v="Bella Gonzales"/>
    <s v="H0048996"/>
    <n v="8561"/>
    <d v="2019-11-14T00:00:00"/>
  </r>
  <r>
    <n v="1900005785"/>
    <d v="2019-12-28T00:00:00"/>
    <s v="Brokerage"/>
    <s v="Ahmedabad"/>
    <s v="Liability"/>
    <n v="5"/>
    <s v="Juli"/>
    <x v="1"/>
    <s v="Christian Spencer"/>
    <n v="43191787"/>
    <n v="6213"/>
    <d v="2019-07-03T00:00:00"/>
  </r>
  <r>
    <n v="1900005786"/>
    <d v="2019-12-28T00:00:00"/>
    <s v="Brokerage"/>
    <s v="Ahmedabad"/>
    <s v="Global Client Network (GNB Inward)"/>
    <n v="4"/>
    <s v="Gilbert"/>
    <x v="1"/>
    <s v="Scarlett Webb"/>
    <s v="OG-20-2202-4097-00000201"/>
    <n v="8625"/>
    <d v="2019-09-21T00:00:00"/>
  </r>
  <r>
    <n v="1900005787"/>
    <d v="2019-12-28T00:00:00"/>
    <s v="Brokerage"/>
    <s v="Ahmedabad"/>
    <s v="Global Client Network (GNB Inward)"/>
    <n v="4"/>
    <s v="Gilbert"/>
    <x v="1"/>
    <s v="Dominic Graham"/>
    <s v="OG-20-2202-4097-00000170"/>
    <n v="4579"/>
    <d v="2019-09-21T00:00:00"/>
  </r>
  <r>
    <n v="1900005788"/>
    <d v="2019-12-28T00:00:00"/>
    <s v="Brokerage"/>
    <s v="Ahmedabad"/>
    <s v="Global Client Network (GNB Inward)"/>
    <n v="4"/>
    <s v="Gilbert"/>
    <x v="1"/>
    <s v="Violet Pearson"/>
    <s v="OG-19-2202-1005-00000153"/>
    <n v="1980"/>
    <d v="2019-06-14T00:00:00"/>
  </r>
  <r>
    <n v="1900005789"/>
    <d v="2019-12-28T00:00:00"/>
    <s v="Brokerage"/>
    <s v="Ahmedabad"/>
    <s v="Global Client Network (GNB Inward)"/>
    <n v="4"/>
    <s v="Gilbert"/>
    <x v="1"/>
    <s v="Jonathan Peterson"/>
    <s v="OG-20-2202-4097-00000171"/>
    <n v="3330"/>
    <d v="2019-09-21T00:00:00"/>
  </r>
  <r>
    <n v="1900005910"/>
    <d v="2019-12-31T00:00:00"/>
    <s v="Brokerage"/>
    <s v="Ahmedabad"/>
    <s v="Construction, Power &amp; Infrastructure"/>
    <n v="2"/>
    <s v="Abhinav Shivam"/>
    <x v="2"/>
    <s v="Maya Simmons"/>
    <s v="'99000044180300000047"/>
    <n v="90282"/>
    <d v="2019-02-27T00:00:00"/>
  </r>
  <r>
    <n v="1900005911"/>
    <d v="2019-12-31T00:00:00"/>
    <s v="Brokerage"/>
    <s v="Ahmedabad"/>
    <s v="Construction, Power &amp; Infrastructure"/>
    <n v="13"/>
    <s v="Vidit Shah"/>
    <x v="2"/>
    <s v="Connor Foster"/>
    <s v="'99000044180300000048"/>
    <n v="68639"/>
    <d v="2019-05-14T00:00:00"/>
  </r>
  <r>
    <n v="1900005912"/>
    <d v="2019-12-31T00:00:00"/>
    <s v="Brokerage"/>
    <s v="Ahmedabad"/>
    <s v="Construction, Power &amp; Infrastructure"/>
    <n v="2"/>
    <s v="Abhinav Shivam"/>
    <x v="2"/>
    <s v="Aurora Hamilton"/>
    <s v="'99000044180300000047"/>
    <n v="90282"/>
    <d v="2019-08-27T00:00:00"/>
  </r>
  <r>
    <n v="1900005913"/>
    <d v="2019-12-31T00:00:00"/>
    <s v="Brokerage"/>
    <s v="Ahmedabad"/>
    <s v="Construction, Power &amp; Infrastructure"/>
    <n v="2"/>
    <s v="Abhinav Shivam"/>
    <x v="2"/>
    <s v="Adrian Ross"/>
    <s v="'99000044180300000047"/>
    <n v="90282"/>
    <d v="2019-05-27T00:00:00"/>
  </r>
  <r>
    <n v="1900005915"/>
    <d v="2019-12-31T00:00:00"/>
    <s v="Brokerage"/>
    <s v="Ahmedabad"/>
    <s v="Construction, Power &amp; Infrastructure"/>
    <n v="13"/>
    <s v="Vidit Shah"/>
    <x v="2"/>
    <s v="Natalia Stone"/>
    <s v="'99000044180300000076"/>
    <n v="67102"/>
    <d v="2019-03-27T00:00:00"/>
  </r>
  <r>
    <n v="1900005959"/>
    <d v="2019-12-31T00:00:00"/>
    <s v="Brokerage"/>
    <s v="Ahmedabad"/>
    <s v="Liability"/>
    <n v="13"/>
    <s v="Vidit Shah"/>
    <x v="1"/>
    <s v="Miles Andrews"/>
    <s v="'0300004329"/>
    <n v="125000"/>
    <d v="2019-01-31T00:00:00"/>
  </r>
  <r>
    <n v="1900005960"/>
    <d v="2019-12-31T00:00:00"/>
    <s v="Brokerage"/>
    <s v="Ahmedabad"/>
    <s v="Trade Credit &amp;amp; Political Risk"/>
    <n v="1"/>
    <s v="Vinay"/>
    <x v="1"/>
    <s v="Hazel McCarthy"/>
    <s v="TBA"/>
    <n v="115781"/>
    <d v="2019-07-28T00:00:00"/>
  </r>
  <r>
    <n v="1900005961"/>
    <d v="2019-12-31T00:00:00"/>
    <s v="Brokerage"/>
    <s v="Ahmedabad"/>
    <s v="Liability"/>
    <n v="13"/>
    <s v="Vidit Shah"/>
    <x v="1"/>
    <s v="Aaron Nichols"/>
    <s v="'23060036180200000022"/>
    <n v="137500"/>
    <d v="2019-01-01T00:00:00"/>
  </r>
  <r>
    <n v="1900005962"/>
    <d v="2019-12-31T00:00:00"/>
    <s v="Brokerage"/>
    <s v="Ahmedabad"/>
    <s v="Construction, Power &amp; Infrastructure"/>
    <n v="2"/>
    <s v="Abhinav Shivam"/>
    <x v="2"/>
    <s v="Piper Holland"/>
    <s v="'99000044180300000078"/>
    <n v="208093"/>
    <d v="2019-03-25T00:00:00"/>
  </r>
  <r>
    <n v="1900005964"/>
    <d v="2019-12-31T00:00:00"/>
    <s v="Brokerage"/>
    <s v="Ahmedabad"/>
    <s v="Construction, Power &amp; Infrastructure"/>
    <n v="2"/>
    <s v="Abhinav Shivam"/>
    <x v="2"/>
    <s v="Evan Bishop"/>
    <s v="'99000044180300000078"/>
    <n v="153332"/>
    <d v="2019-07-07T00:00:00"/>
  </r>
  <r>
    <n v="1900005965"/>
    <d v="2019-12-31T00:00:00"/>
    <s v="Brokerage"/>
    <s v="Ahmedabad"/>
    <s v="Liability"/>
    <n v="13"/>
    <s v="Vidit Shah"/>
    <x v="1"/>
    <s v="Lucy Reid"/>
    <s v="'91000036191700000002"/>
    <n v="131250"/>
    <d v="2019-05-23T00:00:00"/>
  </r>
  <r>
    <n v="2000001072"/>
    <d v="2020-01-03T00:00:00"/>
    <s v="Brokerage"/>
    <s v="Ahmedabad"/>
    <s v="Marine"/>
    <n v="5"/>
    <s v="Juli"/>
    <x v="1"/>
    <s v="Cameron Lawson"/>
    <n v="2.4142025629033999E+18"/>
    <n v="56100"/>
    <d v="2019-03-08T00:00:00"/>
  </r>
  <r>
    <n v="2000001076"/>
    <d v="2020-01-03T00:00:00"/>
    <s v="Brokerage"/>
    <s v="Ahmedabad"/>
    <s v="Marine"/>
    <n v="13"/>
    <s v="Vidit Shah"/>
    <x v="1"/>
    <s v="Nora Freeman"/>
    <s v="0830016972 02"/>
    <n v="50333"/>
    <d v="2019-03-01T00:00:00"/>
  </r>
  <r>
    <n v="2000001082"/>
    <d v="2020-01-03T00:00:00"/>
    <s v="Brokerage"/>
    <s v="Ahmedabad"/>
    <s v="Liability"/>
    <n v="13"/>
    <s v="Vidit Shah"/>
    <x v="1"/>
    <s v="Tyler Stevens"/>
    <n v="41046110"/>
    <n v="74250"/>
    <d v="2019-04-09T00:00:00"/>
  </r>
  <r>
    <n v="2000001083"/>
    <d v="2020-01-03T00:00:00"/>
    <s v="Brokerage"/>
    <s v="Ahmedabad"/>
    <s v="Employee Benefits (EB)"/>
    <n v="5"/>
    <s v="Juli"/>
    <x v="1"/>
    <s v="Sydney Gibson"/>
    <s v="4101191100000008-00"/>
    <n v="48929"/>
    <d v="2019-11-10T00:00:00"/>
  </r>
  <r>
    <n v="2000001086"/>
    <d v="2020-01-03T00:00:00"/>
    <s v="Brokerage"/>
    <s v="Ahmedabad"/>
    <s v="Global Client Network (GNB Inward)"/>
    <n v="1"/>
    <s v="Vinay"/>
    <x v="2"/>
    <s v="Caleb Watts"/>
    <n v="1.11200441808E+19"/>
    <n v="49401"/>
    <d v="2019-01-03T00:00:00"/>
  </r>
  <r>
    <n v="2000001563"/>
    <d v="2020-01-16T00:00:00"/>
    <s v="Brokerage"/>
    <s v="Ahmedabad"/>
    <s v="Marine"/>
    <n v="5"/>
    <s v="Juli"/>
    <x v="0"/>
    <s v="Ruby Holland"/>
    <s v="MCO/I3350570/71/01/006343"/>
    <n v="9075"/>
    <d v="2019-01-12T00:00:00"/>
  </r>
  <r>
    <n v="2000001567"/>
    <d v="2020-01-16T00:00:00"/>
    <s v="Brokerage"/>
    <s v="Ahmedabad"/>
    <s v="Construction, Power &amp; Infrastructure"/>
    <n v="13"/>
    <s v="Vidit Shah"/>
    <x v="2"/>
    <s v="Robert Black"/>
    <s v="'11120044180300000011"/>
    <n v="24072"/>
    <d v="2019-03-13T00:00:00"/>
  </r>
  <r>
    <n v="2000001570"/>
    <d v="2020-01-16T00:00:00"/>
    <s v="Brokerage"/>
    <s v="Ahmedabad"/>
    <s v="Employee Benefits (EB)"/>
    <n v="6"/>
    <s v="Ketan Jain"/>
    <x v="1"/>
    <s v="Alice Wheeler"/>
    <s v="LPGPA0000000200/01"/>
    <n v="5550"/>
    <d v="2019-01-04T00:00:00"/>
  </r>
  <r>
    <n v="2000001575"/>
    <d v="2020-01-16T00:00:00"/>
    <s v="Brokerage"/>
    <s v="Ahmedabad"/>
    <s v="Property / BI"/>
    <n v="13"/>
    <s v="Vidit Shah"/>
    <x v="2"/>
    <s v="Justin Kim"/>
    <s v="'99000046192400000039"/>
    <n v="10938"/>
    <d v="2019-06-12T00:00:00"/>
  </r>
  <r>
    <n v="2000001579"/>
    <d v="2020-01-16T00:00:00"/>
    <s v="Brokerage"/>
    <s v="Ahmedabad"/>
    <s v="Emerging Corporates Group (ECG)"/>
    <n v="3"/>
    <s v="Animesh Rawat"/>
    <x v="2"/>
    <s v="Molly Zimmerman"/>
    <n v="2280038722"/>
    <n v="2789"/>
    <d v="2019-07-15T00:00:00"/>
  </r>
  <r>
    <n v="2000001583"/>
    <d v="2020-01-16T00:00:00"/>
    <s v="Brokerage"/>
    <s v="Ahmedabad"/>
    <s v="Marine"/>
    <n v="5"/>
    <s v="Juli"/>
    <x v="1"/>
    <s v="Mahendara"/>
    <n v="2.4142025629033999E+18"/>
    <n v="14025"/>
    <d v="2019-10-22T00:00:00"/>
  </r>
  <r>
    <n v="2000001589"/>
    <d v="2020-01-16T00:00:00"/>
    <s v="Brokerage"/>
    <s v="Ahmedabad"/>
    <s v="Global Client Network (GNB Inward)"/>
    <n v="4"/>
    <s v="Gilbert"/>
    <x v="1"/>
    <s v="Shruti"/>
    <s v="32099602-01"/>
    <n v="1112"/>
    <d v="2019-01-23T00:00:00"/>
  </r>
  <r>
    <n v="2000001598"/>
    <d v="2020-01-16T00:00:00"/>
    <s v="Brokerage"/>
    <s v="Ahmedabad"/>
    <s v="Employee Benefits (EB)"/>
    <n v="6"/>
    <s v="Ketan Jain"/>
    <x v="1"/>
    <s v="Janish"/>
    <n v="2.9992015408021002E+18"/>
    <n v="4302"/>
    <d v="2019-11-01T00:00:00"/>
  </r>
  <r>
    <n v="2000001604"/>
    <d v="2020-01-16T00:00:00"/>
    <s v="Brokerage"/>
    <s v="Ahmedabad"/>
    <s v="Liability"/>
    <n v="13"/>
    <s v="Vidit Shah"/>
    <x v="2"/>
    <s v="Aman Tyagi"/>
    <s v="'2302003268"/>
    <n v="21875"/>
    <d v="2019-02-11T00:0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d v="2019-11-13T00:00:00"/>
    <x v="0"/>
    <s v="Ahmedabad"/>
    <s v="Employee Benefits (EB)"/>
    <s v="Employee Benefits"/>
    <s v="Mediclaim"/>
    <s v="Group Medical"/>
  </r>
  <r>
    <x v="1"/>
    <s v="OPP1900001047"/>
    <n v="1"/>
    <s v="Vinay"/>
    <n v="200000"/>
    <n v="30000"/>
    <d v="2020-03-31T00:00:00"/>
    <x v="0"/>
    <s v="Ahmedabad"/>
    <s v="Employee Benefits (EB)"/>
    <s v="Employee Benefits"/>
    <s v="Mediclaim"/>
    <s v="Group Personal Accident"/>
  </r>
  <r>
    <x v="2"/>
    <s v="OPP1900001048"/>
    <n v="1"/>
    <s v="Vinay"/>
    <n v="0"/>
    <n v="100000"/>
    <d v="2020-06-30T00:00:00"/>
    <x v="0"/>
    <s v="Ahmedabad"/>
    <s v="Marine"/>
    <s v="Marine"/>
    <s v="Marine Hull"/>
    <s v="Charterers' Liability Policy"/>
  </r>
  <r>
    <x v="3"/>
    <s v="OPP1900001050"/>
    <n v="1"/>
    <s v="Vinay"/>
    <n v="0"/>
    <n v="100000"/>
    <d v="2020-03-31T00:00:00"/>
    <x v="0"/>
    <s v="Ahmedabad"/>
    <s v="Marine"/>
    <s v="Marine"/>
    <s v="Marine Hull"/>
    <s v="Charterers' Liability Policy"/>
  </r>
  <r>
    <x v="4"/>
    <s v="OPP1900001051"/>
    <n v="1"/>
    <s v="Vinay"/>
    <n v="1200000"/>
    <n v="100000"/>
    <d v="2020-03-31T00:00:00"/>
    <x v="0"/>
    <s v="Ahmedabad"/>
    <s v="Trade Credit &amp;amp; Political Risk"/>
    <s v="Miscellaneous"/>
    <s v="Miscellaneous"/>
    <s v="Trade Credit Insurance"/>
  </r>
  <r>
    <x v="5"/>
    <s v="OPP1900001052"/>
    <n v="1"/>
    <s v="Vinay"/>
    <n v="0"/>
    <n v="100000"/>
    <d v="2020-05-31T00:00:00"/>
    <x v="0"/>
    <s v="Ahmedabad"/>
    <s v="Liability"/>
    <s v="Liability"/>
    <s v="Financial Lines"/>
    <s v="Commercial General Liability"/>
  </r>
  <r>
    <x v="6"/>
    <s v="OPP1900001053"/>
    <n v="1"/>
    <s v="Vinay"/>
    <n v="0"/>
    <n v="100000"/>
    <d v="2020-05-31T00:00:00"/>
    <x v="0"/>
    <s v="Ahmedabad"/>
    <s v="Marine"/>
    <s v="Marine"/>
    <s v="Marine Hull"/>
    <s v="Charterers' Liability Policy"/>
  </r>
  <r>
    <x v="7"/>
    <s v="OPP1900001054"/>
    <n v="1"/>
    <s v="Vinay"/>
    <n v="0"/>
    <n v="125000"/>
    <d v="2020-06-30T00:00:00"/>
    <x v="0"/>
    <s v="Ahmedabad"/>
    <s v="Employee Benefits (EB)"/>
    <s v="Employee Benefits"/>
    <s v="Mediclaim"/>
    <s v="Group Medical"/>
  </r>
  <r>
    <x v="8"/>
    <s v="OPP1900001055"/>
    <n v="1"/>
    <s v="Vinay"/>
    <n v="0"/>
    <n v="100000"/>
    <d v="2020-03-31T00:00:00"/>
    <x v="0"/>
    <s v="Ahmedabad"/>
    <s v="Marine"/>
    <s v="Marine"/>
    <s v="Marine Hull"/>
    <s v="Charterers' Liability Policy"/>
  </r>
  <r>
    <x v="9"/>
    <s v="OPP1900001056"/>
    <n v="12"/>
    <s v="Shivani Sharma"/>
    <n v="0"/>
    <n v="200000"/>
    <d v="2020-03-31T00:00:00"/>
    <x v="0"/>
    <s v="Ahmedabad"/>
    <s v="Marine"/>
    <s v="Marine"/>
    <s v="Marine Hull"/>
    <s v="Charterers' Liability Policy"/>
  </r>
  <r>
    <x v="10"/>
    <s v="OPP1900001057"/>
    <n v="12"/>
    <s v="Shivani Sharma"/>
    <n v="0"/>
    <n v="75000"/>
    <d v="2020-03-31T00:00:00"/>
    <x v="0"/>
    <s v="Ahmedabad"/>
    <s v="Employee Benefits (EB)"/>
    <s v="Employee Benefits"/>
    <s v="Mediclaim"/>
    <s v="Group Medical"/>
  </r>
  <r>
    <x v="11"/>
    <s v="OPP1900001058"/>
    <n v="12"/>
    <s v="Shivani Sharma"/>
    <n v="0"/>
    <n v="25000"/>
    <d v="2020-03-31T00:00:00"/>
    <x v="0"/>
    <s v="Ahmedabad"/>
    <s v="Employee Benefits (EB)"/>
    <s v="Employee Benefits"/>
    <s v="Mediclaim"/>
    <s v="Group Personal Accident"/>
  </r>
  <r>
    <x v="12"/>
    <s v="OPP1900001072"/>
    <n v="12"/>
    <s v="Shivani Sharma"/>
    <n v="2000000"/>
    <n v="150000"/>
    <d v="2020-05-31T00:00:00"/>
    <x v="0"/>
    <s v="Ahmedabad"/>
    <s v="Employee Benefits (EB)"/>
    <s v="Employee Benefits"/>
    <s v="Mediclaim"/>
    <s v="Group Medical"/>
  </r>
  <r>
    <x v="13"/>
    <s v="OPP1900001138"/>
    <n v="12"/>
    <s v="Shivani Sharma"/>
    <n v="500000"/>
    <n v="75000"/>
    <d v="2020-05-31T00:00:00"/>
    <x v="0"/>
    <s v="Ahmedabad"/>
    <s v="Liability"/>
    <s v="Liability"/>
    <s v="Financial Lines"/>
    <s v="Cyber Liability Insurance"/>
  </r>
  <r>
    <x v="14"/>
    <s v="OPP1900001222"/>
    <n v="3"/>
    <s v="Animesh Rawat"/>
    <n v="2500000"/>
    <n v="125000"/>
    <d v="2019-12-01T00:00:00"/>
    <x v="0"/>
    <s v="Ahmedabad"/>
    <s v="Employee Benefits (EB)"/>
    <s v="Employee Benefits"/>
    <s v="Mediclaim"/>
    <s v="Group Medical"/>
  </r>
  <r>
    <x v="15"/>
    <s v="OPP1900001364"/>
    <n v="10"/>
    <s v="Mark"/>
    <n v="1400000"/>
    <n v="100000"/>
    <d v="2019-12-09T00:00:00"/>
    <x v="0"/>
    <s v="Ahmedabad"/>
    <s v="Employee Benefits (EB)"/>
    <s v="Employee Benefits"/>
    <s v="Mediclaim"/>
    <s v="Group Medical"/>
  </r>
  <r>
    <x v="16"/>
    <s v="OPP1900001365"/>
    <n v="10"/>
    <s v="Mark"/>
    <n v="4500000"/>
    <n v="350000"/>
    <d v="2019-12-11T00:00:00"/>
    <x v="0"/>
    <s v="Ahmedabad"/>
    <s v="Employee Benefits (EB)"/>
    <s v="Miscellaneous"/>
    <s v="Miscellaneous"/>
    <s v="Group Medical"/>
  </r>
  <r>
    <x v="17"/>
    <s v="OPP1900001366"/>
    <n v="3"/>
    <s v="Animesh Rawat"/>
    <n v="9500000"/>
    <n v="200000"/>
    <d v="2019-09-30T00:00:00"/>
    <x v="1"/>
    <s v="Ahmedabad"/>
    <s v="Employee Benefits (EB)"/>
    <s v="Employee Benefits"/>
    <s v="Mediclaim"/>
    <s v="Group Medical"/>
  </r>
  <r>
    <x v="18"/>
    <s v="OPP1900001390"/>
    <n v="10"/>
    <s v="Mark"/>
    <n v="4500000"/>
    <n v="300000"/>
    <d v="2019-10-29T00:00:00"/>
    <x v="0"/>
    <s v="Ahmedabad"/>
    <s v="Employee Benefits (EB)"/>
    <s v="Employee Benefits"/>
    <s v="Mediclaim"/>
    <s v="Group Medical"/>
  </r>
  <r>
    <x v="19"/>
    <s v="OPP1900001391"/>
    <n v="3"/>
    <s v="Animesh Rawat"/>
    <n v="0"/>
    <n v="100000"/>
    <d v="2019-11-15T00:00:00"/>
    <x v="0"/>
    <s v="Ahmedabad"/>
    <s v="Employee Benefits (EB)"/>
    <s v="Employee Benefits"/>
    <s v="Mediclaim"/>
    <s v="Group Medical"/>
  </r>
  <r>
    <x v="20"/>
    <s v="OPP1900001392"/>
    <n v="3"/>
    <s v="Animesh Rawat"/>
    <n v="6000000"/>
    <n v="300000"/>
    <d v="2019-12-01T00:00:00"/>
    <x v="0"/>
    <s v="Ahmedabad"/>
    <s v="Employee Benefits (EB)"/>
    <s v="Employee Benefits"/>
    <s v="Mediclaim"/>
    <s v="Group Medical"/>
  </r>
  <r>
    <x v="21"/>
    <s v="OPP1900001393"/>
    <n v="10"/>
    <s v="Mark"/>
    <n v="600000"/>
    <n v="100000"/>
    <d v="2019-11-30T00:00:00"/>
    <x v="0"/>
    <s v="Ahmedabad"/>
    <s v="Emerging Corporates Group (ECG)"/>
    <s v="Employee Benefits"/>
    <s v="Mediclaim"/>
    <s v="Group Medical"/>
  </r>
  <r>
    <x v="22"/>
    <s v="OPP1900001394"/>
    <n v="10"/>
    <s v="Mark"/>
    <n v="210000"/>
    <n v="35000"/>
    <d v="2019-11-30T00:00:00"/>
    <x v="0"/>
    <s v="Ahmedabad"/>
    <s v="Emerging Corporates Group (ECG)"/>
    <s v="Employee Benefits"/>
    <s v="Mediclaim"/>
    <s v="Group Personal Accident"/>
  </r>
  <r>
    <x v="23"/>
    <s v="OPP1900001655"/>
    <n v="10"/>
    <s v="Mark"/>
    <n v="300000"/>
    <n v="49500"/>
    <d v="2019-09-30T00:00:00"/>
    <x v="1"/>
    <s v="Ahmedabad"/>
    <s v="Liability"/>
    <s v="Liability"/>
    <s v="Financial Lines"/>
    <s v="Commercial General Liability"/>
  </r>
  <r>
    <x v="24"/>
    <s v="OPP1900001656"/>
    <n v="10"/>
    <s v="Mark"/>
    <n v="300000"/>
    <n v="49500"/>
    <d v="2019-09-30T00:00:00"/>
    <x v="1"/>
    <s v="Ahmedabad"/>
    <s v="Liability"/>
    <s v="Liability"/>
    <s v="Financial Lines"/>
    <s v="Commercial Crime Insurance"/>
  </r>
  <r>
    <x v="25"/>
    <s v="OPP1900001803"/>
    <n v="10"/>
    <s v="Mark"/>
    <n v="5000000"/>
    <n v="250000"/>
    <d v="2019-11-30T00:00:00"/>
    <x v="0"/>
    <s v="Ahmedabad"/>
    <s v="Employee Benefits (EB)"/>
    <s v="Employee Benefits"/>
    <s v="Mediclaim"/>
    <s v="Group Medical"/>
  </r>
  <r>
    <x v="26"/>
    <s v="OPP1900001843"/>
    <n v="3"/>
    <s v="Animesh Rawat"/>
    <n v="0"/>
    <n v="100000"/>
    <d v="2019-10-31T00:00:00"/>
    <x v="1"/>
    <s v="Ahmedabad"/>
    <s v="Marine"/>
    <s v="Marine"/>
    <s v="Marine Cargo"/>
    <s v="Marine Combo policy ( EXIM +Inland)"/>
  </r>
  <r>
    <x v="27"/>
    <s v="OPP1900001906"/>
    <n v="12"/>
    <s v="Shivani Sharma"/>
    <n v="90000000"/>
    <n v="200000"/>
    <d v="2020-08-31T00:00:00"/>
    <x v="0"/>
    <s v="Ahmedabad"/>
    <s v="Property / BI"/>
    <s v="Fire"/>
    <s v="Constructions &amp;amp; Infrastructure"/>
    <s v="Industrial All Risks"/>
  </r>
  <r>
    <x v="28"/>
    <s v="OPP1900001923"/>
    <n v="3"/>
    <s v="Animesh Rawat"/>
    <n v="0"/>
    <n v="10000"/>
    <d v="2019-09-30T00:00:00"/>
    <x v="2"/>
    <s v="Ahmedabad"/>
    <s v="Marine"/>
    <s v="Marine"/>
    <s v="Marine Cargo"/>
    <s v="Marine Cargo"/>
  </r>
  <r>
    <x v="29"/>
    <s v="OPP1900001937"/>
    <n v="6"/>
    <s v="Ketan Jain"/>
    <n v="0"/>
    <n v="50000"/>
    <d v="2020-03-31T00:00:00"/>
    <x v="0"/>
    <s v="Ahmedabad"/>
    <s v="Property / BI"/>
    <s v="Fire"/>
    <s v="Constructions &amp;amp; Infrastructure"/>
    <s v="Fire &amp;amp; Special Perils"/>
  </r>
  <r>
    <x v="30"/>
    <s v="OPP1900001938"/>
    <n v="6"/>
    <s v="Ketan Jain"/>
    <n v="300000"/>
    <n v="30000"/>
    <d v="2020-03-31T00:00:00"/>
    <x v="0"/>
    <s v="Ahmedabad"/>
    <s v="Construction, Power &amp; Infrastructure"/>
    <s v="Engineering"/>
    <s v="Engineering"/>
    <s v="Contractors All Risk"/>
  </r>
  <r>
    <x v="31"/>
    <s v="OPP1900001939"/>
    <n v="6"/>
    <s v="Ketan Jain"/>
    <n v="0"/>
    <n v="200000"/>
    <d v="2020-03-31T00:00:00"/>
    <x v="0"/>
    <s v="Ahmedabad"/>
    <s v="Property / BI"/>
    <s v="Fire"/>
    <s v="Constructions &amp;amp; Infrastructure"/>
    <s v="Fire &amp;amp; Special Perils"/>
  </r>
  <r>
    <x v="32"/>
    <s v="OPP1900001940"/>
    <n v="6"/>
    <s v="Ketan Jain"/>
    <n v="300000"/>
    <n v="50000"/>
    <d v="2020-03-31T00:00:00"/>
    <x v="0"/>
    <s v="Ahmedabad"/>
    <s v="Property / BI"/>
    <s v="Fire"/>
    <s v="Constructions &amp;amp; Infrastructure"/>
    <s v="Fire &amp;amp; Special Perils"/>
  </r>
  <r>
    <x v="33"/>
    <s v="OPP1900001941"/>
    <n v="6"/>
    <s v="Ketan Jain"/>
    <n v="1000000"/>
    <n v="100000"/>
    <d v="2020-07-31T00:00:00"/>
    <x v="0"/>
    <s v="Ahmedabad"/>
    <s v="Property / BI"/>
    <s v="Fire"/>
    <s v="Constructions &amp;amp; Infrastructure"/>
    <s v="Fire &amp;amp; Special Perils"/>
  </r>
  <r>
    <x v="34"/>
    <s v="OPP1900001942"/>
    <n v="6"/>
    <s v="Ketan Jain"/>
    <n v="0"/>
    <n v="300000"/>
    <d v="2020-06-30T00:00:00"/>
    <x v="0"/>
    <s v="Ahmedabad"/>
    <s v="Property / BI"/>
    <s v="Fire"/>
    <s v="Constructions &amp;amp; Infrastructure"/>
    <s v="Fire &amp;amp; Special Perils"/>
  </r>
  <r>
    <x v="35"/>
    <s v="OPP1900001943"/>
    <n v="6"/>
    <s v="Ketan Jain"/>
    <n v="0"/>
    <n v="200000"/>
    <d v="2020-06-30T00:00:00"/>
    <x v="0"/>
    <s v="Ahmedabad"/>
    <s v="Property / BI"/>
    <s v="Fire"/>
    <s v="Constructions &amp;amp; Infrastructure"/>
    <s v="Fire &amp;amp; Special Perils"/>
  </r>
  <r>
    <x v="36"/>
    <s v="OPP1900001944"/>
    <n v="6"/>
    <s v="Ketan Jain"/>
    <n v="0"/>
    <n v="200000"/>
    <d v="2020-06-30T00:00:00"/>
    <x v="0"/>
    <s v="Ahmedabad"/>
    <s v="Property / BI"/>
    <s v="Fire"/>
    <s v="Constructions &amp;amp; Infrastructure"/>
    <s v="Fire &amp;amp; Special Perils"/>
  </r>
  <r>
    <x v="37"/>
    <s v="OPP1900001945"/>
    <n v="6"/>
    <s v="Ketan Jain"/>
    <n v="0"/>
    <n v="400000"/>
    <d v="2020-06-30T00:00:00"/>
    <x v="0"/>
    <s v="Ahmedabad"/>
    <s v="Property / BI"/>
    <s v="Fire"/>
    <s v="Constructions &amp;amp; Infrastructure"/>
    <s v="Fire &amp;amp; Special Perils"/>
  </r>
  <r>
    <x v="38"/>
    <s v="OPP1900001946"/>
    <n v="12"/>
    <s v="Shivani Sharma"/>
    <n v="0"/>
    <n v="300000"/>
    <d v="2020-06-30T00:00:00"/>
    <x v="0"/>
    <s v="Ahmedabad"/>
    <s v="Crises Mgmt / Terr / Political Risks / K&amp;amp;R"/>
    <s v="Terrorism"/>
    <s v="Political Risks"/>
    <s v="SABOTAGE &amp;amp; TERRORISM &amp;amp; Political Violence"/>
  </r>
  <r>
    <x v="39"/>
    <s v="OPP1900001947"/>
    <n v="12"/>
    <s v="Shivani Sharma"/>
    <n v="500000"/>
    <n v="50000"/>
    <d v="2019-12-31T00:00:00"/>
    <x v="0"/>
    <s v="Ahmedabad"/>
    <s v="Construction, Power &amp; Infrastructure"/>
    <s v="Engineering"/>
    <s v="Engineering"/>
    <s v="Contractors All Risk"/>
  </r>
  <r>
    <x v="40"/>
    <s v="OPP1900001950"/>
    <n v="12"/>
    <s v="Shivani Sharma"/>
    <n v="1000000"/>
    <n v="100000"/>
    <d v="2019-09-30T00:00:00"/>
    <x v="0"/>
    <s v="Ahmedabad"/>
    <s v="Construction, Power &amp; Infrastructure"/>
    <s v="Engineering"/>
    <s v="Engineering"/>
    <s v="Contractors All Risk"/>
  </r>
  <r>
    <x v="41"/>
    <s v="OPP1900001975"/>
    <n v="10"/>
    <s v="Mark"/>
    <n v="500000"/>
    <n v="62000"/>
    <d v="2019-09-30T00:00:00"/>
    <x v="0"/>
    <s v="Ahmedabad"/>
    <s v="Construction, Power &amp; Infrastructure"/>
    <s v="Engineering"/>
    <s v="Engineering"/>
    <s v="Contractors All Risk"/>
  </r>
  <r>
    <x v="42"/>
    <s v="OPP1900001976"/>
    <n v="10"/>
    <s v="Mark"/>
    <n v="300000"/>
    <n v="37500"/>
    <d v="2019-09-30T00:00:00"/>
    <x v="0"/>
    <s v="Ahmedabad"/>
    <s v="Construction, Power &amp; Infrastructure"/>
    <s v="Engineering"/>
    <s v="Engineering"/>
    <s v="Contractors All Risk"/>
  </r>
  <r>
    <x v="43"/>
    <s v="OPP1900002004"/>
    <n v="3"/>
    <s v="Animesh Rawat"/>
    <n v="700000"/>
    <n v="100000"/>
    <d v="2019-12-31T00:00:00"/>
    <x v="0"/>
    <s v="Ahmedabad"/>
    <s v="Property / BI"/>
    <s v="Fire"/>
    <s v="Constructions &amp;amp; Infrastructure"/>
    <s v="Fire &amp;amp; Special Perils"/>
  </r>
  <r>
    <x v="44"/>
    <s v="OPP1900002039"/>
    <n v="10"/>
    <s v="Mark"/>
    <n v="800000"/>
    <n v="50000"/>
    <d v="2019-09-30T00:00:00"/>
    <x v="0"/>
    <s v="Ahmedabad"/>
    <s v="Construction, Power &amp; Infrastructure"/>
    <s v="Engineering"/>
    <s v="Engineering"/>
    <s v="Contractors All Risk"/>
  </r>
  <r>
    <x v="45"/>
    <s v="OPP1900002070"/>
    <n v="3"/>
    <s v="Animesh Rawat"/>
    <n v="0"/>
    <n v="500000"/>
    <d v="2019-10-01T00:00:00"/>
    <x v="1"/>
    <s v="Ahmedabad"/>
    <s v="Property / BI"/>
    <s v="Fire"/>
    <s v="Constructions &amp;amp; Infrastructure"/>
    <s v="Fire &amp;amp; Special Perils"/>
  </r>
  <r>
    <x v="46"/>
    <s v="OPP1900002092"/>
    <n v="12"/>
    <s v="Shivani Sharma"/>
    <n v="1000000"/>
    <n v="100000"/>
    <d v="2019-12-31T00:00:00"/>
    <x v="0"/>
    <s v="Ahmedabad"/>
    <s v="Property / BI"/>
    <s v="Fire"/>
    <s v="Constructions &amp;amp; Infrastructure"/>
    <s v="Fire &amp;amp; Special Perils"/>
  </r>
  <r>
    <x v="47"/>
    <s v="OPP1900002098"/>
    <n v="3"/>
    <s v="Animesh Rawat"/>
    <n v="0"/>
    <n v="50000"/>
    <d v="2019-09-30T00:00:00"/>
    <x v="2"/>
    <s v="Ahmedabad"/>
    <s v="Property / BI"/>
    <s v="Fire"/>
    <s v="Constructions &amp;amp; Infrastructure"/>
    <s v="Fire &amp;amp; Special Perils"/>
  </r>
  <r>
    <x v="48"/>
    <s v="OPP1900002104"/>
    <n v="12"/>
    <s v="Shivani Sharma"/>
    <n v="0"/>
    <n v="50000"/>
    <d v="2020-03-31T00:00:00"/>
    <x v="0"/>
    <s v="Ahmedabad"/>
    <s v="Liability"/>
    <s v="Liability"/>
    <s v="Financial Lines"/>
    <s v="Director &amp;amp; Officers / Management  Liability"/>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d v="2019-11-13T00:00:00"/>
    <x v="0"/>
    <s v="Ahmedabad"/>
    <s v="Employee Benefits (EB)"/>
    <x v="0"/>
    <s v="Mediclaim"/>
    <s v="Group Medical"/>
  </r>
  <r>
    <x v="1"/>
    <s v="OPP1900001047"/>
    <n v="1"/>
    <s v="Vinay"/>
    <n v="200000"/>
    <n v="30000"/>
    <d v="2020-03-31T00:00:00"/>
    <x v="0"/>
    <s v="Ahmedabad"/>
    <s v="Employee Benefits (EB)"/>
    <x v="0"/>
    <s v="Mediclaim"/>
    <s v="Group Personal Accident"/>
  </r>
  <r>
    <x v="2"/>
    <s v="OPP1900001048"/>
    <n v="1"/>
    <s v="Vinay"/>
    <n v="0"/>
    <n v="100000"/>
    <d v="2020-06-30T00:00:00"/>
    <x v="0"/>
    <s v="Ahmedabad"/>
    <s v="Marine"/>
    <x v="1"/>
    <s v="Marine Hull"/>
    <s v="Charterers' Liability Policy"/>
  </r>
  <r>
    <x v="3"/>
    <s v="OPP1900001050"/>
    <n v="1"/>
    <s v="Vinay"/>
    <n v="0"/>
    <n v="100000"/>
    <d v="2020-03-31T00:00:00"/>
    <x v="0"/>
    <s v="Ahmedabad"/>
    <s v="Marine"/>
    <x v="1"/>
    <s v="Marine Hull"/>
    <s v="Charterers' Liability Policy"/>
  </r>
  <r>
    <x v="4"/>
    <s v="OPP1900001051"/>
    <n v="1"/>
    <s v="Vinay"/>
    <n v="1200000"/>
    <n v="100000"/>
    <d v="2020-03-31T00:00:00"/>
    <x v="0"/>
    <s v="Ahmedabad"/>
    <s v="Trade Credit &amp;amp; Political Risk"/>
    <x v="2"/>
    <s v="Miscellaneous"/>
    <s v="Trade Credit Insurance"/>
  </r>
  <r>
    <x v="5"/>
    <s v="OPP1900001052"/>
    <n v="1"/>
    <s v="Vinay"/>
    <n v="0"/>
    <n v="100000"/>
    <d v="2020-05-31T00:00:00"/>
    <x v="0"/>
    <s v="Ahmedabad"/>
    <s v="Liability"/>
    <x v="3"/>
    <s v="Financial Lines"/>
    <s v="Commercial General Liability"/>
  </r>
  <r>
    <x v="6"/>
    <s v="OPP1900001053"/>
    <n v="1"/>
    <s v="Vinay"/>
    <n v="0"/>
    <n v="100000"/>
    <d v="2020-05-31T00:00:00"/>
    <x v="0"/>
    <s v="Ahmedabad"/>
    <s v="Marine"/>
    <x v="1"/>
    <s v="Marine Hull"/>
    <s v="Charterers' Liability Policy"/>
  </r>
  <r>
    <x v="7"/>
    <s v="OPP1900001054"/>
    <n v="1"/>
    <s v="Vinay"/>
    <n v="0"/>
    <n v="125000"/>
    <d v="2020-06-30T00:00:00"/>
    <x v="0"/>
    <s v="Ahmedabad"/>
    <s v="Employee Benefits (EB)"/>
    <x v="0"/>
    <s v="Mediclaim"/>
    <s v="Group Medical"/>
  </r>
  <r>
    <x v="8"/>
    <s v="OPP1900001055"/>
    <n v="1"/>
    <s v="Vinay"/>
    <n v="0"/>
    <n v="100000"/>
    <d v="2020-03-31T00:00:00"/>
    <x v="0"/>
    <s v="Ahmedabad"/>
    <s v="Marine"/>
    <x v="1"/>
    <s v="Marine Hull"/>
    <s v="Charterers' Liability Policy"/>
  </r>
  <r>
    <x v="9"/>
    <s v="OPP1900001056"/>
    <n v="12"/>
    <s v="Shivani Sharma"/>
    <n v="0"/>
    <n v="200000"/>
    <d v="2020-03-31T00:00:00"/>
    <x v="0"/>
    <s v="Ahmedabad"/>
    <s v="Marine"/>
    <x v="1"/>
    <s v="Marine Hull"/>
    <s v="Charterers' Liability Policy"/>
  </r>
  <r>
    <x v="10"/>
    <s v="OPP1900001057"/>
    <n v="12"/>
    <s v="Shivani Sharma"/>
    <n v="0"/>
    <n v="75000"/>
    <d v="2020-03-31T00:00:00"/>
    <x v="0"/>
    <s v="Ahmedabad"/>
    <s v="Employee Benefits (EB)"/>
    <x v="0"/>
    <s v="Mediclaim"/>
    <s v="Group Medical"/>
  </r>
  <r>
    <x v="11"/>
    <s v="OPP1900001058"/>
    <n v="12"/>
    <s v="Shivani Sharma"/>
    <n v="0"/>
    <n v="25000"/>
    <d v="2020-03-31T00:00:00"/>
    <x v="0"/>
    <s v="Ahmedabad"/>
    <s v="Employee Benefits (EB)"/>
    <x v="0"/>
    <s v="Mediclaim"/>
    <s v="Group Personal Accident"/>
  </r>
  <r>
    <x v="12"/>
    <s v="OPP1900001072"/>
    <n v="12"/>
    <s v="Shivani Sharma"/>
    <n v="2000000"/>
    <n v="150000"/>
    <d v="2020-05-31T00:00:00"/>
    <x v="0"/>
    <s v="Ahmedabad"/>
    <s v="Employee Benefits (EB)"/>
    <x v="0"/>
    <s v="Mediclaim"/>
    <s v="Group Medical"/>
  </r>
  <r>
    <x v="13"/>
    <s v="OPP1900001138"/>
    <n v="12"/>
    <s v="Shivani Sharma"/>
    <n v="500000"/>
    <n v="75000"/>
    <d v="2020-05-31T00:00:00"/>
    <x v="0"/>
    <s v="Ahmedabad"/>
    <s v="Liability"/>
    <x v="3"/>
    <s v="Financial Lines"/>
    <s v="Cyber Liability Insurance"/>
  </r>
  <r>
    <x v="14"/>
    <s v="OPP1900001222"/>
    <n v="3"/>
    <s v="Animesh Rawat"/>
    <n v="2500000"/>
    <n v="125000"/>
    <d v="2019-12-01T00:00:00"/>
    <x v="0"/>
    <s v="Ahmedabad"/>
    <s v="Employee Benefits (EB)"/>
    <x v="0"/>
    <s v="Mediclaim"/>
    <s v="Group Medical"/>
  </r>
  <r>
    <x v="15"/>
    <s v="OPP1900001364"/>
    <n v="10"/>
    <s v="Mark"/>
    <n v="1400000"/>
    <n v="100000"/>
    <d v="2019-12-09T00:00:00"/>
    <x v="0"/>
    <s v="Ahmedabad"/>
    <s v="Employee Benefits (EB)"/>
    <x v="0"/>
    <s v="Mediclaim"/>
    <s v="Group Medical"/>
  </r>
  <r>
    <x v="16"/>
    <s v="OPP1900001365"/>
    <n v="10"/>
    <s v="Mark"/>
    <n v="4500000"/>
    <n v="350000"/>
    <d v="2019-12-11T00:00:00"/>
    <x v="0"/>
    <s v="Ahmedabad"/>
    <s v="Employee Benefits (EB)"/>
    <x v="2"/>
    <s v="Miscellaneous"/>
    <s v="Group Medical"/>
  </r>
  <r>
    <x v="17"/>
    <s v="OPP1900001366"/>
    <n v="3"/>
    <s v="Animesh Rawat"/>
    <n v="9500000"/>
    <n v="200000"/>
    <d v="2019-09-30T00:00:00"/>
    <x v="1"/>
    <s v="Ahmedabad"/>
    <s v="Employee Benefits (EB)"/>
    <x v="0"/>
    <s v="Mediclaim"/>
    <s v="Group Medical"/>
  </r>
  <r>
    <x v="18"/>
    <s v="OPP1900001390"/>
    <n v="10"/>
    <s v="Mark"/>
    <n v="4500000"/>
    <n v="300000"/>
    <d v="2019-10-29T00:00:00"/>
    <x v="0"/>
    <s v="Ahmedabad"/>
    <s v="Employee Benefits (EB)"/>
    <x v="0"/>
    <s v="Mediclaim"/>
    <s v="Group Medical"/>
  </r>
  <r>
    <x v="19"/>
    <s v="OPP1900001391"/>
    <n v="3"/>
    <s v="Animesh Rawat"/>
    <n v="0"/>
    <n v="100000"/>
    <d v="2019-11-15T00:00:00"/>
    <x v="0"/>
    <s v="Ahmedabad"/>
    <s v="Employee Benefits (EB)"/>
    <x v="0"/>
    <s v="Mediclaim"/>
    <s v="Group Medical"/>
  </r>
  <r>
    <x v="20"/>
    <s v="OPP1900001392"/>
    <n v="3"/>
    <s v="Animesh Rawat"/>
    <n v="6000000"/>
    <n v="300000"/>
    <d v="2019-12-01T00:00:00"/>
    <x v="0"/>
    <s v="Ahmedabad"/>
    <s v="Employee Benefits (EB)"/>
    <x v="0"/>
    <s v="Mediclaim"/>
    <s v="Group Medical"/>
  </r>
  <r>
    <x v="21"/>
    <s v="OPP1900001393"/>
    <n v="10"/>
    <s v="Mark"/>
    <n v="600000"/>
    <n v="100000"/>
    <d v="2019-11-30T00:00:00"/>
    <x v="0"/>
    <s v="Ahmedabad"/>
    <s v="Emerging Corporates Group (ECG)"/>
    <x v="0"/>
    <s v="Mediclaim"/>
    <s v="Group Medical"/>
  </r>
  <r>
    <x v="22"/>
    <s v="OPP1900001394"/>
    <n v="10"/>
    <s v="Mark"/>
    <n v="210000"/>
    <n v="35000"/>
    <d v="2019-11-30T00:00:00"/>
    <x v="0"/>
    <s v="Ahmedabad"/>
    <s v="Emerging Corporates Group (ECG)"/>
    <x v="0"/>
    <s v="Mediclaim"/>
    <s v="Group Personal Accident"/>
  </r>
  <r>
    <x v="23"/>
    <s v="OPP1900001655"/>
    <n v="10"/>
    <s v="Mark"/>
    <n v="300000"/>
    <n v="49500"/>
    <d v="2019-09-30T00:00:00"/>
    <x v="1"/>
    <s v="Ahmedabad"/>
    <s v="Liability"/>
    <x v="3"/>
    <s v="Financial Lines"/>
    <s v="Commercial General Liability"/>
  </r>
  <r>
    <x v="24"/>
    <s v="OPP1900001656"/>
    <n v="10"/>
    <s v="Mark"/>
    <n v="300000"/>
    <n v="49500"/>
    <d v="2019-09-30T00:00:00"/>
    <x v="1"/>
    <s v="Ahmedabad"/>
    <s v="Liability"/>
    <x v="3"/>
    <s v="Financial Lines"/>
    <s v="Commercial Crime Insurance"/>
  </r>
  <r>
    <x v="25"/>
    <s v="OPP1900001803"/>
    <n v="10"/>
    <s v="Mark"/>
    <n v="5000000"/>
    <n v="250000"/>
    <d v="2019-11-30T00:00:00"/>
    <x v="0"/>
    <s v="Ahmedabad"/>
    <s v="Employee Benefits (EB)"/>
    <x v="0"/>
    <s v="Mediclaim"/>
    <s v="Group Medical"/>
  </r>
  <r>
    <x v="26"/>
    <s v="OPP1900001843"/>
    <n v="3"/>
    <s v="Animesh Rawat"/>
    <n v="0"/>
    <n v="100000"/>
    <d v="2019-10-31T00:00:00"/>
    <x v="1"/>
    <s v="Ahmedabad"/>
    <s v="Marine"/>
    <x v="1"/>
    <s v="Marine Cargo"/>
    <s v="Marine Combo policy ( EXIM +Inland)"/>
  </r>
  <r>
    <x v="27"/>
    <s v="OPP1900001906"/>
    <n v="12"/>
    <s v="Shivani Sharma"/>
    <n v="90000000"/>
    <n v="200000"/>
    <d v="2020-08-31T00:00:00"/>
    <x v="0"/>
    <s v="Ahmedabad"/>
    <s v="Property / BI"/>
    <x v="4"/>
    <s v="Constructions &amp;amp; Infrastructure"/>
    <s v="Industrial All Risks"/>
  </r>
  <r>
    <x v="28"/>
    <s v="OPP1900001923"/>
    <n v="3"/>
    <s v="Animesh Rawat"/>
    <n v="0"/>
    <n v="10000"/>
    <d v="2019-09-30T00:00:00"/>
    <x v="2"/>
    <s v="Ahmedabad"/>
    <s v="Marine"/>
    <x v="1"/>
    <s v="Marine Cargo"/>
    <s v="Marine Cargo"/>
  </r>
  <r>
    <x v="29"/>
    <s v="OPP1900001937"/>
    <n v="6"/>
    <s v="Ketan Jain"/>
    <n v="0"/>
    <n v="50000"/>
    <d v="2020-03-31T00:00:00"/>
    <x v="0"/>
    <s v="Ahmedabad"/>
    <s v="Property / BI"/>
    <x v="4"/>
    <s v="Constructions &amp;amp; Infrastructure"/>
    <s v="Fire &amp;amp; Special Perils"/>
  </r>
  <r>
    <x v="30"/>
    <s v="OPP1900001938"/>
    <n v="6"/>
    <s v="Ketan Jain"/>
    <n v="300000"/>
    <n v="30000"/>
    <d v="2020-03-31T00:00:00"/>
    <x v="0"/>
    <s v="Ahmedabad"/>
    <s v="Construction, Power &amp; Infrastructure"/>
    <x v="5"/>
    <s v="Engineering"/>
    <s v="Contractors All Risk"/>
  </r>
  <r>
    <x v="31"/>
    <s v="OPP1900001939"/>
    <n v="6"/>
    <s v="Ketan Jain"/>
    <n v="0"/>
    <n v="200000"/>
    <d v="2020-03-31T00:00:00"/>
    <x v="0"/>
    <s v="Ahmedabad"/>
    <s v="Property / BI"/>
    <x v="4"/>
    <s v="Constructions &amp;amp; Infrastructure"/>
    <s v="Fire &amp;amp; Special Perils"/>
  </r>
  <r>
    <x v="32"/>
    <s v="OPP1900001940"/>
    <n v="6"/>
    <s v="Ketan Jain"/>
    <n v="300000"/>
    <n v="50000"/>
    <d v="2020-03-31T00:00:00"/>
    <x v="0"/>
    <s v="Ahmedabad"/>
    <s v="Property / BI"/>
    <x v="4"/>
    <s v="Constructions &amp;amp; Infrastructure"/>
    <s v="Fire &amp;amp; Special Perils"/>
  </r>
  <r>
    <x v="33"/>
    <s v="OPP1900001941"/>
    <n v="6"/>
    <s v="Ketan Jain"/>
    <n v="1000000"/>
    <n v="100000"/>
    <d v="2020-07-31T00:00:00"/>
    <x v="0"/>
    <s v="Ahmedabad"/>
    <s v="Property / BI"/>
    <x v="4"/>
    <s v="Constructions &amp;amp; Infrastructure"/>
    <s v="Fire &amp;amp; Special Perils"/>
  </r>
  <r>
    <x v="34"/>
    <s v="OPP1900001942"/>
    <n v="6"/>
    <s v="Ketan Jain"/>
    <n v="0"/>
    <n v="300000"/>
    <d v="2020-06-30T00:00:00"/>
    <x v="0"/>
    <s v="Ahmedabad"/>
    <s v="Property / BI"/>
    <x v="4"/>
    <s v="Constructions &amp;amp; Infrastructure"/>
    <s v="Fire &amp;amp; Special Perils"/>
  </r>
  <r>
    <x v="35"/>
    <s v="OPP1900001943"/>
    <n v="6"/>
    <s v="Ketan Jain"/>
    <n v="0"/>
    <n v="200000"/>
    <d v="2020-06-30T00:00:00"/>
    <x v="0"/>
    <s v="Ahmedabad"/>
    <s v="Property / BI"/>
    <x v="4"/>
    <s v="Constructions &amp;amp; Infrastructure"/>
    <s v="Fire &amp;amp; Special Perils"/>
  </r>
  <r>
    <x v="36"/>
    <s v="OPP1900001944"/>
    <n v="6"/>
    <s v="Ketan Jain"/>
    <n v="0"/>
    <n v="200000"/>
    <d v="2020-06-30T00:00:00"/>
    <x v="0"/>
    <s v="Ahmedabad"/>
    <s v="Property / BI"/>
    <x v="4"/>
    <s v="Constructions &amp;amp; Infrastructure"/>
    <s v="Fire &amp;amp; Special Perils"/>
  </r>
  <r>
    <x v="37"/>
    <s v="OPP1900001945"/>
    <n v="6"/>
    <s v="Ketan Jain"/>
    <n v="0"/>
    <n v="400000"/>
    <d v="2020-06-30T00:00:00"/>
    <x v="0"/>
    <s v="Ahmedabad"/>
    <s v="Property / BI"/>
    <x v="4"/>
    <s v="Constructions &amp;amp; Infrastructure"/>
    <s v="Fire &amp;amp; Special Perils"/>
  </r>
  <r>
    <x v="38"/>
    <s v="OPP1900001946"/>
    <n v="12"/>
    <s v="Shivani Sharma"/>
    <n v="0"/>
    <n v="300000"/>
    <d v="2020-06-30T00:00:00"/>
    <x v="0"/>
    <s v="Ahmedabad"/>
    <s v="Crises Mgmt / Terr / Political Risks / K&amp;amp;R"/>
    <x v="6"/>
    <s v="Political Risks"/>
    <s v="SABOTAGE &amp;amp; TERRORISM &amp;amp; Political Violence"/>
  </r>
  <r>
    <x v="39"/>
    <s v="OPP1900001947"/>
    <n v="12"/>
    <s v="Shivani Sharma"/>
    <n v="500000"/>
    <n v="50000"/>
    <d v="2019-12-31T00:00:00"/>
    <x v="0"/>
    <s v="Ahmedabad"/>
    <s v="Construction, Power &amp; Infrastructure"/>
    <x v="5"/>
    <s v="Engineering"/>
    <s v="Contractors All Risk"/>
  </r>
  <r>
    <x v="40"/>
    <s v="OPP1900001950"/>
    <n v="12"/>
    <s v="Shivani Sharma"/>
    <n v="1000000"/>
    <n v="100000"/>
    <d v="2019-09-30T00:00:00"/>
    <x v="0"/>
    <s v="Ahmedabad"/>
    <s v="Construction, Power &amp; Infrastructure"/>
    <x v="5"/>
    <s v="Engineering"/>
    <s v="Contractors All Risk"/>
  </r>
  <r>
    <x v="41"/>
    <s v="OPP1900001975"/>
    <n v="10"/>
    <s v="Mark"/>
    <n v="500000"/>
    <n v="62000"/>
    <d v="2019-09-30T00:00:00"/>
    <x v="0"/>
    <s v="Ahmedabad"/>
    <s v="Construction, Power &amp; Infrastructure"/>
    <x v="5"/>
    <s v="Engineering"/>
    <s v="Contractors All Risk"/>
  </r>
  <r>
    <x v="42"/>
    <s v="OPP1900001976"/>
    <n v="10"/>
    <s v="Mark"/>
    <n v="300000"/>
    <n v="37500"/>
    <d v="2019-09-30T00:00:00"/>
    <x v="0"/>
    <s v="Ahmedabad"/>
    <s v="Construction, Power &amp; Infrastructure"/>
    <x v="5"/>
    <s v="Engineering"/>
    <s v="Contractors All Risk"/>
  </r>
  <r>
    <x v="43"/>
    <s v="OPP1900002004"/>
    <n v="3"/>
    <s v="Animesh Rawat"/>
    <n v="700000"/>
    <n v="100000"/>
    <d v="2019-12-31T00:00:00"/>
    <x v="0"/>
    <s v="Ahmedabad"/>
    <s v="Property / BI"/>
    <x v="4"/>
    <s v="Constructions &amp;amp; Infrastructure"/>
    <s v="Fire &amp;amp; Special Perils"/>
  </r>
  <r>
    <x v="44"/>
    <s v="OPP1900002039"/>
    <n v="10"/>
    <s v="Mark"/>
    <n v="800000"/>
    <n v="50000"/>
    <d v="2019-09-30T00:00:00"/>
    <x v="0"/>
    <s v="Ahmedabad"/>
    <s v="Construction, Power &amp; Infrastructure"/>
    <x v="5"/>
    <s v="Engineering"/>
    <s v="Contractors All Risk"/>
  </r>
  <r>
    <x v="45"/>
    <s v="OPP1900002070"/>
    <n v="3"/>
    <s v="Animesh Rawat"/>
    <n v="0"/>
    <n v="500000"/>
    <d v="2019-10-01T00:00:00"/>
    <x v="1"/>
    <s v="Ahmedabad"/>
    <s v="Property / BI"/>
    <x v="4"/>
    <s v="Constructions &amp;amp; Infrastructure"/>
    <s v="Fire &amp;amp; Special Perils"/>
  </r>
  <r>
    <x v="46"/>
    <s v="OPP1900002092"/>
    <n v="12"/>
    <s v="Shivani Sharma"/>
    <n v="1000000"/>
    <n v="100000"/>
    <d v="2019-12-31T00:00:00"/>
    <x v="0"/>
    <s v="Ahmedabad"/>
    <s v="Property / BI"/>
    <x v="4"/>
    <s v="Constructions &amp;amp; Infrastructure"/>
    <s v="Fire &amp;amp; Special Perils"/>
  </r>
  <r>
    <x v="47"/>
    <s v="OPP1900002098"/>
    <n v="3"/>
    <s v="Animesh Rawat"/>
    <n v="0"/>
    <n v="50000"/>
    <d v="2019-09-30T00:00:00"/>
    <x v="2"/>
    <s v="Ahmedabad"/>
    <s v="Property / BI"/>
    <x v="4"/>
    <s v="Constructions &amp;amp; Infrastructure"/>
    <s v="Fire &amp;amp; Special Perils"/>
  </r>
  <r>
    <x v="48"/>
    <s v="OPP1900002104"/>
    <n v="12"/>
    <s v="Shivani Sharma"/>
    <n v="0"/>
    <n v="50000"/>
    <d v="2020-03-31T00:00:00"/>
    <x v="0"/>
    <s v="Ahmedabad"/>
    <s v="Liability"/>
    <x v="3"/>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80D23-B7F0-4076-AE66-6E741D4C27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Account Executive" colHeaderCaption="Income Class">
  <location ref="A3:E13" firstHeaderRow="1" firstDataRow="2" firstDataCol="1"/>
  <pivotFields count="12">
    <pivotField dataField="1" showAll="0"/>
    <pivotField numFmtId="14" showAll="0"/>
    <pivotField showAll="0"/>
    <pivotField showAll="0"/>
    <pivotField showAll="0"/>
    <pivotField showAll="0"/>
    <pivotField axis="axisRow" showAll="0">
      <items count="9">
        <item x="6"/>
        <item x="7"/>
        <item x="1"/>
        <item x="3"/>
        <item x="4"/>
        <item x="0"/>
        <item x="5"/>
        <item x="2"/>
        <item t="default"/>
      </items>
    </pivotField>
    <pivotField axis="axisCol" showAll="0">
      <items count="4">
        <item x="2"/>
        <item x="0"/>
        <item x="1"/>
        <item t="default"/>
      </items>
    </pivotField>
    <pivotField showAll="0"/>
    <pivotField showAll="0"/>
    <pivotField showAll="0"/>
    <pivotField numFmtId="14" showAll="0"/>
  </pivotFields>
  <rowFields count="1">
    <field x="6"/>
  </rowFields>
  <rowItems count="9">
    <i>
      <x/>
    </i>
    <i>
      <x v="1"/>
    </i>
    <i>
      <x v="2"/>
    </i>
    <i>
      <x v="3"/>
    </i>
    <i>
      <x v="4"/>
    </i>
    <i>
      <x v="5"/>
    </i>
    <i>
      <x v="6"/>
    </i>
    <i>
      <x v="7"/>
    </i>
    <i t="grand">
      <x/>
    </i>
  </rowItems>
  <colFields count="1">
    <field x="7"/>
  </colFields>
  <colItems count="4">
    <i>
      <x/>
    </i>
    <i>
      <x v="1"/>
    </i>
    <i>
      <x v="2"/>
    </i>
    <i t="grand">
      <x/>
    </i>
  </colItems>
  <dataFields count="1">
    <dataField name="Count of invoice_number" fld="0" subtotal="count" baseField="6" baseItem="0"/>
  </dataFields>
  <chartFormats count="6">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2">
          <reference field="4294967294" count="1" selected="0">
            <x v="0"/>
          </reference>
          <reference field="7" count="1" selected="0">
            <x v="2"/>
          </reference>
        </references>
      </pivotArea>
    </chartFormat>
    <chartFormat chart="19" format="12" series="1">
      <pivotArea type="data" outline="0" fieldPosition="0">
        <references count="2">
          <reference field="4294967294" count="1" selected="0">
            <x v="0"/>
          </reference>
          <reference field="7" count="1" selected="0">
            <x v="0"/>
          </reference>
        </references>
      </pivotArea>
    </chartFormat>
    <chartFormat chart="19" format="13" series="1">
      <pivotArea type="data" outline="0" fieldPosition="0">
        <references count="2">
          <reference field="4294967294" count="1" selected="0">
            <x v="0"/>
          </reference>
          <reference field="7" count="1" selected="0">
            <x v="1"/>
          </reference>
        </references>
      </pivotArea>
    </chartFormat>
    <chartFormat chart="19" format="1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613974-C8D9-4595-9AF4-C66C46E6EAF7}"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B14" firstHeaderRow="1" firstDataRow="1" firstDataCol="0" rowPageCount="1" colPageCount="1"/>
  <pivotFields count="13">
    <pivotField dataField="1"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Items count="1">
    <i/>
  </rowItems>
  <colItems count="1">
    <i/>
  </colItems>
  <pageFields count="1">
    <pageField fld="7" hier="-1"/>
  </pageFields>
  <dataFields count="1">
    <dataField name="Total Open opportunity" fld="0" subtotal="count" baseField="0" baseItem="0"/>
  </dataFields>
  <formats count="12">
    <format dxfId="11">
      <pivotArea type="all" dataOnly="0" outline="0" fieldPosition="0"/>
    </format>
    <format dxfId="10">
      <pivotArea outline="0" collapsedLevelsAreSubtotals="1" fieldPosition="0"/>
    </format>
    <format dxfId="9">
      <pivotArea dataOnly="0" labelOnly="1" outline="0" axis="axisValues" fieldPosition="0"/>
    </format>
    <format dxfId="8">
      <pivotArea outline="0" collapsedLevelsAreSubtotals="1" fieldPosition="0"/>
    </format>
    <format dxfId="7">
      <pivotArea dataOnly="0"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type="all" dataOnly="0" outline="0" fieldPosition="0"/>
    </format>
    <format dxfId="2">
      <pivotArea outline="0" collapsedLevelsAreSubtotals="1" fieldPosition="0"/>
    </format>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E27E37-1546-4ACF-9020-C89774DF4F3B}" name="PivotTable1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3">
    <pivotField dataField="1"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s>
  <rowItems count="1">
    <i/>
  </rowItems>
  <colItems count="1">
    <i/>
  </colItems>
  <dataFields count="1">
    <dataField name="Total opportunity" fld="0" subtotal="count" baseField="0" baseItem="0"/>
  </dataFields>
  <formats count="12">
    <format dxfId="23">
      <pivotArea outline="0" collapsedLevelsAreSubtotals="1"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CD481D-B64F-4BA8-88C9-E8A0882D2D7F}"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3:C8" firstHeaderRow="1" firstDataRow="1" firstDataCol="1"/>
  <pivotFields count="13">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showAll="0">
      <items count="4">
        <item x="1"/>
        <item x="2"/>
        <item x="0"/>
        <item t="default"/>
      </items>
    </pivotField>
    <pivotField showAll="0"/>
    <pivotField showAll="0"/>
    <pivotField showAll="0"/>
    <pivotField showAll="0"/>
    <pivotField showAll="0"/>
  </pivotFields>
  <rowFields count="1">
    <field x="0"/>
  </rowFields>
  <rowItems count="5">
    <i>
      <x v="10"/>
    </i>
    <i>
      <x v="12"/>
    </i>
    <i>
      <x v="16"/>
    </i>
    <i>
      <x v="17"/>
    </i>
    <i t="grand">
      <x/>
    </i>
  </rowItems>
  <colItems count="1">
    <i/>
  </colItems>
  <dataFields count="1">
    <dataField name="Sum of revenue_amount" fld="5" baseField="0" baseItem="0"/>
  </dataFields>
  <chartFormats count="5">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430D837-B90F-4EBC-A967-B4CD5BAF01D5}"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B2:C10" firstHeaderRow="1" firstDataRow="1" firstDataCol="1"/>
  <pivotFields count="13">
    <pivotField dataField="1"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opportunity_name" fld="0" subtotal="count" baseField="0" baseItem="0"/>
  </dataFields>
  <chartFormats count="24">
    <chartFormat chart="15" format="0"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10" count="1" selected="0">
            <x v="0"/>
          </reference>
        </references>
      </pivotArea>
    </chartFormat>
    <chartFormat chart="28" format="11">
      <pivotArea type="data" outline="0" fieldPosition="0">
        <references count="2">
          <reference field="4294967294" count="1" selected="0">
            <x v="0"/>
          </reference>
          <reference field="10" count="1" selected="0">
            <x v="1"/>
          </reference>
        </references>
      </pivotArea>
    </chartFormat>
    <chartFormat chart="28" format="12">
      <pivotArea type="data" outline="0" fieldPosition="0">
        <references count="2">
          <reference field="4294967294" count="1" selected="0">
            <x v="0"/>
          </reference>
          <reference field="10" count="1" selected="0">
            <x v="2"/>
          </reference>
        </references>
      </pivotArea>
    </chartFormat>
    <chartFormat chart="28" format="13">
      <pivotArea type="data" outline="0" fieldPosition="0">
        <references count="2">
          <reference field="4294967294" count="1" selected="0">
            <x v="0"/>
          </reference>
          <reference field="10" count="1" selected="0">
            <x v="3"/>
          </reference>
        </references>
      </pivotArea>
    </chartFormat>
    <chartFormat chart="28" format="14">
      <pivotArea type="data" outline="0" fieldPosition="0">
        <references count="2">
          <reference field="4294967294" count="1" selected="0">
            <x v="0"/>
          </reference>
          <reference field="10" count="1" selected="0">
            <x v="4"/>
          </reference>
        </references>
      </pivotArea>
    </chartFormat>
    <chartFormat chart="28" format="15">
      <pivotArea type="data" outline="0" fieldPosition="0">
        <references count="2">
          <reference field="4294967294" count="1" selected="0">
            <x v="0"/>
          </reference>
          <reference field="10" count="1" selected="0">
            <x v="5"/>
          </reference>
        </references>
      </pivotArea>
    </chartFormat>
    <chartFormat chart="28" format="16">
      <pivotArea type="data" outline="0" fieldPosition="0">
        <references count="2">
          <reference field="4294967294" count="1" selected="0">
            <x v="0"/>
          </reference>
          <reference field="10" count="1" selected="0">
            <x v="6"/>
          </reference>
        </references>
      </pivotArea>
    </chartFormat>
    <chartFormat chart="15" format="1">
      <pivotArea type="data" outline="0" fieldPosition="0">
        <references count="2">
          <reference field="4294967294" count="1" selected="0">
            <x v="0"/>
          </reference>
          <reference field="10" count="1" selected="0">
            <x v="0"/>
          </reference>
        </references>
      </pivotArea>
    </chartFormat>
    <chartFormat chart="15" format="2">
      <pivotArea type="data" outline="0" fieldPosition="0">
        <references count="2">
          <reference field="4294967294" count="1" selected="0">
            <x v="0"/>
          </reference>
          <reference field="10" count="1" selected="0">
            <x v="1"/>
          </reference>
        </references>
      </pivotArea>
    </chartFormat>
    <chartFormat chart="15" format="3">
      <pivotArea type="data" outline="0" fieldPosition="0">
        <references count="2">
          <reference field="4294967294" count="1" selected="0">
            <x v="0"/>
          </reference>
          <reference field="10" count="1" selected="0">
            <x v="2"/>
          </reference>
        </references>
      </pivotArea>
    </chartFormat>
    <chartFormat chart="15" format="4">
      <pivotArea type="data" outline="0" fieldPosition="0">
        <references count="2">
          <reference field="4294967294" count="1" selected="0">
            <x v="0"/>
          </reference>
          <reference field="10" count="1" selected="0">
            <x v="3"/>
          </reference>
        </references>
      </pivotArea>
    </chartFormat>
    <chartFormat chart="15" format="5">
      <pivotArea type="data" outline="0" fieldPosition="0">
        <references count="2">
          <reference field="4294967294" count="1" selected="0">
            <x v="0"/>
          </reference>
          <reference field="10" count="1" selected="0">
            <x v="4"/>
          </reference>
        </references>
      </pivotArea>
    </chartFormat>
    <chartFormat chart="15" format="6">
      <pivotArea type="data" outline="0" fieldPosition="0">
        <references count="2">
          <reference field="4294967294" count="1" selected="0">
            <x v="0"/>
          </reference>
          <reference field="10" count="1" selected="0">
            <x v="5"/>
          </reference>
        </references>
      </pivotArea>
    </chartFormat>
    <chartFormat chart="15" format="7">
      <pivotArea type="data" outline="0" fieldPosition="0">
        <references count="2">
          <reference field="4294967294" count="1" selected="0">
            <x v="0"/>
          </reference>
          <reference field="10" count="1" selected="0">
            <x v="6"/>
          </reference>
        </references>
      </pivotArea>
    </chartFormat>
    <chartFormat chart="33" format="16" series="1">
      <pivotArea type="data" outline="0" fieldPosition="0">
        <references count="1">
          <reference field="4294967294" count="1" selected="0">
            <x v="0"/>
          </reference>
        </references>
      </pivotArea>
    </chartFormat>
    <chartFormat chart="33" format="17">
      <pivotArea type="data" outline="0" fieldPosition="0">
        <references count="2">
          <reference field="4294967294" count="1" selected="0">
            <x v="0"/>
          </reference>
          <reference field="10" count="1" selected="0">
            <x v="0"/>
          </reference>
        </references>
      </pivotArea>
    </chartFormat>
    <chartFormat chart="33" format="18">
      <pivotArea type="data" outline="0" fieldPosition="0">
        <references count="2">
          <reference field="4294967294" count="1" selected="0">
            <x v="0"/>
          </reference>
          <reference field="10" count="1" selected="0">
            <x v="1"/>
          </reference>
        </references>
      </pivotArea>
    </chartFormat>
    <chartFormat chart="33" format="19">
      <pivotArea type="data" outline="0" fieldPosition="0">
        <references count="2">
          <reference field="4294967294" count="1" selected="0">
            <x v="0"/>
          </reference>
          <reference field="10" count="1" selected="0">
            <x v="2"/>
          </reference>
        </references>
      </pivotArea>
    </chartFormat>
    <chartFormat chart="33" format="20">
      <pivotArea type="data" outline="0" fieldPosition="0">
        <references count="2">
          <reference field="4294967294" count="1" selected="0">
            <x v="0"/>
          </reference>
          <reference field="10" count="1" selected="0">
            <x v="3"/>
          </reference>
        </references>
      </pivotArea>
    </chartFormat>
    <chartFormat chart="33" format="21">
      <pivotArea type="data" outline="0" fieldPosition="0">
        <references count="2">
          <reference field="4294967294" count="1" selected="0">
            <x v="0"/>
          </reference>
          <reference field="10" count="1" selected="0">
            <x v="4"/>
          </reference>
        </references>
      </pivotArea>
    </chartFormat>
    <chartFormat chart="33" format="22">
      <pivotArea type="data" outline="0" fieldPosition="0">
        <references count="2">
          <reference field="4294967294" count="1" selected="0">
            <x v="0"/>
          </reference>
          <reference field="10" count="1" selected="0">
            <x v="5"/>
          </reference>
        </references>
      </pivotArea>
    </chartFormat>
    <chartFormat chart="33"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C307E3-90F7-425E-BC56-245C67530A5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G5" firstHeaderRow="1" firstDataRow="2" firstDataCol="1"/>
  <pivotFields count="8">
    <pivotField showAll="0"/>
    <pivotField showAll="0"/>
    <pivotField showAll="0"/>
    <pivotField showAll="0"/>
    <pivotField numFmtId="14" showAll="0">
      <items count="14">
        <item x="0"/>
        <item x="1"/>
        <item x="5"/>
        <item x="2"/>
        <item x="6"/>
        <item x="7"/>
        <item x="3"/>
        <item x="4"/>
        <item x="9"/>
        <item x="8"/>
        <item x="10"/>
        <item x="11"/>
        <item x="12"/>
        <item t="default"/>
      </items>
    </pivotField>
    <pivotField showAll="0" defaultSubtotal="0"/>
    <pivotField showAll="0" defaultSubtotal="0"/>
    <pivotField axis="axisCol" dataField="1" showAll="0" defaultSubtotal="0">
      <items count="4">
        <item x="0"/>
        <item x="1"/>
        <item x="2"/>
        <item x="3"/>
      </items>
    </pivotField>
  </pivotFields>
  <rowItems count="1">
    <i/>
  </rowItems>
  <colFields count="1">
    <field x="7"/>
  </colFields>
  <colItems count="3">
    <i>
      <x v="1"/>
    </i>
    <i>
      <x v="2"/>
    </i>
    <i t="grand">
      <x/>
    </i>
  </colItems>
  <dataFields count="1">
    <dataField name="Count of Years (meeting_date)" fld="7" subtotal="count" baseField="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E26F01-0A0E-40A5-83CB-FF90930E21C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Accnt exect">
  <location ref="A3:B13" firstHeaderRow="1" firstDataRow="1" firstDataCol="1"/>
  <pivotFields count="8">
    <pivotField showAll="0"/>
    <pivotField axis="axisRow"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i>
    <i>
      <x v="1"/>
    </i>
    <i>
      <x v="2"/>
    </i>
    <i>
      <x v="3"/>
    </i>
    <i>
      <x v="4"/>
    </i>
    <i>
      <x v="5"/>
    </i>
    <i>
      <x v="6"/>
    </i>
    <i>
      <x v="7"/>
    </i>
    <i>
      <x v="8"/>
    </i>
    <i t="grand">
      <x/>
    </i>
  </rowItems>
  <colItems count="1">
    <i/>
  </colItems>
  <dataFields count="1">
    <dataField name="Count of meeting_date" fld="4" subtotal="count" baseField="0" baseItem="0"/>
  </dataFields>
  <chartFormats count="2">
    <chartFormat chart="13" format="3"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BC008F-A3BF-4E69-9915-903A5B46A944}"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okerage Revenue">
  <location ref="A3:B8" firstHeaderRow="1" firstDataRow="1" firstDataCol="1"/>
  <pivotFields count="18">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 dragToRow="0" dragToCol="0" dragToPage="0" showAll="0" defaultSubtota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6B1FD8-14D1-4DF3-AEB3-7393842E8BF7}"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voice">
  <location ref="A14:B18" firstHeaderRow="1" firstDataRow="1" firstDataCol="1"/>
  <pivotFields count="12">
    <pivotField showAll="0"/>
    <pivotField numFmtId="14" showAll="0"/>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numFmtId="14" showAll="0"/>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740087-08ED-4273-A996-97866A390461}"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6:K7" firstHeaderRow="0" firstDataRow="1" firstDataCol="0"/>
  <pivotFields count="4">
    <pivotField showAll="0">
      <items count="6">
        <item x="2"/>
        <item x="4"/>
        <item x="0"/>
        <item x="1"/>
        <item x="3"/>
        <item t="default"/>
      </items>
    </pivotField>
    <pivotField dataField="1" numFmtId="2" showAll="0"/>
    <pivotField dataField="1" numFmtId="2" showAll="0"/>
    <pivotField dataField="1" numFmtId="2" showAll="0"/>
  </pivotFields>
  <rowItems count="1">
    <i/>
  </rowItems>
  <colFields count="1">
    <field x="-2"/>
  </colFields>
  <colItems count="3">
    <i>
      <x/>
    </i>
    <i i="1">
      <x v="1"/>
    </i>
    <i i="2">
      <x v="2"/>
    </i>
  </colItems>
  <dataFields count="3">
    <dataField name="Sum of New Budget" fld="1" baseField="0" baseItem="0" numFmtId="2"/>
    <dataField name="Sum of Cross sell bugdet" fld="2" baseField="0" baseItem="0" numFmtId="2"/>
    <dataField name="Sum of Renewal Budget" fld="3" baseField="0" baseItem="0" numFmtId="2"/>
  </dataFields>
  <formats count="3">
    <format dxfId="41">
      <pivotArea dataOnly="0" outline="0" fieldPosition="0">
        <references count="1">
          <reference field="4294967294" count="3">
            <x v="0"/>
            <x v="1"/>
            <x v="2"/>
          </reference>
        </references>
      </pivotArea>
    </format>
    <format dxfId="40">
      <pivotArea dataOnly="0" outline="0" fieldPosition="0">
        <references count="1">
          <reference field="4294967294" count="3">
            <x v="0"/>
            <x v="1"/>
            <x v="2"/>
          </reference>
        </references>
      </pivotArea>
    </format>
    <format dxfId="39">
      <pivotArea dataOnly="0"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EE4A48-C330-4AA4-8407-F13353386535}"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ees">
  <location ref="D3:E7"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39D57B-107E-4D16-988D-2B9F23D1984E}"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3">
    <pivotField showAll="0"/>
    <pivotField showAll="0"/>
    <pivotField showAll="0"/>
    <pivotField showAll="0"/>
    <pivotField showAll="0"/>
    <pivotField dataField="1" showAll="0"/>
    <pivotField numFmtId="14"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i>
    <i>
      <x v="2"/>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40A7DB-B668-4805-9DA6-4163167EFBAD}" name="PivotTable20"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3:E8" firstHeaderRow="1" firstDataRow="2" firstDataCol="1"/>
  <pivotFields count="13">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axis="axisCol" showAll="0">
      <items count="4">
        <item x="1"/>
        <item x="2"/>
        <item x="0"/>
        <item t="default"/>
      </items>
    </pivotField>
    <pivotField showAll="0"/>
    <pivotField showAll="0"/>
    <pivotField showAll="0"/>
    <pivotField showAll="0"/>
    <pivotField showAll="0"/>
  </pivotFields>
  <rowFields count="1">
    <field x="0"/>
  </rowFields>
  <rowItems count="4">
    <i>
      <x v="10"/>
    </i>
    <i>
      <x v="12"/>
    </i>
    <i>
      <x v="16"/>
    </i>
    <i>
      <x v="17"/>
    </i>
  </rowItems>
  <colFields count="1">
    <field x="7"/>
  </colFields>
  <colItems count="3">
    <i>
      <x/>
    </i>
    <i>
      <x v="1"/>
    </i>
    <i>
      <x v="2"/>
    </i>
  </colItems>
  <dataFields count="1">
    <dataField name="Sum of revenue_amount" fld="5"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7" count="1" selected="0">
            <x v="2"/>
          </reference>
        </references>
      </pivotArea>
    </chartFormat>
    <chartFormat chart="2" format="2" series="1">
      <pivotArea type="data" outline="0" fieldPosition="0">
        <references count="2">
          <reference field="4294967294" count="1" selected="0">
            <x v="0"/>
          </reference>
          <reference field="7" count="1" selected="0">
            <x v="0"/>
          </reference>
        </references>
      </pivotArea>
    </chartFormat>
    <chartFormat chart="2" format="3" series="1">
      <pivotArea type="data" outline="0" fieldPosition="0">
        <references count="2">
          <reference field="4294967294" count="1" selected="0">
            <x v="0"/>
          </reference>
          <reference field="7" count="1" selected="0">
            <x v="1"/>
          </reference>
        </references>
      </pivotArea>
    </chartFormat>
    <chartFormat chart="13" format="7" series="1">
      <pivotArea type="data" outline="0" fieldPosition="0">
        <references count="2">
          <reference field="4294967294" count="1" selected="0">
            <x v="0"/>
          </reference>
          <reference field="7" count="1" selected="0">
            <x v="0"/>
          </reference>
        </references>
      </pivotArea>
    </chartFormat>
    <chartFormat chart="13" format="8" series="1">
      <pivotArea type="data" outline="0" fieldPosition="0">
        <references count="2">
          <reference field="4294967294" count="1" selected="0">
            <x v="0"/>
          </reference>
          <reference field="7" count="1" selected="0">
            <x v="1"/>
          </reference>
        </references>
      </pivotArea>
    </chartFormat>
    <chartFormat chart="13" format="9" series="1">
      <pivotArea type="data" outline="0" fieldPosition="0">
        <references count="2">
          <reference field="4294967294" count="1" selected="0">
            <x v="0"/>
          </reference>
          <reference field="7" count="1" selected="0">
            <x v="2"/>
          </reference>
        </references>
      </pivotArea>
    </chartFormat>
    <chartFormat chart="13" format="10">
      <pivotArea type="data" outline="0" fieldPosition="0">
        <references count="3">
          <reference field="4294967294" count="1" selected="0">
            <x v="0"/>
          </reference>
          <reference field="0" count="1" selected="0">
            <x v="17"/>
          </reference>
          <reference field="7" count="1" selected="0">
            <x v="0"/>
          </reference>
        </references>
      </pivotArea>
    </chartFormat>
  </chartFormats>
  <pivotTableStyleInfo name="PivotStyleLight16" showRowHeaders="1" showColHeaders="1" showRowStripes="0" showColStripes="0" showLastColumn="1"/>
  <filters count="1">
    <filter fld="0" type="count" evalOrder="-1" id="17"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5F7FADF6-8F6E-408A-AE76-DBC6B6DE6F13}" sourceName="Years (meeting_date)">
  <pivotTables>
    <pivotTable tabId="4" name="PivotTable3"/>
    <pivotTable tabId="8" name="PivotTable1"/>
  </pivotTables>
  <data>
    <tabular pivotCacheId="4427694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4CFAFD08-AE5E-46BF-A281-EB35EAD0B12B}" sourceName="Account Executive">
  <pivotTables>
    <pivotTable tabId="2" name="PivotTable1"/>
  </pivotTables>
  <data>
    <tabular pivotCacheId="1255916494">
      <items count="8">
        <i x="6" s="1"/>
        <i x="7" s="1"/>
        <i x="1" s="1"/>
        <i x="3" s="1"/>
        <i x="4" s="1"/>
        <i x="0"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rtunity_name" xr10:uid="{4674BE82-D46F-47F8-912D-8662A7E67B7D}" sourceName="opportunity_name">
  <pivotTables>
    <pivotTable tabId="14" name="PivotTable13"/>
    <pivotTable tabId="15" name="PivotTable12"/>
    <pivotTable tabId="14" name="PivotTable11"/>
    <pivotTable tabId="14" name="PivotTable14"/>
  </pivotTables>
  <data>
    <tabular pivotCacheId="1321298578">
      <items count="49">
        <i x="33" s="1"/>
        <i x="1" s="1"/>
        <i x="35" s="1"/>
        <i x="29" s="1"/>
        <i x="34" s="1"/>
        <i x="2" s="1"/>
        <i x="22" s="1"/>
        <i x="21" s="1"/>
        <i x="30" s="1"/>
        <i x="36" s="1"/>
        <i x="16" s="1"/>
        <i x="13" s="1"/>
        <i x="37" s="1"/>
        <i x="38" s="1"/>
        <i x="20" s="1"/>
        <i x="15" s="1"/>
        <i x="0" s="1"/>
        <i x="45" s="1"/>
        <i x="18" s="1"/>
        <i x="40" s="1"/>
        <i x="12" s="1"/>
        <i x="23" s="1"/>
        <i x="24" s="1"/>
        <i x="42" s="1"/>
        <i x="10" s="1"/>
        <i x="11" s="1"/>
        <i x="3" s="1"/>
        <i x="44" s="1"/>
        <i x="27" s="1"/>
        <i x="14" s="1"/>
        <i x="39" s="1"/>
        <i x="28" s="1"/>
        <i x="26" s="1"/>
        <i x="25" s="1"/>
        <i x="43" s="1"/>
        <i x="46" s="1"/>
        <i x="6" s="1"/>
        <i x="5" s="1"/>
        <i x="4" s="1"/>
        <i x="8" s="1"/>
        <i x="31" s="1"/>
        <i x="47" s="1"/>
        <i x="7" s="1"/>
        <i x="41" s="1"/>
        <i x="17" s="1"/>
        <i x="19" s="1"/>
        <i x="48" s="1"/>
        <i x="9"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D4AE0ADC-7200-4291-87C5-F356EA65882B}" cache="Slicer_Account_Executive" caption="Employee Name"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xr10:uid="{A9A05C3A-44DF-4A20-97D8-CEDC483E1AEE}" cache="Slicer_Years__meeting_date" caption="Years (meeting_d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rtunity_name" xr10:uid="{86936B8B-5B6D-4AE1-84B1-C1D8E0B981FC}" cache="Slicer_opportunity_name" caption="opportunity_name"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1" xr10:uid="{58983C0E-DD09-4915-A887-A624E0E254AA}" cache="Slicer_Years__meeting_date" caption="Years (meeting_date)" rowHeight="234950"/>
  <slicer name="Account Executive 1" xr10:uid="{A5FFE52B-A83A-486D-99E9-3217951AAAC9}" cache="Slicer_Account_Executive" caption="Employee Name" style="SlicerStyleLight2" rowHeight="234950"/>
  <slicer name="opportunity_name 1" xr10:uid="{55427974-50ED-471A-A644-83A518645F1E}" cache="Slicer_opportunity_name" caption="opportunity_name" startItem="1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7D4151-3ECC-4357-ADD0-5B0790243283}" name="Table1" displayName="Table1" ref="F23:I26" totalsRowShown="0" headerRowDxfId="38" headerRowBorderDxfId="37" tableBorderDxfId="36" totalsRowBorderDxfId="35">
  <autoFilter ref="F23:I26" xr:uid="{E67D4151-3ECC-4357-ADD0-5B0790243283}"/>
  <tableColumns count="4">
    <tableColumn id="1" xr3:uid="{115D5899-0C56-42F5-B13A-41AF7E35082F}" name="Income class"/>
    <tableColumn id="2" xr3:uid="{A2ADF4C0-23E0-40A4-AB6E-CD273D872449}" name="Target" dataDxfId="34"/>
    <tableColumn id="3" xr3:uid="{008130EB-EDE6-4215-9454-D1FAF926D92B}" name="Achievements" dataDxfId="33"/>
    <tableColumn id="4" xr3:uid="{F7F151C5-7974-4D59-9ADF-BC5956D94318}" name="Invoice"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41D92-33ED-4318-8FB6-D1B7BC1B0176}" name="Table4" displayName="Table4" ref="A24:D27" totalsRowShown="0" headerRowDxfId="31" headerRowBorderDxfId="30" tableBorderDxfId="29" totalsRowBorderDxfId="28">
  <autoFilter ref="A24:D27" xr:uid="{9BB41D92-33ED-4318-8FB6-D1B7BC1B0176}"/>
  <tableColumns count="4">
    <tableColumn id="1" xr3:uid="{138A757D-A4C6-4EEF-BA99-6CA808103B10}" name="Income class" dataDxfId="27"/>
    <tableColumn id="2" xr3:uid="{D6F87828-2C95-46B5-826D-10B87279358F}" name="Brokerage Revenue" dataDxfId="26">
      <calculatedColumnFormula>VLOOKUP(A25,A4:B6,2,FALSE)</calculatedColumnFormula>
    </tableColumn>
    <tableColumn id="3" xr3:uid="{99F83684-5B6D-4BD8-BF4A-C08EF7EDEB00}" name="Fee Revenue" dataDxfId="25">
      <calculatedColumnFormula>VLOOKUP(A25,D4:E6,2,FALSE)</calculatedColumnFormula>
    </tableColumn>
    <tableColumn id="4" xr3:uid="{9B24C792-6054-46C0-BC9C-C62D1D153437}" name=" Total Placed Achievements" dataDxfId="24">
      <calculatedColumnFormula>B25+C25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3.xml"/><Relationship Id="rId4"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719E5-7902-45B7-9BC7-F76F20A1C634}">
  <dimension ref="A3:E13"/>
  <sheetViews>
    <sheetView workbookViewId="0">
      <selection activeCell="M5" sqref="M5"/>
    </sheetView>
  </sheetViews>
  <sheetFormatPr defaultRowHeight="14.4" x14ac:dyDescent="0.3"/>
  <cols>
    <col min="1" max="1" width="22.77734375" bestFit="1" customWidth="1"/>
    <col min="2" max="2" width="14.109375" bestFit="1" customWidth="1"/>
    <col min="3" max="3" width="4.77734375" bestFit="1" customWidth="1"/>
    <col min="4" max="4" width="8.109375" bestFit="1" customWidth="1"/>
    <col min="5" max="5" width="10.77734375" bestFit="1" customWidth="1"/>
  </cols>
  <sheetData>
    <row r="3" spans="1:5" x14ac:dyDescent="0.3">
      <c r="A3" s="1" t="s">
        <v>12</v>
      </c>
      <c r="B3" s="1" t="s">
        <v>14</v>
      </c>
    </row>
    <row r="4" spans="1:5" x14ac:dyDescent="0.3">
      <c r="A4" s="1" t="s">
        <v>4</v>
      </c>
      <c r="B4" t="s">
        <v>1</v>
      </c>
      <c r="C4" t="s">
        <v>2</v>
      </c>
      <c r="D4" t="s">
        <v>3</v>
      </c>
      <c r="E4" t="s">
        <v>13</v>
      </c>
    </row>
    <row r="5" spans="1:5" x14ac:dyDescent="0.3">
      <c r="A5" s="2" t="s">
        <v>6</v>
      </c>
      <c r="B5">
        <v>10</v>
      </c>
      <c r="E5">
        <v>10</v>
      </c>
    </row>
    <row r="6" spans="1:5" x14ac:dyDescent="0.3">
      <c r="A6" s="2" t="s">
        <v>7</v>
      </c>
      <c r="B6">
        <v>20</v>
      </c>
      <c r="E6">
        <v>20</v>
      </c>
    </row>
    <row r="7" spans="1:5" x14ac:dyDescent="0.3">
      <c r="A7" s="2" t="s">
        <v>9</v>
      </c>
      <c r="C7">
        <v>2</v>
      </c>
      <c r="D7">
        <v>61</v>
      </c>
      <c r="E7">
        <v>63</v>
      </c>
    </row>
    <row r="8" spans="1:5" x14ac:dyDescent="0.3">
      <c r="A8" s="2" t="s">
        <v>10</v>
      </c>
      <c r="B8">
        <v>2</v>
      </c>
      <c r="C8">
        <v>15</v>
      </c>
      <c r="D8">
        <v>5</v>
      </c>
      <c r="E8">
        <v>22</v>
      </c>
    </row>
    <row r="9" spans="1:5" x14ac:dyDescent="0.3">
      <c r="A9" s="2" t="s">
        <v>11</v>
      </c>
      <c r="B9">
        <v>9</v>
      </c>
      <c r="C9">
        <v>9</v>
      </c>
      <c r="D9">
        <v>18</v>
      </c>
      <c r="E9">
        <v>36</v>
      </c>
    </row>
    <row r="10" spans="1:5" x14ac:dyDescent="0.3">
      <c r="A10" s="2" t="s">
        <v>8</v>
      </c>
      <c r="B10">
        <v>2</v>
      </c>
      <c r="C10">
        <v>1</v>
      </c>
      <c r="E10">
        <v>3</v>
      </c>
    </row>
    <row r="11" spans="1:5" x14ac:dyDescent="0.3">
      <c r="A11" s="2" t="s">
        <v>0</v>
      </c>
      <c r="B11">
        <v>12</v>
      </c>
      <c r="D11">
        <v>15</v>
      </c>
      <c r="E11">
        <v>27</v>
      </c>
    </row>
    <row r="12" spans="1:5" x14ac:dyDescent="0.3">
      <c r="A12" s="2" t="s">
        <v>5</v>
      </c>
      <c r="B12">
        <v>19</v>
      </c>
      <c r="C12">
        <v>1</v>
      </c>
      <c r="D12">
        <v>3</v>
      </c>
      <c r="E12">
        <v>23</v>
      </c>
    </row>
    <row r="13" spans="1:5" x14ac:dyDescent="0.3">
      <c r="A13" s="2" t="s">
        <v>13</v>
      </c>
      <c r="B13">
        <v>74</v>
      </c>
      <c r="C13">
        <v>28</v>
      </c>
      <c r="D13">
        <v>102</v>
      </c>
      <c r="E13">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3764-FEDA-4ED8-AACF-117DA0DA5142}">
  <dimension ref="A3:C14"/>
  <sheetViews>
    <sheetView tabSelected="1" workbookViewId="0">
      <selection activeCell="H31" sqref="H31"/>
    </sheetView>
  </sheetViews>
  <sheetFormatPr defaultRowHeight="14.4" x14ac:dyDescent="0.3"/>
  <cols>
    <col min="1" max="1" width="15.88671875" bestFit="1" customWidth="1"/>
    <col min="2" max="2" width="17.6640625" bestFit="1" customWidth="1"/>
    <col min="3" max="3" width="22.33203125" bestFit="1" customWidth="1"/>
  </cols>
  <sheetData>
    <row r="3" spans="1:3" x14ac:dyDescent="0.3">
      <c r="B3" s="1" t="s">
        <v>24</v>
      </c>
      <c r="C3" t="s">
        <v>35</v>
      </c>
    </row>
    <row r="4" spans="1:3" x14ac:dyDescent="0.3">
      <c r="B4" s="2" t="s">
        <v>37</v>
      </c>
      <c r="C4" s="41">
        <v>350000</v>
      </c>
    </row>
    <row r="5" spans="1:3" x14ac:dyDescent="0.3">
      <c r="B5" s="2" t="s">
        <v>39</v>
      </c>
      <c r="C5" s="41">
        <v>400000</v>
      </c>
    </row>
    <row r="6" spans="1:3" x14ac:dyDescent="0.3">
      <c r="B6" s="2" t="s">
        <v>36</v>
      </c>
      <c r="C6" s="41">
        <v>400000</v>
      </c>
    </row>
    <row r="7" spans="1:3" x14ac:dyDescent="0.3">
      <c r="B7" s="2" t="s">
        <v>38</v>
      </c>
      <c r="C7" s="41">
        <v>500000</v>
      </c>
    </row>
    <row r="8" spans="1:3" x14ac:dyDescent="0.3">
      <c r="B8" s="2" t="s">
        <v>13</v>
      </c>
      <c r="C8" s="41">
        <v>1650000</v>
      </c>
    </row>
    <row r="11" spans="1:3" x14ac:dyDescent="0.3">
      <c r="B11" s="25" t="s">
        <v>58</v>
      </c>
      <c r="C11" s="26" t="s">
        <v>59</v>
      </c>
    </row>
    <row r="13" spans="1:3" x14ac:dyDescent="0.3">
      <c r="A13" s="28" t="s">
        <v>62</v>
      </c>
      <c r="B13" s="28" t="s">
        <v>61</v>
      </c>
    </row>
    <row r="14" spans="1:3" x14ac:dyDescent="0.3">
      <c r="A14" s="27">
        <v>49</v>
      </c>
      <c r="B14" s="27">
        <v>44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3D97-FDCE-4C82-AEE9-F6F0CEE32F49}">
  <dimension ref="B2:C10"/>
  <sheetViews>
    <sheetView topLeftCell="B1" workbookViewId="0">
      <selection activeCell="P12" sqref="P12"/>
    </sheetView>
  </sheetViews>
  <sheetFormatPr defaultRowHeight="14.4" x14ac:dyDescent="0.3"/>
  <cols>
    <col min="2" max="2" width="16.21875" bestFit="1" customWidth="1"/>
    <col min="3" max="3" width="25" bestFit="1" customWidth="1"/>
    <col min="4" max="4" width="7.109375" bestFit="1" customWidth="1"/>
    <col min="5" max="5" width="8.77734375" bestFit="1" customWidth="1"/>
    <col min="6" max="6" width="7.77734375" bestFit="1" customWidth="1"/>
    <col min="7" max="7" width="14.109375" bestFit="1" customWidth="1"/>
    <col min="8" max="8" width="15.5546875" bestFit="1" customWidth="1"/>
    <col min="9" max="9" width="7.33203125" bestFit="1" customWidth="1"/>
    <col min="10" max="10" width="7.44140625" bestFit="1" customWidth="1"/>
    <col min="11" max="11" width="16.5546875" bestFit="1" customWidth="1"/>
    <col min="12" max="12" width="7.88671875" bestFit="1" customWidth="1"/>
    <col min="13" max="13" width="9" bestFit="1" customWidth="1"/>
    <col min="14" max="14" width="16.33203125" bestFit="1" customWidth="1"/>
    <col min="15" max="15" width="14.77734375" bestFit="1" customWidth="1"/>
    <col min="16" max="16" width="18.109375" bestFit="1" customWidth="1"/>
    <col min="17" max="17" width="18.21875" bestFit="1" customWidth="1"/>
    <col min="18" max="18" width="7.77734375" bestFit="1" customWidth="1"/>
    <col min="19" max="19" width="18.21875" bestFit="1" customWidth="1"/>
    <col min="20" max="20" width="4" bestFit="1" customWidth="1"/>
    <col min="21" max="21" width="19" bestFit="1" customWidth="1"/>
    <col min="22" max="22" width="8.33203125" bestFit="1" customWidth="1"/>
    <col min="23" max="23" width="9" bestFit="1" customWidth="1"/>
    <col min="24" max="24" width="7" bestFit="1" customWidth="1"/>
    <col min="25" max="25" width="8.6640625" bestFit="1" customWidth="1"/>
    <col min="26" max="26" width="9.5546875" bestFit="1" customWidth="1"/>
    <col min="27" max="27" width="8.21875" bestFit="1" customWidth="1"/>
    <col min="28" max="28" width="7.21875" bestFit="1" customWidth="1"/>
    <col min="29" max="29" width="8.77734375" bestFit="1" customWidth="1"/>
    <col min="30" max="30" width="9.109375" bestFit="1" customWidth="1"/>
    <col min="31" max="31" width="26.88671875" bestFit="1" customWidth="1"/>
    <col min="32" max="32" width="7.77734375" bestFit="1" customWidth="1"/>
    <col min="33" max="33" width="7.44140625" bestFit="1" customWidth="1"/>
    <col min="34" max="34" width="11.33203125" bestFit="1" customWidth="1"/>
    <col min="35" max="35" width="7" bestFit="1" customWidth="1"/>
    <col min="36" max="36" width="8.21875" bestFit="1" customWidth="1"/>
    <col min="37" max="37" width="5" bestFit="1" customWidth="1"/>
    <col min="38" max="38" width="18.88671875" bestFit="1" customWidth="1"/>
    <col min="39" max="39" width="10.6640625" bestFit="1" customWidth="1"/>
    <col min="40" max="40" width="7.44140625" bestFit="1" customWidth="1"/>
    <col min="41" max="41" width="18.109375" bestFit="1" customWidth="1"/>
    <col min="42" max="42" width="15.77734375" bestFit="1" customWidth="1"/>
    <col min="43" max="43" width="13.77734375" bestFit="1" customWidth="1"/>
    <col min="44" max="44" width="5" bestFit="1" customWidth="1"/>
    <col min="45" max="45" width="9.33203125" bestFit="1" customWidth="1"/>
    <col min="46" max="46" width="6.6640625" bestFit="1" customWidth="1"/>
    <col min="47" max="47" width="8.109375" bestFit="1" customWidth="1"/>
    <col min="48" max="48" width="9.88671875" bestFit="1" customWidth="1"/>
    <col min="49" max="49" width="9.33203125" bestFit="1" customWidth="1"/>
    <col min="50" max="50" width="10.44140625" bestFit="1" customWidth="1"/>
    <col min="51" max="51" width="7.88671875" bestFit="1" customWidth="1"/>
    <col min="52" max="52" width="10.77734375" bestFit="1" customWidth="1"/>
    <col min="53" max="53" width="11.88671875" bestFit="1" customWidth="1"/>
    <col min="54" max="54" width="10.77734375" bestFit="1" customWidth="1"/>
    <col min="55" max="55" width="13.5546875" bestFit="1" customWidth="1"/>
    <col min="56" max="56" width="11.109375" bestFit="1" customWidth="1"/>
    <col min="57" max="57" width="13.88671875" bestFit="1" customWidth="1"/>
    <col min="58" max="58" width="28.88671875" bestFit="1" customWidth="1"/>
    <col min="59" max="59" width="31.6640625" bestFit="1" customWidth="1"/>
    <col min="60" max="60" width="16.6640625" bestFit="1" customWidth="1"/>
    <col min="61" max="61" width="12.44140625" bestFit="1" customWidth="1"/>
    <col min="62" max="62" width="10.88671875" bestFit="1" customWidth="1"/>
    <col min="63" max="63" width="12.109375" bestFit="1" customWidth="1"/>
    <col min="64" max="64" width="13.33203125" bestFit="1" customWidth="1"/>
    <col min="65" max="65" width="16.109375" bestFit="1" customWidth="1"/>
    <col min="66" max="66" width="9" bestFit="1" customWidth="1"/>
    <col min="67" max="67" width="11.6640625" bestFit="1" customWidth="1"/>
    <col min="68" max="68" width="16.6640625" bestFit="1" customWidth="1"/>
    <col min="69" max="69" width="12.88671875" bestFit="1" customWidth="1"/>
    <col min="70" max="70" width="7" bestFit="1" customWidth="1"/>
    <col min="71" max="71" width="9.6640625" bestFit="1" customWidth="1"/>
    <col min="72" max="72" width="20.88671875" bestFit="1" customWidth="1"/>
    <col min="73" max="73" width="23.6640625" bestFit="1" customWidth="1"/>
    <col min="74" max="74" width="12.6640625" bestFit="1" customWidth="1"/>
    <col min="75" max="75" width="15.44140625" bestFit="1" customWidth="1"/>
    <col min="76" max="76" width="9.44140625" bestFit="1" customWidth="1"/>
    <col min="77" max="77" width="12.109375" bestFit="1" customWidth="1"/>
    <col min="78" max="78" width="20.109375" bestFit="1" customWidth="1"/>
    <col min="79" max="79" width="22.88671875" bestFit="1" customWidth="1"/>
    <col min="80" max="80" width="17.77734375" bestFit="1" customWidth="1"/>
    <col min="81" max="81" width="20.5546875" bestFit="1" customWidth="1"/>
    <col min="82" max="82" width="15.77734375" bestFit="1" customWidth="1"/>
    <col min="83" max="83" width="18.5546875" bestFit="1" customWidth="1"/>
    <col min="84" max="84" width="7" bestFit="1" customWidth="1"/>
    <col min="85" max="85" width="9.6640625" bestFit="1" customWidth="1"/>
    <col min="86" max="86" width="16.6640625" bestFit="1" customWidth="1"/>
    <col min="87" max="87" width="14.109375" bestFit="1" customWidth="1"/>
    <col min="88" max="88" width="10.88671875" bestFit="1" customWidth="1"/>
    <col min="89" max="89" width="11.33203125" bestFit="1" customWidth="1"/>
    <col min="90" max="90" width="16.6640625" bestFit="1" customWidth="1"/>
    <col min="91" max="91" width="12.77734375" bestFit="1" customWidth="1"/>
    <col min="92" max="92" width="16.6640625" bestFit="1" customWidth="1"/>
    <col min="93" max="93" width="14.6640625" bestFit="1" customWidth="1"/>
    <col min="94" max="94" width="11.33203125" bestFit="1" customWidth="1"/>
    <col min="95" max="95" width="14.109375" bestFit="1" customWidth="1"/>
    <col min="96" max="96" width="12.44140625" bestFit="1" customWidth="1"/>
    <col min="97" max="97" width="15.21875" bestFit="1" customWidth="1"/>
    <col min="98" max="98" width="9.88671875" bestFit="1" customWidth="1"/>
    <col min="99" max="99" width="12.5546875" bestFit="1" customWidth="1"/>
    <col min="100" max="100" width="10.77734375" bestFit="1" customWidth="1"/>
  </cols>
  <sheetData>
    <row r="2" spans="2:3" x14ac:dyDescent="0.3">
      <c r="B2" s="1" t="s">
        <v>24</v>
      </c>
      <c r="C2" t="s">
        <v>57</v>
      </c>
    </row>
    <row r="3" spans="2:3" x14ac:dyDescent="0.3">
      <c r="B3" s="2" t="s">
        <v>52</v>
      </c>
      <c r="C3">
        <v>15</v>
      </c>
    </row>
    <row r="4" spans="2:3" x14ac:dyDescent="0.3">
      <c r="B4" s="2" t="s">
        <v>53</v>
      </c>
      <c r="C4">
        <v>6</v>
      </c>
    </row>
    <row r="5" spans="2:3" x14ac:dyDescent="0.3">
      <c r="B5" s="2" t="s">
        <v>38</v>
      </c>
      <c r="C5">
        <v>13</v>
      </c>
    </row>
    <row r="6" spans="2:3" x14ac:dyDescent="0.3">
      <c r="B6" s="2" t="s">
        <v>55</v>
      </c>
      <c r="C6">
        <v>5</v>
      </c>
    </row>
    <row r="7" spans="2:3" x14ac:dyDescent="0.3">
      <c r="B7" s="2" t="s">
        <v>51</v>
      </c>
      <c r="C7">
        <v>7</v>
      </c>
    </row>
    <row r="8" spans="2:3" x14ac:dyDescent="0.3">
      <c r="B8" s="2" t="s">
        <v>54</v>
      </c>
      <c r="C8">
        <v>2</v>
      </c>
    </row>
    <row r="9" spans="2:3" x14ac:dyDescent="0.3">
      <c r="B9" s="2" t="s">
        <v>56</v>
      </c>
      <c r="C9">
        <v>1</v>
      </c>
    </row>
    <row r="10" spans="2:3" x14ac:dyDescent="0.3">
      <c r="B10" s="2" t="s">
        <v>13</v>
      </c>
      <c r="C10">
        <v>49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074A-19D8-4A80-B5A4-3191DA6D9E0D}">
  <dimension ref="A1"/>
  <sheetViews>
    <sheetView showGridLines="0" workbookViewId="0">
      <selection activeCell="C33" sqref="C33"/>
    </sheetView>
  </sheetViews>
  <sheetFormatPr defaultRowHeight="14.4" x14ac:dyDescent="0.3"/>
  <cols>
    <col min="2" max="3"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71E0-58B0-4FCB-9D56-C55E568AABD4}">
  <dimension ref="D3:G10"/>
  <sheetViews>
    <sheetView workbookViewId="0">
      <selection activeCell="F17" sqref="F17"/>
    </sheetView>
  </sheetViews>
  <sheetFormatPr defaultRowHeight="14.4" x14ac:dyDescent="0.3"/>
  <cols>
    <col min="1" max="1" width="13.77734375" bestFit="1" customWidth="1"/>
    <col min="2" max="2" width="20.6640625" bestFit="1" customWidth="1"/>
    <col min="4" max="4" width="27.109375" bestFit="1" customWidth="1"/>
    <col min="5" max="5" width="15.5546875" bestFit="1" customWidth="1"/>
    <col min="6" max="6" width="15.33203125" customWidth="1"/>
    <col min="7" max="7" width="10.77734375" bestFit="1" customWidth="1"/>
    <col min="10" max="10" width="27.109375" bestFit="1" customWidth="1"/>
    <col min="11" max="11" width="15.5546875" bestFit="1" customWidth="1"/>
    <col min="12" max="12" width="5" bestFit="1" customWidth="1"/>
    <col min="13" max="13" width="10.77734375" bestFit="1" customWidth="1"/>
    <col min="14" max="14" width="9.5546875" bestFit="1" customWidth="1"/>
    <col min="15" max="15" width="14.21875" bestFit="1" customWidth="1"/>
    <col min="16" max="16" width="5.44140625" bestFit="1" customWidth="1"/>
    <col min="17" max="17" width="10.77734375" bestFit="1" customWidth="1"/>
    <col min="18" max="18" width="14.109375" bestFit="1" customWidth="1"/>
    <col min="19" max="19" width="5.77734375" bestFit="1" customWidth="1"/>
    <col min="20" max="20" width="10.77734375" bestFit="1" customWidth="1"/>
  </cols>
  <sheetData>
    <row r="3" spans="4:7" x14ac:dyDescent="0.3">
      <c r="E3" s="1" t="s">
        <v>22</v>
      </c>
    </row>
    <row r="4" spans="4:7" x14ac:dyDescent="0.3">
      <c r="E4" t="s">
        <v>21</v>
      </c>
      <c r="F4" t="s">
        <v>20</v>
      </c>
      <c r="G4" t="s">
        <v>13</v>
      </c>
    </row>
    <row r="5" spans="4:7" x14ac:dyDescent="0.3">
      <c r="D5" t="s">
        <v>19</v>
      </c>
      <c r="E5">
        <v>3</v>
      </c>
      <c r="F5">
        <v>31</v>
      </c>
      <c r="G5">
        <v>34</v>
      </c>
    </row>
    <row r="8" spans="4:7" ht="18" x14ac:dyDescent="0.35">
      <c r="E8" s="33" t="s">
        <v>17</v>
      </c>
      <c r="F8" s="34"/>
    </row>
    <row r="9" spans="4:7" x14ac:dyDescent="0.3">
      <c r="E9" s="4">
        <v>2019</v>
      </c>
      <c r="F9" s="4">
        <v>2020</v>
      </c>
    </row>
    <row r="10" spans="4:7" x14ac:dyDescent="0.3">
      <c r="E10" s="4">
        <v>3</v>
      </c>
      <c r="F10" s="4">
        <v>31</v>
      </c>
    </row>
  </sheetData>
  <mergeCells count="1">
    <mergeCell ref="E8:F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80FA2-4539-40AC-8000-7AF99BC12237}">
  <dimension ref="A3:B13"/>
  <sheetViews>
    <sheetView workbookViewId="0">
      <selection activeCell="A4" sqref="A4"/>
    </sheetView>
  </sheetViews>
  <sheetFormatPr defaultRowHeight="14.4" x14ac:dyDescent="0.3"/>
  <cols>
    <col min="1" max="1" width="13.77734375" bestFit="1" customWidth="1"/>
    <col min="2" max="2" width="20.6640625" bestFit="1" customWidth="1"/>
  </cols>
  <sheetData>
    <row r="3" spans="1:2" x14ac:dyDescent="0.3">
      <c r="A3" s="1" t="s">
        <v>60</v>
      </c>
      <c r="B3" t="s">
        <v>23</v>
      </c>
    </row>
    <row r="4" spans="1:2" x14ac:dyDescent="0.3">
      <c r="A4" s="2" t="s">
        <v>6</v>
      </c>
      <c r="B4">
        <v>7</v>
      </c>
    </row>
    <row r="5" spans="1:2" x14ac:dyDescent="0.3">
      <c r="A5" s="2" t="s">
        <v>7</v>
      </c>
      <c r="B5">
        <v>4</v>
      </c>
    </row>
    <row r="6" spans="1:2" x14ac:dyDescent="0.3">
      <c r="A6" s="2" t="s">
        <v>9</v>
      </c>
      <c r="B6">
        <v>3</v>
      </c>
    </row>
    <row r="7" spans="1:2" x14ac:dyDescent="0.3">
      <c r="A7" s="2" t="s">
        <v>11</v>
      </c>
      <c r="B7">
        <v>4</v>
      </c>
    </row>
    <row r="8" spans="1:2" x14ac:dyDescent="0.3">
      <c r="A8" s="2" t="s">
        <v>18</v>
      </c>
      <c r="B8">
        <v>3</v>
      </c>
    </row>
    <row r="9" spans="1:2" x14ac:dyDescent="0.3">
      <c r="A9" s="2" t="s">
        <v>8</v>
      </c>
      <c r="B9">
        <v>2</v>
      </c>
    </row>
    <row r="10" spans="1:2" x14ac:dyDescent="0.3">
      <c r="A10" s="2" t="s">
        <v>16</v>
      </c>
      <c r="B10">
        <v>2</v>
      </c>
    </row>
    <row r="11" spans="1:2" x14ac:dyDescent="0.3">
      <c r="A11" s="2" t="s">
        <v>15</v>
      </c>
      <c r="B11">
        <v>4</v>
      </c>
    </row>
    <row r="12" spans="1:2" x14ac:dyDescent="0.3">
      <c r="A12" s="2" t="s">
        <v>5</v>
      </c>
      <c r="B12">
        <v>5</v>
      </c>
    </row>
    <row r="13" spans="1:2" x14ac:dyDescent="0.3">
      <c r="A13" s="2" t="s">
        <v>13</v>
      </c>
      <c r="B13">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FCBE-7263-4901-AB20-7305E2E17936}">
  <dimension ref="A2:K27"/>
  <sheetViews>
    <sheetView workbookViewId="0">
      <selection activeCell="H10" sqref="H10"/>
    </sheetView>
  </sheetViews>
  <sheetFormatPr defaultRowHeight="14.4" x14ac:dyDescent="0.3"/>
  <cols>
    <col min="1" max="1" width="21.33203125" customWidth="1"/>
    <col min="2" max="2" width="19.21875" customWidth="1"/>
    <col min="3" max="3" width="25.33203125" customWidth="1"/>
    <col min="4" max="4" width="25.5546875" customWidth="1"/>
    <col min="5" max="5" width="23.77734375" customWidth="1"/>
    <col min="6" max="6" width="21.33203125" customWidth="1"/>
    <col min="7" max="7" width="25" customWidth="1"/>
    <col min="8" max="8" width="22.44140625" customWidth="1"/>
    <col min="9" max="9" width="21" customWidth="1"/>
    <col min="10" max="10" width="21.44140625" customWidth="1"/>
    <col min="11" max="11" width="22.6640625" customWidth="1"/>
    <col min="12" max="12" width="13.5546875" customWidth="1"/>
    <col min="13" max="13" width="10.44140625" customWidth="1"/>
  </cols>
  <sheetData>
    <row r="2" spans="1:11" x14ac:dyDescent="0.3">
      <c r="G2" s="29" t="s">
        <v>63</v>
      </c>
      <c r="H2" s="29" t="s">
        <v>64</v>
      </c>
    </row>
    <row r="3" spans="1:11" x14ac:dyDescent="0.3">
      <c r="A3" s="1" t="s">
        <v>42</v>
      </c>
      <c r="B3" t="s">
        <v>29</v>
      </c>
      <c r="D3" s="1" t="s">
        <v>30</v>
      </c>
      <c r="E3" t="s">
        <v>29</v>
      </c>
      <c r="G3" s="31">
        <f>H25/G25</f>
        <v>0.17950932542596129</v>
      </c>
      <c r="H3" s="31">
        <f>I25/G25</f>
        <v>4.2077397073355401E-2</v>
      </c>
    </row>
    <row r="4" spans="1:11" ht="18" x14ac:dyDescent="0.3">
      <c r="A4" s="2" t="s">
        <v>1</v>
      </c>
      <c r="B4">
        <v>12644773.300000001</v>
      </c>
      <c r="D4" s="2" t="s">
        <v>1</v>
      </c>
      <c r="E4">
        <v>396480</v>
      </c>
      <c r="J4" s="9" t="s">
        <v>45</v>
      </c>
    </row>
    <row r="5" spans="1:11" x14ac:dyDescent="0.3">
      <c r="A5" s="2" t="s">
        <v>2</v>
      </c>
      <c r="B5">
        <v>3431629.3099999991</v>
      </c>
      <c r="D5" s="2" t="s">
        <v>2</v>
      </c>
      <c r="E5">
        <v>100000</v>
      </c>
      <c r="G5" s="29" t="s">
        <v>65</v>
      </c>
      <c r="H5" s="29" t="s">
        <v>66</v>
      </c>
    </row>
    <row r="6" spans="1:11" ht="16.8" customHeight="1" x14ac:dyDescent="0.3">
      <c r="A6" s="2" t="s">
        <v>3</v>
      </c>
      <c r="B6">
        <v>18489219.640000015</v>
      </c>
      <c r="D6" s="2" t="s">
        <v>3</v>
      </c>
      <c r="E6">
        <v>18051</v>
      </c>
      <c r="G6" s="31">
        <f>H26/G26</f>
        <v>1.5022799823531168</v>
      </c>
      <c r="H6" s="31">
        <f>I26/G26</f>
        <v>0.68136707346225944</v>
      </c>
      <c r="I6" s="5" t="s">
        <v>27</v>
      </c>
      <c r="J6" s="5" t="s">
        <v>26</v>
      </c>
      <c r="K6" s="5" t="s">
        <v>25</v>
      </c>
    </row>
    <row r="7" spans="1:11" x14ac:dyDescent="0.3">
      <c r="A7" s="2" t="s">
        <v>28</v>
      </c>
      <c r="B7">
        <v>1558.76</v>
      </c>
      <c r="D7" s="2" t="s">
        <v>13</v>
      </c>
      <c r="E7">
        <v>514531</v>
      </c>
      <c r="I7" s="6">
        <v>19673793</v>
      </c>
      <c r="J7" s="6">
        <v>20083111</v>
      </c>
      <c r="K7" s="6">
        <v>12319455</v>
      </c>
    </row>
    <row r="8" spans="1:11" x14ac:dyDescent="0.3">
      <c r="A8" s="2" t="s">
        <v>13</v>
      </c>
      <c r="B8">
        <v>34567181.010000013</v>
      </c>
      <c r="G8" s="29" t="s">
        <v>68</v>
      </c>
      <c r="H8" s="30" t="s">
        <v>67</v>
      </c>
    </row>
    <row r="9" spans="1:11" x14ac:dyDescent="0.3">
      <c r="G9" s="31">
        <f>H24/G24</f>
        <v>0.64936419960035074</v>
      </c>
      <c r="H9" s="31">
        <f>I24/G24</f>
        <v>0.15141145214005938</v>
      </c>
    </row>
    <row r="11" spans="1:11" x14ac:dyDescent="0.3">
      <c r="D11" s="24">
        <f>H24/G24</f>
        <v>0.64936419960035074</v>
      </c>
    </row>
    <row r="12" spans="1:11" ht="18" x14ac:dyDescent="0.35">
      <c r="C12" s="22"/>
      <c r="G12" s="38" t="s">
        <v>47</v>
      </c>
      <c r="H12" s="39"/>
    </row>
    <row r="13" spans="1:11" x14ac:dyDescent="0.3">
      <c r="F13" s="24"/>
      <c r="G13" s="7" t="s">
        <v>40</v>
      </c>
      <c r="H13" s="7">
        <f>GETPIVOTDATA("Amount",$A$4,"income_class","Cross Sell")+GETPIVOTDATA("Amount",D4,"income_class","Cross Sell")</f>
        <v>13041253.300000001</v>
      </c>
    </row>
    <row r="14" spans="1:11" x14ac:dyDescent="0.3">
      <c r="A14" s="1" t="s">
        <v>31</v>
      </c>
      <c r="B14" t="s">
        <v>29</v>
      </c>
      <c r="F14" s="24"/>
      <c r="G14" s="8" t="s">
        <v>2</v>
      </c>
      <c r="H14" s="7">
        <f>GETPIVOTDATA("Amount",$A$5,"income_class","New")+GETPIVOTDATA("Amount",$D$5,"income_class","New")</f>
        <v>3531629.3099999991</v>
      </c>
    </row>
    <row r="15" spans="1:11" x14ac:dyDescent="0.3">
      <c r="A15" s="2" t="s">
        <v>1</v>
      </c>
      <c r="B15">
        <v>3040813</v>
      </c>
      <c r="C15" s="22"/>
      <c r="F15" s="24"/>
      <c r="G15" s="8" t="s">
        <v>3</v>
      </c>
      <c r="H15" s="7">
        <f>GETPIVOTDATA("Amount",$A$6,"income_class","Renewal")+GETPIVOTDATA("Amount",$D$6,"income_class","Renewal")</f>
        <v>18507270.640000015</v>
      </c>
    </row>
    <row r="16" spans="1:11" x14ac:dyDescent="0.3">
      <c r="A16" s="2" t="s">
        <v>2</v>
      </c>
      <c r="B16">
        <v>827822</v>
      </c>
      <c r="C16" s="22"/>
      <c r="F16" s="24"/>
      <c r="G16" s="23" t="s">
        <v>50</v>
      </c>
      <c r="H16" s="23">
        <f>H13+H14+H15</f>
        <v>35080153.250000015</v>
      </c>
    </row>
    <row r="17" spans="1:9" x14ac:dyDescent="0.3">
      <c r="A17" s="2" t="s">
        <v>3</v>
      </c>
      <c r="B17">
        <v>8394071</v>
      </c>
      <c r="C17" s="22"/>
      <c r="E17" s="2"/>
      <c r="H17" s="2"/>
    </row>
    <row r="18" spans="1:9" x14ac:dyDescent="0.3">
      <c r="A18" s="2" t="s">
        <v>13</v>
      </c>
      <c r="B18">
        <v>12262706</v>
      </c>
      <c r="E18" s="2"/>
    </row>
    <row r="22" spans="1:9" x14ac:dyDescent="0.3">
      <c r="B22" s="35" t="s">
        <v>44</v>
      </c>
      <c r="C22" s="36"/>
    </row>
    <row r="23" spans="1:9" x14ac:dyDescent="0.3">
      <c r="B23" s="37"/>
      <c r="C23" s="37"/>
      <c r="F23" s="13" t="s">
        <v>41</v>
      </c>
      <c r="G23" s="14" t="s">
        <v>45</v>
      </c>
      <c r="H23" s="14" t="s">
        <v>47</v>
      </c>
      <c r="I23" s="15" t="s">
        <v>31</v>
      </c>
    </row>
    <row r="24" spans="1:9" x14ac:dyDescent="0.3">
      <c r="A24" s="19" t="s">
        <v>41</v>
      </c>
      <c r="B24" s="20" t="s">
        <v>42</v>
      </c>
      <c r="C24" s="20" t="s">
        <v>43</v>
      </c>
      <c r="D24" s="21" t="s">
        <v>48</v>
      </c>
      <c r="F24" s="10" t="s">
        <v>46</v>
      </c>
      <c r="G24" s="7">
        <f>GETPIVOTDATA("Sum of Cross sell bugdet",$I$6)</f>
        <v>20083111</v>
      </c>
      <c r="H24" s="7">
        <f>GETPIVOTDATA("Amount",$A$4,"income_class","Cross Sell")+GETPIVOTDATA("Amount",D4,"income_class","Cross Sell")</f>
        <v>13041253.300000001</v>
      </c>
      <c r="I24" s="12">
        <f>GETPIVOTDATA("Amount",$A$14,"income_class","Cross Sell")</f>
        <v>3040813</v>
      </c>
    </row>
    <row r="25" spans="1:9" x14ac:dyDescent="0.3">
      <c r="A25" s="11" t="s">
        <v>1</v>
      </c>
      <c r="B25" s="7">
        <f>VLOOKUP(A25,A4:B6,2,FALSE)</f>
        <v>12644773.300000001</v>
      </c>
      <c r="C25" s="7">
        <f>VLOOKUP(A25,D4:E6,2,FALSE)</f>
        <v>396480</v>
      </c>
      <c r="D25" s="12">
        <f>B25+C25</f>
        <v>13041253.300000001</v>
      </c>
      <c r="F25" s="11" t="s">
        <v>2</v>
      </c>
      <c r="G25" s="7">
        <f>GETPIVOTDATA("Sum of New Budget",$I$6)</f>
        <v>19673793</v>
      </c>
      <c r="H25" s="7">
        <f>GETPIVOTDATA("Amount",$A$5,"income_class","New")+GETPIVOTDATA("Amount",$D$5,"income_class","New")</f>
        <v>3531629.3099999991</v>
      </c>
      <c r="I25" s="12">
        <f>GETPIVOTDATA("Amount",$A$14,"income_class","New")</f>
        <v>827822</v>
      </c>
    </row>
    <row r="26" spans="1:9" x14ac:dyDescent="0.3">
      <c r="A26" s="11" t="s">
        <v>2</v>
      </c>
      <c r="B26" s="7">
        <f>VLOOKUP(A26,A5:B7,2,FALSE)</f>
        <v>3431629.3099999991</v>
      </c>
      <c r="C26" s="7">
        <f>VLOOKUP(A26,D5:E7,2,FALSE)</f>
        <v>100000</v>
      </c>
      <c r="D26" s="12">
        <f t="shared" ref="D26:D27" si="0">B26+C26</f>
        <v>3531629.3099999991</v>
      </c>
      <c r="F26" s="16" t="s">
        <v>3</v>
      </c>
      <c r="G26" s="17">
        <f>GETPIVOTDATA("Sum of Renewal Budget",$I$6)</f>
        <v>12319455</v>
      </c>
      <c r="H26" s="17">
        <f>GETPIVOTDATA("Amount",$A$6,"income_class","Renewal")+GETPIVOTDATA("Amount",$D$6,"income_class","Renewal")</f>
        <v>18507270.640000015</v>
      </c>
      <c r="I26" s="18">
        <f>GETPIVOTDATA("Amount",$A$14,"income_class","Renewal")</f>
        <v>8394071</v>
      </c>
    </row>
    <row r="27" spans="1:9" x14ac:dyDescent="0.3">
      <c r="A27" s="16" t="s">
        <v>3</v>
      </c>
      <c r="B27" s="17">
        <f>VLOOKUP(A27,A6:B8,2,FALSE)</f>
        <v>18489219.640000015</v>
      </c>
      <c r="C27" s="17">
        <f>VLOOKUP(A27,D6:E8,2,FALSE)</f>
        <v>18051</v>
      </c>
      <c r="D27" s="18">
        <f t="shared" si="0"/>
        <v>18507270.640000015</v>
      </c>
    </row>
  </sheetData>
  <mergeCells count="2">
    <mergeCell ref="B22:C23"/>
    <mergeCell ref="G12:H12"/>
  </mergeCells>
  <conditionalFormatting sqref="G2:H3">
    <cfRule type="iconSet" priority="3">
      <iconSet iconSet="3Arrows">
        <cfvo type="percent" val="0"/>
        <cfvo type="percent" val="33"/>
        <cfvo type="percent" val="67"/>
      </iconSet>
    </cfRule>
  </conditionalFormatting>
  <conditionalFormatting sqref="G5:H6">
    <cfRule type="iconSet" priority="2">
      <iconSet iconSet="3Arrows">
        <cfvo type="percent" val="0"/>
        <cfvo type="percent" val="33"/>
        <cfvo type="percent" val="67"/>
      </iconSet>
    </cfRule>
  </conditionalFormatting>
  <conditionalFormatting sqref="G8:H9">
    <cfRule type="iconSet" priority="1">
      <iconSet iconSet="3Arrows">
        <cfvo type="percent" val="0"/>
        <cfvo type="percent" val="33"/>
        <cfvo type="percent" val="67"/>
      </iconSet>
    </cfRule>
  </conditionalFormatting>
  <pageMargins left="0.7" right="0.7" top="0.75" bottom="0.75" header="0.3" footer="0.3"/>
  <tableParts count="2">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132D6-1979-4992-8400-9456DAFA92EE}">
  <dimension ref="B3:C6"/>
  <sheetViews>
    <sheetView workbookViewId="0">
      <selection activeCell="C4" sqref="C4:C6"/>
    </sheetView>
  </sheetViews>
  <sheetFormatPr defaultRowHeight="14.4" x14ac:dyDescent="0.3"/>
  <cols>
    <col min="2" max="2" width="14" customWidth="1"/>
    <col min="3" max="3" width="16.109375" customWidth="1"/>
  </cols>
  <sheetData>
    <row r="3" spans="2:3" x14ac:dyDescent="0.3">
      <c r="B3" s="40" t="s">
        <v>49</v>
      </c>
      <c r="C3" s="40"/>
    </row>
    <row r="4" spans="2:3" x14ac:dyDescent="0.3">
      <c r="B4" s="7" t="s">
        <v>45</v>
      </c>
      <c r="C4" s="32">
        <v>19673793</v>
      </c>
    </row>
    <row r="5" spans="2:3" x14ac:dyDescent="0.3">
      <c r="B5" s="7" t="s">
        <v>47</v>
      </c>
      <c r="C5" s="32">
        <v>3531629.3099999991</v>
      </c>
    </row>
    <row r="6" spans="2:3" x14ac:dyDescent="0.3">
      <c r="B6" s="7" t="s">
        <v>31</v>
      </c>
      <c r="C6" s="32">
        <v>827822</v>
      </c>
    </row>
  </sheetData>
  <mergeCells count="1">
    <mergeCell ref="B3:C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4945-B191-475D-BC79-543C7535A8E1}">
  <dimension ref="C5:D8"/>
  <sheetViews>
    <sheetView workbookViewId="0">
      <selection activeCell="D6" sqref="D6:D8"/>
    </sheetView>
  </sheetViews>
  <sheetFormatPr defaultRowHeight="14.4" x14ac:dyDescent="0.3"/>
  <cols>
    <col min="3" max="3" width="13" customWidth="1"/>
    <col min="4" max="4" width="16.88671875" customWidth="1"/>
  </cols>
  <sheetData>
    <row r="5" spans="3:4" x14ac:dyDescent="0.3">
      <c r="C5" s="40" t="s">
        <v>49</v>
      </c>
      <c r="D5" s="40"/>
    </row>
    <row r="6" spans="3:4" x14ac:dyDescent="0.3">
      <c r="C6" s="7" t="s">
        <v>45</v>
      </c>
      <c r="D6" s="32">
        <v>20083111</v>
      </c>
    </row>
    <row r="7" spans="3:4" x14ac:dyDescent="0.3">
      <c r="C7" s="7" t="s">
        <v>47</v>
      </c>
      <c r="D7" s="32">
        <v>13041253.300000001</v>
      </c>
    </row>
    <row r="8" spans="3:4" x14ac:dyDescent="0.3">
      <c r="C8" s="7" t="s">
        <v>31</v>
      </c>
      <c r="D8" s="32">
        <v>3040813</v>
      </c>
    </row>
  </sheetData>
  <mergeCells count="1">
    <mergeCell ref="C5:D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8E9AB-094E-4314-8EAC-D23D245CA262}">
  <dimension ref="B4:C7"/>
  <sheetViews>
    <sheetView workbookViewId="0">
      <selection activeCell="S16" sqref="S16"/>
    </sheetView>
  </sheetViews>
  <sheetFormatPr defaultRowHeight="14.4" x14ac:dyDescent="0.3"/>
  <cols>
    <col min="2" max="2" width="13.6640625" customWidth="1"/>
    <col min="3" max="3" width="17.5546875" customWidth="1"/>
  </cols>
  <sheetData>
    <row r="4" spans="2:3" x14ac:dyDescent="0.3">
      <c r="B4" s="40" t="s">
        <v>49</v>
      </c>
      <c r="C4" s="40"/>
    </row>
    <row r="5" spans="2:3" x14ac:dyDescent="0.3">
      <c r="B5" s="7" t="s">
        <v>45</v>
      </c>
      <c r="C5" s="32">
        <v>12319455</v>
      </c>
    </row>
    <row r="6" spans="2:3" x14ac:dyDescent="0.3">
      <c r="B6" s="7" t="s">
        <v>47</v>
      </c>
      <c r="C6" s="32">
        <v>18507270.640000015</v>
      </c>
    </row>
    <row r="7" spans="2:3" x14ac:dyDescent="0.3">
      <c r="B7" s="7" t="s">
        <v>31</v>
      </c>
      <c r="C7" s="32">
        <v>8394071</v>
      </c>
    </row>
  </sheetData>
  <mergeCells count="1">
    <mergeCell ref="B4:C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7F71-3D31-4E03-8145-1E0775B0E472}">
  <dimension ref="A1:B11"/>
  <sheetViews>
    <sheetView workbookViewId="0">
      <selection activeCell="O22" sqref="O22"/>
    </sheetView>
  </sheetViews>
  <sheetFormatPr defaultRowHeight="14.4" x14ac:dyDescent="0.3"/>
  <cols>
    <col min="1" max="1" width="17.21875" bestFit="1" customWidth="1"/>
    <col min="2" max="2" width="22.33203125" bestFit="1" customWidth="1"/>
    <col min="5" max="5" width="17.21875" bestFit="1" customWidth="1"/>
    <col min="6" max="6" width="28.88671875" bestFit="1" customWidth="1"/>
  </cols>
  <sheetData>
    <row r="1" spans="1:2" x14ac:dyDescent="0.3">
      <c r="A1" s="1" t="s">
        <v>24</v>
      </c>
      <c r="B1" t="s">
        <v>35</v>
      </c>
    </row>
    <row r="2" spans="1:2" x14ac:dyDescent="0.3">
      <c r="A2" s="2" t="s">
        <v>34</v>
      </c>
      <c r="B2">
        <v>5919500</v>
      </c>
    </row>
    <row r="3" spans="1:2" x14ac:dyDescent="0.3">
      <c r="A3" s="2" t="s">
        <v>32</v>
      </c>
      <c r="B3">
        <v>899000</v>
      </c>
    </row>
    <row r="4" spans="1:2" x14ac:dyDescent="0.3">
      <c r="A4" s="2" t="s">
        <v>33</v>
      </c>
      <c r="B4">
        <v>60000</v>
      </c>
    </row>
    <row r="5" spans="1:2" x14ac:dyDescent="0.3">
      <c r="A5" s="2" t="s">
        <v>13</v>
      </c>
      <c r="B5">
        <v>6878500</v>
      </c>
    </row>
    <row r="8" spans="1:2" x14ac:dyDescent="0.3">
      <c r="A8" s="3" t="s">
        <v>24</v>
      </c>
      <c r="B8" s="3" t="s">
        <v>35</v>
      </c>
    </row>
    <row r="9" spans="1:2" x14ac:dyDescent="0.3">
      <c r="A9" s="2" t="s">
        <v>34</v>
      </c>
      <c r="B9">
        <v>5919500</v>
      </c>
    </row>
    <row r="10" spans="1:2" x14ac:dyDescent="0.3">
      <c r="A10" s="2" t="s">
        <v>32</v>
      </c>
      <c r="B10">
        <v>899000</v>
      </c>
    </row>
    <row r="11" spans="1:2" x14ac:dyDescent="0.3">
      <c r="A11" s="2" t="s">
        <v>33</v>
      </c>
      <c r="B11">
        <v>60000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213D6-913A-456A-BCF5-250443CA322C}">
  <dimension ref="B3:E8"/>
  <sheetViews>
    <sheetView workbookViewId="0">
      <selection activeCell="E6" sqref="E6"/>
    </sheetView>
  </sheetViews>
  <sheetFormatPr defaultRowHeight="14.4" x14ac:dyDescent="0.3"/>
  <cols>
    <col min="2" max="2" width="22.33203125" bestFit="1" customWidth="1"/>
    <col min="3" max="3" width="15.5546875" bestFit="1" customWidth="1"/>
    <col min="4" max="4" width="15.44140625" bestFit="1" customWidth="1"/>
    <col min="5" max="5" width="18" bestFit="1" customWidth="1"/>
    <col min="6" max="6" width="10.77734375" bestFit="1" customWidth="1"/>
  </cols>
  <sheetData>
    <row r="3" spans="2:5" x14ac:dyDescent="0.3">
      <c r="B3" s="1" t="s">
        <v>35</v>
      </c>
      <c r="C3" s="1" t="s">
        <v>22</v>
      </c>
    </row>
    <row r="4" spans="2:5" x14ac:dyDescent="0.3">
      <c r="B4" s="1" t="s">
        <v>24</v>
      </c>
      <c r="C4" t="s">
        <v>32</v>
      </c>
      <c r="D4" t="s">
        <v>33</v>
      </c>
      <c r="E4" t="s">
        <v>34</v>
      </c>
    </row>
    <row r="5" spans="2:5" x14ac:dyDescent="0.3">
      <c r="B5" s="2" t="s">
        <v>37</v>
      </c>
      <c r="E5">
        <v>350000</v>
      </c>
    </row>
    <row r="6" spans="2:5" x14ac:dyDescent="0.3">
      <c r="B6" s="2" t="s">
        <v>39</v>
      </c>
      <c r="E6">
        <v>400000</v>
      </c>
    </row>
    <row r="7" spans="2:5" x14ac:dyDescent="0.3">
      <c r="B7" s="2" t="s">
        <v>36</v>
      </c>
      <c r="E7">
        <v>400000</v>
      </c>
    </row>
    <row r="8" spans="2:5" x14ac:dyDescent="0.3">
      <c r="B8" s="2" t="s">
        <v>38</v>
      </c>
      <c r="C8">
        <v>500000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 .of invoice kpi</vt:lpstr>
      <vt:lpstr>Year of meeting kpi</vt:lpstr>
      <vt:lpstr>no of meeting kpi</vt:lpstr>
      <vt:lpstr>KPI3</vt:lpstr>
      <vt:lpstr>New</vt:lpstr>
      <vt:lpstr>Cross Cell</vt:lpstr>
      <vt:lpstr>Renewal</vt:lpstr>
      <vt:lpstr>Funnel chart kpi</vt:lpstr>
      <vt:lpstr>Top Open Opportunity</vt:lpstr>
      <vt:lpstr>top 4 revenue oppty</vt:lpstr>
      <vt:lpstr>Oppty pro distri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Gupta</dc:creator>
  <cp:lastModifiedBy>Nitin Gupta</cp:lastModifiedBy>
  <dcterms:created xsi:type="dcterms:W3CDTF">2020-02-11T13:12:57Z</dcterms:created>
  <dcterms:modified xsi:type="dcterms:W3CDTF">2025-04-10T18:47:54Z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2023-12-18T09:03:00Z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4120dc09-ad58-4957-9e28-c477893ea997</vt:lpwstr>
  </property>
  <property fmtid="{D5CDD505-2E9C-101B-9397-08002B2CF9AE}" pid="8" name="MSIP_Label_defa4170-0d19-0005-0004-bc88714345d2_ContentBits">
    <vt:lpwstr>0</vt:lpwstr>
  </property>
</Properties>
</file>