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showInkAnnotation="0" hidePivotFieldList="1" autoCompressPictures="0"/>
  <mc:AlternateContent xmlns:mc="http://schemas.openxmlformats.org/markup-compatibility/2006">
    <mc:Choice Requires="x15">
      <x15ac:absPath xmlns:x15ac="http://schemas.microsoft.com/office/spreadsheetml/2010/11/ac" url="C:\Users\cabdi\Desktop\suhayb\excel documents\projects\"/>
    </mc:Choice>
  </mc:AlternateContent>
  <xr:revisionPtr revIDLastSave="0" documentId="13_ncr:1_{1ECA7DBC-DCAD-421D-9CFE-04BB8BA29965}" xr6:coauthVersionLast="47" xr6:coauthVersionMax="47" xr10:uidLastSave="{00000000-0000-0000-0000-000000000000}"/>
  <bookViews>
    <workbookView xWindow="-110" yWindow="-110" windowWidth="19420" windowHeight="11500" tabRatio="500" firstSheet="2" activeTab="3" xr2:uid="{00000000-000D-0000-FFFF-FFFF00000000}"/>
  </bookViews>
  <sheets>
    <sheet name="crystalpool" sheetId="1" r:id="rId1"/>
    <sheet name="crystalpool_cleaned" sheetId="2" r:id="rId2"/>
    <sheet name="pivot table" sheetId="4" r:id="rId3"/>
    <sheet name="dashbord" sheetId="5" r:id="rId4"/>
  </sheets>
  <definedNames>
    <definedName name="_xlnm._FilterDatabase" localSheetId="1" hidden="1">crystalpool_cleaned!$A$1:$K$172</definedName>
    <definedName name="Slicer_Product_Description">#N/A</definedName>
  </definedNames>
  <calcPr calcId="191029" concurrentCalc="0"/>
  <pivotCaches>
    <pivotCache cacheId="1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4" i="2" l="1"/>
  <c r="F174" i="2"/>
  <c r="E174" i="2"/>
  <c r="F175" i="2"/>
  <c r="G54" i="2"/>
  <c r="G55" i="2"/>
  <c r="G56" i="2"/>
  <c r="G36" i="2"/>
  <c r="G37" i="2"/>
  <c r="G38" i="2"/>
  <c r="G116" i="2"/>
  <c r="G117" i="2"/>
  <c r="G2" i="2"/>
  <c r="G3" i="2"/>
  <c r="G4" i="2"/>
  <c r="G130" i="2"/>
  <c r="G131" i="2"/>
  <c r="G96" i="2"/>
  <c r="G97" i="2"/>
  <c r="G98" i="2"/>
  <c r="G99" i="2"/>
  <c r="G100" i="2"/>
  <c r="G101" i="2"/>
  <c r="G70" i="2"/>
  <c r="G71" i="2"/>
  <c r="G72" i="2"/>
  <c r="G73" i="2"/>
  <c r="G14" i="2"/>
  <c r="G15" i="2"/>
  <c r="G16" i="2"/>
  <c r="G17" i="2"/>
  <c r="G165" i="2"/>
  <c r="G166" i="2"/>
  <c r="G157" i="2"/>
  <c r="G148" i="2"/>
  <c r="G149" i="2"/>
  <c r="G31" i="2"/>
  <c r="G57" i="2"/>
  <c r="G58" i="2"/>
  <c r="G59" i="2"/>
  <c r="G60" i="2"/>
  <c r="G61" i="2"/>
  <c r="G62" i="2"/>
  <c r="G63" i="2"/>
  <c r="G39" i="2"/>
  <c r="G40" i="2"/>
  <c r="G41" i="2"/>
  <c r="G42" i="2"/>
  <c r="G118" i="2"/>
  <c r="G119" i="2"/>
  <c r="G120" i="2"/>
  <c r="G5" i="2"/>
  <c r="G6" i="2"/>
  <c r="G7" i="2"/>
  <c r="G8" i="2"/>
  <c r="G9" i="2"/>
  <c r="G10" i="2"/>
  <c r="G132" i="2"/>
  <c r="G133" i="2"/>
  <c r="G134" i="2"/>
  <c r="G135" i="2"/>
  <c r="G136" i="2"/>
  <c r="G137" i="2"/>
  <c r="G138" i="2"/>
  <c r="G139" i="2"/>
  <c r="G140" i="2"/>
  <c r="G102" i="2"/>
  <c r="G103" i="2"/>
  <c r="G104" i="2"/>
  <c r="G105" i="2"/>
  <c r="G106" i="2"/>
  <c r="G107" i="2"/>
  <c r="G108" i="2"/>
  <c r="G74" i="2"/>
  <c r="G75" i="2"/>
  <c r="G76" i="2"/>
  <c r="G77" i="2"/>
  <c r="G78" i="2"/>
  <c r="G79" i="2"/>
  <c r="G80" i="2"/>
  <c r="G81" i="2"/>
  <c r="G82" i="2"/>
  <c r="G83" i="2"/>
  <c r="G84" i="2"/>
  <c r="G18" i="2"/>
  <c r="G19" i="2"/>
  <c r="G20" i="2"/>
  <c r="G21" i="2"/>
  <c r="G22" i="2"/>
  <c r="G167" i="2"/>
  <c r="G158" i="2"/>
  <c r="G159" i="2"/>
  <c r="G160" i="2"/>
  <c r="G161" i="2"/>
  <c r="G162" i="2"/>
  <c r="G150" i="2"/>
  <c r="G151" i="2"/>
  <c r="G152" i="2"/>
  <c r="G153" i="2"/>
  <c r="G154" i="2"/>
  <c r="G32" i="2"/>
  <c r="G33" i="2"/>
  <c r="G34" i="2"/>
  <c r="G64" i="2"/>
  <c r="G65" i="2"/>
  <c r="G66" i="2"/>
  <c r="G43" i="2"/>
  <c r="G44" i="2"/>
  <c r="G45" i="2"/>
  <c r="G121" i="2"/>
  <c r="G122" i="2"/>
  <c r="G123" i="2"/>
  <c r="G11" i="2"/>
  <c r="G141" i="2"/>
  <c r="G142" i="2"/>
  <c r="G143" i="2"/>
  <c r="G144" i="2"/>
  <c r="G109" i="2"/>
  <c r="G110" i="2"/>
  <c r="G111" i="2"/>
  <c r="G112" i="2"/>
  <c r="G85" i="2"/>
  <c r="G86" i="2"/>
  <c r="G87" i="2"/>
  <c r="G88" i="2"/>
  <c r="G23" i="2"/>
  <c r="G24" i="2"/>
  <c r="G25" i="2"/>
  <c r="G26" i="2"/>
  <c r="G168" i="2"/>
  <c r="G169" i="2"/>
  <c r="G170" i="2"/>
  <c r="G171" i="2"/>
  <c r="G155" i="2"/>
  <c r="G67" i="2"/>
  <c r="G68" i="2"/>
  <c r="G69" i="2"/>
  <c r="G46" i="2"/>
  <c r="G47" i="2"/>
  <c r="G48" i="2"/>
  <c r="G49" i="2"/>
  <c r="G50" i="2"/>
  <c r="G51" i="2"/>
  <c r="G52" i="2"/>
  <c r="G53" i="2"/>
  <c r="G124" i="2"/>
  <c r="G125" i="2"/>
  <c r="G126" i="2"/>
  <c r="G127" i="2"/>
  <c r="G128" i="2"/>
  <c r="G129" i="2"/>
  <c r="G12" i="2"/>
  <c r="G13" i="2"/>
  <c r="G145" i="2"/>
  <c r="G146" i="2"/>
  <c r="G147" i="2"/>
  <c r="G113" i="2"/>
  <c r="G114" i="2"/>
  <c r="G115" i="2"/>
  <c r="G89" i="2"/>
  <c r="G90" i="2"/>
  <c r="G91" i="2"/>
  <c r="G92" i="2"/>
  <c r="G93" i="2"/>
  <c r="G94" i="2"/>
  <c r="G95" i="2"/>
  <c r="G27" i="2"/>
  <c r="G28" i="2"/>
  <c r="G29" i="2"/>
  <c r="G30" i="2"/>
  <c r="G172" i="2"/>
  <c r="G163" i="2"/>
  <c r="G164" i="2"/>
  <c r="G156" i="2"/>
  <c r="G35" i="2"/>
  <c r="G175" i="2"/>
  <c r="F176" i="2"/>
  <c r="G176" i="2"/>
  <c r="F177" i="2"/>
  <c r="G177" i="2"/>
  <c r="E177" i="2"/>
  <c r="E176" i="2"/>
  <c r="E175" i="2"/>
  <c r="H67" i="2"/>
  <c r="H57" i="2"/>
  <c r="H55" i="2"/>
  <c r="H58" i="2"/>
  <c r="H59" i="2"/>
  <c r="H64" i="2"/>
  <c r="H60" i="2"/>
  <c r="H61" i="2"/>
  <c r="H68" i="2"/>
  <c r="H69" i="2"/>
  <c r="H62" i="2"/>
  <c r="H65" i="2"/>
  <c r="H56" i="2"/>
  <c r="H66" i="2"/>
  <c r="H63" i="2"/>
  <c r="H46" i="2"/>
  <c r="H39" i="2"/>
  <c r="H40" i="2"/>
  <c r="H41" i="2"/>
  <c r="H47" i="2"/>
  <c r="H42" i="2"/>
  <c r="H43" i="2"/>
  <c r="H48" i="2"/>
  <c r="H44" i="2"/>
  <c r="H45" i="2"/>
  <c r="H36" i="2"/>
  <c r="H37" i="2"/>
  <c r="H49" i="2"/>
  <c r="H50" i="2"/>
  <c r="H51" i="2"/>
  <c r="H38" i="2"/>
  <c r="H52" i="2"/>
  <c r="H53" i="2"/>
  <c r="H121" i="2"/>
  <c r="H124" i="2"/>
  <c r="H125" i="2"/>
  <c r="H126" i="2"/>
  <c r="H127" i="2"/>
  <c r="H128" i="2"/>
  <c r="H116" i="2"/>
  <c r="H118" i="2"/>
  <c r="H119" i="2"/>
  <c r="H120" i="2"/>
  <c r="H122" i="2"/>
  <c r="H129" i="2"/>
  <c r="H123" i="2"/>
  <c r="H117" i="2"/>
  <c r="H2" i="2"/>
  <c r="H3" i="2"/>
  <c r="H5" i="2"/>
  <c r="H6" i="2"/>
  <c r="H4" i="2"/>
  <c r="H7" i="2"/>
  <c r="H12" i="2"/>
  <c r="H8" i="2"/>
  <c r="H13" i="2"/>
  <c r="H11" i="2"/>
  <c r="H9" i="2"/>
  <c r="H10" i="2"/>
  <c r="H132" i="2"/>
  <c r="H130" i="2"/>
  <c r="H133" i="2"/>
  <c r="H141" i="2"/>
  <c r="H134" i="2"/>
  <c r="H135" i="2"/>
  <c r="H136" i="2"/>
  <c r="H145" i="2"/>
  <c r="H137" i="2"/>
  <c r="H142" i="2"/>
  <c r="H131" i="2"/>
  <c r="H138" i="2"/>
  <c r="H139" i="2"/>
  <c r="H140" i="2"/>
  <c r="H143" i="2"/>
  <c r="H146" i="2"/>
  <c r="H144" i="2"/>
  <c r="H147" i="2"/>
  <c r="H113" i="2"/>
  <c r="H102" i="2"/>
  <c r="H103" i="2"/>
  <c r="H96" i="2"/>
  <c r="H97" i="2"/>
  <c r="H98" i="2"/>
  <c r="H104" i="2"/>
  <c r="H109" i="2"/>
  <c r="H99" i="2"/>
  <c r="H100" i="2"/>
  <c r="H105" i="2"/>
  <c r="H101" i="2"/>
  <c r="H110" i="2"/>
  <c r="H106" i="2"/>
  <c r="H114" i="2"/>
  <c r="H107" i="2"/>
  <c r="H111" i="2"/>
  <c r="H108" i="2"/>
  <c r="H112" i="2"/>
  <c r="H115" i="2"/>
  <c r="H74" i="2"/>
  <c r="H70" i="2"/>
  <c r="H75" i="2"/>
  <c r="H89" i="2"/>
  <c r="H90" i="2"/>
  <c r="H76" i="2"/>
  <c r="H91" i="2"/>
  <c r="H92" i="2"/>
  <c r="H85" i="2"/>
  <c r="H77" i="2"/>
  <c r="H93" i="2"/>
  <c r="H86" i="2"/>
  <c r="H87" i="2"/>
  <c r="H78" i="2"/>
  <c r="H71" i="2"/>
  <c r="H94" i="2"/>
  <c r="H72" i="2"/>
  <c r="H79" i="2"/>
  <c r="H88" i="2"/>
  <c r="H95" i="2"/>
  <c r="H73" i="2"/>
  <c r="H80" i="2"/>
  <c r="H81" i="2"/>
  <c r="H82" i="2"/>
  <c r="H83" i="2"/>
  <c r="H84" i="2"/>
  <c r="H18" i="2"/>
  <c r="H19" i="2"/>
  <c r="H14" i="2"/>
  <c r="H27" i="2"/>
  <c r="H23" i="2"/>
  <c r="H24" i="2"/>
  <c r="H25" i="2"/>
  <c r="H26" i="2"/>
  <c r="H15" i="2"/>
  <c r="H20" i="2"/>
  <c r="H16" i="2"/>
  <c r="H21" i="2"/>
  <c r="H28" i="2"/>
  <c r="H17" i="2"/>
  <c r="H22" i="2"/>
  <c r="H29" i="2"/>
  <c r="H30" i="2"/>
  <c r="H172" i="2"/>
  <c r="H168" i="2"/>
  <c r="H169" i="2"/>
  <c r="H170" i="2"/>
  <c r="H171" i="2"/>
  <c r="H165" i="2"/>
  <c r="H167" i="2"/>
  <c r="H166" i="2"/>
  <c r="H158" i="2"/>
  <c r="H163" i="2"/>
  <c r="H157" i="2"/>
  <c r="H159" i="2"/>
  <c r="H164" i="2"/>
  <c r="H160" i="2"/>
  <c r="H161" i="2"/>
  <c r="H162" i="2"/>
  <c r="H148" i="2"/>
  <c r="H150" i="2"/>
  <c r="H155" i="2"/>
  <c r="H156" i="2"/>
  <c r="H149" i="2"/>
  <c r="H151" i="2"/>
  <c r="H152" i="2"/>
  <c r="H153" i="2"/>
  <c r="H154" i="2"/>
  <c r="H32" i="2"/>
  <c r="H33" i="2"/>
  <c r="H34" i="2"/>
  <c r="H31" i="2"/>
  <c r="H35" i="2"/>
  <c r="H54" i="2"/>
</calcChain>
</file>

<file path=xl/sharedStrings.xml><?xml version="1.0" encoding="utf-8"?>
<sst xmlns="http://schemas.openxmlformats.org/spreadsheetml/2006/main" count="1411" uniqueCount="68">
  <si>
    <t>Product Code</t>
  </si>
  <si>
    <t>Product Description</t>
  </si>
  <si>
    <t>Store Cost</t>
  </si>
  <si>
    <t>Sale Price</t>
  </si>
  <si>
    <t>Profit</t>
  </si>
  <si>
    <t>Sales Person</t>
  </si>
  <si>
    <t>Pool Cover</t>
  </si>
  <si>
    <t>Water Pump</t>
  </si>
  <si>
    <t>5 Gal Chlorine</t>
  </si>
  <si>
    <t>AutoVac</t>
  </si>
  <si>
    <t>Skimmer</t>
  </si>
  <si>
    <t>1 Gal Muratic Acid</t>
  </si>
  <si>
    <t>Net</t>
  </si>
  <si>
    <t>8 ft Hose</t>
  </si>
  <si>
    <t>Algea Killer 8 oz</t>
  </si>
  <si>
    <t>Chlorine Test Kit</t>
  </si>
  <si>
    <t>Sale Location</t>
  </si>
  <si>
    <t>AZ</t>
  </si>
  <si>
    <t>NV</t>
  </si>
  <si>
    <t>CA</t>
  </si>
  <si>
    <t>NM</t>
  </si>
  <si>
    <t>CO</t>
  </si>
  <si>
    <t>UT</t>
  </si>
  <si>
    <t>Month</t>
  </si>
  <si>
    <t>Jan</t>
  </si>
  <si>
    <t>Feb</t>
  </si>
  <si>
    <t>Mar</t>
  </si>
  <si>
    <t>May</t>
  </si>
  <si>
    <t>Aug</t>
  </si>
  <si>
    <t>Oct</t>
  </si>
  <si>
    <t>Nov</t>
  </si>
  <si>
    <t>Dec</t>
  </si>
  <si>
    <t>April</t>
  </si>
  <si>
    <t>June</t>
  </si>
  <si>
    <t>July</t>
  </si>
  <si>
    <t>Sept</t>
  </si>
  <si>
    <t>Transaction Number</t>
  </si>
  <si>
    <t>Commision 10%</t>
  </si>
  <si>
    <t>Chalie Barns</t>
  </si>
  <si>
    <t>Juan Hernandez</t>
  </si>
  <si>
    <t>Doug Smith</t>
  </si>
  <si>
    <t>Hellen Johnson</t>
  </si>
  <si>
    <t>Chalie</t>
  </si>
  <si>
    <t>Barns</t>
  </si>
  <si>
    <t>Juan</t>
  </si>
  <si>
    <t>Hernandez</t>
  </si>
  <si>
    <t>Doug</t>
  </si>
  <si>
    <t>Smith</t>
  </si>
  <si>
    <t>Hellen</t>
  </si>
  <si>
    <t>Johnson</t>
  </si>
  <si>
    <t>First name</t>
  </si>
  <si>
    <t>last name</t>
  </si>
  <si>
    <t>Commision 10% for item less than $50 sales. 20% for items more than 50%.</t>
  </si>
  <si>
    <t>SUM of items greater than $50</t>
  </si>
  <si>
    <t>Sum of all items</t>
  </si>
  <si>
    <t>Sum of items less than $50</t>
  </si>
  <si>
    <t>Row Labels</t>
  </si>
  <si>
    <t>Grand Total</t>
  </si>
  <si>
    <t>Sum of Sale Price</t>
  </si>
  <si>
    <t>Sum of Store Cost</t>
  </si>
  <si>
    <t>Sum of Profit</t>
  </si>
  <si>
    <t>Colorado</t>
  </si>
  <si>
    <t>Arizone</t>
  </si>
  <si>
    <t>California</t>
  </si>
  <si>
    <t>Nevada</t>
  </si>
  <si>
    <t>Utah</t>
  </si>
  <si>
    <t>New Maxico</t>
  </si>
  <si>
    <t>Crystalpool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</si>
</sst>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0_);_(&quot;$&quot;* \(#,##0.0\);_(&quot;$&quot;* &quot;-&quot;??_);_(@_)"/>
  </numFmts>
  <fonts count="7">
    <font>
      <sz val="12"/>
      <color theme="1"/>
      <name val="Calibri"/>
      <family val="2"/>
      <charset val="129"/>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29"/>
      <scheme val="minor"/>
    </font>
    <font>
      <sz val="12"/>
      <color theme="0"/>
      <name val="Calibri"/>
      <family val="2"/>
      <charset val="129"/>
      <scheme val="minor"/>
    </font>
    <font>
      <sz val="72"/>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4" fillId="0" borderId="0" applyFont="0" applyFill="0" applyBorder="0" applyAlignment="0" applyProtection="0"/>
  </cellStyleXfs>
  <cellXfs count="14">
    <xf numFmtId="0" fontId="0" fillId="0" borderId="0" xfId="0"/>
    <xf numFmtId="14" fontId="0" fillId="0" borderId="0" xfId="1" applyNumberFormat="1" applyFont="1"/>
    <xf numFmtId="164" fontId="0" fillId="0" borderId="0" xfId="1" applyNumberFormat="1" applyFont="1"/>
    <xf numFmtId="3" fontId="0" fillId="0" borderId="0" xfId="0" applyNumberFormat="1"/>
    <xf numFmtId="0" fontId="0" fillId="0" borderId="0" xfId="0" applyAlignment="1">
      <alignment wrapText="1"/>
    </xf>
    <xf numFmtId="165" fontId="0" fillId="0" borderId="0" xfId="44" applyNumberFormat="1" applyFont="1" applyAlignment="1">
      <alignment wrapText="1"/>
    </xf>
    <xf numFmtId="165" fontId="0" fillId="0" borderId="0" xfId="44" applyNumberFormat="1" applyFont="1"/>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5" fillId="2" borderId="0" xfId="0" applyFont="1" applyFill="1"/>
    <xf numFmtId="0" fontId="6" fillId="2" borderId="0" xfId="0" applyFont="1" applyFill="1"/>
  </cellXfs>
  <cellStyles count="45">
    <cellStyle name="Comma" xfId="1" builtinId="3"/>
    <cellStyle name="Currency" xfId="4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17">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persone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Barns</c:v>
                </c:pt>
                <c:pt idx="1">
                  <c:v>Hernandez</c:v>
                </c:pt>
                <c:pt idx="2">
                  <c:v>Johnson</c:v>
                </c:pt>
                <c:pt idx="3">
                  <c:v>Smith</c:v>
                </c:pt>
              </c:strCache>
            </c:strRef>
          </c:cat>
          <c:val>
            <c:numRef>
              <c:f>'pivot table'!$B$4:$B$8</c:f>
              <c:numCache>
                <c:formatCode>_("$"* #,##0.0_);_("$"* \(#,##0.0\);_("$"* "-"??_);_(@_)</c:formatCode>
                <c:ptCount val="4"/>
                <c:pt idx="0">
                  <c:v>7</c:v>
                </c:pt>
                <c:pt idx="1">
                  <c:v>14</c:v>
                </c:pt>
                <c:pt idx="2">
                  <c:v>28</c:v>
                </c:pt>
                <c:pt idx="3">
                  <c:v>28</c:v>
                </c:pt>
              </c:numCache>
            </c:numRef>
          </c:val>
          <c:extLst>
            <c:ext xmlns:c16="http://schemas.microsoft.com/office/drawing/2014/chart" uri="{C3380CC4-5D6E-409C-BE32-E72D297353CC}">
              <c16:uniqueId val="{00000000-81B1-46CB-8B1B-79E638A3C74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table'!$B$16</c:f>
              <c:strCache>
                <c:ptCount val="1"/>
                <c:pt idx="0">
                  <c:v>Sum of Sale Price</c:v>
                </c:pt>
              </c:strCache>
            </c:strRef>
          </c:tx>
          <c:spPr>
            <a:solidFill>
              <a:schemeClr val="accent1"/>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table'!$B$17:$B$23</c:f>
              <c:numCache>
                <c:formatCode>General</c:formatCode>
                <c:ptCount val="6"/>
                <c:pt idx="0">
                  <c:v>7</c:v>
                </c:pt>
                <c:pt idx="1">
                  <c:v>28</c:v>
                </c:pt>
                <c:pt idx="2">
                  <c:v>14</c:v>
                </c:pt>
                <c:pt idx="3">
                  <c:v>7</c:v>
                </c:pt>
                <c:pt idx="4">
                  <c:v>7</c:v>
                </c:pt>
                <c:pt idx="5">
                  <c:v>14</c:v>
                </c:pt>
              </c:numCache>
            </c:numRef>
          </c:val>
          <c:extLst>
            <c:ext xmlns:c16="http://schemas.microsoft.com/office/drawing/2014/chart" uri="{C3380CC4-5D6E-409C-BE32-E72D297353CC}">
              <c16:uniqueId val="{00000000-8BDB-4456-9364-9408D81863A0}"/>
            </c:ext>
          </c:extLst>
        </c:ser>
        <c:ser>
          <c:idx val="1"/>
          <c:order val="1"/>
          <c:tx>
            <c:strRef>
              <c:f>'pivot table'!$C$16</c:f>
              <c:strCache>
                <c:ptCount val="1"/>
                <c:pt idx="0">
                  <c:v>Sum of Store Cost</c:v>
                </c:pt>
              </c:strCache>
            </c:strRef>
          </c:tx>
          <c:spPr>
            <a:solidFill>
              <a:schemeClr val="accent2"/>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table'!$C$17:$C$23</c:f>
              <c:numCache>
                <c:formatCode>General</c:formatCode>
                <c:ptCount val="6"/>
                <c:pt idx="0">
                  <c:v>4</c:v>
                </c:pt>
                <c:pt idx="1">
                  <c:v>16</c:v>
                </c:pt>
                <c:pt idx="2">
                  <c:v>8</c:v>
                </c:pt>
                <c:pt idx="3">
                  <c:v>4</c:v>
                </c:pt>
                <c:pt idx="4">
                  <c:v>4</c:v>
                </c:pt>
                <c:pt idx="5">
                  <c:v>8</c:v>
                </c:pt>
              </c:numCache>
            </c:numRef>
          </c:val>
          <c:extLst>
            <c:ext xmlns:c16="http://schemas.microsoft.com/office/drawing/2014/chart" uri="{C3380CC4-5D6E-409C-BE32-E72D297353CC}">
              <c16:uniqueId val="{00000001-8BDB-4456-9364-9408D81863A0}"/>
            </c:ext>
          </c:extLst>
        </c:ser>
        <c:ser>
          <c:idx val="2"/>
          <c:order val="2"/>
          <c:tx>
            <c:strRef>
              <c:f>'pivot table'!$D$16</c:f>
              <c:strCache>
                <c:ptCount val="1"/>
                <c:pt idx="0">
                  <c:v>Sum of Profit</c:v>
                </c:pt>
              </c:strCache>
            </c:strRef>
          </c:tx>
          <c:spPr>
            <a:solidFill>
              <a:schemeClr val="accent3"/>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table'!$D$17:$D$23</c:f>
              <c:numCache>
                <c:formatCode>General</c:formatCode>
                <c:ptCount val="6"/>
                <c:pt idx="0">
                  <c:v>3</c:v>
                </c:pt>
                <c:pt idx="1">
                  <c:v>12</c:v>
                </c:pt>
                <c:pt idx="2">
                  <c:v>6</c:v>
                </c:pt>
                <c:pt idx="3">
                  <c:v>3</c:v>
                </c:pt>
                <c:pt idx="4">
                  <c:v>3</c:v>
                </c:pt>
                <c:pt idx="5">
                  <c:v>6</c:v>
                </c:pt>
              </c:numCache>
            </c:numRef>
          </c:val>
          <c:extLst>
            <c:ext xmlns:c16="http://schemas.microsoft.com/office/drawing/2014/chart" uri="{C3380CC4-5D6E-409C-BE32-E72D297353CC}">
              <c16:uniqueId val="{00000004-8BDB-4456-9364-9408D81863A0}"/>
            </c:ext>
          </c:extLst>
        </c:ser>
        <c:dLbls>
          <c:showLegendKey val="0"/>
          <c:showVal val="0"/>
          <c:showCatName val="0"/>
          <c:showSerName val="0"/>
          <c:showPercent val="0"/>
          <c:showBubbleSize val="0"/>
        </c:dLbls>
        <c:gapWidth val="150"/>
        <c:shape val="box"/>
        <c:axId val="1009211696"/>
        <c:axId val="1009212176"/>
        <c:axId val="0"/>
      </c:bar3DChart>
      <c:catAx>
        <c:axId val="1009211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2176"/>
        <c:crosses val="autoZero"/>
        <c:auto val="1"/>
        <c:lblAlgn val="ctr"/>
        <c:lblOffset val="100"/>
        <c:noMultiLvlLbl val="0"/>
      </c:catAx>
      <c:valAx>
        <c:axId val="10092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persone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A87-4A7C-83D6-A3860190176D}"/>
              </c:ext>
            </c:extLst>
          </c:dPt>
          <c:dPt>
            <c:idx val="1"/>
            <c:bubble3D val="0"/>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A87-4A7C-83D6-A3860190176D}"/>
              </c:ext>
            </c:extLst>
          </c:dPt>
          <c:dPt>
            <c:idx val="2"/>
            <c:bubble3D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A87-4A7C-83D6-A3860190176D}"/>
              </c:ext>
            </c:extLst>
          </c:dPt>
          <c:dPt>
            <c:idx val="3"/>
            <c:bubble3D val="0"/>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A87-4A7C-83D6-A386019017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Barns</c:v>
                </c:pt>
                <c:pt idx="1">
                  <c:v>Hernandez</c:v>
                </c:pt>
                <c:pt idx="2">
                  <c:v>Johnson</c:v>
                </c:pt>
                <c:pt idx="3">
                  <c:v>Smith</c:v>
                </c:pt>
              </c:strCache>
            </c:strRef>
          </c:cat>
          <c:val>
            <c:numRef>
              <c:f>'pivot table'!$B$4:$B$8</c:f>
              <c:numCache>
                <c:formatCode>_("$"* #,##0.0_);_("$"* \(#,##0.0\);_("$"* "-"??_);_(@_)</c:formatCode>
                <c:ptCount val="4"/>
                <c:pt idx="0">
                  <c:v>7</c:v>
                </c:pt>
                <c:pt idx="1">
                  <c:v>14</c:v>
                </c:pt>
                <c:pt idx="2">
                  <c:v>28</c:v>
                </c:pt>
                <c:pt idx="3">
                  <c:v>28</c:v>
                </c:pt>
              </c:numCache>
            </c:numRef>
          </c:val>
          <c:extLst>
            <c:ext xmlns:c16="http://schemas.microsoft.com/office/drawing/2014/chart" uri="{C3380CC4-5D6E-409C-BE32-E72D297353CC}">
              <c16:uniqueId val="{00000008-7A87-4A7C-83D6-A3860190176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[CrystalPools.xlsx]pivot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table'!$B$16</c:f>
              <c:strCache>
                <c:ptCount val="1"/>
                <c:pt idx="0">
                  <c:v>Sum of Sale Price</c:v>
                </c:pt>
              </c:strCache>
            </c:strRef>
          </c:tx>
          <c:spPr>
            <a:solidFill>
              <a:schemeClr val="accent1"/>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table'!$B$17:$B$23</c:f>
              <c:numCache>
                <c:formatCode>General</c:formatCode>
                <c:ptCount val="6"/>
                <c:pt idx="0">
                  <c:v>7</c:v>
                </c:pt>
                <c:pt idx="1">
                  <c:v>28</c:v>
                </c:pt>
                <c:pt idx="2">
                  <c:v>14</c:v>
                </c:pt>
                <c:pt idx="3">
                  <c:v>7</c:v>
                </c:pt>
                <c:pt idx="4">
                  <c:v>7</c:v>
                </c:pt>
                <c:pt idx="5">
                  <c:v>14</c:v>
                </c:pt>
              </c:numCache>
            </c:numRef>
          </c:val>
          <c:extLst>
            <c:ext xmlns:c16="http://schemas.microsoft.com/office/drawing/2014/chart" uri="{C3380CC4-5D6E-409C-BE32-E72D297353CC}">
              <c16:uniqueId val="{00000000-02F8-4BF0-ACDF-607998858E54}"/>
            </c:ext>
          </c:extLst>
        </c:ser>
        <c:ser>
          <c:idx val="1"/>
          <c:order val="1"/>
          <c:tx>
            <c:strRef>
              <c:f>'pivot table'!$C$16</c:f>
              <c:strCache>
                <c:ptCount val="1"/>
                <c:pt idx="0">
                  <c:v>Sum of Store Cost</c:v>
                </c:pt>
              </c:strCache>
            </c:strRef>
          </c:tx>
          <c:spPr>
            <a:solidFill>
              <a:schemeClr val="accent2"/>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table'!$C$17:$C$23</c:f>
              <c:numCache>
                <c:formatCode>General</c:formatCode>
                <c:ptCount val="6"/>
                <c:pt idx="0">
                  <c:v>4</c:v>
                </c:pt>
                <c:pt idx="1">
                  <c:v>16</c:v>
                </c:pt>
                <c:pt idx="2">
                  <c:v>8</c:v>
                </c:pt>
                <c:pt idx="3">
                  <c:v>4</c:v>
                </c:pt>
                <c:pt idx="4">
                  <c:v>4</c:v>
                </c:pt>
                <c:pt idx="5">
                  <c:v>8</c:v>
                </c:pt>
              </c:numCache>
            </c:numRef>
          </c:val>
          <c:extLst>
            <c:ext xmlns:c16="http://schemas.microsoft.com/office/drawing/2014/chart" uri="{C3380CC4-5D6E-409C-BE32-E72D297353CC}">
              <c16:uniqueId val="{00000001-02F8-4BF0-ACDF-607998858E54}"/>
            </c:ext>
          </c:extLst>
        </c:ser>
        <c:ser>
          <c:idx val="2"/>
          <c:order val="2"/>
          <c:tx>
            <c:strRef>
              <c:f>'pivot table'!$D$16</c:f>
              <c:strCache>
                <c:ptCount val="1"/>
                <c:pt idx="0">
                  <c:v>Sum of Profit</c:v>
                </c:pt>
              </c:strCache>
            </c:strRef>
          </c:tx>
          <c:spPr>
            <a:solidFill>
              <a:schemeClr val="accent3"/>
            </a:solidFill>
            <a:ln>
              <a:noFill/>
            </a:ln>
            <a:effectLst/>
            <a:sp3d/>
          </c:spPr>
          <c:invertIfNegative val="0"/>
          <c:cat>
            <c:strRef>
              <c:f>'pivot table'!$A$17:$A$23</c:f>
              <c:strCache>
                <c:ptCount val="6"/>
                <c:pt idx="0">
                  <c:v>Colorado</c:v>
                </c:pt>
                <c:pt idx="1">
                  <c:v>Arizone</c:v>
                </c:pt>
                <c:pt idx="2">
                  <c:v>California</c:v>
                </c:pt>
                <c:pt idx="3">
                  <c:v>Utah</c:v>
                </c:pt>
                <c:pt idx="4">
                  <c:v>Nevada</c:v>
                </c:pt>
                <c:pt idx="5">
                  <c:v>New Maxico</c:v>
                </c:pt>
              </c:strCache>
            </c:strRef>
          </c:cat>
          <c:val>
            <c:numRef>
              <c:f>'pivot table'!$D$17:$D$23</c:f>
              <c:numCache>
                <c:formatCode>General</c:formatCode>
                <c:ptCount val="6"/>
                <c:pt idx="0">
                  <c:v>3</c:v>
                </c:pt>
                <c:pt idx="1">
                  <c:v>12</c:v>
                </c:pt>
                <c:pt idx="2">
                  <c:v>6</c:v>
                </c:pt>
                <c:pt idx="3">
                  <c:v>3</c:v>
                </c:pt>
                <c:pt idx="4">
                  <c:v>3</c:v>
                </c:pt>
                <c:pt idx="5">
                  <c:v>6</c:v>
                </c:pt>
              </c:numCache>
            </c:numRef>
          </c:val>
          <c:extLst>
            <c:ext xmlns:c16="http://schemas.microsoft.com/office/drawing/2014/chart" uri="{C3380CC4-5D6E-409C-BE32-E72D297353CC}">
              <c16:uniqueId val="{00000002-02F8-4BF0-ACDF-607998858E54}"/>
            </c:ext>
          </c:extLst>
        </c:ser>
        <c:dLbls>
          <c:showLegendKey val="0"/>
          <c:showVal val="0"/>
          <c:showCatName val="0"/>
          <c:showSerName val="0"/>
          <c:showPercent val="0"/>
          <c:showBubbleSize val="0"/>
        </c:dLbls>
        <c:gapWidth val="150"/>
        <c:shape val="box"/>
        <c:axId val="1009211696"/>
        <c:axId val="1009212176"/>
        <c:axId val="0"/>
      </c:bar3DChart>
      <c:catAx>
        <c:axId val="1009211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2176"/>
        <c:crosses val="autoZero"/>
        <c:auto val="1"/>
        <c:lblAlgn val="ctr"/>
        <c:lblOffset val="100"/>
        <c:noMultiLvlLbl val="0"/>
      </c:catAx>
      <c:valAx>
        <c:axId val="10092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25400</xdr:colOff>
      <xdr:row>0</xdr:row>
      <xdr:rowOff>19050</xdr:rowOff>
    </xdr:from>
    <xdr:to>
      <xdr:col>8</xdr:col>
      <xdr:colOff>635000</xdr:colOff>
      <xdr:row>11</xdr:row>
      <xdr:rowOff>184150</xdr:rowOff>
    </xdr:to>
    <xdr:graphicFrame macro="">
      <xdr:nvGraphicFramePr>
        <xdr:cNvPr id="3" name="Chart 2">
          <a:extLst>
            <a:ext uri="{FF2B5EF4-FFF2-40B4-BE49-F238E27FC236}">
              <a16:creationId xmlns:a16="http://schemas.microsoft.com/office/drawing/2014/main" id="{9E019CE5-7512-4E8E-5328-3DE0E70B9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xdr:colOff>
      <xdr:row>14</xdr:row>
      <xdr:rowOff>19050</xdr:rowOff>
    </xdr:from>
    <xdr:to>
      <xdr:col>9</xdr:col>
      <xdr:colOff>215900</xdr:colOff>
      <xdr:row>26</xdr:row>
      <xdr:rowOff>69850</xdr:rowOff>
    </xdr:to>
    <xdr:graphicFrame macro="">
      <xdr:nvGraphicFramePr>
        <xdr:cNvPr id="4" name="Chart 3">
          <a:extLst>
            <a:ext uri="{FF2B5EF4-FFF2-40B4-BE49-F238E27FC236}">
              <a16:creationId xmlns:a16="http://schemas.microsoft.com/office/drawing/2014/main" id="{B9E1895E-7C15-6BF2-0315-1B999CEAB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4</xdr:row>
      <xdr:rowOff>31750</xdr:rowOff>
    </xdr:from>
    <xdr:to>
      <xdr:col>12</xdr:col>
      <xdr:colOff>425450</xdr:colOff>
      <xdr:row>16</xdr:row>
      <xdr:rowOff>146050</xdr:rowOff>
    </xdr:to>
    <xdr:graphicFrame macro="">
      <xdr:nvGraphicFramePr>
        <xdr:cNvPr id="2" name="Chart 1">
          <a:extLst>
            <a:ext uri="{FF2B5EF4-FFF2-40B4-BE49-F238E27FC236}">
              <a16:creationId xmlns:a16="http://schemas.microsoft.com/office/drawing/2014/main" id="{953B8F1C-8F88-484B-B071-0A60CA6C4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450850</xdr:colOff>
      <xdr:row>4</xdr:row>
      <xdr:rowOff>69850</xdr:rowOff>
    </xdr:from>
    <xdr:to>
      <xdr:col>19</xdr:col>
      <xdr:colOff>552450</xdr:colOff>
      <xdr:row>16</xdr:row>
      <xdr:rowOff>177800</xdr:rowOff>
    </xdr:to>
    <xdr:graphicFrame macro="">
      <xdr:nvGraphicFramePr>
        <xdr:cNvPr id="3" name="Chart 2">
          <a:extLst>
            <a:ext uri="{FF2B5EF4-FFF2-40B4-BE49-F238E27FC236}">
              <a16:creationId xmlns:a16="http://schemas.microsoft.com/office/drawing/2014/main" id="{5A1CDDD3-0783-4BEA-BA05-9AB64F45D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12701</xdr:rowOff>
    </xdr:from>
    <xdr:to>
      <xdr:col>3</xdr:col>
      <xdr:colOff>501650</xdr:colOff>
      <xdr:row>16</xdr:row>
      <xdr:rowOff>190501</xdr:rowOff>
    </xdr:to>
    <mc:AlternateContent xmlns:mc="http://schemas.openxmlformats.org/markup-compatibility/2006">
      <mc:Choice xmlns:a14="http://schemas.microsoft.com/office/drawing/2010/main" Requires="a14">
        <xdr:graphicFrame macro="">
          <xdr:nvGraphicFramePr>
            <xdr:cNvPr id="5" name="Product Description">
              <a:extLst>
                <a:ext uri="{FF2B5EF4-FFF2-40B4-BE49-F238E27FC236}">
                  <a16:creationId xmlns:a16="http://schemas.microsoft.com/office/drawing/2014/main" id="{8E7ABD5D-E69E-9679-BDE0-F0C275E83FE2}"/>
                </a:ext>
              </a:extLst>
            </xdr:cNvPr>
            <xdr:cNvGraphicFramePr/>
          </xdr:nvGraphicFramePr>
          <xdr:xfrm>
            <a:off x="0" y="0"/>
            <a:ext cx="0" cy="0"/>
          </xdr:xfrm>
          <a:graphic>
            <a:graphicData uri="http://schemas.microsoft.com/office/drawing/2010/slicer">
              <sle:slicer xmlns:sle="http://schemas.microsoft.com/office/drawing/2010/slicer" name="Product Description"/>
            </a:graphicData>
          </a:graphic>
        </xdr:graphicFrame>
      </mc:Choice>
      <mc:Fallback>
        <xdr:sp macro="" textlink="">
          <xdr:nvSpPr>
            <xdr:cNvPr id="0" name=""/>
            <xdr:cNvSpPr>
              <a:spLocks noTextEdit="1"/>
            </xdr:cNvSpPr>
          </xdr:nvSpPr>
          <xdr:spPr>
            <a:xfrm>
              <a:off x="0" y="1771651"/>
              <a:ext cx="2482850" cy="25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31.736170833334" createdVersion="8" refreshedVersion="8" minRefreshableVersion="3" recordCount="171" xr:uid="{D999B322-608F-4B16-BAF9-04A071AF8E6D}">
  <cacheSource type="worksheet">
    <worksheetSource ref="A1:K172" sheet="crystalpool_cleaned"/>
  </cacheSource>
  <cacheFields count="11">
    <cacheField name="Month" numFmtId="17">
      <sharedItems containsSemiMixedTypes="0" containsNonDate="0" containsDate="1" containsString="0" minDate="2005-04-01T00:00:00" maxDate="2019-06-02T00:00:00"/>
    </cacheField>
    <cacheField name="Transaction Number" numFmtId="3">
      <sharedItems containsSemiMixedTypes="0" containsString="0" containsNumber="1" containsInteger="1" minValue="1001" maxValue="1171"/>
    </cacheField>
    <cacheField name="Product Code" numFmtId="0">
      <sharedItems containsSemiMixedTypes="0" containsString="0" containsNumber="1" containsInteger="1" minValue="1109" maxValue="9822"/>
    </cacheField>
    <cacheField name="Product Description" numFmtId="0">
      <sharedItems count="10">
        <s v="8 ft Hose"/>
        <s v="Net"/>
        <s v="AutoVac"/>
        <s v="Algea Killer 8 oz"/>
        <s v="5 Gal Chlorine"/>
        <s v="Skimmer"/>
        <s v="Chlorine Test Kit"/>
        <s v="Water Pump"/>
        <s v="Pool Cover"/>
        <s v="1 Gal Muratic Acid"/>
      </sharedItems>
    </cacheField>
    <cacheField name="Store Cost" numFmtId="0">
      <sharedItems containsSemiMixedTypes="0" containsString="0" containsNumber="1" minValue="3" maxValue="344"/>
    </cacheField>
    <cacheField name="Sale Price" numFmtId="0">
      <sharedItems containsSemiMixedTypes="0" containsString="0" containsNumber="1" minValue="7" maxValue="502"/>
    </cacheField>
    <cacheField name="Profit" numFmtId="165">
      <sharedItems containsSemiMixedTypes="0" containsString="0" containsNumber="1" minValue="2.9999999999999991" maxValue="158"/>
    </cacheField>
    <cacheField name="Commision 10% for item less than $50 sales. 20% for items more than 50%." numFmtId="0">
      <sharedItems containsSemiMixedTypes="0" containsString="0" containsNumber="1" minValue="0.29999999999999993" maxValue="31.6" count="9">
        <n v="0.29999999999999993"/>
        <n v="0.49000000000000005"/>
        <n v="12.8"/>
        <n v="0.5"/>
        <n v="7"/>
        <n v="8.4"/>
        <n v="31.6"/>
        <n v="8.0200000000000014"/>
        <n v="0.30000000000000004"/>
      </sharedItems>
    </cacheField>
    <cacheField name="First name" numFmtId="0">
      <sharedItems/>
    </cacheField>
    <cacheField name="last name" numFmtId="0">
      <sharedItems count="4">
        <s v="Barns"/>
        <s v="Smith"/>
        <s v="Johnson"/>
        <s v="Hernandez"/>
      </sharedItems>
    </cacheField>
    <cacheField name="Sale Location" numFmtId="0">
      <sharedItems count="12">
        <s v="Colorado"/>
        <s v="Arizone"/>
        <s v="California"/>
        <s v="Utah"/>
        <s v="Nevada"/>
        <s v="New Maxico"/>
        <s v="NM" u="1"/>
        <s v="CA" u="1"/>
        <s v="AZ" u="1"/>
        <s v="CO" u="1"/>
        <s v="UT" u="1"/>
        <s v="NV" u="1"/>
      </sharedItems>
    </cacheField>
  </cacheFields>
  <extLst>
    <ext xmlns:x14="http://schemas.microsoft.com/office/spreadsheetml/2009/9/main" uri="{725AE2AE-9491-48be-B2B4-4EB974FC3084}">
      <x14:pivotCacheDefinition pivotCacheId="1061920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05-04-01T00:00:00"/>
    <n v="1049"/>
    <n v="2499"/>
    <x v="0"/>
    <n v="6.2"/>
    <n v="9.1999999999999993"/>
    <n v="2.9999999999999991"/>
    <x v="0"/>
    <s v="Chalie"/>
    <x v="0"/>
    <x v="0"/>
  </r>
  <r>
    <d v="2005-05-01T00:00:00"/>
    <n v="1050"/>
    <n v="2877"/>
    <x v="1"/>
    <n v="11.4"/>
    <n v="16.3"/>
    <n v="4.9000000000000004"/>
    <x v="1"/>
    <s v="Chalie"/>
    <x v="0"/>
    <x v="1"/>
  </r>
  <r>
    <d v="2005-06-01T00:00:00"/>
    <n v="1053"/>
    <n v="2242"/>
    <x v="2"/>
    <n v="60"/>
    <n v="124"/>
    <n v="64"/>
    <x v="2"/>
    <s v="Chalie"/>
    <x v="0"/>
    <x v="2"/>
  </r>
  <r>
    <d v="2005-07-01T00:00:00"/>
    <n v="1051"/>
    <n v="6119"/>
    <x v="3"/>
    <n v="9"/>
    <n v="14"/>
    <n v="5"/>
    <x v="3"/>
    <s v="Doug"/>
    <x v="1"/>
    <x v="3"/>
  </r>
  <r>
    <d v="2005-08-01T00:00:00"/>
    <n v="1052"/>
    <n v="6622"/>
    <x v="4"/>
    <n v="42"/>
    <n v="77"/>
    <n v="35"/>
    <x v="4"/>
    <s v="Doug"/>
    <x v="1"/>
    <x v="1"/>
  </r>
  <r>
    <d v="2005-09-01T00:00:00"/>
    <n v="1054"/>
    <n v="4421"/>
    <x v="5"/>
    <n v="45"/>
    <n v="87"/>
    <n v="42"/>
    <x v="5"/>
    <s v="Doug"/>
    <x v="1"/>
    <x v="4"/>
  </r>
  <r>
    <d v="2005-10-01T00:00:00"/>
    <n v="1056"/>
    <n v="1109"/>
    <x v="6"/>
    <n v="3"/>
    <n v="8"/>
    <n v="5"/>
    <x v="3"/>
    <s v="Doug"/>
    <x v="1"/>
    <x v="2"/>
  </r>
  <r>
    <d v="2005-11-01T00:00:00"/>
    <n v="1059"/>
    <n v="2242"/>
    <x v="2"/>
    <n v="60"/>
    <n v="124"/>
    <n v="64"/>
    <x v="2"/>
    <s v="Doug"/>
    <x v="1"/>
    <x v="1"/>
  </r>
  <r>
    <d v="2005-12-01T00:00:00"/>
    <n v="1060"/>
    <n v="6119"/>
    <x v="3"/>
    <n v="9"/>
    <n v="14"/>
    <n v="5"/>
    <x v="3"/>
    <s v="Doug"/>
    <x v="1"/>
    <x v="4"/>
  </r>
  <r>
    <d v="2006-01-01T00:00:00"/>
    <n v="1058"/>
    <n v="6119"/>
    <x v="3"/>
    <n v="9"/>
    <n v="14"/>
    <n v="5"/>
    <x v="3"/>
    <s v="Hellen"/>
    <x v="2"/>
    <x v="1"/>
  </r>
  <r>
    <d v="2006-02-01T00:00:00"/>
    <n v="1055"/>
    <n v="6119"/>
    <x v="3"/>
    <n v="9"/>
    <n v="14"/>
    <n v="5"/>
    <x v="3"/>
    <s v="Juan"/>
    <x v="3"/>
    <x v="4"/>
  </r>
  <r>
    <d v="2006-03-01T00:00:00"/>
    <n v="1057"/>
    <n v="2499"/>
    <x v="0"/>
    <n v="6.2"/>
    <n v="9.1999999999999993"/>
    <n v="2.9999999999999991"/>
    <x v="0"/>
    <s v="Juan"/>
    <x v="3"/>
    <x v="2"/>
  </r>
  <r>
    <d v="2006-04-01T00:00:00"/>
    <n v="1127"/>
    <n v="8722"/>
    <x v="7"/>
    <n v="344"/>
    <n v="502"/>
    <n v="158"/>
    <x v="6"/>
    <s v="Chalie"/>
    <x v="0"/>
    <x v="4"/>
  </r>
  <r>
    <d v="2006-05-01T00:00:00"/>
    <n v="1133"/>
    <n v="9822"/>
    <x v="8"/>
    <n v="58.3"/>
    <n v="98.4"/>
    <n v="40.100000000000009"/>
    <x v="7"/>
    <s v="Chalie"/>
    <x v="0"/>
    <x v="1"/>
  </r>
  <r>
    <d v="2006-06-01T00:00:00"/>
    <n v="1135"/>
    <n v="8722"/>
    <x v="7"/>
    <n v="344"/>
    <n v="502"/>
    <n v="158"/>
    <x v="6"/>
    <s v="Chalie"/>
    <x v="0"/>
    <x v="4"/>
  </r>
  <r>
    <d v="2006-07-01T00:00:00"/>
    <n v="1138"/>
    <n v="8722"/>
    <x v="7"/>
    <n v="344"/>
    <n v="502"/>
    <n v="158"/>
    <x v="6"/>
    <s v="Chalie"/>
    <x v="0"/>
    <x v="3"/>
  </r>
  <r>
    <d v="2006-08-01T00:00:00"/>
    <n v="1125"/>
    <n v="2242"/>
    <x v="2"/>
    <n v="60"/>
    <n v="124"/>
    <n v="64"/>
    <x v="2"/>
    <s v="Doug"/>
    <x v="1"/>
    <x v="2"/>
  </r>
  <r>
    <d v="2006-09-01T00:00:00"/>
    <n v="1126"/>
    <n v="9212"/>
    <x v="9"/>
    <n v="4"/>
    <n v="7"/>
    <n v="3"/>
    <x v="8"/>
    <s v="Doug"/>
    <x v="1"/>
    <x v="5"/>
  </r>
  <r>
    <d v="2006-10-01T00:00:00"/>
    <n v="1134"/>
    <n v="9822"/>
    <x v="8"/>
    <n v="58.3"/>
    <n v="98.4"/>
    <n v="40.100000000000009"/>
    <x v="7"/>
    <s v="Doug"/>
    <x v="1"/>
    <x v="1"/>
  </r>
  <r>
    <d v="2006-11-01T00:00:00"/>
    <n v="1136"/>
    <n v="2242"/>
    <x v="2"/>
    <n v="60"/>
    <n v="124"/>
    <n v="64"/>
    <x v="2"/>
    <s v="Doug"/>
    <x v="1"/>
    <x v="5"/>
  </r>
  <r>
    <d v="2006-12-01T00:00:00"/>
    <n v="1139"/>
    <n v="4421"/>
    <x v="5"/>
    <n v="45"/>
    <n v="87"/>
    <n v="42"/>
    <x v="5"/>
    <s v="Doug"/>
    <x v="1"/>
    <x v="2"/>
  </r>
  <r>
    <d v="2007-01-01T00:00:00"/>
    <n v="1129"/>
    <n v="9822"/>
    <x v="8"/>
    <n v="58.3"/>
    <n v="98.4"/>
    <n v="40.100000000000009"/>
    <x v="7"/>
    <s v="Hellen"/>
    <x v="2"/>
    <x v="4"/>
  </r>
  <r>
    <d v="2007-02-01T00:00:00"/>
    <n v="1130"/>
    <n v="4421"/>
    <x v="5"/>
    <n v="45"/>
    <n v="87"/>
    <n v="42"/>
    <x v="5"/>
    <s v="Hellen"/>
    <x v="2"/>
    <x v="2"/>
  </r>
  <r>
    <d v="2007-03-01T00:00:00"/>
    <n v="1131"/>
    <n v="9212"/>
    <x v="9"/>
    <n v="4"/>
    <n v="7"/>
    <n v="3"/>
    <x v="8"/>
    <s v="Hellen"/>
    <x v="2"/>
    <x v="1"/>
  </r>
  <r>
    <d v="2007-04-01T00:00:00"/>
    <n v="1132"/>
    <n v="9212"/>
    <x v="9"/>
    <n v="4"/>
    <n v="7"/>
    <n v="3"/>
    <x v="8"/>
    <s v="Hellen"/>
    <x v="2"/>
    <x v="2"/>
  </r>
  <r>
    <d v="2007-05-01T00:00:00"/>
    <n v="1128"/>
    <n v="6622"/>
    <x v="4"/>
    <n v="42"/>
    <n v="77"/>
    <n v="35"/>
    <x v="4"/>
    <s v="Juan"/>
    <x v="3"/>
    <x v="2"/>
  </r>
  <r>
    <d v="2007-06-01T00:00:00"/>
    <n v="1137"/>
    <n v="9822"/>
    <x v="8"/>
    <n v="58.3"/>
    <n v="98.4"/>
    <n v="40.100000000000009"/>
    <x v="7"/>
    <s v="Juan"/>
    <x v="3"/>
    <x v="2"/>
  </r>
  <r>
    <d v="2007-07-01T00:00:00"/>
    <n v="1140"/>
    <n v="4421"/>
    <x v="5"/>
    <n v="45"/>
    <n v="87"/>
    <n v="42"/>
    <x v="5"/>
    <s v="Juan"/>
    <x v="3"/>
    <x v="4"/>
  </r>
  <r>
    <d v="2007-08-01T00:00:00"/>
    <n v="1141"/>
    <n v="9212"/>
    <x v="9"/>
    <n v="4"/>
    <n v="7"/>
    <n v="3"/>
    <x v="8"/>
    <s v="Juan"/>
    <x v="3"/>
    <x v="1"/>
  </r>
  <r>
    <d v="2007-09-01T00:00:00"/>
    <n v="1170"/>
    <n v="4421"/>
    <x v="5"/>
    <n v="45"/>
    <n v="87"/>
    <n v="42"/>
    <x v="5"/>
    <s v="Chalie"/>
    <x v="0"/>
    <x v="2"/>
  </r>
  <r>
    <d v="2007-10-01T00:00:00"/>
    <n v="1167"/>
    <n v="2242"/>
    <x v="2"/>
    <n v="60"/>
    <n v="124"/>
    <n v="64"/>
    <x v="2"/>
    <s v="Doug"/>
    <x v="1"/>
    <x v="5"/>
  </r>
  <r>
    <d v="2007-11-01T00:00:00"/>
    <n v="1168"/>
    <n v="9822"/>
    <x v="8"/>
    <n v="58.3"/>
    <n v="98.4"/>
    <n v="40.100000000000009"/>
    <x v="7"/>
    <s v="Doug"/>
    <x v="1"/>
    <x v="2"/>
  </r>
  <r>
    <d v="2007-12-01T00:00:00"/>
    <n v="1169"/>
    <n v="8722"/>
    <x v="7"/>
    <n v="344"/>
    <n v="502"/>
    <n v="158"/>
    <x v="6"/>
    <s v="Doug"/>
    <x v="1"/>
    <x v="3"/>
  </r>
  <r>
    <d v="2008-01-01T00:00:00"/>
    <n v="1171"/>
    <n v="4421"/>
    <x v="5"/>
    <n v="45"/>
    <n v="87"/>
    <n v="42"/>
    <x v="5"/>
    <s v="Juan"/>
    <x v="3"/>
    <x v="4"/>
  </r>
  <r>
    <d v="2008-02-01T00:00:00"/>
    <n v="1027"/>
    <n v="6119"/>
    <x v="3"/>
    <n v="9"/>
    <n v="14"/>
    <n v="5"/>
    <x v="3"/>
    <s v="Chalie"/>
    <x v="0"/>
    <x v="4"/>
  </r>
  <r>
    <d v="2008-03-01T00:00:00"/>
    <n v="1028"/>
    <n v="8722"/>
    <x v="7"/>
    <n v="344"/>
    <n v="502"/>
    <n v="158"/>
    <x v="6"/>
    <s v="Chalie"/>
    <x v="0"/>
    <x v="1"/>
  </r>
  <r>
    <d v="2008-04-01T00:00:00"/>
    <n v="1032"/>
    <n v="2877"/>
    <x v="1"/>
    <n v="11.4"/>
    <n v="16.3"/>
    <n v="4.9000000000000004"/>
    <x v="1"/>
    <s v="Chalie"/>
    <x v="0"/>
    <x v="1"/>
  </r>
  <r>
    <d v="2008-05-01T00:00:00"/>
    <n v="1018"/>
    <n v="1109"/>
    <x v="6"/>
    <n v="3"/>
    <n v="8"/>
    <n v="5"/>
    <x v="3"/>
    <s v="Doug"/>
    <x v="1"/>
    <x v="2"/>
  </r>
  <r>
    <d v="2008-06-01T00:00:00"/>
    <n v="1019"/>
    <n v="2499"/>
    <x v="0"/>
    <n v="6.2"/>
    <n v="9.1999999999999993"/>
    <n v="2.9999999999999991"/>
    <x v="0"/>
    <s v="Doug"/>
    <x v="1"/>
    <x v="0"/>
  </r>
  <r>
    <d v="2008-07-01T00:00:00"/>
    <n v="1020"/>
    <n v="2499"/>
    <x v="0"/>
    <n v="6.2"/>
    <n v="9.1999999999999993"/>
    <n v="2.9999999999999991"/>
    <x v="0"/>
    <s v="Doug"/>
    <x v="1"/>
    <x v="4"/>
  </r>
  <r>
    <d v="2008-08-01T00:00:00"/>
    <n v="1022"/>
    <n v="2877"/>
    <x v="1"/>
    <n v="11.4"/>
    <n v="16.3"/>
    <n v="4.9000000000000004"/>
    <x v="1"/>
    <s v="Doug"/>
    <x v="1"/>
    <x v="3"/>
  </r>
  <r>
    <d v="2008-09-01T00:00:00"/>
    <n v="1023"/>
    <n v="1109"/>
    <x v="6"/>
    <n v="3"/>
    <n v="8"/>
    <n v="5"/>
    <x v="3"/>
    <s v="Hellen"/>
    <x v="2"/>
    <x v="5"/>
  </r>
  <r>
    <d v="2008-10-01T00:00:00"/>
    <n v="1025"/>
    <n v="2877"/>
    <x v="1"/>
    <n v="11.4"/>
    <n v="16.3"/>
    <n v="4.9000000000000004"/>
    <x v="1"/>
    <s v="Hellen"/>
    <x v="2"/>
    <x v="4"/>
  </r>
  <r>
    <d v="2008-11-01T00:00:00"/>
    <n v="1026"/>
    <n v="6119"/>
    <x v="3"/>
    <n v="9"/>
    <n v="14"/>
    <n v="5"/>
    <x v="3"/>
    <s v="Hellen"/>
    <x v="2"/>
    <x v="5"/>
  </r>
  <r>
    <d v="2008-12-01T00:00:00"/>
    <n v="1017"/>
    <n v="2242"/>
    <x v="2"/>
    <n v="60"/>
    <n v="124"/>
    <n v="64"/>
    <x v="2"/>
    <s v="Juan"/>
    <x v="3"/>
    <x v="5"/>
  </r>
  <r>
    <d v="2009-01-01T00:00:00"/>
    <n v="1021"/>
    <n v="1109"/>
    <x v="6"/>
    <n v="3"/>
    <n v="8"/>
    <n v="5"/>
    <x v="3"/>
    <s v="Juan"/>
    <x v="3"/>
    <x v="0"/>
  </r>
  <r>
    <d v="2009-02-01T00:00:00"/>
    <n v="1024"/>
    <n v="9212"/>
    <x v="9"/>
    <n v="4"/>
    <n v="7"/>
    <n v="3"/>
    <x v="8"/>
    <s v="Juan"/>
    <x v="3"/>
    <x v="3"/>
  </r>
  <r>
    <d v="2009-03-01T00:00:00"/>
    <n v="1029"/>
    <n v="2499"/>
    <x v="0"/>
    <n v="6.2"/>
    <n v="9.1999999999999993"/>
    <n v="2.9999999999999991"/>
    <x v="0"/>
    <s v="Juan"/>
    <x v="3"/>
    <x v="1"/>
  </r>
  <r>
    <d v="2009-04-01T00:00:00"/>
    <n v="1030"/>
    <n v="4421"/>
    <x v="5"/>
    <n v="45"/>
    <n v="87"/>
    <n v="42"/>
    <x v="5"/>
    <s v="Juan"/>
    <x v="3"/>
    <x v="4"/>
  </r>
  <r>
    <d v="2009-05-01T00:00:00"/>
    <n v="1031"/>
    <n v="1109"/>
    <x v="6"/>
    <n v="3"/>
    <n v="8"/>
    <n v="5"/>
    <x v="3"/>
    <s v="Juan"/>
    <x v="3"/>
    <x v="2"/>
  </r>
  <r>
    <d v="2009-06-01T00:00:00"/>
    <n v="1033"/>
    <n v="9822"/>
    <x v="8"/>
    <n v="58.3"/>
    <n v="98.4"/>
    <n v="40.100000000000009"/>
    <x v="7"/>
    <s v="Juan"/>
    <x v="3"/>
    <x v="2"/>
  </r>
  <r>
    <d v="2009-07-01T00:00:00"/>
    <n v="1034"/>
    <n v="2877"/>
    <x v="1"/>
    <n v="11.4"/>
    <n v="16.3"/>
    <n v="4.9000000000000004"/>
    <x v="1"/>
    <s v="Juan"/>
    <x v="3"/>
    <x v="0"/>
  </r>
  <r>
    <d v="2009-08-01T00:00:00"/>
    <n v="1001"/>
    <n v="9822"/>
    <x v="8"/>
    <n v="58.3"/>
    <n v="98.4"/>
    <n v="40.100000000000009"/>
    <x v="7"/>
    <s v="Chalie"/>
    <x v="0"/>
    <x v="5"/>
  </r>
  <r>
    <d v="2009-09-01T00:00:00"/>
    <n v="1004"/>
    <n v="8722"/>
    <x v="7"/>
    <n v="344"/>
    <n v="502"/>
    <n v="158"/>
    <x v="6"/>
    <s v="Chalie"/>
    <x v="0"/>
    <x v="1"/>
  </r>
  <r>
    <d v="2009-10-01T00:00:00"/>
    <n v="1014"/>
    <n v="8722"/>
    <x v="7"/>
    <n v="344"/>
    <n v="502"/>
    <n v="158"/>
    <x v="6"/>
    <s v="Chalie"/>
    <x v="0"/>
    <x v="2"/>
  </r>
  <r>
    <d v="2009-11-01T00:00:00"/>
    <n v="1003"/>
    <n v="2499"/>
    <x v="0"/>
    <n v="6.2"/>
    <n v="9.1999999999999993"/>
    <n v="2.9999999999999991"/>
    <x v="0"/>
    <s v="Doug"/>
    <x v="1"/>
    <x v="1"/>
  </r>
  <r>
    <d v="2009-12-01T00:00:00"/>
    <n v="1005"/>
    <n v="1109"/>
    <x v="6"/>
    <n v="3"/>
    <n v="8"/>
    <n v="5"/>
    <x v="3"/>
    <s v="Doug"/>
    <x v="1"/>
    <x v="1"/>
  </r>
  <r>
    <d v="2010-01-01T00:00:00"/>
    <n v="1006"/>
    <n v="9822"/>
    <x v="8"/>
    <n v="58.3"/>
    <n v="98.4"/>
    <n v="40.100000000000009"/>
    <x v="7"/>
    <s v="Doug"/>
    <x v="1"/>
    <x v="1"/>
  </r>
  <r>
    <d v="2010-02-01T00:00:00"/>
    <n v="1008"/>
    <n v="2877"/>
    <x v="1"/>
    <n v="11.4"/>
    <n v="16.3"/>
    <n v="4.9000000000000004"/>
    <x v="1"/>
    <s v="Doug"/>
    <x v="1"/>
    <x v="5"/>
  </r>
  <r>
    <d v="2010-03-01T00:00:00"/>
    <n v="1009"/>
    <n v="1109"/>
    <x v="6"/>
    <n v="3"/>
    <n v="8"/>
    <n v="5"/>
    <x v="3"/>
    <s v="Doug"/>
    <x v="1"/>
    <x v="1"/>
  </r>
  <r>
    <d v="2010-04-01T00:00:00"/>
    <n v="1012"/>
    <n v="4421"/>
    <x v="5"/>
    <n v="45"/>
    <n v="87"/>
    <n v="42"/>
    <x v="5"/>
    <s v="Doug"/>
    <x v="1"/>
    <x v="5"/>
  </r>
  <r>
    <d v="2010-05-01T00:00:00"/>
    <n v="1016"/>
    <n v="2499"/>
    <x v="0"/>
    <n v="6.2"/>
    <n v="9.1999999999999993"/>
    <n v="2.9999999999999991"/>
    <x v="0"/>
    <s v="Doug"/>
    <x v="1"/>
    <x v="2"/>
  </r>
  <r>
    <d v="2010-06-01T00:00:00"/>
    <n v="1007"/>
    <n v="1109"/>
    <x v="6"/>
    <n v="3"/>
    <n v="8"/>
    <n v="5"/>
    <x v="3"/>
    <s v="Hellen"/>
    <x v="2"/>
    <x v="5"/>
  </r>
  <r>
    <d v="2010-07-01T00:00:00"/>
    <n v="1013"/>
    <n v="9212"/>
    <x v="9"/>
    <n v="4"/>
    <n v="7"/>
    <n v="3"/>
    <x v="8"/>
    <s v="Hellen"/>
    <x v="2"/>
    <x v="0"/>
  </r>
  <r>
    <d v="2010-08-01T00:00:00"/>
    <n v="1015"/>
    <n v="2877"/>
    <x v="1"/>
    <n v="11.4"/>
    <n v="16.3"/>
    <n v="4.9000000000000004"/>
    <x v="1"/>
    <s v="Hellen"/>
    <x v="2"/>
    <x v="1"/>
  </r>
  <r>
    <d v="2010-09-01T00:00:00"/>
    <n v="1002"/>
    <n v="2877"/>
    <x v="1"/>
    <n v="11.4"/>
    <n v="16.3"/>
    <n v="4.9000000000000004"/>
    <x v="1"/>
    <s v="Juan"/>
    <x v="3"/>
    <x v="2"/>
  </r>
  <r>
    <d v="2010-10-01T00:00:00"/>
    <n v="1010"/>
    <n v="2877"/>
    <x v="1"/>
    <n v="11.4"/>
    <n v="16.3"/>
    <n v="4.9000000000000004"/>
    <x v="1"/>
    <s v="Juan"/>
    <x v="3"/>
    <x v="0"/>
  </r>
  <r>
    <d v="2010-11-01T00:00:00"/>
    <n v="1011"/>
    <n v="2877"/>
    <x v="1"/>
    <n v="11.4"/>
    <n v="16.3"/>
    <n v="4.9000000000000004"/>
    <x v="1"/>
    <s v="Juan"/>
    <x v="3"/>
    <x v="1"/>
  </r>
  <r>
    <d v="2010-12-01T00:00:00"/>
    <n v="1100"/>
    <n v="6119"/>
    <x v="3"/>
    <n v="9"/>
    <n v="14"/>
    <n v="5"/>
    <x v="3"/>
    <s v="Chalie"/>
    <x v="0"/>
    <x v="3"/>
  </r>
  <r>
    <d v="2011-01-01T00:00:00"/>
    <n v="1113"/>
    <n v="9822"/>
    <x v="8"/>
    <n v="58.3"/>
    <n v="98.4"/>
    <n v="40.100000000000009"/>
    <x v="7"/>
    <s v="Chalie"/>
    <x v="0"/>
    <x v="2"/>
  </r>
  <r>
    <d v="2011-02-01T00:00:00"/>
    <n v="1115"/>
    <n v="8722"/>
    <x v="7"/>
    <n v="344"/>
    <n v="502"/>
    <n v="158"/>
    <x v="6"/>
    <s v="Chalie"/>
    <x v="0"/>
    <x v="1"/>
  </r>
  <r>
    <d v="2011-03-01T00:00:00"/>
    <n v="1119"/>
    <n v="2242"/>
    <x v="2"/>
    <n v="60"/>
    <n v="124"/>
    <n v="64"/>
    <x v="2"/>
    <s v="Chalie"/>
    <x v="0"/>
    <x v="3"/>
  </r>
  <r>
    <d v="2011-04-01T00:00:00"/>
    <n v="1099"/>
    <n v="2877"/>
    <x v="1"/>
    <n v="11.4"/>
    <n v="16.3"/>
    <n v="4.9000000000000004"/>
    <x v="1"/>
    <s v="Doug"/>
    <x v="1"/>
    <x v="2"/>
  </r>
  <r>
    <d v="2011-05-01T00:00:00"/>
    <n v="1101"/>
    <n v="2499"/>
    <x v="0"/>
    <n v="6.2"/>
    <n v="9.1999999999999993"/>
    <n v="2.9999999999999991"/>
    <x v="0"/>
    <s v="Doug"/>
    <x v="1"/>
    <x v="2"/>
  </r>
  <r>
    <d v="2011-06-01T00:00:00"/>
    <n v="1104"/>
    <n v="2877"/>
    <x v="1"/>
    <n v="11.4"/>
    <n v="16.3"/>
    <n v="4.9000000000000004"/>
    <x v="1"/>
    <s v="Doug"/>
    <x v="1"/>
    <x v="4"/>
  </r>
  <r>
    <d v="2011-07-01T00:00:00"/>
    <n v="1108"/>
    <n v="9822"/>
    <x v="8"/>
    <n v="58.3"/>
    <n v="98.4"/>
    <n v="40.100000000000009"/>
    <x v="7"/>
    <s v="Doug"/>
    <x v="1"/>
    <x v="4"/>
  </r>
  <r>
    <d v="2011-08-01T00:00:00"/>
    <n v="1112"/>
    <n v="6622"/>
    <x v="4"/>
    <n v="42"/>
    <n v="77"/>
    <n v="35"/>
    <x v="4"/>
    <s v="Doug"/>
    <x v="1"/>
    <x v="1"/>
  </r>
  <r>
    <d v="2011-09-01T00:00:00"/>
    <n v="1116"/>
    <n v="6622"/>
    <x v="4"/>
    <n v="42"/>
    <n v="77"/>
    <n v="35"/>
    <x v="4"/>
    <s v="Doug"/>
    <x v="1"/>
    <x v="4"/>
  </r>
  <r>
    <d v="2011-10-01T00:00:00"/>
    <n v="1120"/>
    <n v="2242"/>
    <x v="2"/>
    <n v="60"/>
    <n v="124"/>
    <n v="64"/>
    <x v="2"/>
    <s v="Doug"/>
    <x v="1"/>
    <x v="2"/>
  </r>
  <r>
    <d v="2011-11-01T00:00:00"/>
    <n v="1121"/>
    <n v="4421"/>
    <x v="5"/>
    <n v="45"/>
    <n v="87"/>
    <n v="42"/>
    <x v="5"/>
    <s v="Doug"/>
    <x v="1"/>
    <x v="4"/>
  </r>
  <r>
    <d v="2011-12-01T00:00:00"/>
    <n v="1122"/>
    <n v="8722"/>
    <x v="7"/>
    <n v="344"/>
    <n v="502"/>
    <n v="158"/>
    <x v="6"/>
    <s v="Doug"/>
    <x v="1"/>
    <x v="1"/>
  </r>
  <r>
    <d v="2012-01-01T00:00:00"/>
    <n v="1123"/>
    <n v="9822"/>
    <x v="8"/>
    <n v="58.3"/>
    <n v="98.4"/>
    <n v="40.100000000000009"/>
    <x v="7"/>
    <s v="Doug"/>
    <x v="1"/>
    <x v="4"/>
  </r>
  <r>
    <d v="2012-02-01T00:00:00"/>
    <n v="1124"/>
    <n v="4421"/>
    <x v="5"/>
    <n v="45"/>
    <n v="87"/>
    <n v="42"/>
    <x v="5"/>
    <s v="Doug"/>
    <x v="1"/>
    <x v="1"/>
  </r>
  <r>
    <d v="2012-03-01T00:00:00"/>
    <n v="1107"/>
    <n v="1109"/>
    <x v="6"/>
    <n v="3"/>
    <n v="8"/>
    <n v="5"/>
    <x v="3"/>
    <s v="Hellen"/>
    <x v="2"/>
    <x v="5"/>
  </r>
  <r>
    <d v="2012-04-01T00:00:00"/>
    <n v="1110"/>
    <n v="8722"/>
    <x v="7"/>
    <n v="344"/>
    <n v="502"/>
    <n v="158"/>
    <x v="6"/>
    <s v="Hellen"/>
    <x v="2"/>
    <x v="4"/>
  </r>
  <r>
    <d v="2012-05-01T00:00:00"/>
    <n v="1111"/>
    <n v="6622"/>
    <x v="4"/>
    <n v="42"/>
    <n v="77"/>
    <n v="35"/>
    <x v="4"/>
    <s v="Hellen"/>
    <x v="2"/>
    <x v="2"/>
  </r>
  <r>
    <d v="2012-06-01T00:00:00"/>
    <n v="1117"/>
    <n v="8722"/>
    <x v="7"/>
    <n v="344"/>
    <n v="502"/>
    <n v="158"/>
    <x v="6"/>
    <s v="Hellen"/>
    <x v="2"/>
    <x v="5"/>
  </r>
  <r>
    <d v="2012-07-01T00:00:00"/>
    <n v="1102"/>
    <n v="2242"/>
    <x v="2"/>
    <n v="60"/>
    <n v="124"/>
    <n v="64"/>
    <x v="2"/>
    <s v="Juan"/>
    <x v="3"/>
    <x v="4"/>
  </r>
  <r>
    <d v="2012-08-01T00:00:00"/>
    <n v="1103"/>
    <n v="2877"/>
    <x v="1"/>
    <n v="11.4"/>
    <n v="16.3"/>
    <n v="4.9000000000000004"/>
    <x v="1"/>
    <s v="Juan"/>
    <x v="3"/>
    <x v="1"/>
  </r>
  <r>
    <d v="2012-09-01T00:00:00"/>
    <n v="1105"/>
    <n v="2499"/>
    <x v="0"/>
    <n v="6.2"/>
    <n v="9.1999999999999993"/>
    <n v="2.9999999999999991"/>
    <x v="0"/>
    <s v="Juan"/>
    <x v="3"/>
    <x v="1"/>
  </r>
  <r>
    <d v="2012-10-01T00:00:00"/>
    <n v="1106"/>
    <n v="9822"/>
    <x v="8"/>
    <n v="58.3"/>
    <n v="98.4"/>
    <n v="40.100000000000009"/>
    <x v="7"/>
    <s v="Juan"/>
    <x v="3"/>
    <x v="2"/>
  </r>
  <r>
    <d v="2012-11-01T00:00:00"/>
    <n v="1109"/>
    <n v="8722"/>
    <x v="7"/>
    <n v="344"/>
    <n v="502"/>
    <n v="158"/>
    <x v="6"/>
    <s v="Juan"/>
    <x v="3"/>
    <x v="2"/>
  </r>
  <r>
    <d v="2012-12-01T00:00:00"/>
    <n v="1114"/>
    <n v="2242"/>
    <x v="2"/>
    <n v="60"/>
    <n v="124"/>
    <n v="64"/>
    <x v="2"/>
    <s v="Juan"/>
    <x v="3"/>
    <x v="1"/>
  </r>
  <r>
    <d v="2013-01-01T00:00:00"/>
    <n v="1118"/>
    <n v="9822"/>
    <x v="8"/>
    <n v="58.3"/>
    <n v="98.4"/>
    <n v="40.100000000000009"/>
    <x v="7"/>
    <s v="Juan"/>
    <x v="3"/>
    <x v="2"/>
  </r>
  <r>
    <d v="2013-02-01T00:00:00"/>
    <n v="1082"/>
    <n v="1109"/>
    <x v="6"/>
    <n v="3"/>
    <n v="8"/>
    <n v="5"/>
    <x v="3"/>
    <s v="Chalie"/>
    <x v="0"/>
    <x v="2"/>
  </r>
  <r>
    <d v="2013-03-01T00:00:00"/>
    <n v="1083"/>
    <n v="1109"/>
    <x v="6"/>
    <n v="3"/>
    <n v="8"/>
    <n v="5"/>
    <x v="3"/>
    <s v="Chalie"/>
    <x v="0"/>
    <x v="4"/>
  </r>
  <r>
    <d v="2013-04-01T00:00:00"/>
    <n v="1084"/>
    <n v="6119"/>
    <x v="3"/>
    <n v="9"/>
    <n v="14"/>
    <n v="5"/>
    <x v="3"/>
    <s v="Chalie"/>
    <x v="0"/>
    <x v="1"/>
  </r>
  <r>
    <d v="2013-05-01T00:00:00"/>
    <n v="1087"/>
    <n v="2499"/>
    <x v="0"/>
    <n v="6.2"/>
    <n v="9.1999999999999993"/>
    <n v="2.9999999999999991"/>
    <x v="0"/>
    <s v="Chalie"/>
    <x v="0"/>
    <x v="2"/>
  </r>
  <r>
    <d v="2013-06-01T00:00:00"/>
    <n v="1088"/>
    <n v="2499"/>
    <x v="0"/>
    <n v="6.2"/>
    <n v="9.1999999999999993"/>
    <n v="2.9999999999999991"/>
    <x v="0"/>
    <s v="Chalie"/>
    <x v="0"/>
    <x v="5"/>
  </r>
  <r>
    <d v="2013-07-01T00:00:00"/>
    <n v="1090"/>
    <n v="2877"/>
    <x v="1"/>
    <n v="11.4"/>
    <n v="16.3"/>
    <n v="4.9000000000000004"/>
    <x v="1"/>
    <s v="Chalie"/>
    <x v="0"/>
    <x v="2"/>
  </r>
  <r>
    <d v="2013-08-01T00:00:00"/>
    <n v="1080"/>
    <n v="4421"/>
    <x v="5"/>
    <n v="45"/>
    <n v="87"/>
    <n v="42"/>
    <x v="5"/>
    <s v="Doug"/>
    <x v="1"/>
    <x v="2"/>
  </r>
  <r>
    <d v="2013-09-01T00:00:00"/>
    <n v="1081"/>
    <n v="6119"/>
    <x v="3"/>
    <n v="9"/>
    <n v="14"/>
    <n v="5"/>
    <x v="3"/>
    <s v="Doug"/>
    <x v="1"/>
    <x v="3"/>
  </r>
  <r>
    <d v="2013-10-01T00:00:00"/>
    <n v="1085"/>
    <n v="9822"/>
    <x v="8"/>
    <n v="58.3"/>
    <n v="98.4"/>
    <n v="40.100000000000009"/>
    <x v="7"/>
    <s v="Doug"/>
    <x v="1"/>
    <x v="4"/>
  </r>
  <r>
    <d v="2013-11-01T00:00:00"/>
    <n v="1089"/>
    <n v="6119"/>
    <x v="3"/>
    <n v="9"/>
    <n v="14"/>
    <n v="5"/>
    <x v="3"/>
    <s v="Doug"/>
    <x v="1"/>
    <x v="4"/>
  </r>
  <r>
    <d v="2013-12-01T00:00:00"/>
    <n v="1092"/>
    <n v="2877"/>
    <x v="1"/>
    <n v="11.4"/>
    <n v="16.3"/>
    <n v="4.9000000000000004"/>
    <x v="1"/>
    <s v="Doug"/>
    <x v="1"/>
    <x v="2"/>
  </r>
  <r>
    <d v="2014-01-01T00:00:00"/>
    <n v="1094"/>
    <n v="6119"/>
    <x v="3"/>
    <n v="9"/>
    <n v="14"/>
    <n v="5"/>
    <x v="3"/>
    <s v="Doug"/>
    <x v="1"/>
    <x v="2"/>
  </r>
  <r>
    <d v="2014-02-01T00:00:00"/>
    <n v="1096"/>
    <n v="6119"/>
    <x v="3"/>
    <n v="9"/>
    <n v="14"/>
    <n v="5"/>
    <x v="3"/>
    <s v="Doug"/>
    <x v="1"/>
    <x v="1"/>
  </r>
  <r>
    <d v="2014-03-01T00:00:00"/>
    <n v="1086"/>
    <n v="1109"/>
    <x v="6"/>
    <n v="3"/>
    <n v="8"/>
    <n v="5"/>
    <x v="3"/>
    <s v="Hellen"/>
    <x v="2"/>
    <x v="1"/>
  </r>
  <r>
    <d v="2014-04-01T00:00:00"/>
    <n v="1091"/>
    <n v="2877"/>
    <x v="1"/>
    <n v="11.4"/>
    <n v="16.3"/>
    <n v="4.9000000000000004"/>
    <x v="1"/>
    <s v="Hellen"/>
    <x v="2"/>
    <x v="4"/>
  </r>
  <r>
    <d v="2014-05-01T00:00:00"/>
    <n v="1095"/>
    <n v="2499"/>
    <x v="0"/>
    <n v="6.2"/>
    <n v="9.1999999999999993"/>
    <n v="2.9999999999999991"/>
    <x v="0"/>
    <s v="Hellen"/>
    <x v="2"/>
    <x v="1"/>
  </r>
  <r>
    <d v="2014-06-01T00:00:00"/>
    <n v="1097"/>
    <n v="9212"/>
    <x v="9"/>
    <n v="4"/>
    <n v="7"/>
    <n v="3"/>
    <x v="8"/>
    <s v="Hellen"/>
    <x v="2"/>
    <x v="4"/>
  </r>
  <r>
    <d v="2014-07-01T00:00:00"/>
    <n v="1079"/>
    <n v="2877"/>
    <x v="1"/>
    <n v="11.4"/>
    <n v="16.3"/>
    <n v="4.9000000000000004"/>
    <x v="1"/>
    <s v="Juan"/>
    <x v="3"/>
    <x v="5"/>
  </r>
  <r>
    <d v="2014-08-01T00:00:00"/>
    <n v="1093"/>
    <n v="6119"/>
    <x v="3"/>
    <n v="9"/>
    <n v="14"/>
    <n v="5"/>
    <x v="3"/>
    <s v="Juan"/>
    <x v="3"/>
    <x v="1"/>
  </r>
  <r>
    <d v="2014-09-01T00:00:00"/>
    <n v="1098"/>
    <n v="2877"/>
    <x v="1"/>
    <n v="11.4"/>
    <n v="16.3"/>
    <n v="4.9000000000000004"/>
    <x v="1"/>
    <s v="Juan"/>
    <x v="3"/>
    <x v="5"/>
  </r>
  <r>
    <d v="2014-10-01T00:00:00"/>
    <n v="1041"/>
    <n v="2499"/>
    <x v="0"/>
    <n v="6.2"/>
    <n v="9.1999999999999993"/>
    <n v="2.9999999999999991"/>
    <x v="0"/>
    <s v="Chalie"/>
    <x v="0"/>
    <x v="5"/>
  </r>
  <r>
    <d v="2014-11-01T00:00:00"/>
    <n v="1048"/>
    <n v="8722"/>
    <x v="7"/>
    <n v="344"/>
    <n v="502"/>
    <n v="158"/>
    <x v="6"/>
    <s v="Chalie"/>
    <x v="0"/>
    <x v="1"/>
  </r>
  <r>
    <d v="2014-12-01T00:00:00"/>
    <n v="1042"/>
    <n v="8722"/>
    <x v="7"/>
    <n v="344"/>
    <n v="502"/>
    <n v="158"/>
    <x v="6"/>
    <s v="Doug"/>
    <x v="1"/>
    <x v="5"/>
  </r>
  <r>
    <d v="2015-01-01T00:00:00"/>
    <n v="1043"/>
    <n v="2242"/>
    <x v="2"/>
    <n v="60"/>
    <n v="124"/>
    <n v="64"/>
    <x v="2"/>
    <s v="Doug"/>
    <x v="1"/>
    <x v="2"/>
  </r>
  <r>
    <d v="2015-02-01T00:00:00"/>
    <n v="1044"/>
    <n v="2877"/>
    <x v="1"/>
    <n v="11.4"/>
    <n v="16.3"/>
    <n v="4.9000000000000004"/>
    <x v="1"/>
    <s v="Doug"/>
    <x v="1"/>
    <x v="2"/>
  </r>
  <r>
    <d v="2015-03-01T00:00:00"/>
    <n v="1035"/>
    <n v="2499"/>
    <x v="0"/>
    <n v="6.2"/>
    <n v="9.1999999999999993"/>
    <n v="2.9999999999999991"/>
    <x v="0"/>
    <s v="Hellen"/>
    <x v="2"/>
    <x v="2"/>
  </r>
  <r>
    <d v="2015-04-01T00:00:00"/>
    <n v="1045"/>
    <n v="8722"/>
    <x v="7"/>
    <n v="344"/>
    <n v="502"/>
    <n v="158"/>
    <x v="6"/>
    <s v="Hellen"/>
    <x v="2"/>
    <x v="1"/>
  </r>
  <r>
    <d v="2015-05-01T00:00:00"/>
    <n v="1047"/>
    <n v="6622"/>
    <x v="4"/>
    <n v="42"/>
    <n v="77"/>
    <n v="35"/>
    <x v="4"/>
    <s v="Hellen"/>
    <x v="2"/>
    <x v="1"/>
  </r>
  <r>
    <d v="2015-06-01T00:00:00"/>
    <n v="1036"/>
    <n v="2499"/>
    <x v="0"/>
    <n v="6.2"/>
    <n v="9.1999999999999993"/>
    <n v="2.9999999999999991"/>
    <x v="0"/>
    <s v="Juan"/>
    <x v="3"/>
    <x v="4"/>
  </r>
  <r>
    <d v="2015-07-01T00:00:00"/>
    <n v="1037"/>
    <n v="6622"/>
    <x v="4"/>
    <n v="42"/>
    <n v="77"/>
    <n v="35"/>
    <x v="4"/>
    <s v="Juan"/>
    <x v="3"/>
    <x v="4"/>
  </r>
  <r>
    <d v="2015-08-01T00:00:00"/>
    <n v="1038"/>
    <n v="2499"/>
    <x v="0"/>
    <n v="6.2"/>
    <n v="9.1999999999999993"/>
    <n v="2.9999999999999991"/>
    <x v="0"/>
    <s v="Juan"/>
    <x v="3"/>
    <x v="4"/>
  </r>
  <r>
    <d v="2015-09-01T00:00:00"/>
    <n v="1039"/>
    <n v="2877"/>
    <x v="1"/>
    <n v="11.4"/>
    <n v="16.3"/>
    <n v="4.9000000000000004"/>
    <x v="1"/>
    <s v="Juan"/>
    <x v="3"/>
    <x v="2"/>
  </r>
  <r>
    <d v="2015-10-01T00:00:00"/>
    <n v="1040"/>
    <n v="1109"/>
    <x v="6"/>
    <n v="3"/>
    <n v="8"/>
    <n v="5"/>
    <x v="3"/>
    <s v="Juan"/>
    <x v="3"/>
    <x v="1"/>
  </r>
  <r>
    <d v="2015-11-01T00:00:00"/>
    <n v="1046"/>
    <n v="6119"/>
    <x v="3"/>
    <n v="9"/>
    <n v="14"/>
    <n v="5"/>
    <x v="3"/>
    <s v="Juan"/>
    <x v="3"/>
    <x v="3"/>
  </r>
  <r>
    <d v="2015-12-01T00:00:00"/>
    <n v="1062"/>
    <n v="2499"/>
    <x v="0"/>
    <n v="6.2"/>
    <n v="9.1999999999999993"/>
    <n v="2.9999999999999991"/>
    <x v="0"/>
    <s v="Chalie"/>
    <x v="0"/>
    <x v="1"/>
  </r>
  <r>
    <d v="2016-01-01T00:00:00"/>
    <n v="1071"/>
    <n v="1109"/>
    <x v="6"/>
    <n v="3"/>
    <n v="8"/>
    <n v="5"/>
    <x v="3"/>
    <s v="Chalie"/>
    <x v="0"/>
    <x v="1"/>
  </r>
  <r>
    <d v="2016-02-01T00:00:00"/>
    <n v="1061"/>
    <n v="1109"/>
    <x v="6"/>
    <n v="3"/>
    <n v="8"/>
    <n v="5"/>
    <x v="3"/>
    <s v="Doug"/>
    <x v="1"/>
    <x v="4"/>
  </r>
  <r>
    <d v="2016-03-01T00:00:00"/>
    <n v="1063"/>
    <n v="1109"/>
    <x v="6"/>
    <n v="3"/>
    <n v="8"/>
    <n v="5"/>
    <x v="3"/>
    <s v="Doug"/>
    <x v="1"/>
    <x v="2"/>
  </r>
  <r>
    <d v="2016-04-01T00:00:00"/>
    <n v="1065"/>
    <n v="2499"/>
    <x v="0"/>
    <n v="6.2"/>
    <n v="9.1999999999999993"/>
    <n v="2.9999999999999991"/>
    <x v="0"/>
    <s v="Doug"/>
    <x v="1"/>
    <x v="5"/>
  </r>
  <r>
    <d v="2016-05-01T00:00:00"/>
    <n v="1066"/>
    <n v="2877"/>
    <x v="1"/>
    <n v="11.4"/>
    <n v="16.3"/>
    <n v="4.9000000000000004"/>
    <x v="1"/>
    <s v="Doug"/>
    <x v="1"/>
    <x v="4"/>
  </r>
  <r>
    <d v="2016-06-01T00:00:00"/>
    <n v="1067"/>
    <n v="2877"/>
    <x v="1"/>
    <n v="11.4"/>
    <n v="16.3"/>
    <n v="4.9000000000000004"/>
    <x v="1"/>
    <s v="Doug"/>
    <x v="1"/>
    <x v="3"/>
  </r>
  <r>
    <d v="2016-07-01T00:00:00"/>
    <n v="1069"/>
    <n v="1109"/>
    <x v="6"/>
    <n v="3"/>
    <n v="8"/>
    <n v="5"/>
    <x v="3"/>
    <s v="Doug"/>
    <x v="1"/>
    <x v="1"/>
  </r>
  <r>
    <d v="2016-08-01T00:00:00"/>
    <n v="1072"/>
    <n v="1109"/>
    <x v="6"/>
    <n v="3"/>
    <n v="8"/>
    <n v="5"/>
    <x v="3"/>
    <s v="Doug"/>
    <x v="1"/>
    <x v="4"/>
  </r>
  <r>
    <d v="2016-09-01T00:00:00"/>
    <n v="1073"/>
    <n v="6622"/>
    <x v="4"/>
    <n v="42"/>
    <n v="77"/>
    <n v="35"/>
    <x v="4"/>
    <s v="Doug"/>
    <x v="1"/>
    <x v="2"/>
  </r>
  <r>
    <d v="2016-10-01T00:00:00"/>
    <n v="1074"/>
    <n v="2877"/>
    <x v="1"/>
    <n v="11.4"/>
    <n v="16.3"/>
    <n v="4.9000000000000004"/>
    <x v="1"/>
    <s v="Doug"/>
    <x v="1"/>
    <x v="1"/>
  </r>
  <r>
    <d v="2016-11-01T00:00:00"/>
    <n v="1064"/>
    <n v="2499"/>
    <x v="0"/>
    <n v="6.2"/>
    <n v="9.1999999999999993"/>
    <n v="2.9999999999999991"/>
    <x v="0"/>
    <s v="Hellen"/>
    <x v="2"/>
    <x v="1"/>
  </r>
  <r>
    <d v="2016-12-01T00:00:00"/>
    <n v="1070"/>
    <n v="2499"/>
    <x v="0"/>
    <n v="6.2"/>
    <n v="9.1999999999999993"/>
    <n v="2.9999999999999991"/>
    <x v="0"/>
    <s v="Hellen"/>
    <x v="2"/>
    <x v="1"/>
  </r>
  <r>
    <d v="2017-01-01T00:00:00"/>
    <n v="1075"/>
    <n v="1109"/>
    <x v="6"/>
    <n v="3"/>
    <n v="8"/>
    <n v="5"/>
    <x v="3"/>
    <s v="Hellen"/>
    <x v="2"/>
    <x v="2"/>
  </r>
  <r>
    <d v="2017-02-01T00:00:00"/>
    <n v="1077"/>
    <n v="9822"/>
    <x v="8"/>
    <n v="58.3"/>
    <n v="98.4"/>
    <n v="40.100000000000009"/>
    <x v="7"/>
    <s v="Hellen"/>
    <x v="2"/>
    <x v="1"/>
  </r>
  <r>
    <d v="2017-03-01T00:00:00"/>
    <n v="1068"/>
    <n v="6119"/>
    <x v="3"/>
    <n v="9"/>
    <n v="14"/>
    <n v="5"/>
    <x v="3"/>
    <s v="Juan"/>
    <x v="3"/>
    <x v="2"/>
  </r>
  <r>
    <d v="2017-04-01T00:00:00"/>
    <n v="1076"/>
    <n v="1109"/>
    <x v="6"/>
    <n v="3"/>
    <n v="8"/>
    <n v="5"/>
    <x v="3"/>
    <s v="Juan"/>
    <x v="3"/>
    <x v="1"/>
  </r>
  <r>
    <d v="2017-05-01T00:00:00"/>
    <n v="1078"/>
    <n v="2877"/>
    <x v="1"/>
    <n v="11.4"/>
    <n v="16.3"/>
    <n v="4.9000000000000004"/>
    <x v="1"/>
    <s v="Juan"/>
    <x v="3"/>
    <x v="4"/>
  </r>
  <r>
    <d v="2017-06-01T00:00:00"/>
    <n v="1158"/>
    <n v="8722"/>
    <x v="7"/>
    <n v="344"/>
    <n v="502"/>
    <n v="158"/>
    <x v="6"/>
    <s v="Chalie"/>
    <x v="0"/>
    <x v="4"/>
  </r>
  <r>
    <d v="2017-07-01T00:00:00"/>
    <n v="1162"/>
    <n v="9212"/>
    <x v="9"/>
    <n v="4"/>
    <n v="7"/>
    <n v="3"/>
    <x v="8"/>
    <s v="Chalie"/>
    <x v="0"/>
    <x v="1"/>
  </r>
  <r>
    <d v="2017-08-01T00:00:00"/>
    <n v="1159"/>
    <n v="6622"/>
    <x v="4"/>
    <n v="42"/>
    <n v="77"/>
    <n v="35"/>
    <x v="4"/>
    <s v="Doug"/>
    <x v="1"/>
    <x v="2"/>
  </r>
  <r>
    <d v="2017-09-01T00:00:00"/>
    <n v="1163"/>
    <n v="9212"/>
    <x v="9"/>
    <n v="4"/>
    <n v="7"/>
    <n v="3"/>
    <x v="8"/>
    <s v="Doug"/>
    <x v="1"/>
    <x v="2"/>
  </r>
  <r>
    <d v="2017-10-01T00:00:00"/>
    <n v="1164"/>
    <n v="9822"/>
    <x v="8"/>
    <n v="58.3"/>
    <n v="98.4"/>
    <n v="40.100000000000009"/>
    <x v="7"/>
    <s v="Doug"/>
    <x v="1"/>
    <x v="1"/>
  </r>
  <r>
    <d v="2017-11-01T00:00:00"/>
    <n v="1165"/>
    <n v="9822"/>
    <x v="8"/>
    <n v="58.3"/>
    <n v="98.4"/>
    <n v="40.100000000000009"/>
    <x v="7"/>
    <s v="Doug"/>
    <x v="1"/>
    <x v="1"/>
  </r>
  <r>
    <d v="2017-12-01T00:00:00"/>
    <n v="1166"/>
    <n v="8722"/>
    <x v="7"/>
    <n v="344"/>
    <n v="502"/>
    <n v="158"/>
    <x v="6"/>
    <s v="Doug"/>
    <x v="1"/>
    <x v="4"/>
  </r>
  <r>
    <d v="2018-01-01T00:00:00"/>
    <n v="1160"/>
    <n v="9822"/>
    <x v="8"/>
    <n v="58.3"/>
    <n v="98.4"/>
    <n v="40.100000000000009"/>
    <x v="7"/>
    <s v="Hellen"/>
    <x v="2"/>
    <x v="4"/>
  </r>
  <r>
    <d v="2018-02-01T00:00:00"/>
    <n v="1161"/>
    <n v="4421"/>
    <x v="5"/>
    <n v="45"/>
    <n v="87"/>
    <n v="42"/>
    <x v="5"/>
    <s v="Juan"/>
    <x v="3"/>
    <x v="2"/>
  </r>
  <r>
    <d v="2018-03-01T00:00:00"/>
    <n v="1152"/>
    <n v="4421"/>
    <x v="5"/>
    <n v="45"/>
    <n v="87"/>
    <n v="42"/>
    <x v="5"/>
    <s v="Chalie"/>
    <x v="0"/>
    <x v="4"/>
  </r>
  <r>
    <d v="2018-04-01T00:00:00"/>
    <n v="1150"/>
    <n v="2242"/>
    <x v="2"/>
    <n v="60"/>
    <n v="124"/>
    <n v="64"/>
    <x v="2"/>
    <s v="Doug"/>
    <x v="1"/>
    <x v="3"/>
  </r>
  <r>
    <d v="2018-05-01T00:00:00"/>
    <n v="1153"/>
    <n v="8722"/>
    <x v="7"/>
    <n v="344"/>
    <n v="502"/>
    <n v="158"/>
    <x v="6"/>
    <s v="Doug"/>
    <x v="1"/>
    <x v="1"/>
  </r>
  <r>
    <d v="2018-06-01T00:00:00"/>
    <n v="1155"/>
    <n v="4421"/>
    <x v="5"/>
    <n v="45"/>
    <n v="87"/>
    <n v="42"/>
    <x v="5"/>
    <s v="Doug"/>
    <x v="1"/>
    <x v="1"/>
  </r>
  <r>
    <d v="2018-07-01T00:00:00"/>
    <n v="1156"/>
    <n v="2242"/>
    <x v="2"/>
    <n v="60"/>
    <n v="124"/>
    <n v="64"/>
    <x v="2"/>
    <s v="Doug"/>
    <x v="1"/>
    <x v="2"/>
  </r>
  <r>
    <d v="2018-08-01T00:00:00"/>
    <n v="1157"/>
    <n v="9212"/>
    <x v="9"/>
    <n v="4"/>
    <n v="7"/>
    <n v="3"/>
    <x v="8"/>
    <s v="Doug"/>
    <x v="1"/>
    <x v="5"/>
  </r>
  <r>
    <d v="2018-09-01T00:00:00"/>
    <n v="1151"/>
    <n v="2242"/>
    <x v="2"/>
    <n v="60"/>
    <n v="124"/>
    <n v="64"/>
    <x v="2"/>
    <s v="Juan"/>
    <x v="3"/>
    <x v="2"/>
  </r>
  <r>
    <d v="2018-10-01T00:00:00"/>
    <n v="1154"/>
    <n v="9822"/>
    <x v="8"/>
    <n v="58.3"/>
    <n v="98.4"/>
    <n v="40.100000000000009"/>
    <x v="7"/>
    <s v="Juan"/>
    <x v="3"/>
    <x v="4"/>
  </r>
  <r>
    <d v="2018-11-01T00:00:00"/>
    <n v="1147"/>
    <n v="9822"/>
    <x v="8"/>
    <n v="58.3"/>
    <n v="98.4"/>
    <n v="40.100000000000009"/>
    <x v="7"/>
    <s v="Chalie"/>
    <x v="0"/>
    <x v="2"/>
  </r>
  <r>
    <d v="2018-12-01T00:00:00"/>
    <n v="1149"/>
    <n v="8722"/>
    <x v="7"/>
    <n v="344"/>
    <n v="502"/>
    <n v="158"/>
    <x v="6"/>
    <s v="Chalie"/>
    <x v="0"/>
    <x v="1"/>
  </r>
  <r>
    <d v="2019-01-01T00:00:00"/>
    <n v="1148"/>
    <n v="9212"/>
    <x v="9"/>
    <n v="4"/>
    <n v="7"/>
    <n v="3"/>
    <x v="8"/>
    <s v="Doug"/>
    <x v="1"/>
    <x v="1"/>
  </r>
  <r>
    <d v="2019-02-01T00:00:00"/>
    <n v="1143"/>
    <n v="9822"/>
    <x v="8"/>
    <n v="58.3"/>
    <n v="98.4"/>
    <n v="40.100000000000009"/>
    <x v="7"/>
    <s v="Hellen"/>
    <x v="2"/>
    <x v="1"/>
  </r>
  <r>
    <d v="2019-03-01T00:00:00"/>
    <n v="1144"/>
    <n v="2242"/>
    <x v="2"/>
    <n v="60"/>
    <n v="124"/>
    <n v="64"/>
    <x v="2"/>
    <s v="Hellen"/>
    <x v="2"/>
    <x v="2"/>
  </r>
  <r>
    <d v="2019-04-01T00:00:00"/>
    <n v="1145"/>
    <n v="4421"/>
    <x v="5"/>
    <n v="45"/>
    <n v="87"/>
    <n v="42"/>
    <x v="5"/>
    <s v="Hellen"/>
    <x v="2"/>
    <x v="5"/>
  </r>
  <r>
    <d v="2019-05-01T00:00:00"/>
    <n v="1146"/>
    <n v="8722"/>
    <x v="7"/>
    <n v="344"/>
    <n v="502"/>
    <n v="158"/>
    <x v="6"/>
    <s v="Hellen"/>
    <x v="2"/>
    <x v="4"/>
  </r>
  <r>
    <d v="2019-06-01T00:00:00"/>
    <n v="1142"/>
    <n v="2242"/>
    <x v="2"/>
    <n v="60"/>
    <n v="124"/>
    <n v="64"/>
    <x v="2"/>
    <s v="Juan"/>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B5E9CD-2407-47B8-AE15-DF9EFDCA23B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0" firstDataRow="1" firstDataCol="1"/>
  <pivotFields count="11">
    <pivotField numFmtId="17" showAll="0"/>
    <pivotField numFmtId="3" showAll="0"/>
    <pivotField showAll="0"/>
    <pivotField showAll="0">
      <items count="11">
        <item x="9"/>
        <item h="1" x="4"/>
        <item h="1" x="0"/>
        <item h="1" x="3"/>
        <item h="1" x="2"/>
        <item h="1" x="6"/>
        <item h="1" x="1"/>
        <item h="1" x="8"/>
        <item h="1" x="5"/>
        <item h="1" x="7"/>
        <item t="default"/>
      </items>
    </pivotField>
    <pivotField dataField="1" showAll="0"/>
    <pivotField dataField="1" showAll="0"/>
    <pivotField dataField="1" numFmtId="165" showAll="0"/>
    <pivotField showAll="0"/>
    <pivotField showAll="0"/>
    <pivotField showAll="0"/>
    <pivotField axis="axisRow" showAll="0">
      <items count="13">
        <item m="1" x="8"/>
        <item m="1" x="7"/>
        <item m="1" x="9"/>
        <item m="1" x="6"/>
        <item m="1" x="11"/>
        <item m="1" x="10"/>
        <item x="0"/>
        <item x="1"/>
        <item x="2"/>
        <item x="3"/>
        <item x="4"/>
        <item x="5"/>
        <item t="default"/>
      </items>
    </pivotField>
  </pivotFields>
  <rowFields count="1">
    <field x="10"/>
  </rowFields>
  <rowItems count="7">
    <i>
      <x v="6"/>
    </i>
    <i>
      <x v="7"/>
    </i>
    <i>
      <x v="8"/>
    </i>
    <i>
      <x v="9"/>
    </i>
    <i>
      <x v="10"/>
    </i>
    <i>
      <x v="11"/>
    </i>
    <i t="grand">
      <x/>
    </i>
  </rowItems>
  <colFields count="1">
    <field x="-2"/>
  </colFields>
  <colItems count="3">
    <i>
      <x/>
    </i>
    <i i="1">
      <x v="1"/>
    </i>
    <i i="2">
      <x v="2"/>
    </i>
  </colItems>
  <dataFields count="3">
    <dataField name="Sum of Sale Price" fld="5" baseField="0" baseItem="0"/>
    <dataField name="Sum of Store Cost" fld="4" baseField="0" baseItem="0"/>
    <dataField name="Sum of Profit" fld="6"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E59B3-B7E7-4C95-8B52-D9AF7807E06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1">
    <pivotField numFmtId="17" showAll="0"/>
    <pivotField numFmtId="3" showAll="0"/>
    <pivotField showAll="0"/>
    <pivotField showAll="0">
      <items count="11">
        <item x="9"/>
        <item h="1" x="4"/>
        <item h="1" x="0"/>
        <item h="1" x="3"/>
        <item h="1" x="2"/>
        <item h="1" x="6"/>
        <item h="1" x="1"/>
        <item h="1" x="8"/>
        <item h="1" x="5"/>
        <item h="1" x="7"/>
        <item t="default"/>
      </items>
    </pivotField>
    <pivotField showAll="0"/>
    <pivotField dataField="1" showAll="0"/>
    <pivotField numFmtId="165" showAll="0"/>
    <pivotField showAll="0">
      <items count="10">
        <item h="1" x="0"/>
        <item h="1" x="8"/>
        <item h="1" x="1"/>
        <item h="1" x="3"/>
        <item h="1" x="4"/>
        <item h="1" x="7"/>
        <item x="5"/>
        <item h="1" x="2"/>
        <item h="1" x="6"/>
        <item t="default"/>
      </items>
    </pivotField>
    <pivotField showAll="0"/>
    <pivotField axis="axisRow" showAll="0">
      <items count="5">
        <item x="0"/>
        <item x="3"/>
        <item x="2"/>
        <item x="1"/>
        <item t="default"/>
      </items>
    </pivotField>
    <pivotField showAll="0"/>
  </pivotFields>
  <rowFields count="1">
    <field x="9"/>
  </rowFields>
  <rowItems count="5">
    <i>
      <x/>
    </i>
    <i>
      <x v="1"/>
    </i>
    <i>
      <x v="2"/>
    </i>
    <i>
      <x v="3"/>
    </i>
    <i t="grand">
      <x/>
    </i>
  </rowItems>
  <colItems count="1">
    <i/>
  </colItems>
  <dataFields count="1">
    <dataField name="Sum of Sale Price" fld="5" baseField="0" baseItem="0" numFmtId="165"/>
  </dataFields>
  <formats count="1">
    <format dxfId="16">
      <pivotArea outline="0" collapsedLevelsAreSubtotals="1" fieldPosition="0"/>
    </format>
  </formats>
  <chartFormats count="6">
    <chartFormat chart="10"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0"/>
          </reference>
        </references>
      </pivotArea>
    </chartFormat>
    <chartFormat chart="12" format="8">
      <pivotArea type="data" outline="0" fieldPosition="0">
        <references count="2">
          <reference field="4294967294" count="1" selected="0">
            <x v="0"/>
          </reference>
          <reference field="9" count="1" selected="0">
            <x v="1"/>
          </reference>
        </references>
      </pivotArea>
    </chartFormat>
    <chartFormat chart="12" format="9">
      <pivotArea type="data" outline="0" fieldPosition="0">
        <references count="2">
          <reference field="4294967294" count="1" selected="0">
            <x v="0"/>
          </reference>
          <reference field="9" count="1" selected="0">
            <x v="2"/>
          </reference>
        </references>
      </pivotArea>
    </chartFormat>
    <chartFormat chart="12" format="10">
      <pivotArea type="data" outline="0" fieldPosition="0">
        <references count="2">
          <reference field="4294967294" count="1" selected="0">
            <x v="0"/>
          </reference>
          <reference field="9" count="1" selected="0">
            <x v="3"/>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36DA1FAF-6F30-4063-B680-A8048DF8ECE6}" sourceName="Product Description">
  <pivotTables>
    <pivotTable tabId="4" name="PivotTable2"/>
    <pivotTable tabId="4" name="PivotTable3"/>
  </pivotTables>
  <data>
    <tabular pivotCacheId="1061920390">
      <items count="10">
        <i x="9" s="1"/>
        <i x="4"/>
        <i x="0"/>
        <i x="3"/>
        <i x="2"/>
        <i x="6"/>
        <i x="1"/>
        <i x="8"/>
        <i x="5"/>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Description" xr10:uid="{C3ABFB29-051D-4B17-AC1A-FA56BECD5C66}" cache="Slicer_Product_Description" caption="Product Description"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2"/>
  <sheetViews>
    <sheetView workbookViewId="0">
      <selection activeCell="C23" sqref="C23"/>
    </sheetView>
  </sheetViews>
  <sheetFormatPr defaultColWidth="11" defaultRowHeight="15.5"/>
  <cols>
    <col min="4" max="4" width="18.33203125" customWidth="1"/>
    <col min="8" max="8" width="13.83203125" customWidth="1"/>
  </cols>
  <sheetData>
    <row r="1" spans="1:10">
      <c r="A1" t="s">
        <v>23</v>
      </c>
      <c r="B1" t="s">
        <v>36</v>
      </c>
      <c r="C1" t="s">
        <v>0</v>
      </c>
      <c r="D1" t="s">
        <v>1</v>
      </c>
      <c r="E1" t="s">
        <v>2</v>
      </c>
      <c r="F1" t="s">
        <v>3</v>
      </c>
      <c r="G1" t="s">
        <v>4</v>
      </c>
      <c r="H1" t="s">
        <v>37</v>
      </c>
      <c r="I1" t="s">
        <v>5</v>
      </c>
      <c r="J1" t="s">
        <v>16</v>
      </c>
    </row>
    <row r="2" spans="1:10">
      <c r="A2" s="1" t="s">
        <v>24</v>
      </c>
      <c r="B2" s="2">
        <v>1001</v>
      </c>
      <c r="C2">
        <v>9822</v>
      </c>
      <c r="D2" t="s">
        <v>6</v>
      </c>
      <c r="E2">
        <v>58.3</v>
      </c>
      <c r="F2">
        <v>98.4</v>
      </c>
      <c r="I2" t="s">
        <v>38</v>
      </c>
      <c r="J2" t="s">
        <v>20</v>
      </c>
    </row>
    <row r="3" spans="1:10">
      <c r="A3" s="1" t="s">
        <v>24</v>
      </c>
      <c r="B3" s="2">
        <v>1002</v>
      </c>
      <c r="C3">
        <v>2877</v>
      </c>
      <c r="D3" t="s">
        <v>12</v>
      </c>
      <c r="E3">
        <v>11.4</v>
      </c>
      <c r="F3">
        <v>16.3</v>
      </c>
      <c r="I3" t="s">
        <v>39</v>
      </c>
      <c r="J3" t="s">
        <v>19</v>
      </c>
    </row>
    <row r="4" spans="1:10">
      <c r="A4" s="1" t="s">
        <v>24</v>
      </c>
      <c r="B4" s="2">
        <v>1003</v>
      </c>
      <c r="C4">
        <v>2499</v>
      </c>
      <c r="D4" t="s">
        <v>13</v>
      </c>
      <c r="E4">
        <v>6.2</v>
      </c>
      <c r="F4">
        <v>9.1999999999999993</v>
      </c>
      <c r="I4" t="s">
        <v>40</v>
      </c>
      <c r="J4" t="s">
        <v>17</v>
      </c>
    </row>
    <row r="5" spans="1:10">
      <c r="A5" s="1" t="s">
        <v>24</v>
      </c>
      <c r="B5" s="2">
        <v>1004</v>
      </c>
      <c r="C5">
        <v>8722</v>
      </c>
      <c r="D5" t="s">
        <v>7</v>
      </c>
      <c r="E5">
        <v>344</v>
      </c>
      <c r="F5">
        <v>502</v>
      </c>
      <c r="I5" t="s">
        <v>38</v>
      </c>
      <c r="J5" t="s">
        <v>17</v>
      </c>
    </row>
    <row r="6" spans="1:10">
      <c r="A6" s="1" t="s">
        <v>24</v>
      </c>
      <c r="B6" s="2">
        <v>1005</v>
      </c>
      <c r="C6">
        <v>1109</v>
      </c>
      <c r="D6" t="s">
        <v>15</v>
      </c>
      <c r="E6">
        <v>3</v>
      </c>
      <c r="F6">
        <v>8</v>
      </c>
      <c r="I6" t="s">
        <v>40</v>
      </c>
      <c r="J6" t="s">
        <v>17</v>
      </c>
    </row>
    <row r="7" spans="1:10">
      <c r="A7" s="1" t="s">
        <v>24</v>
      </c>
      <c r="B7" s="2">
        <v>1006</v>
      </c>
      <c r="C7">
        <v>9822</v>
      </c>
      <c r="D7" t="s">
        <v>6</v>
      </c>
      <c r="E7">
        <v>58.3</v>
      </c>
      <c r="F7">
        <v>98.4</v>
      </c>
      <c r="I7" t="s">
        <v>40</v>
      </c>
      <c r="J7" t="s">
        <v>17</v>
      </c>
    </row>
    <row r="8" spans="1:10">
      <c r="A8" s="1" t="s">
        <v>24</v>
      </c>
      <c r="B8" s="2">
        <v>1007</v>
      </c>
      <c r="C8">
        <v>1109</v>
      </c>
      <c r="D8" t="s">
        <v>15</v>
      </c>
      <c r="E8">
        <v>3</v>
      </c>
      <c r="F8">
        <v>8</v>
      </c>
      <c r="I8" t="s">
        <v>41</v>
      </c>
      <c r="J8" t="s">
        <v>20</v>
      </c>
    </row>
    <row r="9" spans="1:10">
      <c r="A9" s="1" t="s">
        <v>24</v>
      </c>
      <c r="B9" s="2">
        <v>1008</v>
      </c>
      <c r="C9">
        <v>2877</v>
      </c>
      <c r="D9" t="s">
        <v>12</v>
      </c>
      <c r="E9">
        <v>11.4</v>
      </c>
      <c r="F9">
        <v>16.3</v>
      </c>
      <c r="I9" t="s">
        <v>40</v>
      </c>
      <c r="J9" t="s">
        <v>20</v>
      </c>
    </row>
    <row r="10" spans="1:10">
      <c r="A10" s="1" t="s">
        <v>24</v>
      </c>
      <c r="B10" s="2">
        <v>1009</v>
      </c>
      <c r="C10">
        <v>1109</v>
      </c>
      <c r="D10" t="s">
        <v>15</v>
      </c>
      <c r="E10">
        <v>3</v>
      </c>
      <c r="F10">
        <v>8</v>
      </c>
      <c r="I10" t="s">
        <v>40</v>
      </c>
      <c r="J10" t="s">
        <v>17</v>
      </c>
    </row>
    <row r="11" spans="1:10">
      <c r="A11" s="1" t="s">
        <v>24</v>
      </c>
      <c r="B11" s="2">
        <v>1010</v>
      </c>
      <c r="C11">
        <v>2877</v>
      </c>
      <c r="D11" t="s">
        <v>12</v>
      </c>
      <c r="E11">
        <v>11.4</v>
      </c>
      <c r="F11">
        <v>16.3</v>
      </c>
      <c r="I11" t="s">
        <v>39</v>
      </c>
      <c r="J11" t="s">
        <v>21</v>
      </c>
    </row>
    <row r="12" spans="1:10">
      <c r="A12" s="1" t="s">
        <v>24</v>
      </c>
      <c r="B12" s="2">
        <v>1011</v>
      </c>
      <c r="C12">
        <v>2877</v>
      </c>
      <c r="D12" t="s">
        <v>12</v>
      </c>
      <c r="E12">
        <v>11.4</v>
      </c>
      <c r="F12">
        <v>16.3</v>
      </c>
      <c r="I12" t="s">
        <v>39</v>
      </c>
      <c r="J12" t="s">
        <v>17</v>
      </c>
    </row>
    <row r="13" spans="1:10">
      <c r="A13" s="1" t="s">
        <v>24</v>
      </c>
      <c r="B13" s="2">
        <v>1012</v>
      </c>
      <c r="C13">
        <v>4421</v>
      </c>
      <c r="D13" t="s">
        <v>10</v>
      </c>
      <c r="E13">
        <v>45</v>
      </c>
      <c r="F13">
        <v>87</v>
      </c>
      <c r="I13" t="s">
        <v>40</v>
      </c>
      <c r="J13" t="s">
        <v>20</v>
      </c>
    </row>
    <row r="14" spans="1:10">
      <c r="A14" s="1" t="s">
        <v>24</v>
      </c>
      <c r="B14" s="2">
        <v>1013</v>
      </c>
      <c r="C14">
        <v>9212</v>
      </c>
      <c r="D14" t="s">
        <v>11</v>
      </c>
      <c r="E14">
        <v>4</v>
      </c>
      <c r="F14">
        <v>7</v>
      </c>
      <c r="I14" t="s">
        <v>41</v>
      </c>
      <c r="J14" t="s">
        <v>21</v>
      </c>
    </row>
    <row r="15" spans="1:10">
      <c r="A15" s="1" t="s">
        <v>24</v>
      </c>
      <c r="B15" s="2">
        <v>1014</v>
      </c>
      <c r="C15">
        <v>8722</v>
      </c>
      <c r="D15" t="s">
        <v>7</v>
      </c>
      <c r="E15">
        <v>344</v>
      </c>
      <c r="F15">
        <v>502</v>
      </c>
      <c r="I15" t="s">
        <v>38</v>
      </c>
      <c r="J15" t="s">
        <v>19</v>
      </c>
    </row>
    <row r="16" spans="1:10">
      <c r="A16" s="1" t="s">
        <v>24</v>
      </c>
      <c r="B16" s="2">
        <v>1015</v>
      </c>
      <c r="C16">
        <v>2877</v>
      </c>
      <c r="D16" t="s">
        <v>12</v>
      </c>
      <c r="E16">
        <v>11.4</v>
      </c>
      <c r="F16">
        <v>16.3</v>
      </c>
      <c r="I16" t="s">
        <v>41</v>
      </c>
      <c r="J16" t="s">
        <v>17</v>
      </c>
    </row>
    <row r="17" spans="1:10">
      <c r="A17" s="1" t="s">
        <v>24</v>
      </c>
      <c r="B17" s="2">
        <v>1016</v>
      </c>
      <c r="C17">
        <v>2499</v>
      </c>
      <c r="D17" t="s">
        <v>13</v>
      </c>
      <c r="E17">
        <v>6.2</v>
      </c>
      <c r="F17">
        <v>9.1999999999999993</v>
      </c>
      <c r="I17" t="s">
        <v>40</v>
      </c>
      <c r="J17" t="s">
        <v>19</v>
      </c>
    </row>
    <row r="18" spans="1:10">
      <c r="A18" s="1" t="s">
        <v>25</v>
      </c>
      <c r="B18" s="2">
        <v>1017</v>
      </c>
      <c r="C18">
        <v>2242</v>
      </c>
      <c r="D18" t="s">
        <v>9</v>
      </c>
      <c r="E18">
        <v>60</v>
      </c>
      <c r="F18">
        <v>124</v>
      </c>
      <c r="I18" t="s">
        <v>39</v>
      </c>
      <c r="J18" t="s">
        <v>20</v>
      </c>
    </row>
    <row r="19" spans="1:10">
      <c r="A19" s="1" t="s">
        <v>25</v>
      </c>
      <c r="B19" s="2">
        <v>1018</v>
      </c>
      <c r="C19">
        <v>1109</v>
      </c>
      <c r="D19" t="s">
        <v>15</v>
      </c>
      <c r="E19">
        <v>3</v>
      </c>
      <c r="F19">
        <v>8</v>
      </c>
      <c r="I19" t="s">
        <v>40</v>
      </c>
      <c r="J19" t="s">
        <v>19</v>
      </c>
    </row>
    <row r="20" spans="1:10">
      <c r="A20" s="1" t="s">
        <v>25</v>
      </c>
      <c r="B20" s="2">
        <v>1019</v>
      </c>
      <c r="C20">
        <v>2499</v>
      </c>
      <c r="D20" t="s">
        <v>13</v>
      </c>
      <c r="E20">
        <v>6.2</v>
      </c>
      <c r="F20">
        <v>9.1999999999999993</v>
      </c>
      <c r="I20" t="s">
        <v>40</v>
      </c>
      <c r="J20" t="s">
        <v>21</v>
      </c>
    </row>
    <row r="21" spans="1:10">
      <c r="A21" s="1" t="s">
        <v>25</v>
      </c>
      <c r="B21" s="2">
        <v>1020</v>
      </c>
      <c r="C21">
        <v>2499</v>
      </c>
      <c r="D21" t="s">
        <v>13</v>
      </c>
      <c r="E21">
        <v>6.2</v>
      </c>
      <c r="F21">
        <v>9.1999999999999993</v>
      </c>
      <c r="I21" t="s">
        <v>40</v>
      </c>
      <c r="J21" t="s">
        <v>18</v>
      </c>
    </row>
    <row r="22" spans="1:10">
      <c r="A22" s="1" t="s">
        <v>25</v>
      </c>
      <c r="B22" s="2">
        <v>1021</v>
      </c>
      <c r="C22">
        <v>1109</v>
      </c>
      <c r="D22" t="s">
        <v>15</v>
      </c>
      <c r="E22">
        <v>3</v>
      </c>
      <c r="F22">
        <v>8</v>
      </c>
      <c r="I22" t="s">
        <v>39</v>
      </c>
      <c r="J22" t="s">
        <v>21</v>
      </c>
    </row>
    <row r="23" spans="1:10">
      <c r="A23" s="1" t="s">
        <v>25</v>
      </c>
      <c r="B23" s="2">
        <v>1022</v>
      </c>
      <c r="C23">
        <v>2877</v>
      </c>
      <c r="D23" t="s">
        <v>12</v>
      </c>
      <c r="E23">
        <v>11.4</v>
      </c>
      <c r="F23">
        <v>16.3</v>
      </c>
      <c r="I23" t="s">
        <v>40</v>
      </c>
      <c r="J23" t="s">
        <v>22</v>
      </c>
    </row>
    <row r="24" spans="1:10">
      <c r="A24" s="1" t="s">
        <v>25</v>
      </c>
      <c r="B24" s="2">
        <v>1023</v>
      </c>
      <c r="C24">
        <v>1109</v>
      </c>
      <c r="D24" t="s">
        <v>15</v>
      </c>
      <c r="E24">
        <v>3</v>
      </c>
      <c r="F24">
        <v>8</v>
      </c>
      <c r="I24" t="s">
        <v>41</v>
      </c>
      <c r="J24" t="s">
        <v>20</v>
      </c>
    </row>
    <row r="25" spans="1:10">
      <c r="A25" s="1" t="s">
        <v>25</v>
      </c>
      <c r="B25" s="2">
        <v>1024</v>
      </c>
      <c r="C25">
        <v>9212</v>
      </c>
      <c r="D25" t="s">
        <v>11</v>
      </c>
      <c r="E25">
        <v>4</v>
      </c>
      <c r="F25">
        <v>7</v>
      </c>
      <c r="I25" t="s">
        <v>39</v>
      </c>
      <c r="J25" t="s">
        <v>22</v>
      </c>
    </row>
    <row r="26" spans="1:10">
      <c r="A26" s="1" t="s">
        <v>25</v>
      </c>
      <c r="B26" s="2">
        <v>1025</v>
      </c>
      <c r="C26">
        <v>2877</v>
      </c>
      <c r="D26" t="s">
        <v>12</v>
      </c>
      <c r="E26">
        <v>11.4</v>
      </c>
      <c r="F26">
        <v>16.3</v>
      </c>
      <c r="I26" t="s">
        <v>41</v>
      </c>
      <c r="J26" t="s">
        <v>18</v>
      </c>
    </row>
    <row r="27" spans="1:10">
      <c r="A27" s="1" t="s">
        <v>25</v>
      </c>
      <c r="B27" s="2">
        <v>1026</v>
      </c>
      <c r="C27">
        <v>6119</v>
      </c>
      <c r="D27" t="s">
        <v>14</v>
      </c>
      <c r="E27">
        <v>9</v>
      </c>
      <c r="F27">
        <v>14</v>
      </c>
      <c r="I27" t="s">
        <v>41</v>
      </c>
      <c r="J27" t="s">
        <v>20</v>
      </c>
    </row>
    <row r="28" spans="1:10">
      <c r="A28" s="1" t="s">
        <v>25</v>
      </c>
      <c r="B28" s="2">
        <v>1027</v>
      </c>
      <c r="C28">
        <v>6119</v>
      </c>
      <c r="D28" t="s">
        <v>14</v>
      </c>
      <c r="E28">
        <v>9</v>
      </c>
      <c r="F28">
        <v>14</v>
      </c>
      <c r="I28" t="s">
        <v>38</v>
      </c>
      <c r="J28" t="s">
        <v>18</v>
      </c>
    </row>
    <row r="29" spans="1:10">
      <c r="A29" s="1" t="s">
        <v>25</v>
      </c>
      <c r="B29" s="2">
        <v>1028</v>
      </c>
      <c r="C29">
        <v>8722</v>
      </c>
      <c r="D29" t="s">
        <v>7</v>
      </c>
      <c r="E29">
        <v>344</v>
      </c>
      <c r="F29">
        <v>502</v>
      </c>
      <c r="I29" t="s">
        <v>38</v>
      </c>
      <c r="J29" t="s">
        <v>17</v>
      </c>
    </row>
    <row r="30" spans="1:10">
      <c r="A30" s="1" t="s">
        <v>25</v>
      </c>
      <c r="B30" s="2">
        <v>1029</v>
      </c>
      <c r="C30">
        <v>2499</v>
      </c>
      <c r="D30" t="s">
        <v>13</v>
      </c>
      <c r="E30">
        <v>6.2</v>
      </c>
      <c r="F30">
        <v>9.1999999999999993</v>
      </c>
      <c r="I30" t="s">
        <v>39</v>
      </c>
      <c r="J30" t="s">
        <v>17</v>
      </c>
    </row>
    <row r="31" spans="1:10">
      <c r="A31" s="1" t="s">
        <v>25</v>
      </c>
      <c r="B31" s="2">
        <v>1030</v>
      </c>
      <c r="C31">
        <v>4421</v>
      </c>
      <c r="D31" t="s">
        <v>10</v>
      </c>
      <c r="E31">
        <v>45</v>
      </c>
      <c r="F31">
        <v>87</v>
      </c>
      <c r="I31" t="s">
        <v>39</v>
      </c>
      <c r="J31" t="s">
        <v>18</v>
      </c>
    </row>
    <row r="32" spans="1:10">
      <c r="A32" s="1" t="s">
        <v>25</v>
      </c>
      <c r="B32" s="2">
        <v>1031</v>
      </c>
      <c r="C32">
        <v>1109</v>
      </c>
      <c r="D32" t="s">
        <v>15</v>
      </c>
      <c r="E32">
        <v>3</v>
      </c>
      <c r="F32">
        <v>8</v>
      </c>
      <c r="I32" t="s">
        <v>39</v>
      </c>
      <c r="J32" t="s">
        <v>19</v>
      </c>
    </row>
    <row r="33" spans="1:10">
      <c r="A33" s="1" t="s">
        <v>25</v>
      </c>
      <c r="B33" s="2">
        <v>1032</v>
      </c>
      <c r="C33">
        <v>2877</v>
      </c>
      <c r="D33" t="s">
        <v>12</v>
      </c>
      <c r="E33">
        <v>11.4</v>
      </c>
      <c r="F33">
        <v>16.3</v>
      </c>
      <c r="I33" t="s">
        <v>38</v>
      </c>
      <c r="J33" t="s">
        <v>17</v>
      </c>
    </row>
    <row r="34" spans="1:10">
      <c r="A34" s="1" t="s">
        <v>25</v>
      </c>
      <c r="B34" s="2">
        <v>1033</v>
      </c>
      <c r="C34">
        <v>9822</v>
      </c>
      <c r="D34" t="s">
        <v>6</v>
      </c>
      <c r="E34">
        <v>58.3</v>
      </c>
      <c r="F34">
        <v>98.4</v>
      </c>
      <c r="I34" t="s">
        <v>39</v>
      </c>
      <c r="J34" t="s">
        <v>19</v>
      </c>
    </row>
    <row r="35" spans="1:10">
      <c r="A35" s="1" t="s">
        <v>25</v>
      </c>
      <c r="B35" s="2">
        <v>1034</v>
      </c>
      <c r="C35">
        <v>2877</v>
      </c>
      <c r="D35" t="s">
        <v>12</v>
      </c>
      <c r="E35">
        <v>11.4</v>
      </c>
      <c r="F35">
        <v>16.3</v>
      </c>
      <c r="I35" t="s">
        <v>39</v>
      </c>
      <c r="J35" t="s">
        <v>21</v>
      </c>
    </row>
    <row r="36" spans="1:10">
      <c r="A36" s="1" t="s">
        <v>26</v>
      </c>
      <c r="B36" s="2">
        <v>1035</v>
      </c>
      <c r="C36">
        <v>2499</v>
      </c>
      <c r="D36" t="s">
        <v>13</v>
      </c>
      <c r="E36">
        <v>6.2</v>
      </c>
      <c r="F36">
        <v>9.1999999999999993</v>
      </c>
      <c r="I36" t="s">
        <v>41</v>
      </c>
      <c r="J36" t="s">
        <v>19</v>
      </c>
    </row>
    <row r="37" spans="1:10">
      <c r="A37" s="1" t="s">
        <v>26</v>
      </c>
      <c r="B37" s="2">
        <v>1036</v>
      </c>
      <c r="C37">
        <v>2499</v>
      </c>
      <c r="D37" t="s">
        <v>13</v>
      </c>
      <c r="E37">
        <v>6.2</v>
      </c>
      <c r="F37">
        <v>9.1999999999999993</v>
      </c>
      <c r="I37" t="s">
        <v>39</v>
      </c>
      <c r="J37" t="s">
        <v>18</v>
      </c>
    </row>
    <row r="38" spans="1:10">
      <c r="A38" s="1" t="s">
        <v>26</v>
      </c>
      <c r="B38" s="2">
        <v>1037</v>
      </c>
      <c r="C38">
        <v>6622</v>
      </c>
      <c r="D38" t="s">
        <v>8</v>
      </c>
      <c r="E38">
        <v>42</v>
      </c>
      <c r="F38">
        <v>77</v>
      </c>
      <c r="I38" t="s">
        <v>39</v>
      </c>
      <c r="J38" t="s">
        <v>18</v>
      </c>
    </row>
    <row r="39" spans="1:10">
      <c r="A39" s="1" t="s">
        <v>26</v>
      </c>
      <c r="B39" s="2">
        <v>1038</v>
      </c>
      <c r="C39">
        <v>2499</v>
      </c>
      <c r="D39" t="s">
        <v>13</v>
      </c>
      <c r="E39">
        <v>6.2</v>
      </c>
      <c r="F39">
        <v>9.1999999999999993</v>
      </c>
      <c r="I39" t="s">
        <v>39</v>
      </c>
      <c r="J39" t="s">
        <v>18</v>
      </c>
    </row>
    <row r="40" spans="1:10">
      <c r="A40" s="1" t="s">
        <v>26</v>
      </c>
      <c r="B40" s="2">
        <v>1039</v>
      </c>
      <c r="C40">
        <v>2877</v>
      </c>
      <c r="D40" t="s">
        <v>12</v>
      </c>
      <c r="E40">
        <v>11.4</v>
      </c>
      <c r="F40">
        <v>16.3</v>
      </c>
      <c r="I40" t="s">
        <v>39</v>
      </c>
      <c r="J40" t="s">
        <v>19</v>
      </c>
    </row>
    <row r="41" spans="1:10">
      <c r="A41" s="1" t="s">
        <v>26</v>
      </c>
      <c r="B41" s="2">
        <v>1040</v>
      </c>
      <c r="C41">
        <v>1109</v>
      </c>
      <c r="D41" t="s">
        <v>15</v>
      </c>
      <c r="E41">
        <v>3</v>
      </c>
      <c r="F41">
        <v>8</v>
      </c>
      <c r="I41" t="s">
        <v>39</v>
      </c>
      <c r="J41" t="s">
        <v>17</v>
      </c>
    </row>
    <row r="42" spans="1:10">
      <c r="A42" s="1" t="s">
        <v>26</v>
      </c>
      <c r="B42" s="2">
        <v>1041</v>
      </c>
      <c r="C42">
        <v>2499</v>
      </c>
      <c r="D42" t="s">
        <v>13</v>
      </c>
      <c r="E42">
        <v>6.2</v>
      </c>
      <c r="F42">
        <v>9.1999999999999993</v>
      </c>
      <c r="I42" t="s">
        <v>38</v>
      </c>
      <c r="J42" t="s">
        <v>20</v>
      </c>
    </row>
    <row r="43" spans="1:10">
      <c r="A43" s="1" t="s">
        <v>26</v>
      </c>
      <c r="B43" s="2">
        <v>1042</v>
      </c>
      <c r="C43">
        <v>8722</v>
      </c>
      <c r="D43" t="s">
        <v>7</v>
      </c>
      <c r="E43">
        <v>344</v>
      </c>
      <c r="F43">
        <v>502</v>
      </c>
      <c r="I43" t="s">
        <v>40</v>
      </c>
      <c r="J43" t="s">
        <v>20</v>
      </c>
    </row>
    <row r="44" spans="1:10">
      <c r="A44" s="1" t="s">
        <v>26</v>
      </c>
      <c r="B44" s="2">
        <v>1043</v>
      </c>
      <c r="C44">
        <v>2242</v>
      </c>
      <c r="D44" t="s">
        <v>9</v>
      </c>
      <c r="E44">
        <v>60</v>
      </c>
      <c r="F44">
        <v>124</v>
      </c>
      <c r="I44" t="s">
        <v>40</v>
      </c>
      <c r="J44" t="s">
        <v>19</v>
      </c>
    </row>
    <row r="45" spans="1:10">
      <c r="A45" s="1" t="s">
        <v>26</v>
      </c>
      <c r="B45" s="2">
        <v>1044</v>
      </c>
      <c r="C45">
        <v>2877</v>
      </c>
      <c r="D45" t="s">
        <v>12</v>
      </c>
      <c r="E45">
        <v>11.4</v>
      </c>
      <c r="F45">
        <v>16.3</v>
      </c>
      <c r="I45" t="s">
        <v>40</v>
      </c>
      <c r="J45" t="s">
        <v>19</v>
      </c>
    </row>
    <row r="46" spans="1:10">
      <c r="A46" s="1" t="s">
        <v>26</v>
      </c>
      <c r="B46" s="2">
        <v>1045</v>
      </c>
      <c r="C46">
        <v>8722</v>
      </c>
      <c r="D46" t="s">
        <v>7</v>
      </c>
      <c r="E46">
        <v>344</v>
      </c>
      <c r="F46">
        <v>502</v>
      </c>
      <c r="I46" t="s">
        <v>41</v>
      </c>
      <c r="J46" t="s">
        <v>17</v>
      </c>
    </row>
    <row r="47" spans="1:10">
      <c r="A47" s="1" t="s">
        <v>26</v>
      </c>
      <c r="B47" s="2">
        <v>1046</v>
      </c>
      <c r="C47">
        <v>6119</v>
      </c>
      <c r="D47" t="s">
        <v>14</v>
      </c>
      <c r="E47">
        <v>9</v>
      </c>
      <c r="F47">
        <v>14</v>
      </c>
      <c r="I47" t="s">
        <v>39</v>
      </c>
      <c r="J47" t="s">
        <v>22</v>
      </c>
    </row>
    <row r="48" spans="1:10">
      <c r="A48" s="1" t="s">
        <v>26</v>
      </c>
      <c r="B48" s="2">
        <v>1047</v>
      </c>
      <c r="C48">
        <v>6622</v>
      </c>
      <c r="D48" t="s">
        <v>8</v>
      </c>
      <c r="E48">
        <v>42</v>
      </c>
      <c r="F48">
        <v>77</v>
      </c>
      <c r="I48" t="s">
        <v>41</v>
      </c>
      <c r="J48" t="s">
        <v>17</v>
      </c>
    </row>
    <row r="49" spans="1:10">
      <c r="A49" s="1" t="s">
        <v>26</v>
      </c>
      <c r="B49" s="2">
        <v>1048</v>
      </c>
      <c r="C49">
        <v>8722</v>
      </c>
      <c r="D49" t="s">
        <v>7</v>
      </c>
      <c r="E49">
        <v>344</v>
      </c>
      <c r="F49">
        <v>502</v>
      </c>
      <c r="I49" t="s">
        <v>38</v>
      </c>
      <c r="J49" t="s">
        <v>17</v>
      </c>
    </row>
    <row r="50" spans="1:10">
      <c r="A50" s="1" t="s">
        <v>32</v>
      </c>
      <c r="B50" s="2">
        <v>1049</v>
      </c>
      <c r="C50">
        <v>2499</v>
      </c>
      <c r="D50" t="s">
        <v>13</v>
      </c>
      <c r="E50">
        <v>6.2</v>
      </c>
      <c r="F50">
        <v>9.1999999999999993</v>
      </c>
      <c r="I50" t="s">
        <v>38</v>
      </c>
      <c r="J50" t="s">
        <v>21</v>
      </c>
    </row>
    <row r="51" spans="1:10">
      <c r="A51" s="1" t="s">
        <v>32</v>
      </c>
      <c r="B51" s="2">
        <v>1050</v>
      </c>
      <c r="C51">
        <v>2877</v>
      </c>
      <c r="D51" t="s">
        <v>12</v>
      </c>
      <c r="E51">
        <v>11.4</v>
      </c>
      <c r="F51">
        <v>16.3</v>
      </c>
      <c r="I51" t="s">
        <v>38</v>
      </c>
      <c r="J51" t="s">
        <v>17</v>
      </c>
    </row>
    <row r="52" spans="1:10">
      <c r="A52" s="1" t="s">
        <v>32</v>
      </c>
      <c r="B52" s="2">
        <v>1051</v>
      </c>
      <c r="C52">
        <v>6119</v>
      </c>
      <c r="D52" t="s">
        <v>14</v>
      </c>
      <c r="E52">
        <v>9</v>
      </c>
      <c r="F52">
        <v>14</v>
      </c>
      <c r="I52" t="s">
        <v>40</v>
      </c>
      <c r="J52" t="s">
        <v>22</v>
      </c>
    </row>
    <row r="53" spans="1:10">
      <c r="A53" s="1" t="s">
        <v>32</v>
      </c>
      <c r="B53" s="2">
        <v>1052</v>
      </c>
      <c r="C53">
        <v>6622</v>
      </c>
      <c r="D53" t="s">
        <v>8</v>
      </c>
      <c r="E53">
        <v>42</v>
      </c>
      <c r="F53">
        <v>77</v>
      </c>
      <c r="I53" t="s">
        <v>40</v>
      </c>
      <c r="J53" t="s">
        <v>17</v>
      </c>
    </row>
    <row r="54" spans="1:10">
      <c r="A54" s="1" t="s">
        <v>32</v>
      </c>
      <c r="B54" s="2">
        <v>1053</v>
      </c>
      <c r="C54">
        <v>2242</v>
      </c>
      <c r="D54" t="s">
        <v>9</v>
      </c>
      <c r="E54">
        <v>60</v>
      </c>
      <c r="F54">
        <v>124</v>
      </c>
      <c r="I54" t="s">
        <v>38</v>
      </c>
      <c r="J54" t="s">
        <v>19</v>
      </c>
    </row>
    <row r="55" spans="1:10">
      <c r="A55" s="1" t="s">
        <v>32</v>
      </c>
      <c r="B55" s="2">
        <v>1054</v>
      </c>
      <c r="C55">
        <v>4421</v>
      </c>
      <c r="D55" t="s">
        <v>10</v>
      </c>
      <c r="E55">
        <v>45</v>
      </c>
      <c r="F55">
        <v>87</v>
      </c>
      <c r="I55" t="s">
        <v>40</v>
      </c>
      <c r="J55" t="s">
        <v>18</v>
      </c>
    </row>
    <row r="56" spans="1:10">
      <c r="A56" s="1" t="s">
        <v>32</v>
      </c>
      <c r="B56" s="2">
        <v>1055</v>
      </c>
      <c r="C56">
        <v>6119</v>
      </c>
      <c r="D56" t="s">
        <v>14</v>
      </c>
      <c r="E56">
        <v>9</v>
      </c>
      <c r="F56">
        <v>14</v>
      </c>
      <c r="I56" t="s">
        <v>39</v>
      </c>
      <c r="J56" t="s">
        <v>18</v>
      </c>
    </row>
    <row r="57" spans="1:10">
      <c r="A57" s="1" t="s">
        <v>32</v>
      </c>
      <c r="B57" s="2">
        <v>1056</v>
      </c>
      <c r="C57">
        <v>1109</v>
      </c>
      <c r="D57" t="s">
        <v>15</v>
      </c>
      <c r="E57">
        <v>3</v>
      </c>
      <c r="F57">
        <v>8</v>
      </c>
      <c r="I57" t="s">
        <v>40</v>
      </c>
      <c r="J57" t="s">
        <v>19</v>
      </c>
    </row>
    <row r="58" spans="1:10">
      <c r="A58" s="1" t="s">
        <v>32</v>
      </c>
      <c r="B58" s="2">
        <v>1057</v>
      </c>
      <c r="C58">
        <v>2499</v>
      </c>
      <c r="D58" t="s">
        <v>13</v>
      </c>
      <c r="E58">
        <v>6.2</v>
      </c>
      <c r="F58">
        <v>9.1999999999999993</v>
      </c>
      <c r="I58" t="s">
        <v>39</v>
      </c>
      <c r="J58" t="s">
        <v>19</v>
      </c>
    </row>
    <row r="59" spans="1:10">
      <c r="A59" s="1" t="s">
        <v>32</v>
      </c>
      <c r="B59" s="2">
        <v>1058</v>
      </c>
      <c r="C59">
        <v>6119</v>
      </c>
      <c r="D59" t="s">
        <v>14</v>
      </c>
      <c r="E59">
        <v>9</v>
      </c>
      <c r="F59">
        <v>14</v>
      </c>
      <c r="I59" t="s">
        <v>41</v>
      </c>
      <c r="J59" t="s">
        <v>17</v>
      </c>
    </row>
    <row r="60" spans="1:10">
      <c r="A60" s="1" t="s">
        <v>32</v>
      </c>
      <c r="B60" s="2">
        <v>1059</v>
      </c>
      <c r="C60">
        <v>2242</v>
      </c>
      <c r="D60" t="s">
        <v>9</v>
      </c>
      <c r="E60">
        <v>60</v>
      </c>
      <c r="F60">
        <v>124</v>
      </c>
      <c r="I60" t="s">
        <v>40</v>
      </c>
      <c r="J60" t="s">
        <v>17</v>
      </c>
    </row>
    <row r="61" spans="1:10">
      <c r="A61" s="1" t="s">
        <v>32</v>
      </c>
      <c r="B61" s="2">
        <v>1060</v>
      </c>
      <c r="C61">
        <v>6119</v>
      </c>
      <c r="D61" t="s">
        <v>14</v>
      </c>
      <c r="E61">
        <v>9</v>
      </c>
      <c r="F61">
        <v>14</v>
      </c>
      <c r="I61" t="s">
        <v>40</v>
      </c>
      <c r="J61" t="s">
        <v>18</v>
      </c>
    </row>
    <row r="62" spans="1:10">
      <c r="A62" s="1" t="s">
        <v>27</v>
      </c>
      <c r="B62" s="2">
        <v>1061</v>
      </c>
      <c r="C62">
        <v>1109</v>
      </c>
      <c r="D62" t="s">
        <v>15</v>
      </c>
      <c r="E62">
        <v>3</v>
      </c>
      <c r="F62">
        <v>8</v>
      </c>
      <c r="I62" t="s">
        <v>40</v>
      </c>
      <c r="J62" t="s">
        <v>18</v>
      </c>
    </row>
    <row r="63" spans="1:10">
      <c r="A63" s="1" t="s">
        <v>27</v>
      </c>
      <c r="B63" s="2">
        <v>1062</v>
      </c>
      <c r="C63">
        <v>2499</v>
      </c>
      <c r="D63" t="s">
        <v>13</v>
      </c>
      <c r="E63">
        <v>6.2</v>
      </c>
      <c r="F63">
        <v>9.1999999999999993</v>
      </c>
      <c r="I63" t="s">
        <v>38</v>
      </c>
      <c r="J63" t="s">
        <v>17</v>
      </c>
    </row>
    <row r="64" spans="1:10">
      <c r="A64" s="1" t="s">
        <v>27</v>
      </c>
      <c r="B64" s="2">
        <v>1063</v>
      </c>
      <c r="C64">
        <v>1109</v>
      </c>
      <c r="D64" t="s">
        <v>15</v>
      </c>
      <c r="E64">
        <v>3</v>
      </c>
      <c r="F64">
        <v>8</v>
      </c>
      <c r="I64" t="s">
        <v>40</v>
      </c>
      <c r="J64" t="s">
        <v>19</v>
      </c>
    </row>
    <row r="65" spans="1:10">
      <c r="A65" s="1" t="s">
        <v>27</v>
      </c>
      <c r="B65" s="2">
        <v>1064</v>
      </c>
      <c r="C65">
        <v>2499</v>
      </c>
      <c r="D65" t="s">
        <v>13</v>
      </c>
      <c r="E65">
        <v>6.2</v>
      </c>
      <c r="F65">
        <v>9.1999999999999993</v>
      </c>
      <c r="I65" t="s">
        <v>41</v>
      </c>
      <c r="J65" t="s">
        <v>17</v>
      </c>
    </row>
    <row r="66" spans="1:10">
      <c r="A66" s="1" t="s">
        <v>27</v>
      </c>
      <c r="B66" s="2">
        <v>1065</v>
      </c>
      <c r="C66">
        <v>2499</v>
      </c>
      <c r="D66" t="s">
        <v>13</v>
      </c>
      <c r="E66">
        <v>6.2</v>
      </c>
      <c r="F66">
        <v>9.1999999999999993</v>
      </c>
      <c r="I66" t="s">
        <v>40</v>
      </c>
      <c r="J66" t="s">
        <v>20</v>
      </c>
    </row>
    <row r="67" spans="1:10">
      <c r="A67" s="1" t="s">
        <v>27</v>
      </c>
      <c r="B67" s="2">
        <v>1066</v>
      </c>
      <c r="C67">
        <v>2877</v>
      </c>
      <c r="D67" t="s">
        <v>12</v>
      </c>
      <c r="E67">
        <v>11.4</v>
      </c>
      <c r="F67">
        <v>16.3</v>
      </c>
      <c r="I67" t="s">
        <v>40</v>
      </c>
      <c r="J67" t="s">
        <v>18</v>
      </c>
    </row>
    <row r="68" spans="1:10">
      <c r="A68" s="1" t="s">
        <v>27</v>
      </c>
      <c r="B68" s="2">
        <v>1067</v>
      </c>
      <c r="C68">
        <v>2877</v>
      </c>
      <c r="D68" t="s">
        <v>12</v>
      </c>
      <c r="E68">
        <v>11.4</v>
      </c>
      <c r="F68">
        <v>16.3</v>
      </c>
      <c r="I68" t="s">
        <v>40</v>
      </c>
      <c r="J68" t="s">
        <v>22</v>
      </c>
    </row>
    <row r="69" spans="1:10">
      <c r="A69" s="1" t="s">
        <v>27</v>
      </c>
      <c r="B69" s="2">
        <v>1068</v>
      </c>
      <c r="C69">
        <v>6119</v>
      </c>
      <c r="D69" t="s">
        <v>14</v>
      </c>
      <c r="E69">
        <v>9</v>
      </c>
      <c r="F69">
        <v>14</v>
      </c>
      <c r="I69" t="s">
        <v>39</v>
      </c>
      <c r="J69" t="s">
        <v>19</v>
      </c>
    </row>
    <row r="70" spans="1:10">
      <c r="A70" s="1" t="s">
        <v>27</v>
      </c>
      <c r="B70" s="2">
        <v>1069</v>
      </c>
      <c r="C70">
        <v>1109</v>
      </c>
      <c r="D70" t="s">
        <v>15</v>
      </c>
      <c r="E70">
        <v>3</v>
      </c>
      <c r="F70">
        <v>8</v>
      </c>
      <c r="I70" t="s">
        <v>40</v>
      </c>
      <c r="J70" t="s">
        <v>17</v>
      </c>
    </row>
    <row r="71" spans="1:10">
      <c r="A71" s="1" t="s">
        <v>27</v>
      </c>
      <c r="B71" s="2">
        <v>1070</v>
      </c>
      <c r="C71">
        <v>2499</v>
      </c>
      <c r="D71" t="s">
        <v>13</v>
      </c>
      <c r="E71">
        <v>6.2</v>
      </c>
      <c r="F71">
        <v>9.1999999999999993</v>
      </c>
      <c r="I71" t="s">
        <v>41</v>
      </c>
      <c r="J71" t="s">
        <v>17</v>
      </c>
    </row>
    <row r="72" spans="1:10">
      <c r="A72" s="1" t="s">
        <v>27</v>
      </c>
      <c r="B72" s="2">
        <v>1071</v>
      </c>
      <c r="C72">
        <v>1109</v>
      </c>
      <c r="D72" t="s">
        <v>15</v>
      </c>
      <c r="E72">
        <v>3</v>
      </c>
      <c r="F72">
        <v>8</v>
      </c>
      <c r="I72" t="s">
        <v>38</v>
      </c>
      <c r="J72" t="s">
        <v>17</v>
      </c>
    </row>
    <row r="73" spans="1:10">
      <c r="A73" s="1" t="s">
        <v>27</v>
      </c>
      <c r="B73" s="2">
        <v>1072</v>
      </c>
      <c r="C73">
        <v>1109</v>
      </c>
      <c r="D73" t="s">
        <v>15</v>
      </c>
      <c r="E73">
        <v>3</v>
      </c>
      <c r="F73">
        <v>8</v>
      </c>
      <c r="I73" t="s">
        <v>40</v>
      </c>
      <c r="J73" t="s">
        <v>18</v>
      </c>
    </row>
    <row r="74" spans="1:10">
      <c r="A74" s="1" t="s">
        <v>27</v>
      </c>
      <c r="B74" s="2">
        <v>1073</v>
      </c>
      <c r="C74">
        <v>6622</v>
      </c>
      <c r="D74" t="s">
        <v>8</v>
      </c>
      <c r="E74">
        <v>42</v>
      </c>
      <c r="F74">
        <v>77</v>
      </c>
      <c r="I74" t="s">
        <v>40</v>
      </c>
      <c r="J74" t="s">
        <v>19</v>
      </c>
    </row>
    <row r="75" spans="1:10">
      <c r="A75" s="1" t="s">
        <v>27</v>
      </c>
      <c r="B75" s="2">
        <v>1074</v>
      </c>
      <c r="C75">
        <v>2877</v>
      </c>
      <c r="D75" t="s">
        <v>12</v>
      </c>
      <c r="E75">
        <v>11.4</v>
      </c>
      <c r="F75">
        <v>16.3</v>
      </c>
      <c r="I75" t="s">
        <v>40</v>
      </c>
      <c r="J75" t="s">
        <v>17</v>
      </c>
    </row>
    <row r="76" spans="1:10">
      <c r="A76" s="1" t="s">
        <v>27</v>
      </c>
      <c r="B76" s="2">
        <v>1075</v>
      </c>
      <c r="C76">
        <v>1109</v>
      </c>
      <c r="D76" t="s">
        <v>15</v>
      </c>
      <c r="E76">
        <v>3</v>
      </c>
      <c r="F76">
        <v>8</v>
      </c>
      <c r="I76" t="s">
        <v>41</v>
      </c>
      <c r="J76" t="s">
        <v>19</v>
      </c>
    </row>
    <row r="77" spans="1:10">
      <c r="A77" s="1" t="s">
        <v>27</v>
      </c>
      <c r="B77" s="2">
        <v>1076</v>
      </c>
      <c r="C77">
        <v>1109</v>
      </c>
      <c r="D77" t="s">
        <v>15</v>
      </c>
      <c r="E77">
        <v>3</v>
      </c>
      <c r="F77">
        <v>8</v>
      </c>
      <c r="I77" t="s">
        <v>39</v>
      </c>
      <c r="J77" t="s">
        <v>17</v>
      </c>
    </row>
    <row r="78" spans="1:10">
      <c r="A78" s="1" t="s">
        <v>27</v>
      </c>
      <c r="B78" s="2">
        <v>1077</v>
      </c>
      <c r="C78">
        <v>9822</v>
      </c>
      <c r="D78" t="s">
        <v>6</v>
      </c>
      <c r="E78">
        <v>58.3</v>
      </c>
      <c r="F78">
        <v>98.4</v>
      </c>
      <c r="I78" t="s">
        <v>41</v>
      </c>
      <c r="J78" t="s">
        <v>17</v>
      </c>
    </row>
    <row r="79" spans="1:10">
      <c r="A79" s="1" t="s">
        <v>27</v>
      </c>
      <c r="B79" s="2">
        <v>1078</v>
      </c>
      <c r="C79">
        <v>2877</v>
      </c>
      <c r="D79" t="s">
        <v>12</v>
      </c>
      <c r="E79">
        <v>11.4</v>
      </c>
      <c r="F79">
        <v>16.3</v>
      </c>
      <c r="I79" t="s">
        <v>39</v>
      </c>
      <c r="J79" t="s">
        <v>18</v>
      </c>
    </row>
    <row r="80" spans="1:10">
      <c r="A80" s="1" t="s">
        <v>33</v>
      </c>
      <c r="B80" s="2">
        <v>1079</v>
      </c>
      <c r="C80">
        <v>2877</v>
      </c>
      <c r="D80" t="s">
        <v>12</v>
      </c>
      <c r="E80">
        <v>11.4</v>
      </c>
      <c r="F80">
        <v>16.3</v>
      </c>
      <c r="I80" t="s">
        <v>39</v>
      </c>
      <c r="J80" t="s">
        <v>20</v>
      </c>
    </row>
    <row r="81" spans="1:10">
      <c r="A81" s="1" t="s">
        <v>33</v>
      </c>
      <c r="B81" s="2">
        <v>1080</v>
      </c>
      <c r="C81">
        <v>4421</v>
      </c>
      <c r="D81" t="s">
        <v>10</v>
      </c>
      <c r="E81">
        <v>45</v>
      </c>
      <c r="F81">
        <v>87</v>
      </c>
      <c r="I81" t="s">
        <v>40</v>
      </c>
      <c r="J81" t="s">
        <v>19</v>
      </c>
    </row>
    <row r="82" spans="1:10">
      <c r="A82" s="1" t="s">
        <v>33</v>
      </c>
      <c r="B82" s="2">
        <v>1081</v>
      </c>
      <c r="C82">
        <v>6119</v>
      </c>
      <c r="D82" t="s">
        <v>14</v>
      </c>
      <c r="E82">
        <v>9</v>
      </c>
      <c r="F82">
        <v>14</v>
      </c>
      <c r="I82" t="s">
        <v>40</v>
      </c>
      <c r="J82" t="s">
        <v>22</v>
      </c>
    </row>
    <row r="83" spans="1:10">
      <c r="A83" s="1" t="s">
        <v>33</v>
      </c>
      <c r="B83" s="2">
        <v>1082</v>
      </c>
      <c r="C83">
        <v>1109</v>
      </c>
      <c r="D83" t="s">
        <v>15</v>
      </c>
      <c r="E83">
        <v>3</v>
      </c>
      <c r="F83">
        <v>8</v>
      </c>
      <c r="I83" t="s">
        <v>38</v>
      </c>
      <c r="J83" t="s">
        <v>19</v>
      </c>
    </row>
    <row r="84" spans="1:10">
      <c r="A84" s="1" t="s">
        <v>33</v>
      </c>
      <c r="B84" s="2">
        <v>1083</v>
      </c>
      <c r="C84">
        <v>1109</v>
      </c>
      <c r="D84" t="s">
        <v>15</v>
      </c>
      <c r="E84">
        <v>3</v>
      </c>
      <c r="F84">
        <v>8</v>
      </c>
      <c r="I84" t="s">
        <v>38</v>
      </c>
      <c r="J84" t="s">
        <v>18</v>
      </c>
    </row>
    <row r="85" spans="1:10">
      <c r="A85" s="1" t="s">
        <v>33</v>
      </c>
      <c r="B85" s="2">
        <v>1084</v>
      </c>
      <c r="C85">
        <v>6119</v>
      </c>
      <c r="D85" t="s">
        <v>14</v>
      </c>
      <c r="E85">
        <v>9</v>
      </c>
      <c r="F85">
        <v>14</v>
      </c>
      <c r="I85" t="s">
        <v>38</v>
      </c>
      <c r="J85" t="s">
        <v>17</v>
      </c>
    </row>
    <row r="86" spans="1:10">
      <c r="A86" s="1" t="s">
        <v>33</v>
      </c>
      <c r="B86" s="2">
        <v>1085</v>
      </c>
      <c r="C86">
        <v>9822</v>
      </c>
      <c r="D86" t="s">
        <v>6</v>
      </c>
      <c r="E86">
        <v>58.3</v>
      </c>
      <c r="F86">
        <v>98.4</v>
      </c>
      <c r="I86" t="s">
        <v>40</v>
      </c>
      <c r="J86" t="s">
        <v>18</v>
      </c>
    </row>
    <row r="87" spans="1:10">
      <c r="A87" s="1" t="s">
        <v>33</v>
      </c>
      <c r="B87" s="2">
        <v>1086</v>
      </c>
      <c r="C87">
        <v>1109</v>
      </c>
      <c r="D87" t="s">
        <v>15</v>
      </c>
      <c r="E87">
        <v>3</v>
      </c>
      <c r="F87">
        <v>8</v>
      </c>
      <c r="I87" t="s">
        <v>41</v>
      </c>
      <c r="J87" t="s">
        <v>17</v>
      </c>
    </row>
    <row r="88" spans="1:10">
      <c r="A88" s="1" t="s">
        <v>33</v>
      </c>
      <c r="B88" s="2">
        <v>1087</v>
      </c>
      <c r="C88">
        <v>2499</v>
      </c>
      <c r="D88" t="s">
        <v>13</v>
      </c>
      <c r="E88">
        <v>6.2</v>
      </c>
      <c r="F88">
        <v>9.1999999999999993</v>
      </c>
      <c r="I88" t="s">
        <v>38</v>
      </c>
      <c r="J88" t="s">
        <v>19</v>
      </c>
    </row>
    <row r="89" spans="1:10">
      <c r="A89" s="1" t="s">
        <v>33</v>
      </c>
      <c r="B89" s="2">
        <v>1088</v>
      </c>
      <c r="C89">
        <v>2499</v>
      </c>
      <c r="D89" t="s">
        <v>13</v>
      </c>
      <c r="E89">
        <v>6.2</v>
      </c>
      <c r="F89">
        <v>9.1999999999999993</v>
      </c>
      <c r="I89" t="s">
        <v>38</v>
      </c>
      <c r="J89" t="s">
        <v>20</v>
      </c>
    </row>
    <row r="90" spans="1:10">
      <c r="A90" s="1" t="s">
        <v>33</v>
      </c>
      <c r="B90" s="2">
        <v>1089</v>
      </c>
      <c r="C90">
        <v>6119</v>
      </c>
      <c r="D90" t="s">
        <v>14</v>
      </c>
      <c r="E90">
        <v>9</v>
      </c>
      <c r="F90">
        <v>14</v>
      </c>
      <c r="I90" t="s">
        <v>40</v>
      </c>
      <c r="J90" t="s">
        <v>18</v>
      </c>
    </row>
    <row r="91" spans="1:10">
      <c r="A91" s="1" t="s">
        <v>33</v>
      </c>
      <c r="B91" s="2">
        <v>1090</v>
      </c>
      <c r="C91">
        <v>2877</v>
      </c>
      <c r="D91" t="s">
        <v>12</v>
      </c>
      <c r="E91">
        <v>11.4</v>
      </c>
      <c r="F91">
        <v>16.3</v>
      </c>
      <c r="I91" t="s">
        <v>38</v>
      </c>
      <c r="J91" t="s">
        <v>19</v>
      </c>
    </row>
    <row r="92" spans="1:10">
      <c r="A92" s="1" t="s">
        <v>33</v>
      </c>
      <c r="B92" s="2">
        <v>1091</v>
      </c>
      <c r="C92">
        <v>2877</v>
      </c>
      <c r="D92" t="s">
        <v>12</v>
      </c>
      <c r="E92">
        <v>11.4</v>
      </c>
      <c r="F92">
        <v>16.3</v>
      </c>
      <c r="I92" t="s">
        <v>41</v>
      </c>
      <c r="J92" t="s">
        <v>18</v>
      </c>
    </row>
    <row r="93" spans="1:10">
      <c r="A93" s="1" t="s">
        <v>33</v>
      </c>
      <c r="B93" s="2">
        <v>1092</v>
      </c>
      <c r="C93">
        <v>2877</v>
      </c>
      <c r="D93" t="s">
        <v>12</v>
      </c>
      <c r="E93">
        <v>11.4</v>
      </c>
      <c r="F93">
        <v>16.3</v>
      </c>
      <c r="I93" t="s">
        <v>40</v>
      </c>
      <c r="J93" t="s">
        <v>19</v>
      </c>
    </row>
    <row r="94" spans="1:10">
      <c r="A94" s="1" t="s">
        <v>33</v>
      </c>
      <c r="B94" s="2">
        <v>1093</v>
      </c>
      <c r="C94">
        <v>6119</v>
      </c>
      <c r="D94" t="s">
        <v>14</v>
      </c>
      <c r="E94">
        <v>9</v>
      </c>
      <c r="F94">
        <v>14</v>
      </c>
      <c r="I94" t="s">
        <v>39</v>
      </c>
      <c r="J94" t="s">
        <v>17</v>
      </c>
    </row>
    <row r="95" spans="1:10">
      <c r="A95" s="1" t="s">
        <v>33</v>
      </c>
      <c r="B95" s="2">
        <v>1094</v>
      </c>
      <c r="C95">
        <v>6119</v>
      </c>
      <c r="D95" t="s">
        <v>14</v>
      </c>
      <c r="E95">
        <v>9</v>
      </c>
      <c r="F95">
        <v>14</v>
      </c>
      <c r="I95" t="s">
        <v>40</v>
      </c>
      <c r="J95" t="s">
        <v>19</v>
      </c>
    </row>
    <row r="96" spans="1:10">
      <c r="A96" s="1" t="s">
        <v>33</v>
      </c>
      <c r="B96" s="2">
        <v>1095</v>
      </c>
      <c r="C96">
        <v>2499</v>
      </c>
      <c r="D96" t="s">
        <v>13</v>
      </c>
      <c r="E96">
        <v>6.2</v>
      </c>
      <c r="F96">
        <v>9.1999999999999993</v>
      </c>
      <c r="I96" t="s">
        <v>41</v>
      </c>
      <c r="J96" t="s">
        <v>17</v>
      </c>
    </row>
    <row r="97" spans="1:10">
      <c r="A97" s="1" t="s">
        <v>33</v>
      </c>
      <c r="B97" s="2">
        <v>1096</v>
      </c>
      <c r="C97">
        <v>6119</v>
      </c>
      <c r="D97" t="s">
        <v>14</v>
      </c>
      <c r="E97">
        <v>9</v>
      </c>
      <c r="F97">
        <v>14</v>
      </c>
      <c r="I97" t="s">
        <v>40</v>
      </c>
      <c r="J97" t="s">
        <v>17</v>
      </c>
    </row>
    <row r="98" spans="1:10">
      <c r="A98" s="1" t="s">
        <v>33</v>
      </c>
      <c r="B98" s="2">
        <v>1097</v>
      </c>
      <c r="C98">
        <v>9212</v>
      </c>
      <c r="D98" t="s">
        <v>11</v>
      </c>
      <c r="E98">
        <v>4</v>
      </c>
      <c r="F98">
        <v>7</v>
      </c>
      <c r="I98" t="s">
        <v>41</v>
      </c>
      <c r="J98" t="s">
        <v>18</v>
      </c>
    </row>
    <row r="99" spans="1:10">
      <c r="A99" s="1" t="s">
        <v>33</v>
      </c>
      <c r="B99" s="2">
        <v>1098</v>
      </c>
      <c r="C99">
        <v>2877</v>
      </c>
      <c r="D99" t="s">
        <v>12</v>
      </c>
      <c r="E99">
        <v>11.4</v>
      </c>
      <c r="F99">
        <v>16.3</v>
      </c>
      <c r="I99" t="s">
        <v>39</v>
      </c>
      <c r="J99" t="s">
        <v>20</v>
      </c>
    </row>
    <row r="100" spans="1:10">
      <c r="A100" s="1" t="s">
        <v>34</v>
      </c>
      <c r="B100" s="2">
        <v>1099</v>
      </c>
      <c r="C100">
        <v>2877</v>
      </c>
      <c r="D100" t="s">
        <v>12</v>
      </c>
      <c r="E100">
        <v>11.4</v>
      </c>
      <c r="F100">
        <v>16.3</v>
      </c>
      <c r="I100" t="s">
        <v>40</v>
      </c>
      <c r="J100" t="s">
        <v>19</v>
      </c>
    </row>
    <row r="101" spans="1:10">
      <c r="A101" s="1" t="s">
        <v>34</v>
      </c>
      <c r="B101" s="2">
        <v>1100</v>
      </c>
      <c r="C101">
        <v>6119</v>
      </c>
      <c r="D101" t="s">
        <v>14</v>
      </c>
      <c r="E101">
        <v>9</v>
      </c>
      <c r="F101">
        <v>14</v>
      </c>
      <c r="I101" t="s">
        <v>38</v>
      </c>
      <c r="J101" t="s">
        <v>22</v>
      </c>
    </row>
    <row r="102" spans="1:10">
      <c r="A102" s="1" t="s">
        <v>34</v>
      </c>
      <c r="B102" s="2">
        <v>1101</v>
      </c>
      <c r="C102">
        <v>2499</v>
      </c>
      <c r="D102" t="s">
        <v>13</v>
      </c>
      <c r="E102">
        <v>6.2</v>
      </c>
      <c r="F102">
        <v>9.1999999999999993</v>
      </c>
      <c r="I102" t="s">
        <v>40</v>
      </c>
      <c r="J102" t="s">
        <v>19</v>
      </c>
    </row>
    <row r="103" spans="1:10">
      <c r="A103" s="1" t="s">
        <v>34</v>
      </c>
      <c r="B103" s="2">
        <v>1102</v>
      </c>
      <c r="C103">
        <v>2242</v>
      </c>
      <c r="D103" t="s">
        <v>9</v>
      </c>
      <c r="E103">
        <v>60</v>
      </c>
      <c r="F103">
        <v>124</v>
      </c>
      <c r="I103" t="s">
        <v>39</v>
      </c>
      <c r="J103" t="s">
        <v>18</v>
      </c>
    </row>
    <row r="104" spans="1:10">
      <c r="A104" s="1" t="s">
        <v>34</v>
      </c>
      <c r="B104" s="2">
        <v>1103</v>
      </c>
      <c r="C104">
        <v>2877</v>
      </c>
      <c r="D104" t="s">
        <v>12</v>
      </c>
      <c r="E104">
        <v>11.4</v>
      </c>
      <c r="F104">
        <v>16.3</v>
      </c>
      <c r="I104" t="s">
        <v>39</v>
      </c>
      <c r="J104" t="s">
        <v>17</v>
      </c>
    </row>
    <row r="105" spans="1:10">
      <c r="A105" s="1" t="s">
        <v>34</v>
      </c>
      <c r="B105" s="2">
        <v>1104</v>
      </c>
      <c r="C105">
        <v>2877</v>
      </c>
      <c r="D105" t="s">
        <v>12</v>
      </c>
      <c r="E105">
        <v>11.4</v>
      </c>
      <c r="F105">
        <v>16.3</v>
      </c>
      <c r="I105" t="s">
        <v>40</v>
      </c>
      <c r="J105" t="s">
        <v>18</v>
      </c>
    </row>
    <row r="106" spans="1:10">
      <c r="A106" s="1" t="s">
        <v>34</v>
      </c>
      <c r="B106" s="2">
        <v>1105</v>
      </c>
      <c r="C106">
        <v>2499</v>
      </c>
      <c r="D106" t="s">
        <v>13</v>
      </c>
      <c r="E106">
        <v>6.2</v>
      </c>
      <c r="F106">
        <v>9.1999999999999993</v>
      </c>
      <c r="I106" t="s">
        <v>39</v>
      </c>
      <c r="J106" t="s">
        <v>17</v>
      </c>
    </row>
    <row r="107" spans="1:10">
      <c r="A107" s="1" t="s">
        <v>34</v>
      </c>
      <c r="B107" s="2">
        <v>1106</v>
      </c>
      <c r="C107">
        <v>9822</v>
      </c>
      <c r="D107" t="s">
        <v>6</v>
      </c>
      <c r="E107">
        <v>58.3</v>
      </c>
      <c r="F107">
        <v>98.4</v>
      </c>
      <c r="I107" t="s">
        <v>39</v>
      </c>
      <c r="J107" t="s">
        <v>19</v>
      </c>
    </row>
    <row r="108" spans="1:10">
      <c r="A108" s="1" t="s">
        <v>34</v>
      </c>
      <c r="B108" s="2">
        <v>1107</v>
      </c>
      <c r="C108">
        <v>1109</v>
      </c>
      <c r="D108" t="s">
        <v>15</v>
      </c>
      <c r="E108">
        <v>3</v>
      </c>
      <c r="F108">
        <v>8</v>
      </c>
      <c r="I108" t="s">
        <v>41</v>
      </c>
      <c r="J108" t="s">
        <v>20</v>
      </c>
    </row>
    <row r="109" spans="1:10">
      <c r="A109" s="1" t="s">
        <v>34</v>
      </c>
      <c r="B109" s="2">
        <v>1108</v>
      </c>
      <c r="C109">
        <v>9822</v>
      </c>
      <c r="D109" t="s">
        <v>6</v>
      </c>
      <c r="E109">
        <v>58.3</v>
      </c>
      <c r="F109">
        <v>98.4</v>
      </c>
      <c r="I109" t="s">
        <v>40</v>
      </c>
      <c r="J109" t="s">
        <v>18</v>
      </c>
    </row>
    <row r="110" spans="1:10">
      <c r="A110" s="1" t="s">
        <v>34</v>
      </c>
      <c r="B110" s="2">
        <v>1109</v>
      </c>
      <c r="C110">
        <v>8722</v>
      </c>
      <c r="D110" t="s">
        <v>7</v>
      </c>
      <c r="E110">
        <v>344</v>
      </c>
      <c r="F110">
        <v>502</v>
      </c>
      <c r="I110" t="s">
        <v>39</v>
      </c>
      <c r="J110" t="s">
        <v>19</v>
      </c>
    </row>
    <row r="111" spans="1:10">
      <c r="A111" s="1" t="s">
        <v>34</v>
      </c>
      <c r="B111" s="2">
        <v>1110</v>
      </c>
      <c r="C111">
        <v>8722</v>
      </c>
      <c r="D111" t="s">
        <v>7</v>
      </c>
      <c r="E111">
        <v>344</v>
      </c>
      <c r="F111">
        <v>502</v>
      </c>
      <c r="I111" t="s">
        <v>41</v>
      </c>
      <c r="J111" t="s">
        <v>18</v>
      </c>
    </row>
    <row r="112" spans="1:10">
      <c r="A112" s="1" t="s">
        <v>34</v>
      </c>
      <c r="B112" s="2">
        <v>1111</v>
      </c>
      <c r="C112">
        <v>6622</v>
      </c>
      <c r="D112" t="s">
        <v>8</v>
      </c>
      <c r="E112">
        <v>42</v>
      </c>
      <c r="F112">
        <v>77</v>
      </c>
      <c r="I112" t="s">
        <v>41</v>
      </c>
      <c r="J112" t="s">
        <v>19</v>
      </c>
    </row>
    <row r="113" spans="1:10">
      <c r="A113" s="1" t="s">
        <v>34</v>
      </c>
      <c r="B113" s="2">
        <v>1112</v>
      </c>
      <c r="C113">
        <v>6622</v>
      </c>
      <c r="D113" t="s">
        <v>8</v>
      </c>
      <c r="E113">
        <v>42</v>
      </c>
      <c r="F113">
        <v>77</v>
      </c>
      <c r="I113" t="s">
        <v>40</v>
      </c>
      <c r="J113" t="s">
        <v>17</v>
      </c>
    </row>
    <row r="114" spans="1:10">
      <c r="A114" s="1" t="s">
        <v>34</v>
      </c>
      <c r="B114" s="2">
        <v>1113</v>
      </c>
      <c r="C114">
        <v>9822</v>
      </c>
      <c r="D114" t="s">
        <v>6</v>
      </c>
      <c r="E114">
        <v>58.3</v>
      </c>
      <c r="F114">
        <v>98.4</v>
      </c>
      <c r="I114" t="s">
        <v>38</v>
      </c>
      <c r="J114" t="s">
        <v>19</v>
      </c>
    </row>
    <row r="115" spans="1:10">
      <c r="A115" s="1" t="s">
        <v>34</v>
      </c>
      <c r="B115" s="2">
        <v>1114</v>
      </c>
      <c r="C115">
        <v>2242</v>
      </c>
      <c r="D115" t="s">
        <v>9</v>
      </c>
      <c r="E115">
        <v>60</v>
      </c>
      <c r="F115">
        <v>124</v>
      </c>
      <c r="I115" t="s">
        <v>39</v>
      </c>
      <c r="J115" t="s">
        <v>17</v>
      </c>
    </row>
    <row r="116" spans="1:10">
      <c r="A116" s="1" t="s">
        <v>34</v>
      </c>
      <c r="B116" s="2">
        <v>1115</v>
      </c>
      <c r="C116">
        <v>8722</v>
      </c>
      <c r="D116" t="s">
        <v>7</v>
      </c>
      <c r="E116">
        <v>344</v>
      </c>
      <c r="F116">
        <v>502</v>
      </c>
      <c r="I116" t="s">
        <v>38</v>
      </c>
      <c r="J116" t="s">
        <v>17</v>
      </c>
    </row>
    <row r="117" spans="1:10">
      <c r="A117" s="1" t="s">
        <v>34</v>
      </c>
      <c r="B117" s="2">
        <v>1116</v>
      </c>
      <c r="C117">
        <v>6622</v>
      </c>
      <c r="D117" t="s">
        <v>8</v>
      </c>
      <c r="E117">
        <v>42</v>
      </c>
      <c r="F117">
        <v>77</v>
      </c>
      <c r="I117" t="s">
        <v>40</v>
      </c>
      <c r="J117" t="s">
        <v>18</v>
      </c>
    </row>
    <row r="118" spans="1:10">
      <c r="A118" s="1" t="s">
        <v>34</v>
      </c>
      <c r="B118" s="2">
        <v>1117</v>
      </c>
      <c r="C118">
        <v>8722</v>
      </c>
      <c r="D118" t="s">
        <v>7</v>
      </c>
      <c r="E118">
        <v>344</v>
      </c>
      <c r="F118">
        <v>502</v>
      </c>
      <c r="I118" t="s">
        <v>41</v>
      </c>
      <c r="J118" t="s">
        <v>20</v>
      </c>
    </row>
    <row r="119" spans="1:10">
      <c r="A119" s="1" t="s">
        <v>34</v>
      </c>
      <c r="B119" s="2">
        <v>1118</v>
      </c>
      <c r="C119">
        <v>9822</v>
      </c>
      <c r="D119" t="s">
        <v>6</v>
      </c>
      <c r="E119">
        <v>58.3</v>
      </c>
      <c r="F119">
        <v>98.4</v>
      </c>
      <c r="I119" t="s">
        <v>39</v>
      </c>
      <c r="J119" t="s">
        <v>19</v>
      </c>
    </row>
    <row r="120" spans="1:10">
      <c r="A120" s="1" t="s">
        <v>34</v>
      </c>
      <c r="B120" s="2">
        <v>1119</v>
      </c>
      <c r="C120">
        <v>2242</v>
      </c>
      <c r="D120" t="s">
        <v>9</v>
      </c>
      <c r="E120">
        <v>60</v>
      </c>
      <c r="F120">
        <v>124</v>
      </c>
      <c r="I120" t="s">
        <v>38</v>
      </c>
      <c r="J120" t="s">
        <v>22</v>
      </c>
    </row>
    <row r="121" spans="1:10">
      <c r="A121" s="1" t="s">
        <v>34</v>
      </c>
      <c r="B121" s="2">
        <v>1120</v>
      </c>
      <c r="C121">
        <v>2242</v>
      </c>
      <c r="D121" t="s">
        <v>9</v>
      </c>
      <c r="E121">
        <v>60</v>
      </c>
      <c r="F121">
        <v>124</v>
      </c>
      <c r="I121" t="s">
        <v>40</v>
      </c>
      <c r="J121" t="s">
        <v>19</v>
      </c>
    </row>
    <row r="122" spans="1:10">
      <c r="A122" s="1" t="s">
        <v>34</v>
      </c>
      <c r="B122" s="2">
        <v>1121</v>
      </c>
      <c r="C122">
        <v>4421</v>
      </c>
      <c r="D122" t="s">
        <v>10</v>
      </c>
      <c r="E122">
        <v>45</v>
      </c>
      <c r="F122">
        <v>87</v>
      </c>
      <c r="I122" t="s">
        <v>40</v>
      </c>
      <c r="J122" t="s">
        <v>18</v>
      </c>
    </row>
    <row r="123" spans="1:10">
      <c r="A123" s="1" t="s">
        <v>34</v>
      </c>
      <c r="B123" s="2">
        <v>1122</v>
      </c>
      <c r="C123">
        <v>8722</v>
      </c>
      <c r="D123" t="s">
        <v>7</v>
      </c>
      <c r="E123">
        <v>344</v>
      </c>
      <c r="F123">
        <v>502</v>
      </c>
      <c r="I123" t="s">
        <v>40</v>
      </c>
      <c r="J123" t="s">
        <v>17</v>
      </c>
    </row>
    <row r="124" spans="1:10">
      <c r="A124" s="1" t="s">
        <v>34</v>
      </c>
      <c r="B124" s="2">
        <v>1123</v>
      </c>
      <c r="C124">
        <v>9822</v>
      </c>
      <c r="D124" t="s">
        <v>6</v>
      </c>
      <c r="E124">
        <v>58.3</v>
      </c>
      <c r="F124">
        <v>98.4</v>
      </c>
      <c r="I124" t="s">
        <v>40</v>
      </c>
      <c r="J124" t="s">
        <v>18</v>
      </c>
    </row>
    <row r="125" spans="1:10">
      <c r="A125" s="1" t="s">
        <v>34</v>
      </c>
      <c r="B125" s="2">
        <v>1124</v>
      </c>
      <c r="C125">
        <v>4421</v>
      </c>
      <c r="D125" t="s">
        <v>10</v>
      </c>
      <c r="E125">
        <v>45</v>
      </c>
      <c r="F125">
        <v>87</v>
      </c>
      <c r="I125" t="s">
        <v>40</v>
      </c>
      <c r="J125" t="s">
        <v>17</v>
      </c>
    </row>
    <row r="126" spans="1:10">
      <c r="A126" s="1" t="s">
        <v>28</v>
      </c>
      <c r="B126" s="2">
        <v>1125</v>
      </c>
      <c r="C126">
        <v>2242</v>
      </c>
      <c r="D126" t="s">
        <v>9</v>
      </c>
      <c r="E126">
        <v>60</v>
      </c>
      <c r="F126">
        <v>124</v>
      </c>
      <c r="I126" t="s">
        <v>40</v>
      </c>
      <c r="J126" t="s">
        <v>19</v>
      </c>
    </row>
    <row r="127" spans="1:10">
      <c r="A127" s="1" t="s">
        <v>28</v>
      </c>
      <c r="B127" s="2">
        <v>1126</v>
      </c>
      <c r="C127">
        <v>9212</v>
      </c>
      <c r="D127" t="s">
        <v>11</v>
      </c>
      <c r="E127">
        <v>4</v>
      </c>
      <c r="F127">
        <v>7</v>
      </c>
      <c r="I127" t="s">
        <v>40</v>
      </c>
      <c r="J127" t="s">
        <v>20</v>
      </c>
    </row>
    <row r="128" spans="1:10">
      <c r="A128" s="1" t="s">
        <v>28</v>
      </c>
      <c r="B128" s="2">
        <v>1127</v>
      </c>
      <c r="C128">
        <v>8722</v>
      </c>
      <c r="D128" t="s">
        <v>7</v>
      </c>
      <c r="E128">
        <v>344</v>
      </c>
      <c r="F128">
        <v>502</v>
      </c>
      <c r="I128" t="s">
        <v>38</v>
      </c>
      <c r="J128" t="s">
        <v>18</v>
      </c>
    </row>
    <row r="129" spans="1:10">
      <c r="A129" s="1" t="s">
        <v>28</v>
      </c>
      <c r="B129" s="2">
        <v>1128</v>
      </c>
      <c r="C129">
        <v>6622</v>
      </c>
      <c r="D129" t="s">
        <v>8</v>
      </c>
      <c r="E129">
        <v>42</v>
      </c>
      <c r="F129">
        <v>77</v>
      </c>
      <c r="I129" t="s">
        <v>39</v>
      </c>
      <c r="J129" t="s">
        <v>19</v>
      </c>
    </row>
    <row r="130" spans="1:10">
      <c r="A130" s="1" t="s">
        <v>28</v>
      </c>
      <c r="B130" s="2">
        <v>1129</v>
      </c>
      <c r="C130">
        <v>9822</v>
      </c>
      <c r="D130" t="s">
        <v>6</v>
      </c>
      <c r="E130">
        <v>58.3</v>
      </c>
      <c r="F130">
        <v>98.4</v>
      </c>
      <c r="I130" t="s">
        <v>41</v>
      </c>
      <c r="J130" t="s">
        <v>18</v>
      </c>
    </row>
    <row r="131" spans="1:10">
      <c r="A131" s="1" t="s">
        <v>28</v>
      </c>
      <c r="B131" s="2">
        <v>1130</v>
      </c>
      <c r="C131">
        <v>4421</v>
      </c>
      <c r="D131" t="s">
        <v>10</v>
      </c>
      <c r="E131">
        <v>45</v>
      </c>
      <c r="F131">
        <v>87</v>
      </c>
      <c r="I131" t="s">
        <v>41</v>
      </c>
      <c r="J131" t="s">
        <v>19</v>
      </c>
    </row>
    <row r="132" spans="1:10">
      <c r="A132" s="1" t="s">
        <v>28</v>
      </c>
      <c r="B132" s="2">
        <v>1131</v>
      </c>
      <c r="C132">
        <v>9212</v>
      </c>
      <c r="D132" t="s">
        <v>11</v>
      </c>
      <c r="E132">
        <v>4</v>
      </c>
      <c r="F132">
        <v>7</v>
      </c>
      <c r="I132" t="s">
        <v>41</v>
      </c>
      <c r="J132" t="s">
        <v>17</v>
      </c>
    </row>
    <row r="133" spans="1:10">
      <c r="A133" s="1" t="s">
        <v>28</v>
      </c>
      <c r="B133" s="2">
        <v>1132</v>
      </c>
      <c r="C133">
        <v>9212</v>
      </c>
      <c r="D133" t="s">
        <v>11</v>
      </c>
      <c r="E133">
        <v>4</v>
      </c>
      <c r="F133">
        <v>7</v>
      </c>
      <c r="I133" t="s">
        <v>41</v>
      </c>
      <c r="J133" t="s">
        <v>19</v>
      </c>
    </row>
    <row r="134" spans="1:10">
      <c r="A134" s="1" t="s">
        <v>28</v>
      </c>
      <c r="B134" s="2">
        <v>1133</v>
      </c>
      <c r="C134">
        <v>9822</v>
      </c>
      <c r="D134" t="s">
        <v>6</v>
      </c>
      <c r="E134">
        <v>58.3</v>
      </c>
      <c r="F134">
        <v>98.4</v>
      </c>
      <c r="I134" t="s">
        <v>38</v>
      </c>
      <c r="J134" t="s">
        <v>17</v>
      </c>
    </row>
    <row r="135" spans="1:10">
      <c r="A135" s="1" t="s">
        <v>28</v>
      </c>
      <c r="B135" s="2">
        <v>1134</v>
      </c>
      <c r="C135">
        <v>9822</v>
      </c>
      <c r="D135" t="s">
        <v>6</v>
      </c>
      <c r="E135">
        <v>58.3</v>
      </c>
      <c r="F135">
        <v>98.4</v>
      </c>
      <c r="I135" t="s">
        <v>40</v>
      </c>
      <c r="J135" t="s">
        <v>17</v>
      </c>
    </row>
    <row r="136" spans="1:10">
      <c r="A136" s="1" t="s">
        <v>28</v>
      </c>
      <c r="B136" s="2">
        <v>1135</v>
      </c>
      <c r="C136">
        <v>8722</v>
      </c>
      <c r="D136" t="s">
        <v>7</v>
      </c>
      <c r="E136">
        <v>344</v>
      </c>
      <c r="F136">
        <v>502</v>
      </c>
      <c r="I136" t="s">
        <v>38</v>
      </c>
      <c r="J136" t="s">
        <v>18</v>
      </c>
    </row>
    <row r="137" spans="1:10">
      <c r="A137" s="1" t="s">
        <v>28</v>
      </c>
      <c r="B137" s="2">
        <v>1136</v>
      </c>
      <c r="C137">
        <v>2242</v>
      </c>
      <c r="D137" t="s">
        <v>9</v>
      </c>
      <c r="E137">
        <v>60</v>
      </c>
      <c r="F137">
        <v>124</v>
      </c>
      <c r="I137" t="s">
        <v>40</v>
      </c>
      <c r="J137" t="s">
        <v>20</v>
      </c>
    </row>
    <row r="138" spans="1:10">
      <c r="A138" s="1" t="s">
        <v>28</v>
      </c>
      <c r="B138" s="2">
        <v>1137</v>
      </c>
      <c r="C138">
        <v>9822</v>
      </c>
      <c r="D138" t="s">
        <v>6</v>
      </c>
      <c r="E138">
        <v>58.3</v>
      </c>
      <c r="F138">
        <v>98.4</v>
      </c>
      <c r="I138" t="s">
        <v>39</v>
      </c>
      <c r="J138" t="s">
        <v>19</v>
      </c>
    </row>
    <row r="139" spans="1:10">
      <c r="A139" s="1" t="s">
        <v>28</v>
      </c>
      <c r="B139" s="2">
        <v>1138</v>
      </c>
      <c r="C139">
        <v>8722</v>
      </c>
      <c r="D139" t="s">
        <v>7</v>
      </c>
      <c r="E139">
        <v>344</v>
      </c>
      <c r="F139">
        <v>502</v>
      </c>
      <c r="I139" t="s">
        <v>38</v>
      </c>
      <c r="J139" t="s">
        <v>22</v>
      </c>
    </row>
    <row r="140" spans="1:10">
      <c r="A140" s="1" t="s">
        <v>28</v>
      </c>
      <c r="B140" s="2">
        <v>1139</v>
      </c>
      <c r="C140">
        <v>4421</v>
      </c>
      <c r="D140" t="s">
        <v>10</v>
      </c>
      <c r="E140">
        <v>45</v>
      </c>
      <c r="F140">
        <v>87</v>
      </c>
      <c r="I140" t="s">
        <v>40</v>
      </c>
      <c r="J140" t="s">
        <v>19</v>
      </c>
    </row>
    <row r="141" spans="1:10">
      <c r="A141" s="1" t="s">
        <v>28</v>
      </c>
      <c r="B141" s="2">
        <v>1140</v>
      </c>
      <c r="C141">
        <v>4421</v>
      </c>
      <c r="D141" t="s">
        <v>10</v>
      </c>
      <c r="E141">
        <v>45</v>
      </c>
      <c r="F141">
        <v>87</v>
      </c>
      <c r="I141" t="s">
        <v>39</v>
      </c>
      <c r="J141" t="s">
        <v>18</v>
      </c>
    </row>
    <row r="142" spans="1:10">
      <c r="A142" s="1" t="s">
        <v>28</v>
      </c>
      <c r="B142" s="2">
        <v>1141</v>
      </c>
      <c r="C142">
        <v>9212</v>
      </c>
      <c r="D142" t="s">
        <v>11</v>
      </c>
      <c r="E142">
        <v>4</v>
      </c>
      <c r="F142">
        <v>7</v>
      </c>
      <c r="I142" t="s">
        <v>39</v>
      </c>
      <c r="J142" t="s">
        <v>17</v>
      </c>
    </row>
    <row r="143" spans="1:10">
      <c r="A143" s="1" t="s">
        <v>35</v>
      </c>
      <c r="B143" s="2">
        <v>1142</v>
      </c>
      <c r="C143">
        <v>2242</v>
      </c>
      <c r="D143" t="s">
        <v>9</v>
      </c>
      <c r="E143">
        <v>60</v>
      </c>
      <c r="F143">
        <v>124</v>
      </c>
      <c r="I143" t="s">
        <v>39</v>
      </c>
      <c r="J143" t="s">
        <v>18</v>
      </c>
    </row>
    <row r="144" spans="1:10">
      <c r="A144" s="1" t="s">
        <v>35</v>
      </c>
      <c r="B144" s="2">
        <v>1143</v>
      </c>
      <c r="C144">
        <v>9822</v>
      </c>
      <c r="D144" t="s">
        <v>6</v>
      </c>
      <c r="E144">
        <v>58.3</v>
      </c>
      <c r="F144">
        <v>98.4</v>
      </c>
      <c r="I144" t="s">
        <v>41</v>
      </c>
      <c r="J144" t="s">
        <v>17</v>
      </c>
    </row>
    <row r="145" spans="1:10">
      <c r="A145" s="1" t="s">
        <v>35</v>
      </c>
      <c r="B145" s="2">
        <v>1144</v>
      </c>
      <c r="C145">
        <v>2242</v>
      </c>
      <c r="D145" t="s">
        <v>9</v>
      </c>
      <c r="E145">
        <v>60</v>
      </c>
      <c r="F145">
        <v>124</v>
      </c>
      <c r="I145" t="s">
        <v>41</v>
      </c>
      <c r="J145" t="s">
        <v>19</v>
      </c>
    </row>
    <row r="146" spans="1:10">
      <c r="A146" s="1" t="s">
        <v>35</v>
      </c>
      <c r="B146" s="2">
        <v>1145</v>
      </c>
      <c r="C146">
        <v>4421</v>
      </c>
      <c r="D146" t="s">
        <v>10</v>
      </c>
      <c r="E146">
        <v>45</v>
      </c>
      <c r="F146">
        <v>87</v>
      </c>
      <c r="I146" t="s">
        <v>41</v>
      </c>
      <c r="J146" t="s">
        <v>20</v>
      </c>
    </row>
    <row r="147" spans="1:10">
      <c r="A147" s="1" t="s">
        <v>35</v>
      </c>
      <c r="B147" s="2">
        <v>1146</v>
      </c>
      <c r="C147">
        <v>8722</v>
      </c>
      <c r="D147" t="s">
        <v>7</v>
      </c>
      <c r="E147">
        <v>344</v>
      </c>
      <c r="F147">
        <v>502</v>
      </c>
      <c r="I147" t="s">
        <v>41</v>
      </c>
      <c r="J147" t="s">
        <v>18</v>
      </c>
    </row>
    <row r="148" spans="1:10">
      <c r="A148" s="1" t="s">
        <v>35</v>
      </c>
      <c r="B148" s="2">
        <v>1147</v>
      </c>
      <c r="C148">
        <v>9822</v>
      </c>
      <c r="D148" t="s">
        <v>6</v>
      </c>
      <c r="E148">
        <v>58.3</v>
      </c>
      <c r="F148">
        <v>98.4</v>
      </c>
      <c r="I148" t="s">
        <v>38</v>
      </c>
      <c r="J148" t="s">
        <v>19</v>
      </c>
    </row>
    <row r="149" spans="1:10">
      <c r="A149" s="1" t="s">
        <v>35</v>
      </c>
      <c r="B149" s="2">
        <v>1148</v>
      </c>
      <c r="C149">
        <v>9212</v>
      </c>
      <c r="D149" t="s">
        <v>11</v>
      </c>
      <c r="E149">
        <v>4</v>
      </c>
      <c r="F149">
        <v>7</v>
      </c>
      <c r="I149" t="s">
        <v>40</v>
      </c>
      <c r="J149" t="s">
        <v>17</v>
      </c>
    </row>
    <row r="150" spans="1:10">
      <c r="A150" s="1" t="s">
        <v>35</v>
      </c>
      <c r="B150" s="2">
        <v>1149</v>
      </c>
      <c r="C150">
        <v>8722</v>
      </c>
      <c r="D150" t="s">
        <v>7</v>
      </c>
      <c r="E150">
        <v>344</v>
      </c>
      <c r="F150">
        <v>502</v>
      </c>
      <c r="I150" t="s">
        <v>38</v>
      </c>
      <c r="J150" t="s">
        <v>17</v>
      </c>
    </row>
    <row r="151" spans="1:10">
      <c r="A151" s="1" t="s">
        <v>29</v>
      </c>
      <c r="B151" s="2">
        <v>1150</v>
      </c>
      <c r="C151">
        <v>2242</v>
      </c>
      <c r="D151" t="s">
        <v>9</v>
      </c>
      <c r="E151">
        <v>60</v>
      </c>
      <c r="F151">
        <v>124</v>
      </c>
      <c r="I151" t="s">
        <v>40</v>
      </c>
      <c r="J151" t="s">
        <v>22</v>
      </c>
    </row>
    <row r="152" spans="1:10">
      <c r="A152" s="1" t="s">
        <v>29</v>
      </c>
      <c r="B152" s="2">
        <v>1151</v>
      </c>
      <c r="C152">
        <v>2242</v>
      </c>
      <c r="D152" t="s">
        <v>9</v>
      </c>
      <c r="E152">
        <v>60</v>
      </c>
      <c r="F152">
        <v>124</v>
      </c>
      <c r="I152" t="s">
        <v>39</v>
      </c>
      <c r="J152" t="s">
        <v>19</v>
      </c>
    </row>
    <row r="153" spans="1:10">
      <c r="A153" s="1" t="s">
        <v>29</v>
      </c>
      <c r="B153" s="2">
        <v>1152</v>
      </c>
      <c r="C153">
        <v>4421</v>
      </c>
      <c r="D153" t="s">
        <v>10</v>
      </c>
      <c r="E153">
        <v>45</v>
      </c>
      <c r="F153">
        <v>87</v>
      </c>
      <c r="I153" t="s">
        <v>38</v>
      </c>
      <c r="J153" t="s">
        <v>18</v>
      </c>
    </row>
    <row r="154" spans="1:10">
      <c r="A154" s="1" t="s">
        <v>29</v>
      </c>
      <c r="B154" s="2">
        <v>1153</v>
      </c>
      <c r="C154">
        <v>8722</v>
      </c>
      <c r="D154" t="s">
        <v>7</v>
      </c>
      <c r="E154">
        <v>344</v>
      </c>
      <c r="F154">
        <v>502</v>
      </c>
      <c r="I154" t="s">
        <v>40</v>
      </c>
      <c r="J154" t="s">
        <v>17</v>
      </c>
    </row>
    <row r="155" spans="1:10">
      <c r="A155" s="1" t="s">
        <v>29</v>
      </c>
      <c r="B155" s="2">
        <v>1154</v>
      </c>
      <c r="C155">
        <v>9822</v>
      </c>
      <c r="D155" t="s">
        <v>6</v>
      </c>
      <c r="E155">
        <v>58.3</v>
      </c>
      <c r="F155">
        <v>98.4</v>
      </c>
      <c r="I155" t="s">
        <v>39</v>
      </c>
      <c r="J155" t="s">
        <v>18</v>
      </c>
    </row>
    <row r="156" spans="1:10">
      <c r="A156" s="1" t="s">
        <v>29</v>
      </c>
      <c r="B156" s="2">
        <v>1155</v>
      </c>
      <c r="C156">
        <v>4421</v>
      </c>
      <c r="D156" t="s">
        <v>10</v>
      </c>
      <c r="E156">
        <v>45</v>
      </c>
      <c r="F156">
        <v>87</v>
      </c>
      <c r="I156" t="s">
        <v>40</v>
      </c>
      <c r="J156" t="s">
        <v>17</v>
      </c>
    </row>
    <row r="157" spans="1:10">
      <c r="A157" s="1" t="s">
        <v>29</v>
      </c>
      <c r="B157" s="2">
        <v>1156</v>
      </c>
      <c r="C157">
        <v>2242</v>
      </c>
      <c r="D157" t="s">
        <v>9</v>
      </c>
      <c r="E157">
        <v>60</v>
      </c>
      <c r="F157">
        <v>124</v>
      </c>
      <c r="I157" t="s">
        <v>40</v>
      </c>
      <c r="J157" t="s">
        <v>19</v>
      </c>
    </row>
    <row r="158" spans="1:10">
      <c r="A158" s="1" t="s">
        <v>29</v>
      </c>
      <c r="B158" s="2">
        <v>1157</v>
      </c>
      <c r="C158">
        <v>9212</v>
      </c>
      <c r="D158" t="s">
        <v>11</v>
      </c>
      <c r="E158">
        <v>4</v>
      </c>
      <c r="F158">
        <v>7</v>
      </c>
      <c r="I158" t="s">
        <v>40</v>
      </c>
      <c r="J158" t="s">
        <v>20</v>
      </c>
    </row>
    <row r="159" spans="1:10">
      <c r="A159" s="1" t="s">
        <v>30</v>
      </c>
      <c r="B159" s="2">
        <v>1158</v>
      </c>
      <c r="C159">
        <v>8722</v>
      </c>
      <c r="D159" t="s">
        <v>7</v>
      </c>
      <c r="E159">
        <v>344</v>
      </c>
      <c r="F159">
        <v>502</v>
      </c>
      <c r="I159" t="s">
        <v>38</v>
      </c>
      <c r="J159" t="s">
        <v>18</v>
      </c>
    </row>
    <row r="160" spans="1:10">
      <c r="A160" s="1" t="s">
        <v>30</v>
      </c>
      <c r="B160" s="2">
        <v>1159</v>
      </c>
      <c r="C160">
        <v>6622</v>
      </c>
      <c r="D160" t="s">
        <v>8</v>
      </c>
      <c r="E160">
        <v>42</v>
      </c>
      <c r="F160">
        <v>77</v>
      </c>
      <c r="I160" t="s">
        <v>40</v>
      </c>
      <c r="J160" t="s">
        <v>19</v>
      </c>
    </row>
    <row r="161" spans="1:10">
      <c r="A161" s="1" t="s">
        <v>30</v>
      </c>
      <c r="B161" s="2">
        <v>1160</v>
      </c>
      <c r="C161">
        <v>9822</v>
      </c>
      <c r="D161" t="s">
        <v>6</v>
      </c>
      <c r="E161">
        <v>58.3</v>
      </c>
      <c r="F161">
        <v>98.4</v>
      </c>
      <c r="I161" t="s">
        <v>41</v>
      </c>
      <c r="J161" t="s">
        <v>18</v>
      </c>
    </row>
    <row r="162" spans="1:10">
      <c r="A162" s="1" t="s">
        <v>30</v>
      </c>
      <c r="B162" s="2">
        <v>1161</v>
      </c>
      <c r="C162">
        <v>4421</v>
      </c>
      <c r="D162" t="s">
        <v>10</v>
      </c>
      <c r="E162">
        <v>45</v>
      </c>
      <c r="F162">
        <v>87</v>
      </c>
      <c r="I162" t="s">
        <v>39</v>
      </c>
      <c r="J162" t="s">
        <v>19</v>
      </c>
    </row>
    <row r="163" spans="1:10">
      <c r="A163" s="1" t="s">
        <v>30</v>
      </c>
      <c r="B163" s="2">
        <v>1162</v>
      </c>
      <c r="C163">
        <v>9212</v>
      </c>
      <c r="D163" t="s">
        <v>11</v>
      </c>
      <c r="E163">
        <v>4</v>
      </c>
      <c r="F163">
        <v>7</v>
      </c>
      <c r="I163" t="s">
        <v>38</v>
      </c>
      <c r="J163" t="s">
        <v>17</v>
      </c>
    </row>
    <row r="164" spans="1:10">
      <c r="A164" s="1" t="s">
        <v>30</v>
      </c>
      <c r="B164" s="2">
        <v>1163</v>
      </c>
      <c r="C164">
        <v>9212</v>
      </c>
      <c r="D164" t="s">
        <v>11</v>
      </c>
      <c r="E164">
        <v>4</v>
      </c>
      <c r="F164">
        <v>7</v>
      </c>
      <c r="I164" t="s">
        <v>40</v>
      </c>
      <c r="J164" t="s">
        <v>19</v>
      </c>
    </row>
    <row r="165" spans="1:10">
      <c r="A165" s="1" t="s">
        <v>30</v>
      </c>
      <c r="B165" s="2">
        <v>1164</v>
      </c>
      <c r="C165">
        <v>9822</v>
      </c>
      <c r="D165" t="s">
        <v>6</v>
      </c>
      <c r="E165">
        <v>58.3</v>
      </c>
      <c r="F165">
        <v>98.4</v>
      </c>
      <c r="I165" t="s">
        <v>40</v>
      </c>
      <c r="J165" t="s">
        <v>17</v>
      </c>
    </row>
    <row r="166" spans="1:10">
      <c r="A166" s="1" t="s">
        <v>30</v>
      </c>
      <c r="B166" s="2">
        <v>1165</v>
      </c>
      <c r="C166">
        <v>9822</v>
      </c>
      <c r="D166" t="s">
        <v>6</v>
      </c>
      <c r="E166">
        <v>58.3</v>
      </c>
      <c r="F166">
        <v>98.4</v>
      </c>
      <c r="I166" t="s">
        <v>40</v>
      </c>
      <c r="J166" t="s">
        <v>17</v>
      </c>
    </row>
    <row r="167" spans="1:10">
      <c r="A167" s="1" t="s">
        <v>30</v>
      </c>
      <c r="B167" s="2">
        <v>1166</v>
      </c>
      <c r="C167">
        <v>8722</v>
      </c>
      <c r="D167" t="s">
        <v>7</v>
      </c>
      <c r="E167">
        <v>344</v>
      </c>
      <c r="F167">
        <v>502</v>
      </c>
      <c r="I167" t="s">
        <v>40</v>
      </c>
      <c r="J167" t="s">
        <v>18</v>
      </c>
    </row>
    <row r="168" spans="1:10">
      <c r="A168" s="1" t="s">
        <v>31</v>
      </c>
      <c r="B168" s="2">
        <v>1167</v>
      </c>
      <c r="C168">
        <v>2242</v>
      </c>
      <c r="D168" t="s">
        <v>9</v>
      </c>
      <c r="E168">
        <v>60</v>
      </c>
      <c r="F168">
        <v>124</v>
      </c>
      <c r="I168" t="s">
        <v>40</v>
      </c>
      <c r="J168" t="s">
        <v>20</v>
      </c>
    </row>
    <row r="169" spans="1:10">
      <c r="A169" s="1" t="s">
        <v>31</v>
      </c>
      <c r="B169" s="2">
        <v>1168</v>
      </c>
      <c r="C169">
        <v>9822</v>
      </c>
      <c r="D169" t="s">
        <v>6</v>
      </c>
      <c r="E169">
        <v>58.3</v>
      </c>
      <c r="F169">
        <v>98.4</v>
      </c>
      <c r="I169" t="s">
        <v>40</v>
      </c>
      <c r="J169" t="s">
        <v>19</v>
      </c>
    </row>
    <row r="170" spans="1:10">
      <c r="A170" s="1" t="s">
        <v>31</v>
      </c>
      <c r="B170" s="2">
        <v>1169</v>
      </c>
      <c r="C170">
        <v>8722</v>
      </c>
      <c r="D170" t="s">
        <v>7</v>
      </c>
      <c r="E170">
        <v>344</v>
      </c>
      <c r="F170">
        <v>502</v>
      </c>
      <c r="I170" t="s">
        <v>40</v>
      </c>
      <c r="J170" t="s">
        <v>22</v>
      </c>
    </row>
    <row r="171" spans="1:10">
      <c r="A171" s="1" t="s">
        <v>31</v>
      </c>
      <c r="B171" s="2">
        <v>1170</v>
      </c>
      <c r="C171">
        <v>4421</v>
      </c>
      <c r="D171" t="s">
        <v>10</v>
      </c>
      <c r="E171">
        <v>45</v>
      </c>
      <c r="F171">
        <v>87</v>
      </c>
      <c r="I171" t="s">
        <v>38</v>
      </c>
      <c r="J171" t="s">
        <v>19</v>
      </c>
    </row>
    <row r="172" spans="1:10">
      <c r="A172" s="1" t="s">
        <v>31</v>
      </c>
      <c r="B172" s="2">
        <v>1171</v>
      </c>
      <c r="C172">
        <v>4421</v>
      </c>
      <c r="D172" t="s">
        <v>10</v>
      </c>
      <c r="E172">
        <v>45</v>
      </c>
      <c r="F172">
        <v>87</v>
      </c>
      <c r="I172" t="s">
        <v>39</v>
      </c>
      <c r="J172" t="s">
        <v>18</v>
      </c>
    </row>
  </sheetData>
  <dataConsolidate topLabels="1">
    <dataRefs count="1">
      <dataRef ref="A2:G59" sheet="crystalpool"/>
    </dataRefs>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9181-0A84-414A-A268-C55090ECE4D0}">
  <dimension ref="A1:K177"/>
  <sheetViews>
    <sheetView topLeftCell="D1" workbookViewId="0">
      <selection activeCell="K2" sqref="K2"/>
    </sheetView>
  </sheetViews>
  <sheetFormatPr defaultRowHeight="15.5"/>
  <cols>
    <col min="1" max="1" width="8.5" bestFit="1" customWidth="1"/>
    <col min="2" max="2" width="17.75" bestFit="1" customWidth="1"/>
    <col min="3" max="3" width="11.83203125" bestFit="1" customWidth="1"/>
    <col min="4" max="4" width="25.08203125" customWidth="1"/>
    <col min="5" max="5" width="11.08203125" customWidth="1"/>
    <col min="7" max="7" width="8.6640625" style="6"/>
    <col min="8" max="8" width="13.9140625" bestFit="1" customWidth="1"/>
    <col min="9" max="9" width="14" bestFit="1" customWidth="1"/>
    <col min="10" max="10" width="14" customWidth="1"/>
    <col min="11" max="11" width="11.6640625" bestFit="1" customWidth="1"/>
  </cols>
  <sheetData>
    <row r="1" spans="1:11" ht="77.5">
      <c r="A1" s="4" t="s">
        <v>23</v>
      </c>
      <c r="B1" s="4" t="s">
        <v>36</v>
      </c>
      <c r="C1" s="4" t="s">
        <v>0</v>
      </c>
      <c r="D1" s="4" t="s">
        <v>1</v>
      </c>
      <c r="E1" s="4" t="s">
        <v>2</v>
      </c>
      <c r="F1" s="4" t="s">
        <v>3</v>
      </c>
      <c r="G1" s="5" t="s">
        <v>4</v>
      </c>
      <c r="H1" s="4" t="s">
        <v>52</v>
      </c>
      <c r="I1" s="4" t="s">
        <v>50</v>
      </c>
      <c r="J1" s="4" t="s">
        <v>51</v>
      </c>
      <c r="K1" s="4" t="s">
        <v>16</v>
      </c>
    </row>
    <row r="2" spans="1:11">
      <c r="A2" s="7">
        <v>38443</v>
      </c>
      <c r="B2" s="3">
        <v>1049</v>
      </c>
      <c r="C2">
        <v>2499</v>
      </c>
      <c r="D2" t="s">
        <v>13</v>
      </c>
      <c r="E2">
        <v>6.2</v>
      </c>
      <c r="F2">
        <v>9.1999999999999993</v>
      </c>
      <c r="G2" s="6">
        <f>F2-E2</f>
        <v>2.9999999999999991</v>
      </c>
      <c r="H2">
        <f>IF(F2&gt;50,G2*0.2,G2*0.1)</f>
        <v>0.29999999999999993</v>
      </c>
      <c r="I2" t="s">
        <v>42</v>
      </c>
      <c r="J2" t="s">
        <v>43</v>
      </c>
      <c r="K2" t="s">
        <v>61</v>
      </c>
    </row>
    <row r="3" spans="1:11">
      <c r="A3" s="7">
        <v>38473</v>
      </c>
      <c r="B3" s="3">
        <v>1050</v>
      </c>
      <c r="C3">
        <v>2877</v>
      </c>
      <c r="D3" t="s">
        <v>12</v>
      </c>
      <c r="E3">
        <v>11.4</v>
      </c>
      <c r="F3">
        <v>16.3</v>
      </c>
      <c r="G3" s="6">
        <f>F3-E3</f>
        <v>4.9000000000000004</v>
      </c>
      <c r="H3">
        <f>IF(F3&gt;50,G3*0.2,G3*0.1)</f>
        <v>0.49000000000000005</v>
      </c>
      <c r="I3" t="s">
        <v>42</v>
      </c>
      <c r="J3" t="s">
        <v>43</v>
      </c>
      <c r="K3" t="s">
        <v>62</v>
      </c>
    </row>
    <row r="4" spans="1:11">
      <c r="A4" s="7">
        <v>38504</v>
      </c>
      <c r="B4" s="3">
        <v>1053</v>
      </c>
      <c r="C4">
        <v>2242</v>
      </c>
      <c r="D4" t="s">
        <v>9</v>
      </c>
      <c r="E4">
        <v>60</v>
      </c>
      <c r="F4">
        <v>124</v>
      </c>
      <c r="G4" s="6">
        <f>F4-E4</f>
        <v>64</v>
      </c>
      <c r="H4">
        <f>IF(F4&gt;50,G4*0.2,G4*0.1)</f>
        <v>12.8</v>
      </c>
      <c r="I4" t="s">
        <v>42</v>
      </c>
      <c r="J4" t="s">
        <v>43</v>
      </c>
      <c r="K4" t="s">
        <v>63</v>
      </c>
    </row>
    <row r="5" spans="1:11">
      <c r="A5" s="7">
        <v>38534</v>
      </c>
      <c r="B5" s="3">
        <v>1051</v>
      </c>
      <c r="C5">
        <v>6119</v>
      </c>
      <c r="D5" t="s">
        <v>14</v>
      </c>
      <c r="E5">
        <v>9</v>
      </c>
      <c r="F5">
        <v>14</v>
      </c>
      <c r="G5" s="6">
        <f>F5-E5</f>
        <v>5</v>
      </c>
      <c r="H5">
        <f>IF(F5&gt;50,G5*0.2,G5*0.1)</f>
        <v>0.5</v>
      </c>
      <c r="I5" t="s">
        <v>46</v>
      </c>
      <c r="J5" t="s">
        <v>47</v>
      </c>
      <c r="K5" t="s">
        <v>65</v>
      </c>
    </row>
    <row r="6" spans="1:11">
      <c r="A6" s="7">
        <v>38565</v>
      </c>
      <c r="B6" s="3">
        <v>1052</v>
      </c>
      <c r="C6">
        <v>6622</v>
      </c>
      <c r="D6" t="s">
        <v>8</v>
      </c>
      <c r="E6">
        <v>42</v>
      </c>
      <c r="F6">
        <v>77</v>
      </c>
      <c r="G6" s="6">
        <f>F6-E6</f>
        <v>35</v>
      </c>
      <c r="H6">
        <f>IF(F6&gt;50,G6*0.2,G6*0.1)</f>
        <v>7</v>
      </c>
      <c r="I6" t="s">
        <v>46</v>
      </c>
      <c r="J6" t="s">
        <v>47</v>
      </c>
      <c r="K6" t="s">
        <v>62</v>
      </c>
    </row>
    <row r="7" spans="1:11">
      <c r="A7" s="7">
        <v>38596</v>
      </c>
      <c r="B7" s="3">
        <v>1054</v>
      </c>
      <c r="C7">
        <v>4421</v>
      </c>
      <c r="D7" t="s">
        <v>10</v>
      </c>
      <c r="E7">
        <v>45</v>
      </c>
      <c r="F7">
        <v>87</v>
      </c>
      <c r="G7" s="6">
        <f>F7-E7</f>
        <v>42</v>
      </c>
      <c r="H7">
        <f>IF(F7&gt;50,G7*0.2,G7*0.1)</f>
        <v>8.4</v>
      </c>
      <c r="I7" t="s">
        <v>46</v>
      </c>
      <c r="J7" t="s">
        <v>47</v>
      </c>
      <c r="K7" t="s">
        <v>64</v>
      </c>
    </row>
    <row r="8" spans="1:11">
      <c r="A8" s="7">
        <v>38626</v>
      </c>
      <c r="B8" s="3">
        <v>1056</v>
      </c>
      <c r="C8">
        <v>1109</v>
      </c>
      <c r="D8" t="s">
        <v>15</v>
      </c>
      <c r="E8">
        <v>3</v>
      </c>
      <c r="F8">
        <v>8</v>
      </c>
      <c r="G8" s="6">
        <f>F8-E8</f>
        <v>5</v>
      </c>
      <c r="H8">
        <f>IF(F8&gt;50,G8*0.2,G8*0.1)</f>
        <v>0.5</v>
      </c>
      <c r="I8" t="s">
        <v>46</v>
      </c>
      <c r="J8" t="s">
        <v>47</v>
      </c>
      <c r="K8" t="s">
        <v>63</v>
      </c>
    </row>
    <row r="9" spans="1:11">
      <c r="A9" s="7">
        <v>38657</v>
      </c>
      <c r="B9" s="3">
        <v>1059</v>
      </c>
      <c r="C9">
        <v>2242</v>
      </c>
      <c r="D9" t="s">
        <v>9</v>
      </c>
      <c r="E9">
        <v>60</v>
      </c>
      <c r="F9">
        <v>124</v>
      </c>
      <c r="G9" s="6">
        <f>F9-E9</f>
        <v>64</v>
      </c>
      <c r="H9">
        <f>IF(F9&gt;50,G9*0.2,G9*0.1)</f>
        <v>12.8</v>
      </c>
      <c r="I9" t="s">
        <v>46</v>
      </c>
      <c r="J9" t="s">
        <v>47</v>
      </c>
      <c r="K9" t="s">
        <v>62</v>
      </c>
    </row>
    <row r="10" spans="1:11">
      <c r="A10" s="7">
        <v>38687</v>
      </c>
      <c r="B10" s="3">
        <v>1060</v>
      </c>
      <c r="C10">
        <v>6119</v>
      </c>
      <c r="D10" t="s">
        <v>14</v>
      </c>
      <c r="E10">
        <v>9</v>
      </c>
      <c r="F10">
        <v>14</v>
      </c>
      <c r="G10" s="6">
        <f>F10-E10</f>
        <v>5</v>
      </c>
      <c r="H10">
        <f>IF(F10&gt;50,G10*0.2,G10*0.1)</f>
        <v>0.5</v>
      </c>
      <c r="I10" t="s">
        <v>46</v>
      </c>
      <c r="J10" t="s">
        <v>47</v>
      </c>
      <c r="K10" t="s">
        <v>64</v>
      </c>
    </row>
    <row r="11" spans="1:11">
      <c r="A11" s="7">
        <v>38718</v>
      </c>
      <c r="B11" s="3">
        <v>1058</v>
      </c>
      <c r="C11">
        <v>6119</v>
      </c>
      <c r="D11" t="s">
        <v>14</v>
      </c>
      <c r="E11">
        <v>9</v>
      </c>
      <c r="F11">
        <v>14</v>
      </c>
      <c r="G11" s="6">
        <f>F11-E11</f>
        <v>5</v>
      </c>
      <c r="H11">
        <f>IF(F11&gt;50,G11*0.2,G11*0.1)</f>
        <v>0.5</v>
      </c>
      <c r="I11" t="s">
        <v>48</v>
      </c>
      <c r="J11" t="s">
        <v>49</v>
      </c>
      <c r="K11" t="s">
        <v>62</v>
      </c>
    </row>
    <row r="12" spans="1:11">
      <c r="A12" s="7">
        <v>38749</v>
      </c>
      <c r="B12" s="3">
        <v>1055</v>
      </c>
      <c r="C12">
        <v>6119</v>
      </c>
      <c r="D12" t="s">
        <v>14</v>
      </c>
      <c r="E12">
        <v>9</v>
      </c>
      <c r="F12">
        <v>14</v>
      </c>
      <c r="G12" s="6">
        <f>F12-E12</f>
        <v>5</v>
      </c>
      <c r="H12">
        <f>IF(F12&gt;50,G12*0.2,G12*0.1)</f>
        <v>0.5</v>
      </c>
      <c r="I12" t="s">
        <v>44</v>
      </c>
      <c r="J12" t="s">
        <v>45</v>
      </c>
      <c r="K12" t="s">
        <v>64</v>
      </c>
    </row>
    <row r="13" spans="1:11">
      <c r="A13" s="7">
        <v>38777</v>
      </c>
      <c r="B13" s="3">
        <v>1057</v>
      </c>
      <c r="C13">
        <v>2499</v>
      </c>
      <c r="D13" t="s">
        <v>13</v>
      </c>
      <c r="E13">
        <v>6.2</v>
      </c>
      <c r="F13">
        <v>9.1999999999999993</v>
      </c>
      <c r="G13" s="6">
        <f>F13-E13</f>
        <v>2.9999999999999991</v>
      </c>
      <c r="H13">
        <f>IF(F13&gt;50,G13*0.2,G13*0.1)</f>
        <v>0.29999999999999993</v>
      </c>
      <c r="I13" t="s">
        <v>44</v>
      </c>
      <c r="J13" t="s">
        <v>45</v>
      </c>
      <c r="K13" t="s">
        <v>63</v>
      </c>
    </row>
    <row r="14" spans="1:11">
      <c r="A14" s="7">
        <v>38808</v>
      </c>
      <c r="B14" s="3">
        <v>1127</v>
      </c>
      <c r="C14">
        <v>8722</v>
      </c>
      <c r="D14" t="s">
        <v>7</v>
      </c>
      <c r="E14">
        <v>344</v>
      </c>
      <c r="F14">
        <v>502</v>
      </c>
      <c r="G14" s="6">
        <f>F14-E14</f>
        <v>158</v>
      </c>
      <c r="H14">
        <f>IF(F14&gt;50,G14*0.2,G14*0.1)</f>
        <v>31.6</v>
      </c>
      <c r="I14" t="s">
        <v>42</v>
      </c>
      <c r="J14" t="s">
        <v>43</v>
      </c>
      <c r="K14" t="s">
        <v>64</v>
      </c>
    </row>
    <row r="15" spans="1:11">
      <c r="A15" s="7">
        <v>38838</v>
      </c>
      <c r="B15" s="3">
        <v>1133</v>
      </c>
      <c r="C15">
        <v>9822</v>
      </c>
      <c r="D15" t="s">
        <v>6</v>
      </c>
      <c r="E15">
        <v>58.3</v>
      </c>
      <c r="F15">
        <v>98.4</v>
      </c>
      <c r="G15" s="6">
        <f>F15-E15</f>
        <v>40.100000000000009</v>
      </c>
      <c r="H15">
        <f>IF(F15&gt;50,G15*0.2,G15*0.1)</f>
        <v>8.0200000000000014</v>
      </c>
      <c r="I15" t="s">
        <v>42</v>
      </c>
      <c r="J15" t="s">
        <v>43</v>
      </c>
      <c r="K15" t="s">
        <v>62</v>
      </c>
    </row>
    <row r="16" spans="1:11">
      <c r="A16" s="7">
        <v>38869</v>
      </c>
      <c r="B16" s="3">
        <v>1135</v>
      </c>
      <c r="C16">
        <v>8722</v>
      </c>
      <c r="D16" t="s">
        <v>7</v>
      </c>
      <c r="E16">
        <v>344</v>
      </c>
      <c r="F16">
        <v>502</v>
      </c>
      <c r="G16" s="6">
        <f>F16-E16</f>
        <v>158</v>
      </c>
      <c r="H16">
        <f>IF(F16&gt;50,G16*0.2,G16*0.1)</f>
        <v>31.6</v>
      </c>
      <c r="I16" t="s">
        <v>42</v>
      </c>
      <c r="J16" t="s">
        <v>43</v>
      </c>
      <c r="K16" t="s">
        <v>64</v>
      </c>
    </row>
    <row r="17" spans="1:11">
      <c r="A17" s="7">
        <v>38899</v>
      </c>
      <c r="B17" s="3">
        <v>1138</v>
      </c>
      <c r="C17">
        <v>8722</v>
      </c>
      <c r="D17" t="s">
        <v>7</v>
      </c>
      <c r="E17">
        <v>344</v>
      </c>
      <c r="F17">
        <v>502</v>
      </c>
      <c r="G17" s="6">
        <f>F17-E17</f>
        <v>158</v>
      </c>
      <c r="H17">
        <f>IF(F17&gt;50,G17*0.2,G17*0.1)</f>
        <v>31.6</v>
      </c>
      <c r="I17" t="s">
        <v>42</v>
      </c>
      <c r="J17" t="s">
        <v>43</v>
      </c>
      <c r="K17" t="s">
        <v>65</v>
      </c>
    </row>
    <row r="18" spans="1:11">
      <c r="A18" s="7">
        <v>38930</v>
      </c>
      <c r="B18" s="3">
        <v>1125</v>
      </c>
      <c r="C18">
        <v>2242</v>
      </c>
      <c r="D18" t="s">
        <v>9</v>
      </c>
      <c r="E18">
        <v>60</v>
      </c>
      <c r="F18">
        <v>124</v>
      </c>
      <c r="G18" s="6">
        <f>F18-E18</f>
        <v>64</v>
      </c>
      <c r="H18">
        <f>IF(F18&gt;50,G18*0.2,G18*0.1)</f>
        <v>12.8</v>
      </c>
      <c r="I18" t="s">
        <v>46</v>
      </c>
      <c r="J18" t="s">
        <v>47</v>
      </c>
      <c r="K18" t="s">
        <v>63</v>
      </c>
    </row>
    <row r="19" spans="1:11">
      <c r="A19" s="7">
        <v>38961</v>
      </c>
      <c r="B19" s="3">
        <v>1126</v>
      </c>
      <c r="C19">
        <v>9212</v>
      </c>
      <c r="D19" t="s">
        <v>11</v>
      </c>
      <c r="E19">
        <v>4</v>
      </c>
      <c r="F19">
        <v>7</v>
      </c>
      <c r="G19" s="6">
        <f>F19-E19</f>
        <v>3</v>
      </c>
      <c r="H19">
        <f>IF(F19&gt;50,G19*0.2,G19*0.1)</f>
        <v>0.30000000000000004</v>
      </c>
      <c r="I19" t="s">
        <v>46</v>
      </c>
      <c r="J19" t="s">
        <v>47</v>
      </c>
      <c r="K19" t="s">
        <v>66</v>
      </c>
    </row>
    <row r="20" spans="1:11">
      <c r="A20" s="7">
        <v>38991</v>
      </c>
      <c r="B20" s="3">
        <v>1134</v>
      </c>
      <c r="C20">
        <v>9822</v>
      </c>
      <c r="D20" t="s">
        <v>6</v>
      </c>
      <c r="E20">
        <v>58.3</v>
      </c>
      <c r="F20">
        <v>98.4</v>
      </c>
      <c r="G20" s="6">
        <f>F20-E20</f>
        <v>40.100000000000009</v>
      </c>
      <c r="H20">
        <f>IF(F20&gt;50,G20*0.2,G20*0.1)</f>
        <v>8.0200000000000014</v>
      </c>
      <c r="I20" t="s">
        <v>46</v>
      </c>
      <c r="J20" t="s">
        <v>47</v>
      </c>
      <c r="K20" t="s">
        <v>62</v>
      </c>
    </row>
    <row r="21" spans="1:11">
      <c r="A21" s="7">
        <v>39022</v>
      </c>
      <c r="B21" s="3">
        <v>1136</v>
      </c>
      <c r="C21">
        <v>2242</v>
      </c>
      <c r="D21" t="s">
        <v>9</v>
      </c>
      <c r="E21">
        <v>60</v>
      </c>
      <c r="F21">
        <v>124</v>
      </c>
      <c r="G21" s="6">
        <f>F21-E21</f>
        <v>64</v>
      </c>
      <c r="H21">
        <f>IF(F21&gt;50,G21*0.2,G21*0.1)</f>
        <v>12.8</v>
      </c>
      <c r="I21" t="s">
        <v>46</v>
      </c>
      <c r="J21" t="s">
        <v>47</v>
      </c>
      <c r="K21" t="s">
        <v>66</v>
      </c>
    </row>
    <row r="22" spans="1:11">
      <c r="A22" s="7">
        <v>39052</v>
      </c>
      <c r="B22" s="3">
        <v>1139</v>
      </c>
      <c r="C22">
        <v>4421</v>
      </c>
      <c r="D22" t="s">
        <v>10</v>
      </c>
      <c r="E22">
        <v>45</v>
      </c>
      <c r="F22">
        <v>87</v>
      </c>
      <c r="G22" s="6">
        <f>F22-E22</f>
        <v>42</v>
      </c>
      <c r="H22">
        <f>IF(F22&gt;50,G22*0.2,G22*0.1)</f>
        <v>8.4</v>
      </c>
      <c r="I22" t="s">
        <v>46</v>
      </c>
      <c r="J22" t="s">
        <v>47</v>
      </c>
      <c r="K22" t="s">
        <v>63</v>
      </c>
    </row>
    <row r="23" spans="1:11">
      <c r="A23" s="7">
        <v>39083</v>
      </c>
      <c r="B23" s="3">
        <v>1129</v>
      </c>
      <c r="C23">
        <v>9822</v>
      </c>
      <c r="D23" t="s">
        <v>6</v>
      </c>
      <c r="E23">
        <v>58.3</v>
      </c>
      <c r="F23">
        <v>98.4</v>
      </c>
      <c r="G23" s="6">
        <f>F23-E23</f>
        <v>40.100000000000009</v>
      </c>
      <c r="H23">
        <f>IF(F23&gt;50,G23*0.2,G23*0.1)</f>
        <v>8.0200000000000014</v>
      </c>
      <c r="I23" t="s">
        <v>48</v>
      </c>
      <c r="J23" t="s">
        <v>49</v>
      </c>
      <c r="K23" t="s">
        <v>64</v>
      </c>
    </row>
    <row r="24" spans="1:11">
      <c r="A24" s="7">
        <v>39114</v>
      </c>
      <c r="B24" s="3">
        <v>1130</v>
      </c>
      <c r="C24">
        <v>4421</v>
      </c>
      <c r="D24" t="s">
        <v>10</v>
      </c>
      <c r="E24">
        <v>45</v>
      </c>
      <c r="F24">
        <v>87</v>
      </c>
      <c r="G24" s="6">
        <f>F24-E24</f>
        <v>42</v>
      </c>
      <c r="H24">
        <f>IF(F24&gt;50,G24*0.2,G24*0.1)</f>
        <v>8.4</v>
      </c>
      <c r="I24" t="s">
        <v>48</v>
      </c>
      <c r="J24" t="s">
        <v>49</v>
      </c>
      <c r="K24" t="s">
        <v>63</v>
      </c>
    </row>
    <row r="25" spans="1:11">
      <c r="A25" s="7">
        <v>39142</v>
      </c>
      <c r="B25" s="3">
        <v>1131</v>
      </c>
      <c r="C25">
        <v>9212</v>
      </c>
      <c r="D25" t="s">
        <v>11</v>
      </c>
      <c r="E25">
        <v>4</v>
      </c>
      <c r="F25">
        <v>7</v>
      </c>
      <c r="G25" s="6">
        <f>F25-E25</f>
        <v>3</v>
      </c>
      <c r="H25">
        <f>IF(F25&gt;50,G25*0.2,G25*0.1)</f>
        <v>0.30000000000000004</v>
      </c>
      <c r="I25" t="s">
        <v>48</v>
      </c>
      <c r="J25" t="s">
        <v>49</v>
      </c>
      <c r="K25" t="s">
        <v>62</v>
      </c>
    </row>
    <row r="26" spans="1:11">
      <c r="A26" s="7">
        <v>39173</v>
      </c>
      <c r="B26" s="3">
        <v>1132</v>
      </c>
      <c r="C26">
        <v>9212</v>
      </c>
      <c r="D26" t="s">
        <v>11</v>
      </c>
      <c r="E26">
        <v>4</v>
      </c>
      <c r="F26">
        <v>7</v>
      </c>
      <c r="G26" s="6">
        <f>F26-E26</f>
        <v>3</v>
      </c>
      <c r="H26">
        <f>IF(F26&gt;50,G26*0.2,G26*0.1)</f>
        <v>0.30000000000000004</v>
      </c>
      <c r="I26" t="s">
        <v>48</v>
      </c>
      <c r="J26" t="s">
        <v>49</v>
      </c>
      <c r="K26" t="s">
        <v>63</v>
      </c>
    </row>
    <row r="27" spans="1:11">
      <c r="A27" s="7">
        <v>39203</v>
      </c>
      <c r="B27" s="3">
        <v>1128</v>
      </c>
      <c r="C27">
        <v>6622</v>
      </c>
      <c r="D27" t="s">
        <v>8</v>
      </c>
      <c r="E27">
        <v>42</v>
      </c>
      <c r="F27">
        <v>77</v>
      </c>
      <c r="G27" s="6">
        <f>F27-E27</f>
        <v>35</v>
      </c>
      <c r="H27">
        <f>IF(F27&gt;50,G27*0.2,G27*0.1)</f>
        <v>7</v>
      </c>
      <c r="I27" t="s">
        <v>44</v>
      </c>
      <c r="J27" t="s">
        <v>45</v>
      </c>
      <c r="K27" t="s">
        <v>63</v>
      </c>
    </row>
    <row r="28" spans="1:11">
      <c r="A28" s="7">
        <v>39234</v>
      </c>
      <c r="B28" s="3">
        <v>1137</v>
      </c>
      <c r="C28">
        <v>9822</v>
      </c>
      <c r="D28" t="s">
        <v>6</v>
      </c>
      <c r="E28">
        <v>58.3</v>
      </c>
      <c r="F28">
        <v>98.4</v>
      </c>
      <c r="G28" s="6">
        <f>F28-E28</f>
        <v>40.100000000000009</v>
      </c>
      <c r="H28">
        <f>IF(F28&gt;50,G28*0.2,G28*0.1)</f>
        <v>8.0200000000000014</v>
      </c>
      <c r="I28" t="s">
        <v>44</v>
      </c>
      <c r="J28" t="s">
        <v>45</v>
      </c>
      <c r="K28" t="s">
        <v>63</v>
      </c>
    </row>
    <row r="29" spans="1:11">
      <c r="A29" s="7">
        <v>39264</v>
      </c>
      <c r="B29" s="3">
        <v>1140</v>
      </c>
      <c r="C29">
        <v>4421</v>
      </c>
      <c r="D29" t="s">
        <v>10</v>
      </c>
      <c r="E29">
        <v>45</v>
      </c>
      <c r="F29">
        <v>87</v>
      </c>
      <c r="G29" s="6">
        <f>F29-E29</f>
        <v>42</v>
      </c>
      <c r="H29">
        <f>IF(F29&gt;50,G29*0.2,G29*0.1)</f>
        <v>8.4</v>
      </c>
      <c r="I29" t="s">
        <v>44</v>
      </c>
      <c r="J29" t="s">
        <v>45</v>
      </c>
      <c r="K29" t="s">
        <v>64</v>
      </c>
    </row>
    <row r="30" spans="1:11">
      <c r="A30" s="7">
        <v>39295</v>
      </c>
      <c r="B30" s="3">
        <v>1141</v>
      </c>
      <c r="C30">
        <v>9212</v>
      </c>
      <c r="D30" t="s">
        <v>11</v>
      </c>
      <c r="E30">
        <v>4</v>
      </c>
      <c r="F30">
        <v>7</v>
      </c>
      <c r="G30" s="6">
        <f>F30-E30</f>
        <v>3</v>
      </c>
      <c r="H30">
        <f>IF(F30&gt;50,G30*0.2,G30*0.1)</f>
        <v>0.30000000000000004</v>
      </c>
      <c r="I30" t="s">
        <v>44</v>
      </c>
      <c r="J30" t="s">
        <v>45</v>
      </c>
      <c r="K30" t="s">
        <v>62</v>
      </c>
    </row>
    <row r="31" spans="1:11">
      <c r="A31" s="7">
        <v>39326</v>
      </c>
      <c r="B31" s="3">
        <v>1170</v>
      </c>
      <c r="C31">
        <v>4421</v>
      </c>
      <c r="D31" t="s">
        <v>10</v>
      </c>
      <c r="E31">
        <v>45</v>
      </c>
      <c r="F31">
        <v>87</v>
      </c>
      <c r="G31" s="6">
        <f>F31-E31</f>
        <v>42</v>
      </c>
      <c r="H31">
        <f>IF(F31&gt;50,G31*0.2,G31*0.1)</f>
        <v>8.4</v>
      </c>
      <c r="I31" t="s">
        <v>42</v>
      </c>
      <c r="J31" t="s">
        <v>43</v>
      </c>
      <c r="K31" t="s">
        <v>63</v>
      </c>
    </row>
    <row r="32" spans="1:11">
      <c r="A32" s="7">
        <v>39356</v>
      </c>
      <c r="B32" s="3">
        <v>1167</v>
      </c>
      <c r="C32">
        <v>2242</v>
      </c>
      <c r="D32" t="s">
        <v>9</v>
      </c>
      <c r="E32">
        <v>60</v>
      </c>
      <c r="F32">
        <v>124</v>
      </c>
      <c r="G32" s="6">
        <f>F32-E32</f>
        <v>64</v>
      </c>
      <c r="H32">
        <f>IF(F32&gt;50,G32*0.2,G32*0.1)</f>
        <v>12.8</v>
      </c>
      <c r="I32" t="s">
        <v>46</v>
      </c>
      <c r="J32" t="s">
        <v>47</v>
      </c>
      <c r="K32" t="s">
        <v>66</v>
      </c>
    </row>
    <row r="33" spans="1:11">
      <c r="A33" s="7">
        <v>39387</v>
      </c>
      <c r="B33" s="3">
        <v>1168</v>
      </c>
      <c r="C33">
        <v>9822</v>
      </c>
      <c r="D33" t="s">
        <v>6</v>
      </c>
      <c r="E33">
        <v>58.3</v>
      </c>
      <c r="F33">
        <v>98.4</v>
      </c>
      <c r="G33" s="6">
        <f>F33-E33</f>
        <v>40.100000000000009</v>
      </c>
      <c r="H33">
        <f>IF(F33&gt;50,G33*0.2,G33*0.1)</f>
        <v>8.0200000000000014</v>
      </c>
      <c r="I33" t="s">
        <v>46</v>
      </c>
      <c r="J33" t="s">
        <v>47</v>
      </c>
      <c r="K33" t="s">
        <v>63</v>
      </c>
    </row>
    <row r="34" spans="1:11">
      <c r="A34" s="7">
        <v>39417</v>
      </c>
      <c r="B34" s="3">
        <v>1169</v>
      </c>
      <c r="C34">
        <v>8722</v>
      </c>
      <c r="D34" t="s">
        <v>7</v>
      </c>
      <c r="E34">
        <v>344</v>
      </c>
      <c r="F34">
        <v>502</v>
      </c>
      <c r="G34" s="6">
        <f>F34-E34</f>
        <v>158</v>
      </c>
      <c r="H34">
        <f>IF(F34&gt;50,G34*0.2,G34*0.1)</f>
        <v>31.6</v>
      </c>
      <c r="I34" t="s">
        <v>46</v>
      </c>
      <c r="J34" t="s">
        <v>47</v>
      </c>
      <c r="K34" t="s">
        <v>65</v>
      </c>
    </row>
    <row r="35" spans="1:11">
      <c r="A35" s="7">
        <v>39448</v>
      </c>
      <c r="B35" s="3">
        <v>1171</v>
      </c>
      <c r="C35">
        <v>4421</v>
      </c>
      <c r="D35" t="s">
        <v>10</v>
      </c>
      <c r="E35">
        <v>45</v>
      </c>
      <c r="F35">
        <v>87</v>
      </c>
      <c r="G35" s="6">
        <f>F35-E35</f>
        <v>42</v>
      </c>
      <c r="H35">
        <f>IF(F35&gt;50,G35*0.2,G35*0.1)</f>
        <v>8.4</v>
      </c>
      <c r="I35" t="s">
        <v>44</v>
      </c>
      <c r="J35" t="s">
        <v>45</v>
      </c>
      <c r="K35" t="s">
        <v>64</v>
      </c>
    </row>
    <row r="36" spans="1:11">
      <c r="A36" s="7">
        <v>39479</v>
      </c>
      <c r="B36" s="3">
        <v>1027</v>
      </c>
      <c r="C36">
        <v>6119</v>
      </c>
      <c r="D36" t="s">
        <v>14</v>
      </c>
      <c r="E36">
        <v>9</v>
      </c>
      <c r="F36">
        <v>14</v>
      </c>
      <c r="G36" s="6">
        <f>F36-E36</f>
        <v>5</v>
      </c>
      <c r="H36">
        <f>IF(F36&gt;50,G36*0.2,G36*0.1)</f>
        <v>0.5</v>
      </c>
      <c r="I36" t="s">
        <v>42</v>
      </c>
      <c r="J36" t="s">
        <v>43</v>
      </c>
      <c r="K36" t="s">
        <v>64</v>
      </c>
    </row>
    <row r="37" spans="1:11">
      <c r="A37" s="7">
        <v>39508</v>
      </c>
      <c r="B37" s="3">
        <v>1028</v>
      </c>
      <c r="C37">
        <v>8722</v>
      </c>
      <c r="D37" t="s">
        <v>7</v>
      </c>
      <c r="E37">
        <v>344</v>
      </c>
      <c r="F37">
        <v>502</v>
      </c>
      <c r="G37" s="6">
        <f>F37-E37</f>
        <v>158</v>
      </c>
      <c r="H37">
        <f>IF(F37&gt;50,G37*0.2,G37*0.1)</f>
        <v>31.6</v>
      </c>
      <c r="I37" t="s">
        <v>42</v>
      </c>
      <c r="J37" t="s">
        <v>43</v>
      </c>
      <c r="K37" t="s">
        <v>62</v>
      </c>
    </row>
    <row r="38" spans="1:11">
      <c r="A38" s="7">
        <v>39539</v>
      </c>
      <c r="B38" s="3">
        <v>1032</v>
      </c>
      <c r="C38">
        <v>2877</v>
      </c>
      <c r="D38" t="s">
        <v>12</v>
      </c>
      <c r="E38">
        <v>11.4</v>
      </c>
      <c r="F38">
        <v>16.3</v>
      </c>
      <c r="G38" s="6">
        <f>F38-E38</f>
        <v>4.9000000000000004</v>
      </c>
      <c r="H38">
        <f>IF(F38&gt;50,G38*0.2,G38*0.1)</f>
        <v>0.49000000000000005</v>
      </c>
      <c r="I38" t="s">
        <v>42</v>
      </c>
      <c r="J38" t="s">
        <v>43</v>
      </c>
      <c r="K38" t="s">
        <v>62</v>
      </c>
    </row>
    <row r="39" spans="1:11">
      <c r="A39" s="7">
        <v>39569</v>
      </c>
      <c r="B39" s="3">
        <v>1018</v>
      </c>
      <c r="C39">
        <v>1109</v>
      </c>
      <c r="D39" t="s">
        <v>15</v>
      </c>
      <c r="E39">
        <v>3</v>
      </c>
      <c r="F39">
        <v>8</v>
      </c>
      <c r="G39" s="6">
        <f>F39-E39</f>
        <v>5</v>
      </c>
      <c r="H39">
        <f>IF(F39&gt;50,G39*0.2,G39*0.1)</f>
        <v>0.5</v>
      </c>
      <c r="I39" t="s">
        <v>46</v>
      </c>
      <c r="J39" t="s">
        <v>47</v>
      </c>
      <c r="K39" t="s">
        <v>63</v>
      </c>
    </row>
    <row r="40" spans="1:11">
      <c r="A40" s="7">
        <v>39600</v>
      </c>
      <c r="B40" s="3">
        <v>1019</v>
      </c>
      <c r="C40">
        <v>2499</v>
      </c>
      <c r="D40" t="s">
        <v>13</v>
      </c>
      <c r="E40">
        <v>6.2</v>
      </c>
      <c r="F40">
        <v>9.1999999999999993</v>
      </c>
      <c r="G40" s="6">
        <f>F40-E40</f>
        <v>2.9999999999999991</v>
      </c>
      <c r="H40">
        <f>IF(F40&gt;50,G40*0.2,G40*0.1)</f>
        <v>0.29999999999999993</v>
      </c>
      <c r="I40" t="s">
        <v>46</v>
      </c>
      <c r="J40" t="s">
        <v>47</v>
      </c>
      <c r="K40" t="s">
        <v>61</v>
      </c>
    </row>
    <row r="41" spans="1:11">
      <c r="A41" s="7">
        <v>39630</v>
      </c>
      <c r="B41" s="3">
        <v>1020</v>
      </c>
      <c r="C41">
        <v>2499</v>
      </c>
      <c r="D41" t="s">
        <v>13</v>
      </c>
      <c r="E41">
        <v>6.2</v>
      </c>
      <c r="F41">
        <v>9.1999999999999993</v>
      </c>
      <c r="G41" s="6">
        <f>F41-E41</f>
        <v>2.9999999999999991</v>
      </c>
      <c r="H41">
        <f>IF(F41&gt;50,G41*0.2,G41*0.1)</f>
        <v>0.29999999999999993</v>
      </c>
      <c r="I41" t="s">
        <v>46</v>
      </c>
      <c r="J41" t="s">
        <v>47</v>
      </c>
      <c r="K41" t="s">
        <v>64</v>
      </c>
    </row>
    <row r="42" spans="1:11">
      <c r="A42" s="7">
        <v>39661</v>
      </c>
      <c r="B42" s="3">
        <v>1022</v>
      </c>
      <c r="C42">
        <v>2877</v>
      </c>
      <c r="D42" t="s">
        <v>12</v>
      </c>
      <c r="E42">
        <v>11.4</v>
      </c>
      <c r="F42">
        <v>16.3</v>
      </c>
      <c r="G42" s="6">
        <f>F42-E42</f>
        <v>4.9000000000000004</v>
      </c>
      <c r="H42">
        <f>IF(F42&gt;50,G42*0.2,G42*0.1)</f>
        <v>0.49000000000000005</v>
      </c>
      <c r="I42" t="s">
        <v>46</v>
      </c>
      <c r="J42" t="s">
        <v>47</v>
      </c>
      <c r="K42" t="s">
        <v>65</v>
      </c>
    </row>
    <row r="43" spans="1:11">
      <c r="A43" s="7">
        <v>39692</v>
      </c>
      <c r="B43" s="3">
        <v>1023</v>
      </c>
      <c r="C43">
        <v>1109</v>
      </c>
      <c r="D43" t="s">
        <v>15</v>
      </c>
      <c r="E43">
        <v>3</v>
      </c>
      <c r="F43">
        <v>8</v>
      </c>
      <c r="G43" s="6">
        <f>F43-E43</f>
        <v>5</v>
      </c>
      <c r="H43">
        <f>IF(F43&gt;50,G43*0.2,G43*0.1)</f>
        <v>0.5</v>
      </c>
      <c r="I43" t="s">
        <v>48</v>
      </c>
      <c r="J43" t="s">
        <v>49</v>
      </c>
      <c r="K43" t="s">
        <v>66</v>
      </c>
    </row>
    <row r="44" spans="1:11">
      <c r="A44" s="7">
        <v>39722</v>
      </c>
      <c r="B44" s="3">
        <v>1025</v>
      </c>
      <c r="C44">
        <v>2877</v>
      </c>
      <c r="D44" t="s">
        <v>12</v>
      </c>
      <c r="E44">
        <v>11.4</v>
      </c>
      <c r="F44">
        <v>16.3</v>
      </c>
      <c r="G44" s="6">
        <f>F44-E44</f>
        <v>4.9000000000000004</v>
      </c>
      <c r="H44">
        <f>IF(F44&gt;50,G44*0.2,G44*0.1)</f>
        <v>0.49000000000000005</v>
      </c>
      <c r="I44" t="s">
        <v>48</v>
      </c>
      <c r="J44" t="s">
        <v>49</v>
      </c>
      <c r="K44" t="s">
        <v>64</v>
      </c>
    </row>
    <row r="45" spans="1:11">
      <c r="A45" s="7">
        <v>39753</v>
      </c>
      <c r="B45" s="3">
        <v>1026</v>
      </c>
      <c r="C45">
        <v>6119</v>
      </c>
      <c r="D45" t="s">
        <v>14</v>
      </c>
      <c r="E45">
        <v>9</v>
      </c>
      <c r="F45">
        <v>14</v>
      </c>
      <c r="G45" s="6">
        <f>F45-E45</f>
        <v>5</v>
      </c>
      <c r="H45">
        <f>IF(F45&gt;50,G45*0.2,G45*0.1)</f>
        <v>0.5</v>
      </c>
      <c r="I45" t="s">
        <v>48</v>
      </c>
      <c r="J45" t="s">
        <v>49</v>
      </c>
      <c r="K45" t="s">
        <v>66</v>
      </c>
    </row>
    <row r="46" spans="1:11">
      <c r="A46" s="7">
        <v>39783</v>
      </c>
      <c r="B46" s="3">
        <v>1017</v>
      </c>
      <c r="C46">
        <v>2242</v>
      </c>
      <c r="D46" t="s">
        <v>9</v>
      </c>
      <c r="E46">
        <v>60</v>
      </c>
      <c r="F46">
        <v>124</v>
      </c>
      <c r="G46" s="6">
        <f>F46-E46</f>
        <v>64</v>
      </c>
      <c r="H46">
        <f>IF(F46&gt;50,G46*0.2,G46*0.1)</f>
        <v>12.8</v>
      </c>
      <c r="I46" t="s">
        <v>44</v>
      </c>
      <c r="J46" t="s">
        <v>45</v>
      </c>
      <c r="K46" t="s">
        <v>66</v>
      </c>
    </row>
    <row r="47" spans="1:11">
      <c r="A47" s="7">
        <v>39814</v>
      </c>
      <c r="B47" s="3">
        <v>1021</v>
      </c>
      <c r="C47">
        <v>1109</v>
      </c>
      <c r="D47" t="s">
        <v>15</v>
      </c>
      <c r="E47">
        <v>3</v>
      </c>
      <c r="F47">
        <v>8</v>
      </c>
      <c r="G47" s="6">
        <f>F47-E47</f>
        <v>5</v>
      </c>
      <c r="H47">
        <f>IF(F47&gt;50,G47*0.2,G47*0.1)</f>
        <v>0.5</v>
      </c>
      <c r="I47" t="s">
        <v>44</v>
      </c>
      <c r="J47" t="s">
        <v>45</v>
      </c>
      <c r="K47" t="s">
        <v>61</v>
      </c>
    </row>
    <row r="48" spans="1:11">
      <c r="A48" s="7">
        <v>39845</v>
      </c>
      <c r="B48" s="3">
        <v>1024</v>
      </c>
      <c r="C48">
        <v>9212</v>
      </c>
      <c r="D48" t="s">
        <v>11</v>
      </c>
      <c r="E48">
        <v>4</v>
      </c>
      <c r="F48">
        <v>7</v>
      </c>
      <c r="G48" s="6">
        <f>F48-E48</f>
        <v>3</v>
      </c>
      <c r="H48">
        <f>IF(F48&gt;50,G48*0.2,G48*0.1)</f>
        <v>0.30000000000000004</v>
      </c>
      <c r="I48" t="s">
        <v>44</v>
      </c>
      <c r="J48" t="s">
        <v>45</v>
      </c>
      <c r="K48" t="s">
        <v>65</v>
      </c>
    </row>
    <row r="49" spans="1:11">
      <c r="A49" s="7">
        <v>39873</v>
      </c>
      <c r="B49" s="3">
        <v>1029</v>
      </c>
      <c r="C49">
        <v>2499</v>
      </c>
      <c r="D49" t="s">
        <v>13</v>
      </c>
      <c r="E49">
        <v>6.2</v>
      </c>
      <c r="F49">
        <v>9.1999999999999993</v>
      </c>
      <c r="G49" s="6">
        <f>F49-E49</f>
        <v>2.9999999999999991</v>
      </c>
      <c r="H49">
        <f>IF(F49&gt;50,G49*0.2,G49*0.1)</f>
        <v>0.29999999999999993</v>
      </c>
      <c r="I49" t="s">
        <v>44</v>
      </c>
      <c r="J49" t="s">
        <v>45</v>
      </c>
      <c r="K49" t="s">
        <v>62</v>
      </c>
    </row>
    <row r="50" spans="1:11">
      <c r="A50" s="7">
        <v>39904</v>
      </c>
      <c r="B50" s="3">
        <v>1030</v>
      </c>
      <c r="C50">
        <v>4421</v>
      </c>
      <c r="D50" t="s">
        <v>10</v>
      </c>
      <c r="E50">
        <v>45</v>
      </c>
      <c r="F50">
        <v>87</v>
      </c>
      <c r="G50" s="6">
        <f>F50-E50</f>
        <v>42</v>
      </c>
      <c r="H50">
        <f>IF(F50&gt;50,G50*0.2,G50*0.1)</f>
        <v>8.4</v>
      </c>
      <c r="I50" t="s">
        <v>44</v>
      </c>
      <c r="J50" t="s">
        <v>45</v>
      </c>
      <c r="K50" t="s">
        <v>64</v>
      </c>
    </row>
    <row r="51" spans="1:11">
      <c r="A51" s="7">
        <v>39934</v>
      </c>
      <c r="B51" s="3">
        <v>1031</v>
      </c>
      <c r="C51">
        <v>1109</v>
      </c>
      <c r="D51" t="s">
        <v>15</v>
      </c>
      <c r="E51">
        <v>3</v>
      </c>
      <c r="F51">
        <v>8</v>
      </c>
      <c r="G51" s="6">
        <f>F51-E51</f>
        <v>5</v>
      </c>
      <c r="H51">
        <f>IF(F51&gt;50,G51*0.2,G51*0.1)</f>
        <v>0.5</v>
      </c>
      <c r="I51" t="s">
        <v>44</v>
      </c>
      <c r="J51" t="s">
        <v>45</v>
      </c>
      <c r="K51" t="s">
        <v>63</v>
      </c>
    </row>
    <row r="52" spans="1:11">
      <c r="A52" s="7">
        <v>39965</v>
      </c>
      <c r="B52" s="3">
        <v>1033</v>
      </c>
      <c r="C52">
        <v>9822</v>
      </c>
      <c r="D52" t="s">
        <v>6</v>
      </c>
      <c r="E52">
        <v>58.3</v>
      </c>
      <c r="F52">
        <v>98.4</v>
      </c>
      <c r="G52" s="6">
        <f>F52-E52</f>
        <v>40.100000000000009</v>
      </c>
      <c r="H52">
        <f>IF(F52&gt;50,G52*0.2,G52*0.1)</f>
        <v>8.0200000000000014</v>
      </c>
      <c r="I52" t="s">
        <v>44</v>
      </c>
      <c r="J52" t="s">
        <v>45</v>
      </c>
      <c r="K52" t="s">
        <v>63</v>
      </c>
    </row>
    <row r="53" spans="1:11">
      <c r="A53" s="7">
        <v>39995</v>
      </c>
      <c r="B53" s="3">
        <v>1034</v>
      </c>
      <c r="C53">
        <v>2877</v>
      </c>
      <c r="D53" t="s">
        <v>12</v>
      </c>
      <c r="E53">
        <v>11.4</v>
      </c>
      <c r="F53">
        <v>16.3</v>
      </c>
      <c r="G53" s="6">
        <f>F53-E53</f>
        <v>4.9000000000000004</v>
      </c>
      <c r="H53">
        <f>IF(F53&gt;50,G53*0.2,G53*0.1)</f>
        <v>0.49000000000000005</v>
      </c>
      <c r="I53" t="s">
        <v>44</v>
      </c>
      <c r="J53" t="s">
        <v>45</v>
      </c>
      <c r="K53" t="s">
        <v>61</v>
      </c>
    </row>
    <row r="54" spans="1:11">
      <c r="A54" s="7">
        <v>40026</v>
      </c>
      <c r="B54" s="3">
        <v>1001</v>
      </c>
      <c r="C54">
        <v>9822</v>
      </c>
      <c r="D54" t="s">
        <v>6</v>
      </c>
      <c r="E54">
        <v>58.3</v>
      </c>
      <c r="F54">
        <v>98.4</v>
      </c>
      <c r="G54" s="6">
        <f>F54-E54</f>
        <v>40.100000000000009</v>
      </c>
      <c r="H54">
        <f>IF(F54&gt;50,G54*0.2,G54*0.1)</f>
        <v>8.0200000000000014</v>
      </c>
      <c r="I54" t="s">
        <v>42</v>
      </c>
      <c r="J54" t="s">
        <v>43</v>
      </c>
      <c r="K54" t="s">
        <v>66</v>
      </c>
    </row>
    <row r="55" spans="1:11">
      <c r="A55" s="7">
        <v>40057</v>
      </c>
      <c r="B55" s="3">
        <v>1004</v>
      </c>
      <c r="C55">
        <v>8722</v>
      </c>
      <c r="D55" t="s">
        <v>7</v>
      </c>
      <c r="E55">
        <v>344</v>
      </c>
      <c r="F55">
        <v>502</v>
      </c>
      <c r="G55" s="6">
        <f>F55-E55</f>
        <v>158</v>
      </c>
      <c r="H55">
        <f>IF(F55&gt;50,G55*0.2,G55*0.1)</f>
        <v>31.6</v>
      </c>
      <c r="I55" t="s">
        <v>42</v>
      </c>
      <c r="J55" t="s">
        <v>43</v>
      </c>
      <c r="K55" t="s">
        <v>62</v>
      </c>
    </row>
    <row r="56" spans="1:11">
      <c r="A56" s="7">
        <v>40087</v>
      </c>
      <c r="B56" s="3">
        <v>1014</v>
      </c>
      <c r="C56">
        <v>8722</v>
      </c>
      <c r="D56" t="s">
        <v>7</v>
      </c>
      <c r="E56">
        <v>344</v>
      </c>
      <c r="F56">
        <v>502</v>
      </c>
      <c r="G56" s="6">
        <f>F56-E56</f>
        <v>158</v>
      </c>
      <c r="H56">
        <f>IF(F56&gt;50,G56*0.2,G56*0.1)</f>
        <v>31.6</v>
      </c>
      <c r="I56" t="s">
        <v>42</v>
      </c>
      <c r="J56" t="s">
        <v>43</v>
      </c>
      <c r="K56" t="s">
        <v>63</v>
      </c>
    </row>
    <row r="57" spans="1:11">
      <c r="A57" s="7">
        <v>40118</v>
      </c>
      <c r="B57" s="3">
        <v>1003</v>
      </c>
      <c r="C57">
        <v>2499</v>
      </c>
      <c r="D57" t="s">
        <v>13</v>
      </c>
      <c r="E57">
        <v>6.2</v>
      </c>
      <c r="F57">
        <v>9.1999999999999993</v>
      </c>
      <c r="G57" s="6">
        <f>F57-E57</f>
        <v>2.9999999999999991</v>
      </c>
      <c r="H57">
        <f>IF(F57&gt;50,G57*0.2,G57*0.1)</f>
        <v>0.29999999999999993</v>
      </c>
      <c r="I57" t="s">
        <v>46</v>
      </c>
      <c r="J57" t="s">
        <v>47</v>
      </c>
      <c r="K57" t="s">
        <v>62</v>
      </c>
    </row>
    <row r="58" spans="1:11">
      <c r="A58" s="7">
        <v>40148</v>
      </c>
      <c r="B58" s="3">
        <v>1005</v>
      </c>
      <c r="C58">
        <v>1109</v>
      </c>
      <c r="D58" t="s">
        <v>15</v>
      </c>
      <c r="E58">
        <v>3</v>
      </c>
      <c r="F58">
        <v>8</v>
      </c>
      <c r="G58" s="6">
        <f>F58-E58</f>
        <v>5</v>
      </c>
      <c r="H58">
        <f>IF(F58&gt;50,G58*0.2,G58*0.1)</f>
        <v>0.5</v>
      </c>
      <c r="I58" t="s">
        <v>46</v>
      </c>
      <c r="J58" t="s">
        <v>47</v>
      </c>
      <c r="K58" t="s">
        <v>62</v>
      </c>
    </row>
    <row r="59" spans="1:11">
      <c r="A59" s="7">
        <v>40179</v>
      </c>
      <c r="B59" s="3">
        <v>1006</v>
      </c>
      <c r="C59">
        <v>9822</v>
      </c>
      <c r="D59" t="s">
        <v>6</v>
      </c>
      <c r="E59">
        <v>58.3</v>
      </c>
      <c r="F59">
        <v>98.4</v>
      </c>
      <c r="G59" s="6">
        <f>F59-E59</f>
        <v>40.100000000000009</v>
      </c>
      <c r="H59">
        <f>IF(F59&gt;50,G59*0.2,G59*0.1)</f>
        <v>8.0200000000000014</v>
      </c>
      <c r="I59" t="s">
        <v>46</v>
      </c>
      <c r="J59" t="s">
        <v>47</v>
      </c>
      <c r="K59" t="s">
        <v>62</v>
      </c>
    </row>
    <row r="60" spans="1:11">
      <c r="A60" s="7">
        <v>40210</v>
      </c>
      <c r="B60" s="3">
        <v>1008</v>
      </c>
      <c r="C60">
        <v>2877</v>
      </c>
      <c r="D60" t="s">
        <v>12</v>
      </c>
      <c r="E60">
        <v>11.4</v>
      </c>
      <c r="F60">
        <v>16.3</v>
      </c>
      <c r="G60" s="6">
        <f>F60-E60</f>
        <v>4.9000000000000004</v>
      </c>
      <c r="H60">
        <f>IF(F60&gt;50,G60*0.2,G60*0.1)</f>
        <v>0.49000000000000005</v>
      </c>
      <c r="I60" t="s">
        <v>46</v>
      </c>
      <c r="J60" t="s">
        <v>47</v>
      </c>
      <c r="K60" t="s">
        <v>66</v>
      </c>
    </row>
    <row r="61" spans="1:11">
      <c r="A61" s="7">
        <v>40238</v>
      </c>
      <c r="B61" s="3">
        <v>1009</v>
      </c>
      <c r="C61">
        <v>1109</v>
      </c>
      <c r="D61" t="s">
        <v>15</v>
      </c>
      <c r="E61">
        <v>3</v>
      </c>
      <c r="F61">
        <v>8</v>
      </c>
      <c r="G61" s="6">
        <f>F61-E61</f>
        <v>5</v>
      </c>
      <c r="H61">
        <f>IF(F61&gt;50,G61*0.2,G61*0.1)</f>
        <v>0.5</v>
      </c>
      <c r="I61" t="s">
        <v>46</v>
      </c>
      <c r="J61" t="s">
        <v>47</v>
      </c>
      <c r="K61" t="s">
        <v>62</v>
      </c>
    </row>
    <row r="62" spans="1:11">
      <c r="A62" s="7">
        <v>40269</v>
      </c>
      <c r="B62" s="3">
        <v>1012</v>
      </c>
      <c r="C62">
        <v>4421</v>
      </c>
      <c r="D62" t="s">
        <v>10</v>
      </c>
      <c r="E62">
        <v>45</v>
      </c>
      <c r="F62">
        <v>87</v>
      </c>
      <c r="G62" s="6">
        <f>F62-E62</f>
        <v>42</v>
      </c>
      <c r="H62">
        <f>IF(F62&gt;50,G62*0.2,G62*0.1)</f>
        <v>8.4</v>
      </c>
      <c r="I62" t="s">
        <v>46</v>
      </c>
      <c r="J62" t="s">
        <v>47</v>
      </c>
      <c r="K62" t="s">
        <v>66</v>
      </c>
    </row>
    <row r="63" spans="1:11">
      <c r="A63" s="7">
        <v>40299</v>
      </c>
      <c r="B63" s="3">
        <v>1016</v>
      </c>
      <c r="C63">
        <v>2499</v>
      </c>
      <c r="D63" t="s">
        <v>13</v>
      </c>
      <c r="E63">
        <v>6.2</v>
      </c>
      <c r="F63">
        <v>9.1999999999999993</v>
      </c>
      <c r="G63" s="6">
        <f>F63-E63</f>
        <v>2.9999999999999991</v>
      </c>
      <c r="H63">
        <f>IF(F63&gt;50,G63*0.2,G63*0.1)</f>
        <v>0.29999999999999993</v>
      </c>
      <c r="I63" t="s">
        <v>46</v>
      </c>
      <c r="J63" t="s">
        <v>47</v>
      </c>
      <c r="K63" t="s">
        <v>63</v>
      </c>
    </row>
    <row r="64" spans="1:11">
      <c r="A64" s="7">
        <v>40330</v>
      </c>
      <c r="B64" s="3">
        <v>1007</v>
      </c>
      <c r="C64">
        <v>1109</v>
      </c>
      <c r="D64" t="s">
        <v>15</v>
      </c>
      <c r="E64">
        <v>3</v>
      </c>
      <c r="F64">
        <v>8</v>
      </c>
      <c r="G64" s="6">
        <f>F64-E64</f>
        <v>5</v>
      </c>
      <c r="H64">
        <f>IF(F64&gt;50,G64*0.2,G64*0.1)</f>
        <v>0.5</v>
      </c>
      <c r="I64" t="s">
        <v>48</v>
      </c>
      <c r="J64" t="s">
        <v>49</v>
      </c>
      <c r="K64" t="s">
        <v>66</v>
      </c>
    </row>
    <row r="65" spans="1:11">
      <c r="A65" s="7">
        <v>40360</v>
      </c>
      <c r="B65" s="3">
        <v>1013</v>
      </c>
      <c r="C65">
        <v>9212</v>
      </c>
      <c r="D65" t="s">
        <v>11</v>
      </c>
      <c r="E65">
        <v>4</v>
      </c>
      <c r="F65">
        <v>7</v>
      </c>
      <c r="G65" s="6">
        <f>F65-E65</f>
        <v>3</v>
      </c>
      <c r="H65">
        <f>IF(F65&gt;50,G65*0.2,G65*0.1)</f>
        <v>0.30000000000000004</v>
      </c>
      <c r="I65" t="s">
        <v>48</v>
      </c>
      <c r="J65" t="s">
        <v>49</v>
      </c>
      <c r="K65" t="s">
        <v>61</v>
      </c>
    </row>
    <row r="66" spans="1:11">
      <c r="A66" s="7">
        <v>40391</v>
      </c>
      <c r="B66" s="3">
        <v>1015</v>
      </c>
      <c r="C66">
        <v>2877</v>
      </c>
      <c r="D66" t="s">
        <v>12</v>
      </c>
      <c r="E66">
        <v>11.4</v>
      </c>
      <c r="F66">
        <v>16.3</v>
      </c>
      <c r="G66" s="6">
        <f>F66-E66</f>
        <v>4.9000000000000004</v>
      </c>
      <c r="H66">
        <f>IF(F66&gt;50,G66*0.2,G66*0.1)</f>
        <v>0.49000000000000005</v>
      </c>
      <c r="I66" t="s">
        <v>48</v>
      </c>
      <c r="J66" t="s">
        <v>49</v>
      </c>
      <c r="K66" t="s">
        <v>62</v>
      </c>
    </row>
    <row r="67" spans="1:11">
      <c r="A67" s="7">
        <v>40422</v>
      </c>
      <c r="B67" s="3">
        <v>1002</v>
      </c>
      <c r="C67">
        <v>2877</v>
      </c>
      <c r="D67" t="s">
        <v>12</v>
      </c>
      <c r="E67">
        <v>11.4</v>
      </c>
      <c r="F67">
        <v>16.3</v>
      </c>
      <c r="G67" s="6">
        <f>F67-E67</f>
        <v>4.9000000000000004</v>
      </c>
      <c r="H67">
        <f>IF(F67&gt;50,G67*0.2,G67*0.1)</f>
        <v>0.49000000000000005</v>
      </c>
      <c r="I67" t="s">
        <v>44</v>
      </c>
      <c r="J67" t="s">
        <v>45</v>
      </c>
      <c r="K67" t="s">
        <v>63</v>
      </c>
    </row>
    <row r="68" spans="1:11">
      <c r="A68" s="7">
        <v>40452</v>
      </c>
      <c r="B68" s="3">
        <v>1010</v>
      </c>
      <c r="C68">
        <v>2877</v>
      </c>
      <c r="D68" t="s">
        <v>12</v>
      </c>
      <c r="E68">
        <v>11.4</v>
      </c>
      <c r="F68">
        <v>16.3</v>
      </c>
      <c r="G68" s="6">
        <f>F68-E68</f>
        <v>4.9000000000000004</v>
      </c>
      <c r="H68">
        <f>IF(F68&gt;50,G68*0.2,G68*0.1)</f>
        <v>0.49000000000000005</v>
      </c>
      <c r="I68" t="s">
        <v>44</v>
      </c>
      <c r="J68" t="s">
        <v>45</v>
      </c>
      <c r="K68" t="s">
        <v>61</v>
      </c>
    </row>
    <row r="69" spans="1:11">
      <c r="A69" s="7">
        <v>40483</v>
      </c>
      <c r="B69" s="3">
        <v>1011</v>
      </c>
      <c r="C69">
        <v>2877</v>
      </c>
      <c r="D69" t="s">
        <v>12</v>
      </c>
      <c r="E69">
        <v>11.4</v>
      </c>
      <c r="F69">
        <v>16.3</v>
      </c>
      <c r="G69" s="6">
        <f>F69-E69</f>
        <v>4.9000000000000004</v>
      </c>
      <c r="H69">
        <f>IF(F69&gt;50,G69*0.2,G69*0.1)</f>
        <v>0.49000000000000005</v>
      </c>
      <c r="I69" t="s">
        <v>44</v>
      </c>
      <c r="J69" t="s">
        <v>45</v>
      </c>
      <c r="K69" t="s">
        <v>62</v>
      </c>
    </row>
    <row r="70" spans="1:11">
      <c r="A70" s="7">
        <v>40513</v>
      </c>
      <c r="B70" s="3">
        <v>1100</v>
      </c>
      <c r="C70">
        <v>6119</v>
      </c>
      <c r="D70" t="s">
        <v>14</v>
      </c>
      <c r="E70">
        <v>9</v>
      </c>
      <c r="F70">
        <v>14</v>
      </c>
      <c r="G70" s="6">
        <f>F70-E70</f>
        <v>5</v>
      </c>
      <c r="H70">
        <f>IF(F70&gt;50,G70*0.2,G70*0.1)</f>
        <v>0.5</v>
      </c>
      <c r="I70" t="s">
        <v>42</v>
      </c>
      <c r="J70" t="s">
        <v>43</v>
      </c>
      <c r="K70" t="s">
        <v>65</v>
      </c>
    </row>
    <row r="71" spans="1:11">
      <c r="A71" s="7">
        <v>40544</v>
      </c>
      <c r="B71" s="3">
        <v>1113</v>
      </c>
      <c r="C71">
        <v>9822</v>
      </c>
      <c r="D71" t="s">
        <v>6</v>
      </c>
      <c r="E71">
        <v>58.3</v>
      </c>
      <c r="F71">
        <v>98.4</v>
      </c>
      <c r="G71" s="6">
        <f>F71-E71</f>
        <v>40.100000000000009</v>
      </c>
      <c r="H71">
        <f>IF(F71&gt;50,G71*0.2,G71*0.1)</f>
        <v>8.0200000000000014</v>
      </c>
      <c r="I71" t="s">
        <v>42</v>
      </c>
      <c r="J71" t="s">
        <v>43</v>
      </c>
      <c r="K71" t="s">
        <v>63</v>
      </c>
    </row>
    <row r="72" spans="1:11">
      <c r="A72" s="7">
        <v>40575</v>
      </c>
      <c r="B72" s="3">
        <v>1115</v>
      </c>
      <c r="C72">
        <v>8722</v>
      </c>
      <c r="D72" t="s">
        <v>7</v>
      </c>
      <c r="E72">
        <v>344</v>
      </c>
      <c r="F72">
        <v>502</v>
      </c>
      <c r="G72" s="6">
        <f>F72-E72</f>
        <v>158</v>
      </c>
      <c r="H72">
        <f>IF(F72&gt;50,G72*0.2,G72*0.1)</f>
        <v>31.6</v>
      </c>
      <c r="I72" t="s">
        <v>42</v>
      </c>
      <c r="J72" t="s">
        <v>43</v>
      </c>
      <c r="K72" t="s">
        <v>62</v>
      </c>
    </row>
    <row r="73" spans="1:11">
      <c r="A73" s="7">
        <v>40603</v>
      </c>
      <c r="B73" s="3">
        <v>1119</v>
      </c>
      <c r="C73">
        <v>2242</v>
      </c>
      <c r="D73" t="s">
        <v>9</v>
      </c>
      <c r="E73">
        <v>60</v>
      </c>
      <c r="F73">
        <v>124</v>
      </c>
      <c r="G73" s="6">
        <f>F73-E73</f>
        <v>64</v>
      </c>
      <c r="H73">
        <f>IF(F73&gt;50,G73*0.2,G73*0.1)</f>
        <v>12.8</v>
      </c>
      <c r="I73" t="s">
        <v>42</v>
      </c>
      <c r="J73" t="s">
        <v>43</v>
      </c>
      <c r="K73" t="s">
        <v>65</v>
      </c>
    </row>
    <row r="74" spans="1:11">
      <c r="A74" s="7">
        <v>40634</v>
      </c>
      <c r="B74" s="3">
        <v>1099</v>
      </c>
      <c r="C74">
        <v>2877</v>
      </c>
      <c r="D74" t="s">
        <v>12</v>
      </c>
      <c r="E74">
        <v>11.4</v>
      </c>
      <c r="F74">
        <v>16.3</v>
      </c>
      <c r="G74" s="6">
        <f>F74-E74</f>
        <v>4.9000000000000004</v>
      </c>
      <c r="H74">
        <f>IF(F74&gt;50,G74*0.2,G74*0.1)</f>
        <v>0.49000000000000005</v>
      </c>
      <c r="I74" t="s">
        <v>46</v>
      </c>
      <c r="J74" t="s">
        <v>47</v>
      </c>
      <c r="K74" t="s">
        <v>63</v>
      </c>
    </row>
    <row r="75" spans="1:11">
      <c r="A75" s="7">
        <v>40664</v>
      </c>
      <c r="B75" s="3">
        <v>1101</v>
      </c>
      <c r="C75">
        <v>2499</v>
      </c>
      <c r="D75" t="s">
        <v>13</v>
      </c>
      <c r="E75">
        <v>6.2</v>
      </c>
      <c r="F75">
        <v>9.1999999999999993</v>
      </c>
      <c r="G75" s="6">
        <f>F75-E75</f>
        <v>2.9999999999999991</v>
      </c>
      <c r="H75">
        <f>IF(F75&gt;50,G75*0.2,G75*0.1)</f>
        <v>0.29999999999999993</v>
      </c>
      <c r="I75" t="s">
        <v>46</v>
      </c>
      <c r="J75" t="s">
        <v>47</v>
      </c>
      <c r="K75" t="s">
        <v>63</v>
      </c>
    </row>
    <row r="76" spans="1:11">
      <c r="A76" s="7">
        <v>40695</v>
      </c>
      <c r="B76" s="3">
        <v>1104</v>
      </c>
      <c r="C76">
        <v>2877</v>
      </c>
      <c r="D76" t="s">
        <v>12</v>
      </c>
      <c r="E76">
        <v>11.4</v>
      </c>
      <c r="F76">
        <v>16.3</v>
      </c>
      <c r="G76" s="6">
        <f>F76-E76</f>
        <v>4.9000000000000004</v>
      </c>
      <c r="H76">
        <f>IF(F76&gt;50,G76*0.2,G76*0.1)</f>
        <v>0.49000000000000005</v>
      </c>
      <c r="I76" t="s">
        <v>46</v>
      </c>
      <c r="J76" t="s">
        <v>47</v>
      </c>
      <c r="K76" t="s">
        <v>64</v>
      </c>
    </row>
    <row r="77" spans="1:11">
      <c r="A77" s="7">
        <v>40725</v>
      </c>
      <c r="B77" s="3">
        <v>1108</v>
      </c>
      <c r="C77">
        <v>9822</v>
      </c>
      <c r="D77" t="s">
        <v>6</v>
      </c>
      <c r="E77">
        <v>58.3</v>
      </c>
      <c r="F77">
        <v>98.4</v>
      </c>
      <c r="G77" s="6">
        <f>F77-E77</f>
        <v>40.100000000000009</v>
      </c>
      <c r="H77">
        <f>IF(F77&gt;50,G77*0.2,G77*0.1)</f>
        <v>8.0200000000000014</v>
      </c>
      <c r="I77" t="s">
        <v>46</v>
      </c>
      <c r="J77" t="s">
        <v>47</v>
      </c>
      <c r="K77" t="s">
        <v>64</v>
      </c>
    </row>
    <row r="78" spans="1:11">
      <c r="A78" s="7">
        <v>40756</v>
      </c>
      <c r="B78" s="3">
        <v>1112</v>
      </c>
      <c r="C78">
        <v>6622</v>
      </c>
      <c r="D78" t="s">
        <v>8</v>
      </c>
      <c r="E78">
        <v>42</v>
      </c>
      <c r="F78">
        <v>77</v>
      </c>
      <c r="G78" s="6">
        <f>F78-E78</f>
        <v>35</v>
      </c>
      <c r="H78">
        <f>IF(F78&gt;50,G78*0.2,G78*0.1)</f>
        <v>7</v>
      </c>
      <c r="I78" t="s">
        <v>46</v>
      </c>
      <c r="J78" t="s">
        <v>47</v>
      </c>
      <c r="K78" t="s">
        <v>62</v>
      </c>
    </row>
    <row r="79" spans="1:11">
      <c r="A79" s="7">
        <v>40787</v>
      </c>
      <c r="B79" s="3">
        <v>1116</v>
      </c>
      <c r="C79">
        <v>6622</v>
      </c>
      <c r="D79" t="s">
        <v>8</v>
      </c>
      <c r="E79">
        <v>42</v>
      </c>
      <c r="F79">
        <v>77</v>
      </c>
      <c r="G79" s="6">
        <f>F79-E79</f>
        <v>35</v>
      </c>
      <c r="H79">
        <f>IF(F79&gt;50,G79*0.2,G79*0.1)</f>
        <v>7</v>
      </c>
      <c r="I79" t="s">
        <v>46</v>
      </c>
      <c r="J79" t="s">
        <v>47</v>
      </c>
      <c r="K79" t="s">
        <v>64</v>
      </c>
    </row>
    <row r="80" spans="1:11">
      <c r="A80" s="7">
        <v>40817</v>
      </c>
      <c r="B80" s="3">
        <v>1120</v>
      </c>
      <c r="C80">
        <v>2242</v>
      </c>
      <c r="D80" t="s">
        <v>9</v>
      </c>
      <c r="E80">
        <v>60</v>
      </c>
      <c r="F80">
        <v>124</v>
      </c>
      <c r="G80" s="6">
        <f>F80-E80</f>
        <v>64</v>
      </c>
      <c r="H80">
        <f>IF(F80&gt;50,G80*0.2,G80*0.1)</f>
        <v>12.8</v>
      </c>
      <c r="I80" t="s">
        <v>46</v>
      </c>
      <c r="J80" t="s">
        <v>47</v>
      </c>
      <c r="K80" t="s">
        <v>63</v>
      </c>
    </row>
    <row r="81" spans="1:11">
      <c r="A81" s="7">
        <v>40848</v>
      </c>
      <c r="B81" s="3">
        <v>1121</v>
      </c>
      <c r="C81">
        <v>4421</v>
      </c>
      <c r="D81" t="s">
        <v>10</v>
      </c>
      <c r="E81">
        <v>45</v>
      </c>
      <c r="F81">
        <v>87</v>
      </c>
      <c r="G81" s="6">
        <f>F81-E81</f>
        <v>42</v>
      </c>
      <c r="H81">
        <f>IF(F81&gt;50,G81*0.2,G81*0.1)</f>
        <v>8.4</v>
      </c>
      <c r="I81" t="s">
        <v>46</v>
      </c>
      <c r="J81" t="s">
        <v>47</v>
      </c>
      <c r="K81" t="s">
        <v>64</v>
      </c>
    </row>
    <row r="82" spans="1:11">
      <c r="A82" s="7">
        <v>40878</v>
      </c>
      <c r="B82" s="3">
        <v>1122</v>
      </c>
      <c r="C82">
        <v>8722</v>
      </c>
      <c r="D82" t="s">
        <v>7</v>
      </c>
      <c r="E82">
        <v>344</v>
      </c>
      <c r="F82">
        <v>502</v>
      </c>
      <c r="G82" s="6">
        <f>F82-E82</f>
        <v>158</v>
      </c>
      <c r="H82">
        <f>IF(F82&gt;50,G82*0.2,G82*0.1)</f>
        <v>31.6</v>
      </c>
      <c r="I82" t="s">
        <v>46</v>
      </c>
      <c r="J82" t="s">
        <v>47</v>
      </c>
      <c r="K82" t="s">
        <v>62</v>
      </c>
    </row>
    <row r="83" spans="1:11">
      <c r="A83" s="7">
        <v>40909</v>
      </c>
      <c r="B83" s="3">
        <v>1123</v>
      </c>
      <c r="C83">
        <v>9822</v>
      </c>
      <c r="D83" t="s">
        <v>6</v>
      </c>
      <c r="E83">
        <v>58.3</v>
      </c>
      <c r="F83">
        <v>98.4</v>
      </c>
      <c r="G83" s="6">
        <f>F83-E83</f>
        <v>40.100000000000009</v>
      </c>
      <c r="H83">
        <f>IF(F83&gt;50,G83*0.2,G83*0.1)</f>
        <v>8.0200000000000014</v>
      </c>
      <c r="I83" t="s">
        <v>46</v>
      </c>
      <c r="J83" t="s">
        <v>47</v>
      </c>
      <c r="K83" t="s">
        <v>64</v>
      </c>
    </row>
    <row r="84" spans="1:11">
      <c r="A84" s="7">
        <v>40940</v>
      </c>
      <c r="B84" s="3">
        <v>1124</v>
      </c>
      <c r="C84">
        <v>4421</v>
      </c>
      <c r="D84" t="s">
        <v>10</v>
      </c>
      <c r="E84">
        <v>45</v>
      </c>
      <c r="F84">
        <v>87</v>
      </c>
      <c r="G84" s="6">
        <f>F84-E84</f>
        <v>42</v>
      </c>
      <c r="H84">
        <f>IF(F84&gt;50,G84*0.2,G84*0.1)</f>
        <v>8.4</v>
      </c>
      <c r="I84" t="s">
        <v>46</v>
      </c>
      <c r="J84" t="s">
        <v>47</v>
      </c>
      <c r="K84" t="s">
        <v>62</v>
      </c>
    </row>
    <row r="85" spans="1:11">
      <c r="A85" s="7">
        <v>40969</v>
      </c>
      <c r="B85" s="3">
        <v>1107</v>
      </c>
      <c r="C85">
        <v>1109</v>
      </c>
      <c r="D85" t="s">
        <v>15</v>
      </c>
      <c r="E85">
        <v>3</v>
      </c>
      <c r="F85">
        <v>8</v>
      </c>
      <c r="G85" s="6">
        <f>F85-E85</f>
        <v>5</v>
      </c>
      <c r="H85">
        <f>IF(F85&gt;50,G85*0.2,G85*0.1)</f>
        <v>0.5</v>
      </c>
      <c r="I85" t="s">
        <v>48</v>
      </c>
      <c r="J85" t="s">
        <v>49</v>
      </c>
      <c r="K85" t="s">
        <v>66</v>
      </c>
    </row>
    <row r="86" spans="1:11">
      <c r="A86" s="7">
        <v>41000</v>
      </c>
      <c r="B86" s="3">
        <v>1110</v>
      </c>
      <c r="C86">
        <v>8722</v>
      </c>
      <c r="D86" t="s">
        <v>7</v>
      </c>
      <c r="E86">
        <v>344</v>
      </c>
      <c r="F86">
        <v>502</v>
      </c>
      <c r="G86" s="6">
        <f>F86-E86</f>
        <v>158</v>
      </c>
      <c r="H86">
        <f>IF(F86&gt;50,G86*0.2,G86*0.1)</f>
        <v>31.6</v>
      </c>
      <c r="I86" t="s">
        <v>48</v>
      </c>
      <c r="J86" t="s">
        <v>49</v>
      </c>
      <c r="K86" t="s">
        <v>64</v>
      </c>
    </row>
    <row r="87" spans="1:11">
      <c r="A87" s="7">
        <v>41030</v>
      </c>
      <c r="B87" s="3">
        <v>1111</v>
      </c>
      <c r="C87">
        <v>6622</v>
      </c>
      <c r="D87" t="s">
        <v>8</v>
      </c>
      <c r="E87">
        <v>42</v>
      </c>
      <c r="F87">
        <v>77</v>
      </c>
      <c r="G87" s="6">
        <f>F87-E87</f>
        <v>35</v>
      </c>
      <c r="H87">
        <f>IF(F87&gt;50,G87*0.2,G87*0.1)</f>
        <v>7</v>
      </c>
      <c r="I87" t="s">
        <v>48</v>
      </c>
      <c r="J87" t="s">
        <v>49</v>
      </c>
      <c r="K87" t="s">
        <v>63</v>
      </c>
    </row>
    <row r="88" spans="1:11">
      <c r="A88" s="7">
        <v>41061</v>
      </c>
      <c r="B88" s="3">
        <v>1117</v>
      </c>
      <c r="C88">
        <v>8722</v>
      </c>
      <c r="D88" t="s">
        <v>7</v>
      </c>
      <c r="E88">
        <v>344</v>
      </c>
      <c r="F88">
        <v>502</v>
      </c>
      <c r="G88" s="6">
        <f>F88-E88</f>
        <v>158</v>
      </c>
      <c r="H88">
        <f>IF(F88&gt;50,G88*0.2,G88*0.1)</f>
        <v>31.6</v>
      </c>
      <c r="I88" t="s">
        <v>48</v>
      </c>
      <c r="J88" t="s">
        <v>49</v>
      </c>
      <c r="K88" t="s">
        <v>66</v>
      </c>
    </row>
    <row r="89" spans="1:11">
      <c r="A89" s="7">
        <v>41091</v>
      </c>
      <c r="B89" s="3">
        <v>1102</v>
      </c>
      <c r="C89">
        <v>2242</v>
      </c>
      <c r="D89" t="s">
        <v>9</v>
      </c>
      <c r="E89">
        <v>60</v>
      </c>
      <c r="F89">
        <v>124</v>
      </c>
      <c r="G89" s="6">
        <f>F89-E89</f>
        <v>64</v>
      </c>
      <c r="H89">
        <f>IF(F89&gt;50,G89*0.2,G89*0.1)</f>
        <v>12.8</v>
      </c>
      <c r="I89" t="s">
        <v>44</v>
      </c>
      <c r="J89" t="s">
        <v>45</v>
      </c>
      <c r="K89" t="s">
        <v>64</v>
      </c>
    </row>
    <row r="90" spans="1:11">
      <c r="A90" s="7">
        <v>41122</v>
      </c>
      <c r="B90" s="3">
        <v>1103</v>
      </c>
      <c r="C90">
        <v>2877</v>
      </c>
      <c r="D90" t="s">
        <v>12</v>
      </c>
      <c r="E90">
        <v>11.4</v>
      </c>
      <c r="F90">
        <v>16.3</v>
      </c>
      <c r="G90" s="6">
        <f>F90-E90</f>
        <v>4.9000000000000004</v>
      </c>
      <c r="H90">
        <f>IF(F90&gt;50,G90*0.2,G90*0.1)</f>
        <v>0.49000000000000005</v>
      </c>
      <c r="I90" t="s">
        <v>44</v>
      </c>
      <c r="J90" t="s">
        <v>45</v>
      </c>
      <c r="K90" t="s">
        <v>62</v>
      </c>
    </row>
    <row r="91" spans="1:11">
      <c r="A91" s="7">
        <v>41153</v>
      </c>
      <c r="B91" s="3">
        <v>1105</v>
      </c>
      <c r="C91">
        <v>2499</v>
      </c>
      <c r="D91" t="s">
        <v>13</v>
      </c>
      <c r="E91">
        <v>6.2</v>
      </c>
      <c r="F91">
        <v>9.1999999999999993</v>
      </c>
      <c r="G91" s="6">
        <f>F91-E91</f>
        <v>2.9999999999999991</v>
      </c>
      <c r="H91">
        <f>IF(F91&gt;50,G91*0.2,G91*0.1)</f>
        <v>0.29999999999999993</v>
      </c>
      <c r="I91" t="s">
        <v>44</v>
      </c>
      <c r="J91" t="s">
        <v>45</v>
      </c>
      <c r="K91" t="s">
        <v>62</v>
      </c>
    </row>
    <row r="92" spans="1:11">
      <c r="A92" s="7">
        <v>41183</v>
      </c>
      <c r="B92" s="3">
        <v>1106</v>
      </c>
      <c r="C92">
        <v>9822</v>
      </c>
      <c r="D92" t="s">
        <v>6</v>
      </c>
      <c r="E92">
        <v>58.3</v>
      </c>
      <c r="F92">
        <v>98.4</v>
      </c>
      <c r="G92" s="6">
        <f>F92-E92</f>
        <v>40.100000000000009</v>
      </c>
      <c r="H92">
        <f>IF(F92&gt;50,G92*0.2,G92*0.1)</f>
        <v>8.0200000000000014</v>
      </c>
      <c r="I92" t="s">
        <v>44</v>
      </c>
      <c r="J92" t="s">
        <v>45</v>
      </c>
      <c r="K92" t="s">
        <v>63</v>
      </c>
    </row>
    <row r="93" spans="1:11">
      <c r="A93" s="7">
        <v>41214</v>
      </c>
      <c r="B93" s="3">
        <v>1109</v>
      </c>
      <c r="C93">
        <v>8722</v>
      </c>
      <c r="D93" t="s">
        <v>7</v>
      </c>
      <c r="E93">
        <v>344</v>
      </c>
      <c r="F93">
        <v>502</v>
      </c>
      <c r="G93" s="6">
        <f>F93-E93</f>
        <v>158</v>
      </c>
      <c r="H93">
        <f>IF(F93&gt;50,G93*0.2,G93*0.1)</f>
        <v>31.6</v>
      </c>
      <c r="I93" t="s">
        <v>44</v>
      </c>
      <c r="J93" t="s">
        <v>45</v>
      </c>
      <c r="K93" t="s">
        <v>63</v>
      </c>
    </row>
    <row r="94" spans="1:11">
      <c r="A94" s="7">
        <v>41244</v>
      </c>
      <c r="B94" s="3">
        <v>1114</v>
      </c>
      <c r="C94">
        <v>2242</v>
      </c>
      <c r="D94" t="s">
        <v>9</v>
      </c>
      <c r="E94">
        <v>60</v>
      </c>
      <c r="F94">
        <v>124</v>
      </c>
      <c r="G94" s="6">
        <f>F94-E94</f>
        <v>64</v>
      </c>
      <c r="H94">
        <f>IF(F94&gt;50,G94*0.2,G94*0.1)</f>
        <v>12.8</v>
      </c>
      <c r="I94" t="s">
        <v>44</v>
      </c>
      <c r="J94" t="s">
        <v>45</v>
      </c>
      <c r="K94" t="s">
        <v>62</v>
      </c>
    </row>
    <row r="95" spans="1:11">
      <c r="A95" s="7">
        <v>41275</v>
      </c>
      <c r="B95" s="3">
        <v>1118</v>
      </c>
      <c r="C95">
        <v>9822</v>
      </c>
      <c r="D95" t="s">
        <v>6</v>
      </c>
      <c r="E95">
        <v>58.3</v>
      </c>
      <c r="F95">
        <v>98.4</v>
      </c>
      <c r="G95" s="6">
        <f>F95-E95</f>
        <v>40.100000000000009</v>
      </c>
      <c r="H95">
        <f>IF(F95&gt;50,G95*0.2,G95*0.1)</f>
        <v>8.0200000000000014</v>
      </c>
      <c r="I95" t="s">
        <v>44</v>
      </c>
      <c r="J95" t="s">
        <v>45</v>
      </c>
      <c r="K95" t="s">
        <v>63</v>
      </c>
    </row>
    <row r="96" spans="1:11">
      <c r="A96" s="7">
        <v>41306</v>
      </c>
      <c r="B96" s="3">
        <v>1082</v>
      </c>
      <c r="C96">
        <v>1109</v>
      </c>
      <c r="D96" t="s">
        <v>15</v>
      </c>
      <c r="E96">
        <v>3</v>
      </c>
      <c r="F96">
        <v>8</v>
      </c>
      <c r="G96" s="6">
        <f>F96-E96</f>
        <v>5</v>
      </c>
      <c r="H96">
        <f>IF(F96&gt;50,G96*0.2,G96*0.1)</f>
        <v>0.5</v>
      </c>
      <c r="I96" t="s">
        <v>42</v>
      </c>
      <c r="J96" t="s">
        <v>43</v>
      </c>
      <c r="K96" t="s">
        <v>63</v>
      </c>
    </row>
    <row r="97" spans="1:11">
      <c r="A97" s="7">
        <v>41334</v>
      </c>
      <c r="B97" s="3">
        <v>1083</v>
      </c>
      <c r="C97">
        <v>1109</v>
      </c>
      <c r="D97" t="s">
        <v>15</v>
      </c>
      <c r="E97">
        <v>3</v>
      </c>
      <c r="F97">
        <v>8</v>
      </c>
      <c r="G97" s="6">
        <f>F97-E97</f>
        <v>5</v>
      </c>
      <c r="H97">
        <f>IF(F97&gt;50,G97*0.2,G97*0.1)</f>
        <v>0.5</v>
      </c>
      <c r="I97" t="s">
        <v>42</v>
      </c>
      <c r="J97" t="s">
        <v>43</v>
      </c>
      <c r="K97" t="s">
        <v>64</v>
      </c>
    </row>
    <row r="98" spans="1:11">
      <c r="A98" s="7">
        <v>41365</v>
      </c>
      <c r="B98" s="3">
        <v>1084</v>
      </c>
      <c r="C98">
        <v>6119</v>
      </c>
      <c r="D98" t="s">
        <v>14</v>
      </c>
      <c r="E98">
        <v>9</v>
      </c>
      <c r="F98">
        <v>14</v>
      </c>
      <c r="G98" s="6">
        <f>F98-E98</f>
        <v>5</v>
      </c>
      <c r="H98">
        <f>IF(F98&gt;50,G98*0.2,G98*0.1)</f>
        <v>0.5</v>
      </c>
      <c r="I98" t="s">
        <v>42</v>
      </c>
      <c r="J98" t="s">
        <v>43</v>
      </c>
      <c r="K98" t="s">
        <v>62</v>
      </c>
    </row>
    <row r="99" spans="1:11">
      <c r="A99" s="7">
        <v>41395</v>
      </c>
      <c r="B99" s="3">
        <v>1087</v>
      </c>
      <c r="C99">
        <v>2499</v>
      </c>
      <c r="D99" t="s">
        <v>13</v>
      </c>
      <c r="E99">
        <v>6.2</v>
      </c>
      <c r="F99">
        <v>9.1999999999999993</v>
      </c>
      <c r="G99" s="6">
        <f>F99-E99</f>
        <v>2.9999999999999991</v>
      </c>
      <c r="H99">
        <f>IF(F99&gt;50,G99*0.2,G99*0.1)</f>
        <v>0.29999999999999993</v>
      </c>
      <c r="I99" t="s">
        <v>42</v>
      </c>
      <c r="J99" t="s">
        <v>43</v>
      </c>
      <c r="K99" t="s">
        <v>63</v>
      </c>
    </row>
    <row r="100" spans="1:11">
      <c r="A100" s="7">
        <v>41426</v>
      </c>
      <c r="B100" s="3">
        <v>1088</v>
      </c>
      <c r="C100">
        <v>2499</v>
      </c>
      <c r="D100" t="s">
        <v>13</v>
      </c>
      <c r="E100">
        <v>6.2</v>
      </c>
      <c r="F100">
        <v>9.1999999999999993</v>
      </c>
      <c r="G100" s="6">
        <f>F100-E100</f>
        <v>2.9999999999999991</v>
      </c>
      <c r="H100">
        <f>IF(F100&gt;50,G100*0.2,G100*0.1)</f>
        <v>0.29999999999999993</v>
      </c>
      <c r="I100" t="s">
        <v>42</v>
      </c>
      <c r="J100" t="s">
        <v>43</v>
      </c>
      <c r="K100" t="s">
        <v>66</v>
      </c>
    </row>
    <row r="101" spans="1:11">
      <c r="A101" s="7">
        <v>41456</v>
      </c>
      <c r="B101" s="3">
        <v>1090</v>
      </c>
      <c r="C101">
        <v>2877</v>
      </c>
      <c r="D101" t="s">
        <v>12</v>
      </c>
      <c r="E101">
        <v>11.4</v>
      </c>
      <c r="F101">
        <v>16.3</v>
      </c>
      <c r="G101" s="6">
        <f>F101-E101</f>
        <v>4.9000000000000004</v>
      </c>
      <c r="H101">
        <f>IF(F101&gt;50,G101*0.2,G101*0.1)</f>
        <v>0.49000000000000005</v>
      </c>
      <c r="I101" t="s">
        <v>42</v>
      </c>
      <c r="J101" t="s">
        <v>43</v>
      </c>
      <c r="K101" t="s">
        <v>63</v>
      </c>
    </row>
    <row r="102" spans="1:11">
      <c r="A102" s="7">
        <v>41487</v>
      </c>
      <c r="B102" s="3">
        <v>1080</v>
      </c>
      <c r="C102">
        <v>4421</v>
      </c>
      <c r="D102" t="s">
        <v>10</v>
      </c>
      <c r="E102">
        <v>45</v>
      </c>
      <c r="F102">
        <v>87</v>
      </c>
      <c r="G102" s="6">
        <f>F102-E102</f>
        <v>42</v>
      </c>
      <c r="H102">
        <f>IF(F102&gt;50,G102*0.2,G102*0.1)</f>
        <v>8.4</v>
      </c>
      <c r="I102" t="s">
        <v>46</v>
      </c>
      <c r="J102" t="s">
        <v>47</v>
      </c>
      <c r="K102" t="s">
        <v>63</v>
      </c>
    </row>
    <row r="103" spans="1:11">
      <c r="A103" s="7">
        <v>41518</v>
      </c>
      <c r="B103" s="3">
        <v>1081</v>
      </c>
      <c r="C103">
        <v>6119</v>
      </c>
      <c r="D103" t="s">
        <v>14</v>
      </c>
      <c r="E103">
        <v>9</v>
      </c>
      <c r="F103">
        <v>14</v>
      </c>
      <c r="G103" s="6">
        <f>F103-E103</f>
        <v>5</v>
      </c>
      <c r="H103">
        <f>IF(F103&gt;50,G103*0.2,G103*0.1)</f>
        <v>0.5</v>
      </c>
      <c r="I103" t="s">
        <v>46</v>
      </c>
      <c r="J103" t="s">
        <v>47</v>
      </c>
      <c r="K103" t="s">
        <v>65</v>
      </c>
    </row>
    <row r="104" spans="1:11">
      <c r="A104" s="7">
        <v>41548</v>
      </c>
      <c r="B104" s="3">
        <v>1085</v>
      </c>
      <c r="C104">
        <v>9822</v>
      </c>
      <c r="D104" t="s">
        <v>6</v>
      </c>
      <c r="E104">
        <v>58.3</v>
      </c>
      <c r="F104">
        <v>98.4</v>
      </c>
      <c r="G104" s="6">
        <f>F104-E104</f>
        <v>40.100000000000009</v>
      </c>
      <c r="H104">
        <f>IF(F104&gt;50,G104*0.2,G104*0.1)</f>
        <v>8.0200000000000014</v>
      </c>
      <c r="I104" t="s">
        <v>46</v>
      </c>
      <c r="J104" t="s">
        <v>47</v>
      </c>
      <c r="K104" t="s">
        <v>64</v>
      </c>
    </row>
    <row r="105" spans="1:11">
      <c r="A105" s="7">
        <v>41579</v>
      </c>
      <c r="B105" s="3">
        <v>1089</v>
      </c>
      <c r="C105">
        <v>6119</v>
      </c>
      <c r="D105" t="s">
        <v>14</v>
      </c>
      <c r="E105">
        <v>9</v>
      </c>
      <c r="F105">
        <v>14</v>
      </c>
      <c r="G105" s="6">
        <f>F105-E105</f>
        <v>5</v>
      </c>
      <c r="H105">
        <f>IF(F105&gt;50,G105*0.2,G105*0.1)</f>
        <v>0.5</v>
      </c>
      <c r="I105" t="s">
        <v>46</v>
      </c>
      <c r="J105" t="s">
        <v>47</v>
      </c>
      <c r="K105" t="s">
        <v>64</v>
      </c>
    </row>
    <row r="106" spans="1:11">
      <c r="A106" s="7">
        <v>41609</v>
      </c>
      <c r="B106" s="3">
        <v>1092</v>
      </c>
      <c r="C106">
        <v>2877</v>
      </c>
      <c r="D106" t="s">
        <v>12</v>
      </c>
      <c r="E106">
        <v>11.4</v>
      </c>
      <c r="F106">
        <v>16.3</v>
      </c>
      <c r="G106" s="6">
        <f>F106-E106</f>
        <v>4.9000000000000004</v>
      </c>
      <c r="H106">
        <f>IF(F106&gt;50,G106*0.2,G106*0.1)</f>
        <v>0.49000000000000005</v>
      </c>
      <c r="I106" t="s">
        <v>46</v>
      </c>
      <c r="J106" t="s">
        <v>47</v>
      </c>
      <c r="K106" t="s">
        <v>63</v>
      </c>
    </row>
    <row r="107" spans="1:11">
      <c r="A107" s="7">
        <v>41640</v>
      </c>
      <c r="B107" s="3">
        <v>1094</v>
      </c>
      <c r="C107">
        <v>6119</v>
      </c>
      <c r="D107" t="s">
        <v>14</v>
      </c>
      <c r="E107">
        <v>9</v>
      </c>
      <c r="F107">
        <v>14</v>
      </c>
      <c r="G107" s="6">
        <f>F107-E107</f>
        <v>5</v>
      </c>
      <c r="H107">
        <f>IF(F107&gt;50,G107*0.2,G107*0.1)</f>
        <v>0.5</v>
      </c>
      <c r="I107" t="s">
        <v>46</v>
      </c>
      <c r="J107" t="s">
        <v>47</v>
      </c>
      <c r="K107" t="s">
        <v>63</v>
      </c>
    </row>
    <row r="108" spans="1:11">
      <c r="A108" s="7">
        <v>41671</v>
      </c>
      <c r="B108" s="3">
        <v>1096</v>
      </c>
      <c r="C108">
        <v>6119</v>
      </c>
      <c r="D108" t="s">
        <v>14</v>
      </c>
      <c r="E108">
        <v>9</v>
      </c>
      <c r="F108">
        <v>14</v>
      </c>
      <c r="G108" s="6">
        <f>F108-E108</f>
        <v>5</v>
      </c>
      <c r="H108">
        <f>IF(F108&gt;50,G108*0.2,G108*0.1)</f>
        <v>0.5</v>
      </c>
      <c r="I108" t="s">
        <v>46</v>
      </c>
      <c r="J108" t="s">
        <v>47</v>
      </c>
      <c r="K108" t="s">
        <v>62</v>
      </c>
    </row>
    <row r="109" spans="1:11">
      <c r="A109" s="7">
        <v>41699</v>
      </c>
      <c r="B109" s="3">
        <v>1086</v>
      </c>
      <c r="C109">
        <v>1109</v>
      </c>
      <c r="D109" t="s">
        <v>15</v>
      </c>
      <c r="E109">
        <v>3</v>
      </c>
      <c r="F109">
        <v>8</v>
      </c>
      <c r="G109" s="6">
        <f>F109-E109</f>
        <v>5</v>
      </c>
      <c r="H109">
        <f>IF(F109&gt;50,G109*0.2,G109*0.1)</f>
        <v>0.5</v>
      </c>
      <c r="I109" t="s">
        <v>48</v>
      </c>
      <c r="J109" t="s">
        <v>49</v>
      </c>
      <c r="K109" t="s">
        <v>62</v>
      </c>
    </row>
    <row r="110" spans="1:11">
      <c r="A110" s="7">
        <v>41730</v>
      </c>
      <c r="B110" s="3">
        <v>1091</v>
      </c>
      <c r="C110">
        <v>2877</v>
      </c>
      <c r="D110" t="s">
        <v>12</v>
      </c>
      <c r="E110">
        <v>11.4</v>
      </c>
      <c r="F110">
        <v>16.3</v>
      </c>
      <c r="G110" s="6">
        <f>F110-E110</f>
        <v>4.9000000000000004</v>
      </c>
      <c r="H110">
        <f>IF(F110&gt;50,G110*0.2,G110*0.1)</f>
        <v>0.49000000000000005</v>
      </c>
      <c r="I110" t="s">
        <v>48</v>
      </c>
      <c r="J110" t="s">
        <v>49</v>
      </c>
      <c r="K110" t="s">
        <v>64</v>
      </c>
    </row>
    <row r="111" spans="1:11">
      <c r="A111" s="7">
        <v>41760</v>
      </c>
      <c r="B111" s="3">
        <v>1095</v>
      </c>
      <c r="C111">
        <v>2499</v>
      </c>
      <c r="D111" t="s">
        <v>13</v>
      </c>
      <c r="E111">
        <v>6.2</v>
      </c>
      <c r="F111">
        <v>9.1999999999999993</v>
      </c>
      <c r="G111" s="6">
        <f>F111-E111</f>
        <v>2.9999999999999991</v>
      </c>
      <c r="H111">
        <f>IF(F111&gt;50,G111*0.2,G111*0.1)</f>
        <v>0.29999999999999993</v>
      </c>
      <c r="I111" t="s">
        <v>48</v>
      </c>
      <c r="J111" t="s">
        <v>49</v>
      </c>
      <c r="K111" t="s">
        <v>62</v>
      </c>
    </row>
    <row r="112" spans="1:11">
      <c r="A112" s="7">
        <v>41791</v>
      </c>
      <c r="B112" s="3">
        <v>1097</v>
      </c>
      <c r="C112">
        <v>9212</v>
      </c>
      <c r="D112" t="s">
        <v>11</v>
      </c>
      <c r="E112">
        <v>4</v>
      </c>
      <c r="F112">
        <v>7</v>
      </c>
      <c r="G112" s="6">
        <f>F112-E112</f>
        <v>3</v>
      </c>
      <c r="H112">
        <f>IF(F112&gt;50,G112*0.2,G112*0.1)</f>
        <v>0.30000000000000004</v>
      </c>
      <c r="I112" t="s">
        <v>48</v>
      </c>
      <c r="J112" t="s">
        <v>49</v>
      </c>
      <c r="K112" t="s">
        <v>64</v>
      </c>
    </row>
    <row r="113" spans="1:11">
      <c r="A113" s="7">
        <v>41821</v>
      </c>
      <c r="B113" s="3">
        <v>1079</v>
      </c>
      <c r="C113">
        <v>2877</v>
      </c>
      <c r="D113" t="s">
        <v>12</v>
      </c>
      <c r="E113">
        <v>11.4</v>
      </c>
      <c r="F113">
        <v>16.3</v>
      </c>
      <c r="G113" s="6">
        <f>F113-E113</f>
        <v>4.9000000000000004</v>
      </c>
      <c r="H113">
        <f>IF(F113&gt;50,G113*0.2,G113*0.1)</f>
        <v>0.49000000000000005</v>
      </c>
      <c r="I113" t="s">
        <v>44</v>
      </c>
      <c r="J113" t="s">
        <v>45</v>
      </c>
      <c r="K113" t="s">
        <v>66</v>
      </c>
    </row>
    <row r="114" spans="1:11">
      <c r="A114" s="7">
        <v>41852</v>
      </c>
      <c r="B114" s="3">
        <v>1093</v>
      </c>
      <c r="C114">
        <v>6119</v>
      </c>
      <c r="D114" t="s">
        <v>14</v>
      </c>
      <c r="E114">
        <v>9</v>
      </c>
      <c r="F114">
        <v>14</v>
      </c>
      <c r="G114" s="6">
        <f>F114-E114</f>
        <v>5</v>
      </c>
      <c r="H114">
        <f>IF(F114&gt;50,G114*0.2,G114*0.1)</f>
        <v>0.5</v>
      </c>
      <c r="I114" t="s">
        <v>44</v>
      </c>
      <c r="J114" t="s">
        <v>45</v>
      </c>
      <c r="K114" t="s">
        <v>62</v>
      </c>
    </row>
    <row r="115" spans="1:11">
      <c r="A115" s="7">
        <v>41883</v>
      </c>
      <c r="B115" s="3">
        <v>1098</v>
      </c>
      <c r="C115">
        <v>2877</v>
      </c>
      <c r="D115" t="s">
        <v>12</v>
      </c>
      <c r="E115">
        <v>11.4</v>
      </c>
      <c r="F115">
        <v>16.3</v>
      </c>
      <c r="G115" s="6">
        <f>F115-E115</f>
        <v>4.9000000000000004</v>
      </c>
      <c r="H115">
        <f>IF(F115&gt;50,G115*0.2,G115*0.1)</f>
        <v>0.49000000000000005</v>
      </c>
      <c r="I115" t="s">
        <v>44</v>
      </c>
      <c r="J115" t="s">
        <v>45</v>
      </c>
      <c r="K115" t="s">
        <v>66</v>
      </c>
    </row>
    <row r="116" spans="1:11">
      <c r="A116" s="7">
        <v>41913</v>
      </c>
      <c r="B116" s="3">
        <v>1041</v>
      </c>
      <c r="C116">
        <v>2499</v>
      </c>
      <c r="D116" t="s">
        <v>13</v>
      </c>
      <c r="E116">
        <v>6.2</v>
      </c>
      <c r="F116">
        <v>9.1999999999999993</v>
      </c>
      <c r="G116" s="6">
        <f>F116-E116</f>
        <v>2.9999999999999991</v>
      </c>
      <c r="H116">
        <f>IF(F116&gt;50,G116*0.2,G116*0.1)</f>
        <v>0.29999999999999993</v>
      </c>
      <c r="I116" t="s">
        <v>42</v>
      </c>
      <c r="J116" t="s">
        <v>43</v>
      </c>
      <c r="K116" t="s">
        <v>66</v>
      </c>
    </row>
    <row r="117" spans="1:11">
      <c r="A117" s="7">
        <v>41944</v>
      </c>
      <c r="B117" s="3">
        <v>1048</v>
      </c>
      <c r="C117">
        <v>8722</v>
      </c>
      <c r="D117" t="s">
        <v>7</v>
      </c>
      <c r="E117">
        <v>344</v>
      </c>
      <c r="F117">
        <v>502</v>
      </c>
      <c r="G117" s="6">
        <f>F117-E117</f>
        <v>158</v>
      </c>
      <c r="H117">
        <f>IF(F117&gt;50,G117*0.2,G117*0.1)</f>
        <v>31.6</v>
      </c>
      <c r="I117" t="s">
        <v>42</v>
      </c>
      <c r="J117" t="s">
        <v>43</v>
      </c>
      <c r="K117" t="s">
        <v>62</v>
      </c>
    </row>
    <row r="118" spans="1:11">
      <c r="A118" s="7">
        <v>41974</v>
      </c>
      <c r="B118" s="3">
        <v>1042</v>
      </c>
      <c r="C118">
        <v>8722</v>
      </c>
      <c r="D118" t="s">
        <v>7</v>
      </c>
      <c r="E118">
        <v>344</v>
      </c>
      <c r="F118">
        <v>502</v>
      </c>
      <c r="G118" s="6">
        <f>F118-E118</f>
        <v>158</v>
      </c>
      <c r="H118">
        <f>IF(F118&gt;50,G118*0.2,G118*0.1)</f>
        <v>31.6</v>
      </c>
      <c r="I118" t="s">
        <v>46</v>
      </c>
      <c r="J118" t="s">
        <v>47</v>
      </c>
      <c r="K118" t="s">
        <v>66</v>
      </c>
    </row>
    <row r="119" spans="1:11">
      <c r="A119" s="7">
        <v>42005</v>
      </c>
      <c r="B119" s="3">
        <v>1043</v>
      </c>
      <c r="C119">
        <v>2242</v>
      </c>
      <c r="D119" t="s">
        <v>9</v>
      </c>
      <c r="E119">
        <v>60</v>
      </c>
      <c r="F119">
        <v>124</v>
      </c>
      <c r="G119" s="6">
        <f>F119-E119</f>
        <v>64</v>
      </c>
      <c r="H119">
        <f>IF(F119&gt;50,G119*0.2,G119*0.1)</f>
        <v>12.8</v>
      </c>
      <c r="I119" t="s">
        <v>46</v>
      </c>
      <c r="J119" t="s">
        <v>47</v>
      </c>
      <c r="K119" t="s">
        <v>63</v>
      </c>
    </row>
    <row r="120" spans="1:11">
      <c r="A120" s="7">
        <v>42036</v>
      </c>
      <c r="B120" s="3">
        <v>1044</v>
      </c>
      <c r="C120">
        <v>2877</v>
      </c>
      <c r="D120" t="s">
        <v>12</v>
      </c>
      <c r="E120">
        <v>11.4</v>
      </c>
      <c r="F120">
        <v>16.3</v>
      </c>
      <c r="G120" s="6">
        <f>F120-E120</f>
        <v>4.9000000000000004</v>
      </c>
      <c r="H120">
        <f>IF(F120&gt;50,G120*0.2,G120*0.1)</f>
        <v>0.49000000000000005</v>
      </c>
      <c r="I120" t="s">
        <v>46</v>
      </c>
      <c r="J120" t="s">
        <v>47</v>
      </c>
      <c r="K120" t="s">
        <v>63</v>
      </c>
    </row>
    <row r="121" spans="1:11">
      <c r="A121" s="7">
        <v>42064</v>
      </c>
      <c r="B121" s="3">
        <v>1035</v>
      </c>
      <c r="C121">
        <v>2499</v>
      </c>
      <c r="D121" t="s">
        <v>13</v>
      </c>
      <c r="E121">
        <v>6.2</v>
      </c>
      <c r="F121">
        <v>9.1999999999999993</v>
      </c>
      <c r="G121" s="6">
        <f>F121-E121</f>
        <v>2.9999999999999991</v>
      </c>
      <c r="H121">
        <f>IF(F121&gt;50,G121*0.2,G121*0.1)</f>
        <v>0.29999999999999993</v>
      </c>
      <c r="I121" t="s">
        <v>48</v>
      </c>
      <c r="J121" t="s">
        <v>49</v>
      </c>
      <c r="K121" t="s">
        <v>63</v>
      </c>
    </row>
    <row r="122" spans="1:11">
      <c r="A122" s="7">
        <v>42095</v>
      </c>
      <c r="B122" s="3">
        <v>1045</v>
      </c>
      <c r="C122">
        <v>8722</v>
      </c>
      <c r="D122" t="s">
        <v>7</v>
      </c>
      <c r="E122">
        <v>344</v>
      </c>
      <c r="F122">
        <v>502</v>
      </c>
      <c r="G122" s="6">
        <f>F122-E122</f>
        <v>158</v>
      </c>
      <c r="H122">
        <f>IF(F122&gt;50,G122*0.2,G122*0.1)</f>
        <v>31.6</v>
      </c>
      <c r="I122" t="s">
        <v>48</v>
      </c>
      <c r="J122" t="s">
        <v>49</v>
      </c>
      <c r="K122" t="s">
        <v>62</v>
      </c>
    </row>
    <row r="123" spans="1:11">
      <c r="A123" s="7">
        <v>42125</v>
      </c>
      <c r="B123" s="3">
        <v>1047</v>
      </c>
      <c r="C123">
        <v>6622</v>
      </c>
      <c r="D123" t="s">
        <v>8</v>
      </c>
      <c r="E123">
        <v>42</v>
      </c>
      <c r="F123">
        <v>77</v>
      </c>
      <c r="G123" s="6">
        <f>F123-E123</f>
        <v>35</v>
      </c>
      <c r="H123">
        <f>IF(F123&gt;50,G123*0.2,G123*0.1)</f>
        <v>7</v>
      </c>
      <c r="I123" t="s">
        <v>48</v>
      </c>
      <c r="J123" t="s">
        <v>49</v>
      </c>
      <c r="K123" t="s">
        <v>62</v>
      </c>
    </row>
    <row r="124" spans="1:11">
      <c r="A124" s="7">
        <v>42156</v>
      </c>
      <c r="B124" s="3">
        <v>1036</v>
      </c>
      <c r="C124">
        <v>2499</v>
      </c>
      <c r="D124" t="s">
        <v>13</v>
      </c>
      <c r="E124">
        <v>6.2</v>
      </c>
      <c r="F124">
        <v>9.1999999999999993</v>
      </c>
      <c r="G124" s="6">
        <f>F124-E124</f>
        <v>2.9999999999999991</v>
      </c>
      <c r="H124">
        <f>IF(F124&gt;50,G124*0.2,G124*0.1)</f>
        <v>0.29999999999999993</v>
      </c>
      <c r="I124" t="s">
        <v>44</v>
      </c>
      <c r="J124" t="s">
        <v>45</v>
      </c>
      <c r="K124" t="s">
        <v>64</v>
      </c>
    </row>
    <row r="125" spans="1:11">
      <c r="A125" s="7">
        <v>42186</v>
      </c>
      <c r="B125" s="3">
        <v>1037</v>
      </c>
      <c r="C125">
        <v>6622</v>
      </c>
      <c r="D125" t="s">
        <v>8</v>
      </c>
      <c r="E125">
        <v>42</v>
      </c>
      <c r="F125">
        <v>77</v>
      </c>
      <c r="G125" s="6">
        <f>F125-E125</f>
        <v>35</v>
      </c>
      <c r="H125">
        <f>IF(F125&gt;50,G125*0.2,G125*0.1)</f>
        <v>7</v>
      </c>
      <c r="I125" t="s">
        <v>44</v>
      </c>
      <c r="J125" t="s">
        <v>45</v>
      </c>
      <c r="K125" t="s">
        <v>64</v>
      </c>
    </row>
    <row r="126" spans="1:11">
      <c r="A126" s="7">
        <v>42217</v>
      </c>
      <c r="B126" s="3">
        <v>1038</v>
      </c>
      <c r="C126">
        <v>2499</v>
      </c>
      <c r="D126" t="s">
        <v>13</v>
      </c>
      <c r="E126">
        <v>6.2</v>
      </c>
      <c r="F126">
        <v>9.1999999999999993</v>
      </c>
      <c r="G126" s="6">
        <f>F126-E126</f>
        <v>2.9999999999999991</v>
      </c>
      <c r="H126">
        <f>IF(F126&gt;50,G126*0.2,G126*0.1)</f>
        <v>0.29999999999999993</v>
      </c>
      <c r="I126" t="s">
        <v>44</v>
      </c>
      <c r="J126" t="s">
        <v>45</v>
      </c>
      <c r="K126" t="s">
        <v>64</v>
      </c>
    </row>
    <row r="127" spans="1:11">
      <c r="A127" s="7">
        <v>42248</v>
      </c>
      <c r="B127" s="3">
        <v>1039</v>
      </c>
      <c r="C127">
        <v>2877</v>
      </c>
      <c r="D127" t="s">
        <v>12</v>
      </c>
      <c r="E127">
        <v>11.4</v>
      </c>
      <c r="F127">
        <v>16.3</v>
      </c>
      <c r="G127" s="6">
        <f>F127-E127</f>
        <v>4.9000000000000004</v>
      </c>
      <c r="H127">
        <f>IF(F127&gt;50,G127*0.2,G127*0.1)</f>
        <v>0.49000000000000005</v>
      </c>
      <c r="I127" t="s">
        <v>44</v>
      </c>
      <c r="J127" t="s">
        <v>45</v>
      </c>
      <c r="K127" t="s">
        <v>63</v>
      </c>
    </row>
    <row r="128" spans="1:11">
      <c r="A128" s="7">
        <v>42278</v>
      </c>
      <c r="B128" s="3">
        <v>1040</v>
      </c>
      <c r="C128">
        <v>1109</v>
      </c>
      <c r="D128" t="s">
        <v>15</v>
      </c>
      <c r="E128">
        <v>3</v>
      </c>
      <c r="F128">
        <v>8</v>
      </c>
      <c r="G128" s="6">
        <f>F128-E128</f>
        <v>5</v>
      </c>
      <c r="H128">
        <f>IF(F128&gt;50,G128*0.2,G128*0.1)</f>
        <v>0.5</v>
      </c>
      <c r="I128" t="s">
        <v>44</v>
      </c>
      <c r="J128" t="s">
        <v>45</v>
      </c>
      <c r="K128" t="s">
        <v>62</v>
      </c>
    </row>
    <row r="129" spans="1:11">
      <c r="A129" s="7">
        <v>42309</v>
      </c>
      <c r="B129" s="3">
        <v>1046</v>
      </c>
      <c r="C129">
        <v>6119</v>
      </c>
      <c r="D129" t="s">
        <v>14</v>
      </c>
      <c r="E129">
        <v>9</v>
      </c>
      <c r="F129">
        <v>14</v>
      </c>
      <c r="G129" s="6">
        <f>F129-E129</f>
        <v>5</v>
      </c>
      <c r="H129">
        <f>IF(F129&gt;50,G129*0.2,G129*0.1)</f>
        <v>0.5</v>
      </c>
      <c r="I129" t="s">
        <v>44</v>
      </c>
      <c r="J129" t="s">
        <v>45</v>
      </c>
      <c r="K129" t="s">
        <v>65</v>
      </c>
    </row>
    <row r="130" spans="1:11">
      <c r="A130" s="7">
        <v>42339</v>
      </c>
      <c r="B130" s="3">
        <v>1062</v>
      </c>
      <c r="C130">
        <v>2499</v>
      </c>
      <c r="D130" t="s">
        <v>13</v>
      </c>
      <c r="E130">
        <v>6.2</v>
      </c>
      <c r="F130">
        <v>9.1999999999999993</v>
      </c>
      <c r="G130" s="6">
        <f>F130-E130</f>
        <v>2.9999999999999991</v>
      </c>
      <c r="H130">
        <f>IF(F130&gt;50,G130*0.2,G130*0.1)</f>
        <v>0.29999999999999993</v>
      </c>
      <c r="I130" t="s">
        <v>42</v>
      </c>
      <c r="J130" t="s">
        <v>43</v>
      </c>
      <c r="K130" t="s">
        <v>62</v>
      </c>
    </row>
    <row r="131" spans="1:11">
      <c r="A131" s="7">
        <v>42370</v>
      </c>
      <c r="B131" s="3">
        <v>1071</v>
      </c>
      <c r="C131">
        <v>1109</v>
      </c>
      <c r="D131" t="s">
        <v>15</v>
      </c>
      <c r="E131">
        <v>3</v>
      </c>
      <c r="F131">
        <v>8</v>
      </c>
      <c r="G131" s="6">
        <f>F131-E131</f>
        <v>5</v>
      </c>
      <c r="H131">
        <f>IF(F131&gt;50,G131*0.2,G131*0.1)</f>
        <v>0.5</v>
      </c>
      <c r="I131" t="s">
        <v>42</v>
      </c>
      <c r="J131" t="s">
        <v>43</v>
      </c>
      <c r="K131" t="s">
        <v>62</v>
      </c>
    </row>
    <row r="132" spans="1:11">
      <c r="A132" s="7">
        <v>42401</v>
      </c>
      <c r="B132" s="3">
        <v>1061</v>
      </c>
      <c r="C132">
        <v>1109</v>
      </c>
      <c r="D132" t="s">
        <v>15</v>
      </c>
      <c r="E132">
        <v>3</v>
      </c>
      <c r="F132">
        <v>8</v>
      </c>
      <c r="G132" s="6">
        <f>F132-E132</f>
        <v>5</v>
      </c>
      <c r="H132">
        <f>IF(F132&gt;50,G132*0.2,G132*0.1)</f>
        <v>0.5</v>
      </c>
      <c r="I132" t="s">
        <v>46</v>
      </c>
      <c r="J132" t="s">
        <v>47</v>
      </c>
      <c r="K132" t="s">
        <v>64</v>
      </c>
    </row>
    <row r="133" spans="1:11">
      <c r="A133" s="7">
        <v>42430</v>
      </c>
      <c r="B133" s="3">
        <v>1063</v>
      </c>
      <c r="C133">
        <v>1109</v>
      </c>
      <c r="D133" t="s">
        <v>15</v>
      </c>
      <c r="E133">
        <v>3</v>
      </c>
      <c r="F133">
        <v>8</v>
      </c>
      <c r="G133" s="6">
        <f>F133-E133</f>
        <v>5</v>
      </c>
      <c r="H133">
        <f>IF(F133&gt;50,G133*0.2,G133*0.1)</f>
        <v>0.5</v>
      </c>
      <c r="I133" t="s">
        <v>46</v>
      </c>
      <c r="J133" t="s">
        <v>47</v>
      </c>
      <c r="K133" t="s">
        <v>63</v>
      </c>
    </row>
    <row r="134" spans="1:11">
      <c r="A134" s="7">
        <v>42461</v>
      </c>
      <c r="B134" s="3">
        <v>1065</v>
      </c>
      <c r="C134">
        <v>2499</v>
      </c>
      <c r="D134" t="s">
        <v>13</v>
      </c>
      <c r="E134">
        <v>6.2</v>
      </c>
      <c r="F134">
        <v>9.1999999999999993</v>
      </c>
      <c r="G134" s="6">
        <f>F134-E134</f>
        <v>2.9999999999999991</v>
      </c>
      <c r="H134">
        <f>IF(F134&gt;50,G134*0.2,G134*0.1)</f>
        <v>0.29999999999999993</v>
      </c>
      <c r="I134" t="s">
        <v>46</v>
      </c>
      <c r="J134" t="s">
        <v>47</v>
      </c>
      <c r="K134" t="s">
        <v>66</v>
      </c>
    </row>
    <row r="135" spans="1:11">
      <c r="A135" s="7">
        <v>42491</v>
      </c>
      <c r="B135" s="3">
        <v>1066</v>
      </c>
      <c r="C135">
        <v>2877</v>
      </c>
      <c r="D135" t="s">
        <v>12</v>
      </c>
      <c r="E135">
        <v>11.4</v>
      </c>
      <c r="F135">
        <v>16.3</v>
      </c>
      <c r="G135" s="6">
        <f>F135-E135</f>
        <v>4.9000000000000004</v>
      </c>
      <c r="H135">
        <f>IF(F135&gt;50,G135*0.2,G135*0.1)</f>
        <v>0.49000000000000005</v>
      </c>
      <c r="I135" t="s">
        <v>46</v>
      </c>
      <c r="J135" t="s">
        <v>47</v>
      </c>
      <c r="K135" t="s">
        <v>64</v>
      </c>
    </row>
    <row r="136" spans="1:11">
      <c r="A136" s="7">
        <v>42522</v>
      </c>
      <c r="B136" s="3">
        <v>1067</v>
      </c>
      <c r="C136">
        <v>2877</v>
      </c>
      <c r="D136" t="s">
        <v>12</v>
      </c>
      <c r="E136">
        <v>11.4</v>
      </c>
      <c r="F136">
        <v>16.3</v>
      </c>
      <c r="G136" s="6">
        <f>F136-E136</f>
        <v>4.9000000000000004</v>
      </c>
      <c r="H136">
        <f>IF(F136&gt;50,G136*0.2,G136*0.1)</f>
        <v>0.49000000000000005</v>
      </c>
      <c r="I136" t="s">
        <v>46</v>
      </c>
      <c r="J136" t="s">
        <v>47</v>
      </c>
      <c r="K136" t="s">
        <v>65</v>
      </c>
    </row>
    <row r="137" spans="1:11">
      <c r="A137" s="7">
        <v>42552</v>
      </c>
      <c r="B137" s="3">
        <v>1069</v>
      </c>
      <c r="C137">
        <v>1109</v>
      </c>
      <c r="D137" t="s">
        <v>15</v>
      </c>
      <c r="E137">
        <v>3</v>
      </c>
      <c r="F137">
        <v>8</v>
      </c>
      <c r="G137" s="6">
        <f>F137-E137</f>
        <v>5</v>
      </c>
      <c r="H137">
        <f>IF(F137&gt;50,G137*0.2,G137*0.1)</f>
        <v>0.5</v>
      </c>
      <c r="I137" t="s">
        <v>46</v>
      </c>
      <c r="J137" t="s">
        <v>47</v>
      </c>
      <c r="K137" t="s">
        <v>62</v>
      </c>
    </row>
    <row r="138" spans="1:11">
      <c r="A138" s="7">
        <v>42583</v>
      </c>
      <c r="B138" s="3">
        <v>1072</v>
      </c>
      <c r="C138">
        <v>1109</v>
      </c>
      <c r="D138" t="s">
        <v>15</v>
      </c>
      <c r="E138">
        <v>3</v>
      </c>
      <c r="F138">
        <v>8</v>
      </c>
      <c r="G138" s="6">
        <f>F138-E138</f>
        <v>5</v>
      </c>
      <c r="H138">
        <f>IF(F138&gt;50,G138*0.2,G138*0.1)</f>
        <v>0.5</v>
      </c>
      <c r="I138" t="s">
        <v>46</v>
      </c>
      <c r="J138" t="s">
        <v>47</v>
      </c>
      <c r="K138" t="s">
        <v>64</v>
      </c>
    </row>
    <row r="139" spans="1:11">
      <c r="A139" s="7">
        <v>42614</v>
      </c>
      <c r="B139" s="3">
        <v>1073</v>
      </c>
      <c r="C139">
        <v>6622</v>
      </c>
      <c r="D139" t="s">
        <v>8</v>
      </c>
      <c r="E139">
        <v>42</v>
      </c>
      <c r="F139">
        <v>77</v>
      </c>
      <c r="G139" s="6">
        <f>F139-E139</f>
        <v>35</v>
      </c>
      <c r="H139">
        <f>IF(F139&gt;50,G139*0.2,G139*0.1)</f>
        <v>7</v>
      </c>
      <c r="I139" t="s">
        <v>46</v>
      </c>
      <c r="J139" t="s">
        <v>47</v>
      </c>
      <c r="K139" t="s">
        <v>63</v>
      </c>
    </row>
    <row r="140" spans="1:11">
      <c r="A140" s="7">
        <v>42644</v>
      </c>
      <c r="B140" s="3">
        <v>1074</v>
      </c>
      <c r="C140">
        <v>2877</v>
      </c>
      <c r="D140" t="s">
        <v>12</v>
      </c>
      <c r="E140">
        <v>11.4</v>
      </c>
      <c r="F140">
        <v>16.3</v>
      </c>
      <c r="G140" s="6">
        <f>F140-E140</f>
        <v>4.9000000000000004</v>
      </c>
      <c r="H140">
        <f>IF(F140&gt;50,G140*0.2,G140*0.1)</f>
        <v>0.49000000000000005</v>
      </c>
      <c r="I140" t="s">
        <v>46</v>
      </c>
      <c r="J140" t="s">
        <v>47</v>
      </c>
      <c r="K140" t="s">
        <v>62</v>
      </c>
    </row>
    <row r="141" spans="1:11">
      <c r="A141" s="7">
        <v>42675</v>
      </c>
      <c r="B141" s="3">
        <v>1064</v>
      </c>
      <c r="C141">
        <v>2499</v>
      </c>
      <c r="D141" t="s">
        <v>13</v>
      </c>
      <c r="E141">
        <v>6.2</v>
      </c>
      <c r="F141">
        <v>9.1999999999999993</v>
      </c>
      <c r="G141" s="6">
        <f>F141-E141</f>
        <v>2.9999999999999991</v>
      </c>
      <c r="H141">
        <f>IF(F141&gt;50,G141*0.2,G141*0.1)</f>
        <v>0.29999999999999993</v>
      </c>
      <c r="I141" t="s">
        <v>48</v>
      </c>
      <c r="J141" t="s">
        <v>49</v>
      </c>
      <c r="K141" t="s">
        <v>62</v>
      </c>
    </row>
    <row r="142" spans="1:11">
      <c r="A142" s="7">
        <v>42705</v>
      </c>
      <c r="B142" s="3">
        <v>1070</v>
      </c>
      <c r="C142">
        <v>2499</v>
      </c>
      <c r="D142" t="s">
        <v>13</v>
      </c>
      <c r="E142">
        <v>6.2</v>
      </c>
      <c r="F142">
        <v>9.1999999999999993</v>
      </c>
      <c r="G142" s="6">
        <f>F142-E142</f>
        <v>2.9999999999999991</v>
      </c>
      <c r="H142">
        <f>IF(F142&gt;50,G142*0.2,G142*0.1)</f>
        <v>0.29999999999999993</v>
      </c>
      <c r="I142" t="s">
        <v>48</v>
      </c>
      <c r="J142" t="s">
        <v>49</v>
      </c>
      <c r="K142" t="s">
        <v>62</v>
      </c>
    </row>
    <row r="143" spans="1:11">
      <c r="A143" s="7">
        <v>42736</v>
      </c>
      <c r="B143" s="3">
        <v>1075</v>
      </c>
      <c r="C143">
        <v>1109</v>
      </c>
      <c r="D143" t="s">
        <v>15</v>
      </c>
      <c r="E143">
        <v>3</v>
      </c>
      <c r="F143">
        <v>8</v>
      </c>
      <c r="G143" s="6">
        <f>F143-E143</f>
        <v>5</v>
      </c>
      <c r="H143">
        <f>IF(F143&gt;50,G143*0.2,G143*0.1)</f>
        <v>0.5</v>
      </c>
      <c r="I143" t="s">
        <v>48</v>
      </c>
      <c r="J143" t="s">
        <v>49</v>
      </c>
      <c r="K143" t="s">
        <v>63</v>
      </c>
    </row>
    <row r="144" spans="1:11">
      <c r="A144" s="7">
        <v>42767</v>
      </c>
      <c r="B144" s="3">
        <v>1077</v>
      </c>
      <c r="C144">
        <v>9822</v>
      </c>
      <c r="D144" t="s">
        <v>6</v>
      </c>
      <c r="E144">
        <v>58.3</v>
      </c>
      <c r="F144">
        <v>98.4</v>
      </c>
      <c r="G144" s="6">
        <f>F144-E144</f>
        <v>40.100000000000009</v>
      </c>
      <c r="H144">
        <f>IF(F144&gt;50,G144*0.2,G144*0.1)</f>
        <v>8.0200000000000014</v>
      </c>
      <c r="I144" t="s">
        <v>48</v>
      </c>
      <c r="J144" t="s">
        <v>49</v>
      </c>
      <c r="K144" t="s">
        <v>62</v>
      </c>
    </row>
    <row r="145" spans="1:11">
      <c r="A145" s="7">
        <v>42795</v>
      </c>
      <c r="B145" s="3">
        <v>1068</v>
      </c>
      <c r="C145">
        <v>6119</v>
      </c>
      <c r="D145" t="s">
        <v>14</v>
      </c>
      <c r="E145">
        <v>9</v>
      </c>
      <c r="F145">
        <v>14</v>
      </c>
      <c r="G145" s="6">
        <f>F145-E145</f>
        <v>5</v>
      </c>
      <c r="H145">
        <f>IF(F145&gt;50,G145*0.2,G145*0.1)</f>
        <v>0.5</v>
      </c>
      <c r="I145" t="s">
        <v>44</v>
      </c>
      <c r="J145" t="s">
        <v>45</v>
      </c>
      <c r="K145" t="s">
        <v>63</v>
      </c>
    </row>
    <row r="146" spans="1:11">
      <c r="A146" s="7">
        <v>42826</v>
      </c>
      <c r="B146" s="3">
        <v>1076</v>
      </c>
      <c r="C146">
        <v>1109</v>
      </c>
      <c r="D146" t="s">
        <v>15</v>
      </c>
      <c r="E146">
        <v>3</v>
      </c>
      <c r="F146">
        <v>8</v>
      </c>
      <c r="G146" s="6">
        <f>F146-E146</f>
        <v>5</v>
      </c>
      <c r="H146">
        <f>IF(F146&gt;50,G146*0.2,G146*0.1)</f>
        <v>0.5</v>
      </c>
      <c r="I146" t="s">
        <v>44</v>
      </c>
      <c r="J146" t="s">
        <v>45</v>
      </c>
      <c r="K146" t="s">
        <v>62</v>
      </c>
    </row>
    <row r="147" spans="1:11">
      <c r="A147" s="7">
        <v>42856</v>
      </c>
      <c r="B147" s="3">
        <v>1078</v>
      </c>
      <c r="C147">
        <v>2877</v>
      </c>
      <c r="D147" t="s">
        <v>12</v>
      </c>
      <c r="E147">
        <v>11.4</v>
      </c>
      <c r="F147">
        <v>16.3</v>
      </c>
      <c r="G147" s="6">
        <f>F147-E147</f>
        <v>4.9000000000000004</v>
      </c>
      <c r="H147">
        <f>IF(F147&gt;50,G147*0.2,G147*0.1)</f>
        <v>0.49000000000000005</v>
      </c>
      <c r="I147" t="s">
        <v>44</v>
      </c>
      <c r="J147" t="s">
        <v>45</v>
      </c>
      <c r="K147" t="s">
        <v>64</v>
      </c>
    </row>
    <row r="148" spans="1:11">
      <c r="A148" s="7">
        <v>42887</v>
      </c>
      <c r="B148" s="3">
        <v>1158</v>
      </c>
      <c r="C148">
        <v>8722</v>
      </c>
      <c r="D148" t="s">
        <v>7</v>
      </c>
      <c r="E148">
        <v>344</v>
      </c>
      <c r="F148">
        <v>502</v>
      </c>
      <c r="G148" s="6">
        <f>F148-E148</f>
        <v>158</v>
      </c>
      <c r="H148">
        <f>IF(F148&gt;50,G148*0.2,G148*0.1)</f>
        <v>31.6</v>
      </c>
      <c r="I148" t="s">
        <v>42</v>
      </c>
      <c r="J148" t="s">
        <v>43</v>
      </c>
      <c r="K148" t="s">
        <v>64</v>
      </c>
    </row>
    <row r="149" spans="1:11">
      <c r="A149" s="7">
        <v>42917</v>
      </c>
      <c r="B149" s="3">
        <v>1162</v>
      </c>
      <c r="C149">
        <v>9212</v>
      </c>
      <c r="D149" t="s">
        <v>11</v>
      </c>
      <c r="E149">
        <v>4</v>
      </c>
      <c r="F149">
        <v>7</v>
      </c>
      <c r="G149" s="6">
        <f>F149-E149</f>
        <v>3</v>
      </c>
      <c r="H149">
        <f>IF(F149&gt;50,G149*0.2,G149*0.1)</f>
        <v>0.30000000000000004</v>
      </c>
      <c r="I149" t="s">
        <v>42</v>
      </c>
      <c r="J149" t="s">
        <v>43</v>
      </c>
      <c r="K149" t="s">
        <v>62</v>
      </c>
    </row>
    <row r="150" spans="1:11">
      <c r="A150" s="7">
        <v>42948</v>
      </c>
      <c r="B150" s="3">
        <v>1159</v>
      </c>
      <c r="C150">
        <v>6622</v>
      </c>
      <c r="D150" t="s">
        <v>8</v>
      </c>
      <c r="E150">
        <v>42</v>
      </c>
      <c r="F150">
        <v>77</v>
      </c>
      <c r="G150" s="6">
        <f>F150-E150</f>
        <v>35</v>
      </c>
      <c r="H150">
        <f>IF(F150&gt;50,G150*0.2,G150*0.1)</f>
        <v>7</v>
      </c>
      <c r="I150" t="s">
        <v>46</v>
      </c>
      <c r="J150" t="s">
        <v>47</v>
      </c>
      <c r="K150" t="s">
        <v>63</v>
      </c>
    </row>
    <row r="151" spans="1:11">
      <c r="A151" s="7">
        <v>42979</v>
      </c>
      <c r="B151" s="3">
        <v>1163</v>
      </c>
      <c r="C151">
        <v>9212</v>
      </c>
      <c r="D151" t="s">
        <v>11</v>
      </c>
      <c r="E151">
        <v>4</v>
      </c>
      <c r="F151">
        <v>7</v>
      </c>
      <c r="G151" s="6">
        <f>F151-E151</f>
        <v>3</v>
      </c>
      <c r="H151">
        <f>IF(F151&gt;50,G151*0.2,G151*0.1)</f>
        <v>0.30000000000000004</v>
      </c>
      <c r="I151" t="s">
        <v>46</v>
      </c>
      <c r="J151" t="s">
        <v>47</v>
      </c>
      <c r="K151" t="s">
        <v>63</v>
      </c>
    </row>
    <row r="152" spans="1:11">
      <c r="A152" s="7">
        <v>43009</v>
      </c>
      <c r="B152" s="3">
        <v>1164</v>
      </c>
      <c r="C152">
        <v>9822</v>
      </c>
      <c r="D152" t="s">
        <v>6</v>
      </c>
      <c r="E152">
        <v>58.3</v>
      </c>
      <c r="F152">
        <v>98.4</v>
      </c>
      <c r="G152" s="6">
        <f>F152-E152</f>
        <v>40.100000000000009</v>
      </c>
      <c r="H152">
        <f>IF(F152&gt;50,G152*0.2,G152*0.1)</f>
        <v>8.0200000000000014</v>
      </c>
      <c r="I152" t="s">
        <v>46</v>
      </c>
      <c r="J152" t="s">
        <v>47</v>
      </c>
      <c r="K152" t="s">
        <v>62</v>
      </c>
    </row>
    <row r="153" spans="1:11">
      <c r="A153" s="7">
        <v>43040</v>
      </c>
      <c r="B153" s="3">
        <v>1165</v>
      </c>
      <c r="C153">
        <v>9822</v>
      </c>
      <c r="D153" t="s">
        <v>6</v>
      </c>
      <c r="E153">
        <v>58.3</v>
      </c>
      <c r="F153">
        <v>98.4</v>
      </c>
      <c r="G153" s="6">
        <f>F153-E153</f>
        <v>40.100000000000009</v>
      </c>
      <c r="H153">
        <f>IF(F153&gt;50,G153*0.2,G153*0.1)</f>
        <v>8.0200000000000014</v>
      </c>
      <c r="I153" t="s">
        <v>46</v>
      </c>
      <c r="J153" t="s">
        <v>47</v>
      </c>
      <c r="K153" t="s">
        <v>62</v>
      </c>
    </row>
    <row r="154" spans="1:11">
      <c r="A154" s="7">
        <v>43070</v>
      </c>
      <c r="B154" s="3">
        <v>1166</v>
      </c>
      <c r="C154">
        <v>8722</v>
      </c>
      <c r="D154" t="s">
        <v>7</v>
      </c>
      <c r="E154">
        <v>344</v>
      </c>
      <c r="F154">
        <v>502</v>
      </c>
      <c r="G154" s="6">
        <f>F154-E154</f>
        <v>158</v>
      </c>
      <c r="H154">
        <f>IF(F154&gt;50,G154*0.2,G154*0.1)</f>
        <v>31.6</v>
      </c>
      <c r="I154" t="s">
        <v>46</v>
      </c>
      <c r="J154" t="s">
        <v>47</v>
      </c>
      <c r="K154" t="s">
        <v>64</v>
      </c>
    </row>
    <row r="155" spans="1:11">
      <c r="A155" s="7">
        <v>43101</v>
      </c>
      <c r="B155" s="3">
        <v>1160</v>
      </c>
      <c r="C155">
        <v>9822</v>
      </c>
      <c r="D155" t="s">
        <v>6</v>
      </c>
      <c r="E155">
        <v>58.3</v>
      </c>
      <c r="F155">
        <v>98.4</v>
      </c>
      <c r="G155" s="6">
        <f>F155-E155</f>
        <v>40.100000000000009</v>
      </c>
      <c r="H155">
        <f>IF(F155&gt;50,G155*0.2,G155*0.1)</f>
        <v>8.0200000000000014</v>
      </c>
      <c r="I155" t="s">
        <v>48</v>
      </c>
      <c r="J155" t="s">
        <v>49</v>
      </c>
      <c r="K155" t="s">
        <v>64</v>
      </c>
    </row>
    <row r="156" spans="1:11">
      <c r="A156" s="7">
        <v>43132</v>
      </c>
      <c r="B156" s="3">
        <v>1161</v>
      </c>
      <c r="C156">
        <v>4421</v>
      </c>
      <c r="D156" t="s">
        <v>10</v>
      </c>
      <c r="E156">
        <v>45</v>
      </c>
      <c r="F156">
        <v>87</v>
      </c>
      <c r="G156" s="6">
        <f>F156-E156</f>
        <v>42</v>
      </c>
      <c r="H156">
        <f>IF(F156&gt;50,G156*0.2,G156*0.1)</f>
        <v>8.4</v>
      </c>
      <c r="I156" t="s">
        <v>44</v>
      </c>
      <c r="J156" t="s">
        <v>45</v>
      </c>
      <c r="K156" t="s">
        <v>63</v>
      </c>
    </row>
    <row r="157" spans="1:11">
      <c r="A157" s="7">
        <v>43160</v>
      </c>
      <c r="B157" s="3">
        <v>1152</v>
      </c>
      <c r="C157">
        <v>4421</v>
      </c>
      <c r="D157" t="s">
        <v>10</v>
      </c>
      <c r="E157">
        <v>45</v>
      </c>
      <c r="F157">
        <v>87</v>
      </c>
      <c r="G157" s="6">
        <f>F157-E157</f>
        <v>42</v>
      </c>
      <c r="H157">
        <f>IF(F157&gt;50,G157*0.2,G157*0.1)</f>
        <v>8.4</v>
      </c>
      <c r="I157" t="s">
        <v>42</v>
      </c>
      <c r="J157" t="s">
        <v>43</v>
      </c>
      <c r="K157" t="s">
        <v>64</v>
      </c>
    </row>
    <row r="158" spans="1:11">
      <c r="A158" s="7">
        <v>43191</v>
      </c>
      <c r="B158" s="3">
        <v>1150</v>
      </c>
      <c r="C158">
        <v>2242</v>
      </c>
      <c r="D158" t="s">
        <v>9</v>
      </c>
      <c r="E158">
        <v>60</v>
      </c>
      <c r="F158">
        <v>124</v>
      </c>
      <c r="G158" s="6">
        <f>F158-E158</f>
        <v>64</v>
      </c>
      <c r="H158">
        <f>IF(F158&gt;50,G158*0.2,G158*0.1)</f>
        <v>12.8</v>
      </c>
      <c r="I158" t="s">
        <v>46</v>
      </c>
      <c r="J158" t="s">
        <v>47</v>
      </c>
      <c r="K158" t="s">
        <v>65</v>
      </c>
    </row>
    <row r="159" spans="1:11">
      <c r="A159" s="7">
        <v>43221</v>
      </c>
      <c r="B159" s="3">
        <v>1153</v>
      </c>
      <c r="C159">
        <v>8722</v>
      </c>
      <c r="D159" t="s">
        <v>7</v>
      </c>
      <c r="E159">
        <v>344</v>
      </c>
      <c r="F159">
        <v>502</v>
      </c>
      <c r="G159" s="6">
        <f>F159-E159</f>
        <v>158</v>
      </c>
      <c r="H159">
        <f>IF(F159&gt;50,G159*0.2,G159*0.1)</f>
        <v>31.6</v>
      </c>
      <c r="I159" t="s">
        <v>46</v>
      </c>
      <c r="J159" t="s">
        <v>47</v>
      </c>
      <c r="K159" t="s">
        <v>62</v>
      </c>
    </row>
    <row r="160" spans="1:11">
      <c r="A160" s="7">
        <v>43252</v>
      </c>
      <c r="B160" s="3">
        <v>1155</v>
      </c>
      <c r="C160">
        <v>4421</v>
      </c>
      <c r="D160" t="s">
        <v>10</v>
      </c>
      <c r="E160">
        <v>45</v>
      </c>
      <c r="F160">
        <v>87</v>
      </c>
      <c r="G160" s="6">
        <f>F160-E160</f>
        <v>42</v>
      </c>
      <c r="H160">
        <f>IF(F160&gt;50,G160*0.2,G160*0.1)</f>
        <v>8.4</v>
      </c>
      <c r="I160" t="s">
        <v>46</v>
      </c>
      <c r="J160" t="s">
        <v>47</v>
      </c>
      <c r="K160" t="s">
        <v>62</v>
      </c>
    </row>
    <row r="161" spans="1:11">
      <c r="A161" s="7">
        <v>43282</v>
      </c>
      <c r="B161" s="3">
        <v>1156</v>
      </c>
      <c r="C161">
        <v>2242</v>
      </c>
      <c r="D161" t="s">
        <v>9</v>
      </c>
      <c r="E161">
        <v>60</v>
      </c>
      <c r="F161">
        <v>124</v>
      </c>
      <c r="G161" s="6">
        <f>F161-E161</f>
        <v>64</v>
      </c>
      <c r="H161">
        <f>IF(F161&gt;50,G161*0.2,G161*0.1)</f>
        <v>12.8</v>
      </c>
      <c r="I161" t="s">
        <v>46</v>
      </c>
      <c r="J161" t="s">
        <v>47</v>
      </c>
      <c r="K161" t="s">
        <v>63</v>
      </c>
    </row>
    <row r="162" spans="1:11">
      <c r="A162" s="7">
        <v>43313</v>
      </c>
      <c r="B162" s="3">
        <v>1157</v>
      </c>
      <c r="C162">
        <v>9212</v>
      </c>
      <c r="D162" t="s">
        <v>11</v>
      </c>
      <c r="E162">
        <v>4</v>
      </c>
      <c r="F162">
        <v>7</v>
      </c>
      <c r="G162" s="6">
        <f>F162-E162</f>
        <v>3</v>
      </c>
      <c r="H162">
        <f>IF(F162&gt;50,G162*0.2,G162*0.1)</f>
        <v>0.30000000000000004</v>
      </c>
      <c r="I162" t="s">
        <v>46</v>
      </c>
      <c r="J162" t="s">
        <v>47</v>
      </c>
      <c r="K162" t="s">
        <v>66</v>
      </c>
    </row>
    <row r="163" spans="1:11">
      <c r="A163" s="7">
        <v>43344</v>
      </c>
      <c r="B163" s="3">
        <v>1151</v>
      </c>
      <c r="C163">
        <v>2242</v>
      </c>
      <c r="D163" t="s">
        <v>9</v>
      </c>
      <c r="E163">
        <v>60</v>
      </c>
      <c r="F163">
        <v>124</v>
      </c>
      <c r="G163" s="6">
        <f>F163-E163</f>
        <v>64</v>
      </c>
      <c r="H163">
        <f>IF(F163&gt;50,G163*0.2,G163*0.1)</f>
        <v>12.8</v>
      </c>
      <c r="I163" t="s">
        <v>44</v>
      </c>
      <c r="J163" t="s">
        <v>45</v>
      </c>
      <c r="K163" t="s">
        <v>63</v>
      </c>
    </row>
    <row r="164" spans="1:11">
      <c r="A164" s="7">
        <v>43374</v>
      </c>
      <c r="B164" s="3">
        <v>1154</v>
      </c>
      <c r="C164">
        <v>9822</v>
      </c>
      <c r="D164" t="s">
        <v>6</v>
      </c>
      <c r="E164">
        <v>58.3</v>
      </c>
      <c r="F164">
        <v>98.4</v>
      </c>
      <c r="G164" s="6">
        <f>F164-E164</f>
        <v>40.100000000000009</v>
      </c>
      <c r="H164">
        <f>IF(F164&gt;50,G164*0.2,G164*0.1)</f>
        <v>8.0200000000000014</v>
      </c>
      <c r="I164" t="s">
        <v>44</v>
      </c>
      <c r="J164" t="s">
        <v>45</v>
      </c>
      <c r="K164" t="s">
        <v>64</v>
      </c>
    </row>
    <row r="165" spans="1:11">
      <c r="A165" s="7">
        <v>43405</v>
      </c>
      <c r="B165" s="3">
        <v>1147</v>
      </c>
      <c r="C165">
        <v>9822</v>
      </c>
      <c r="D165" t="s">
        <v>6</v>
      </c>
      <c r="E165">
        <v>58.3</v>
      </c>
      <c r="F165">
        <v>98.4</v>
      </c>
      <c r="G165" s="6">
        <f>F165-E165</f>
        <v>40.100000000000009</v>
      </c>
      <c r="H165">
        <f>IF(F165&gt;50,G165*0.2,G165*0.1)</f>
        <v>8.0200000000000014</v>
      </c>
      <c r="I165" t="s">
        <v>42</v>
      </c>
      <c r="J165" t="s">
        <v>43</v>
      </c>
      <c r="K165" t="s">
        <v>63</v>
      </c>
    </row>
    <row r="166" spans="1:11">
      <c r="A166" s="7">
        <v>43435</v>
      </c>
      <c r="B166" s="3">
        <v>1149</v>
      </c>
      <c r="C166">
        <v>8722</v>
      </c>
      <c r="D166" t="s">
        <v>7</v>
      </c>
      <c r="E166">
        <v>344</v>
      </c>
      <c r="F166">
        <v>502</v>
      </c>
      <c r="G166" s="6">
        <f>F166-E166</f>
        <v>158</v>
      </c>
      <c r="H166">
        <f>IF(F166&gt;50,G166*0.2,G166*0.1)</f>
        <v>31.6</v>
      </c>
      <c r="I166" t="s">
        <v>42</v>
      </c>
      <c r="J166" t="s">
        <v>43</v>
      </c>
      <c r="K166" t="s">
        <v>62</v>
      </c>
    </row>
    <row r="167" spans="1:11">
      <c r="A167" s="7">
        <v>43466</v>
      </c>
      <c r="B167" s="3">
        <v>1148</v>
      </c>
      <c r="C167">
        <v>9212</v>
      </c>
      <c r="D167" t="s">
        <v>11</v>
      </c>
      <c r="E167">
        <v>4</v>
      </c>
      <c r="F167">
        <v>7</v>
      </c>
      <c r="G167" s="6">
        <f>F167-E167</f>
        <v>3</v>
      </c>
      <c r="H167">
        <f>IF(F167&gt;50,G167*0.2,G167*0.1)</f>
        <v>0.30000000000000004</v>
      </c>
      <c r="I167" t="s">
        <v>46</v>
      </c>
      <c r="J167" t="s">
        <v>47</v>
      </c>
      <c r="K167" t="s">
        <v>62</v>
      </c>
    </row>
    <row r="168" spans="1:11">
      <c r="A168" s="7">
        <v>43497</v>
      </c>
      <c r="B168" s="3">
        <v>1143</v>
      </c>
      <c r="C168">
        <v>9822</v>
      </c>
      <c r="D168" t="s">
        <v>6</v>
      </c>
      <c r="E168">
        <v>58.3</v>
      </c>
      <c r="F168">
        <v>98.4</v>
      </c>
      <c r="G168" s="6">
        <f>F168-E168</f>
        <v>40.100000000000009</v>
      </c>
      <c r="H168">
        <f>IF(F168&gt;50,G168*0.2,G168*0.1)</f>
        <v>8.0200000000000014</v>
      </c>
      <c r="I168" t="s">
        <v>48</v>
      </c>
      <c r="J168" t="s">
        <v>49</v>
      </c>
      <c r="K168" t="s">
        <v>62</v>
      </c>
    </row>
    <row r="169" spans="1:11">
      <c r="A169" s="7">
        <v>43525</v>
      </c>
      <c r="B169" s="3">
        <v>1144</v>
      </c>
      <c r="C169">
        <v>2242</v>
      </c>
      <c r="D169" t="s">
        <v>9</v>
      </c>
      <c r="E169">
        <v>60</v>
      </c>
      <c r="F169">
        <v>124</v>
      </c>
      <c r="G169" s="6">
        <f>F169-E169</f>
        <v>64</v>
      </c>
      <c r="H169">
        <f>IF(F169&gt;50,G169*0.2,G169*0.1)</f>
        <v>12.8</v>
      </c>
      <c r="I169" t="s">
        <v>48</v>
      </c>
      <c r="J169" t="s">
        <v>49</v>
      </c>
      <c r="K169" t="s">
        <v>63</v>
      </c>
    </row>
    <row r="170" spans="1:11">
      <c r="A170" s="7">
        <v>43556</v>
      </c>
      <c r="B170" s="3">
        <v>1145</v>
      </c>
      <c r="C170">
        <v>4421</v>
      </c>
      <c r="D170" t="s">
        <v>10</v>
      </c>
      <c r="E170">
        <v>45</v>
      </c>
      <c r="F170">
        <v>87</v>
      </c>
      <c r="G170" s="6">
        <f>F170-E170</f>
        <v>42</v>
      </c>
      <c r="H170">
        <f>IF(F170&gt;50,G170*0.2,G170*0.1)</f>
        <v>8.4</v>
      </c>
      <c r="I170" t="s">
        <v>48</v>
      </c>
      <c r="J170" t="s">
        <v>49</v>
      </c>
      <c r="K170" t="s">
        <v>66</v>
      </c>
    </row>
    <row r="171" spans="1:11">
      <c r="A171" s="7">
        <v>43586</v>
      </c>
      <c r="B171" s="3">
        <v>1146</v>
      </c>
      <c r="C171">
        <v>8722</v>
      </c>
      <c r="D171" t="s">
        <v>7</v>
      </c>
      <c r="E171">
        <v>344</v>
      </c>
      <c r="F171">
        <v>502</v>
      </c>
      <c r="G171" s="6">
        <f>F171-E171</f>
        <v>158</v>
      </c>
      <c r="H171">
        <f>IF(F171&gt;50,G171*0.2,G171*0.1)</f>
        <v>31.6</v>
      </c>
      <c r="I171" t="s">
        <v>48</v>
      </c>
      <c r="J171" t="s">
        <v>49</v>
      </c>
      <c r="K171" t="s">
        <v>64</v>
      </c>
    </row>
    <row r="172" spans="1:11">
      <c r="A172" s="7">
        <v>43617</v>
      </c>
      <c r="B172" s="3">
        <v>1142</v>
      </c>
      <c r="C172">
        <v>2242</v>
      </c>
      <c r="D172" t="s">
        <v>9</v>
      </c>
      <c r="E172">
        <v>60</v>
      </c>
      <c r="F172">
        <v>124</v>
      </c>
      <c r="G172" s="6">
        <f>F172-E172</f>
        <v>64</v>
      </c>
      <c r="H172">
        <f>IF(F172&gt;50,G172*0.2,G172*0.1)</f>
        <v>12.8</v>
      </c>
      <c r="I172" t="s">
        <v>44</v>
      </c>
      <c r="J172" t="s">
        <v>45</v>
      </c>
      <c r="K172" t="s">
        <v>64</v>
      </c>
    </row>
    <row r="174" spans="1:11">
      <c r="E174" t="str">
        <f>E1</f>
        <v>Store Cost</v>
      </c>
      <c r="F174" t="str">
        <f>F1</f>
        <v>Sale Price</v>
      </c>
      <c r="G174" s="6" t="str">
        <f>G1</f>
        <v>Profit</v>
      </c>
    </row>
    <row r="175" spans="1:11">
      <c r="D175" t="s">
        <v>54</v>
      </c>
      <c r="E175">
        <f>SUM(E2:E172)</f>
        <v>10753.899999999991</v>
      </c>
      <c r="F175">
        <f t="shared" ref="F175:G175" si="0">SUM(F2:F172)</f>
        <v>17110.599999999995</v>
      </c>
      <c r="G175">
        <f t="shared" si="0"/>
        <v>6356.7000000000007</v>
      </c>
    </row>
    <row r="176" spans="1:11">
      <c r="D176" t="s">
        <v>53</v>
      </c>
      <c r="E176">
        <f>SUMIF(E2:E172,"&gt;50")</f>
        <v>9064.3000000000011</v>
      </c>
      <c r="F176">
        <f t="shared" ref="F176:G176" si="1">SUMIF(F2:F172,"&gt;50")</f>
        <v>16088.399999999994</v>
      </c>
      <c r="G176">
        <f t="shared" si="1"/>
        <v>4184</v>
      </c>
    </row>
    <row r="177" spans="4:7">
      <c r="D177" t="s">
        <v>55</v>
      </c>
      <c r="E177">
        <f>SUMIF(E2:E172,"&lt;50")</f>
        <v>1689.6000000000013</v>
      </c>
      <c r="F177">
        <f t="shared" ref="F177:G177" si="2">SUMIF(F2:F172,"&lt;50")</f>
        <v>1022.2</v>
      </c>
      <c r="G177">
        <f t="shared" si="2"/>
        <v>2172.7000000000003</v>
      </c>
    </row>
  </sheetData>
  <autoFilter ref="A1:K172" xr:uid="{6AB69181-0A84-414A-A268-C55090ECE4D0}">
    <sortState xmlns:xlrd2="http://schemas.microsoft.com/office/spreadsheetml/2017/richdata2" ref="A2:K172">
      <sortCondition ref="A2:A17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9E73-84DB-48DC-BDFD-DCA241D81E01}">
  <dimension ref="A3:D23"/>
  <sheetViews>
    <sheetView workbookViewId="0">
      <selection activeCell="B17" sqref="B17"/>
    </sheetView>
  </sheetViews>
  <sheetFormatPr defaultRowHeight="15.5"/>
  <cols>
    <col min="1" max="1" width="12" bestFit="1" customWidth="1"/>
    <col min="2" max="2" width="14.75" bestFit="1" customWidth="1"/>
    <col min="3" max="3" width="15.25" bestFit="1" customWidth="1"/>
    <col min="4" max="4" width="11.33203125" bestFit="1" customWidth="1"/>
  </cols>
  <sheetData>
    <row r="3" spans="1:4">
      <c r="A3" s="8" t="s">
        <v>56</v>
      </c>
      <c r="B3" t="s">
        <v>58</v>
      </c>
    </row>
    <row r="4" spans="1:4">
      <c r="A4" s="9" t="s">
        <v>43</v>
      </c>
      <c r="B4" s="11">
        <v>7</v>
      </c>
      <c r="C4" s="6"/>
    </row>
    <row r="5" spans="1:4">
      <c r="A5" s="9" t="s">
        <v>45</v>
      </c>
      <c r="B5" s="11">
        <v>14</v>
      </c>
      <c r="C5" s="6"/>
    </row>
    <row r="6" spans="1:4">
      <c r="A6" s="9" t="s">
        <v>49</v>
      </c>
      <c r="B6" s="11">
        <v>28</v>
      </c>
      <c r="C6" s="6"/>
    </row>
    <row r="7" spans="1:4">
      <c r="A7" s="9" t="s">
        <v>47</v>
      </c>
      <c r="B7" s="11">
        <v>28</v>
      </c>
      <c r="C7" s="6"/>
    </row>
    <row r="8" spans="1:4">
      <c r="A8" s="9" t="s">
        <v>57</v>
      </c>
      <c r="B8" s="11">
        <v>77</v>
      </c>
      <c r="C8" s="6"/>
    </row>
    <row r="16" spans="1:4">
      <c r="A16" s="8" t="s">
        <v>56</v>
      </c>
      <c r="B16" t="s">
        <v>58</v>
      </c>
      <c r="C16" t="s">
        <v>59</v>
      </c>
      <c r="D16" t="s">
        <v>60</v>
      </c>
    </row>
    <row r="17" spans="1:4">
      <c r="A17" s="9" t="s">
        <v>61</v>
      </c>
      <c r="B17" s="10">
        <v>7</v>
      </c>
      <c r="C17" s="10">
        <v>4</v>
      </c>
      <c r="D17" s="10">
        <v>3</v>
      </c>
    </row>
    <row r="18" spans="1:4">
      <c r="A18" s="9" t="s">
        <v>62</v>
      </c>
      <c r="B18" s="10">
        <v>28</v>
      </c>
      <c r="C18" s="10">
        <v>16</v>
      </c>
      <c r="D18" s="10">
        <v>12</v>
      </c>
    </row>
    <row r="19" spans="1:4">
      <c r="A19" s="9" t="s">
        <v>63</v>
      </c>
      <c r="B19" s="10">
        <v>14</v>
      </c>
      <c r="C19" s="10">
        <v>8</v>
      </c>
      <c r="D19" s="10">
        <v>6</v>
      </c>
    </row>
    <row r="20" spans="1:4">
      <c r="A20" s="9" t="s">
        <v>65</v>
      </c>
      <c r="B20" s="10">
        <v>7</v>
      </c>
      <c r="C20" s="10">
        <v>4</v>
      </c>
      <c r="D20" s="10">
        <v>3</v>
      </c>
    </row>
    <row r="21" spans="1:4">
      <c r="A21" s="9" t="s">
        <v>64</v>
      </c>
      <c r="B21" s="10">
        <v>7</v>
      </c>
      <c r="C21" s="10">
        <v>4</v>
      </c>
      <c r="D21" s="10">
        <v>3</v>
      </c>
    </row>
    <row r="22" spans="1:4">
      <c r="A22" s="9" t="s">
        <v>66</v>
      </c>
      <c r="B22" s="10">
        <v>14</v>
      </c>
      <c r="C22" s="10">
        <v>8</v>
      </c>
      <c r="D22" s="10">
        <v>6</v>
      </c>
    </row>
    <row r="23" spans="1:4">
      <c r="A23" s="9" t="s">
        <v>57</v>
      </c>
      <c r="B23" s="10">
        <v>77</v>
      </c>
      <c r="C23" s="10">
        <v>44</v>
      </c>
      <c r="D23" s="10">
        <v>33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45166-FA2C-4057-89CC-013C3C11C137}">
  <dimension ref="A1:U4"/>
  <sheetViews>
    <sheetView showGridLines="0" tabSelected="1" workbookViewId="0">
      <selection activeCell="E20" sqref="E20"/>
    </sheetView>
  </sheetViews>
  <sheetFormatPr defaultRowHeight="15.5"/>
  <cols>
    <col min="5" max="5" width="7.75" customWidth="1"/>
    <col min="6" max="8" width="8.6640625" hidden="1" customWidth="1"/>
  </cols>
  <sheetData>
    <row r="1" spans="1:21">
      <c r="A1" s="12"/>
      <c r="B1" s="12"/>
      <c r="C1" s="12"/>
      <c r="D1" s="12"/>
      <c r="E1" s="12"/>
      <c r="F1" s="12"/>
      <c r="G1" s="12"/>
      <c r="H1" s="12"/>
      <c r="I1" s="12"/>
      <c r="J1" s="12"/>
      <c r="K1" s="12"/>
      <c r="L1" s="12"/>
      <c r="M1" s="12"/>
      <c r="N1" s="12"/>
      <c r="O1" s="12"/>
      <c r="P1" s="12"/>
      <c r="Q1" s="12"/>
      <c r="R1" s="12"/>
      <c r="S1" s="12"/>
      <c r="T1" s="12"/>
      <c r="U1" s="12"/>
    </row>
    <row r="2" spans="1:21">
      <c r="A2" s="12"/>
      <c r="B2" s="12"/>
      <c r="C2" s="12"/>
      <c r="D2" s="12"/>
      <c r="E2" s="12"/>
      <c r="F2" s="12"/>
      <c r="G2" s="12"/>
      <c r="H2" s="12"/>
      <c r="I2" s="12"/>
      <c r="J2" s="12"/>
      <c r="K2" s="12"/>
      <c r="L2" s="12"/>
      <c r="M2" s="12"/>
      <c r="N2" s="12"/>
      <c r="O2" s="12"/>
      <c r="P2" s="12"/>
      <c r="Q2" s="12"/>
      <c r="R2" s="12"/>
      <c r="S2" s="12"/>
      <c r="T2" s="12"/>
      <c r="U2" s="12"/>
    </row>
    <row r="3" spans="1:21">
      <c r="A3" s="12"/>
      <c r="B3" s="12"/>
      <c r="C3" s="12"/>
      <c r="D3" s="12"/>
      <c r="E3" s="12"/>
      <c r="F3" s="12"/>
      <c r="G3" s="12"/>
      <c r="H3" s="12"/>
      <c r="I3" s="12"/>
      <c r="J3" s="12"/>
      <c r="K3" s="12"/>
      <c r="L3" s="12"/>
      <c r="M3" s="12"/>
      <c r="N3" s="12"/>
      <c r="O3" s="12"/>
      <c r="P3" s="12"/>
      <c r="Q3" s="12"/>
      <c r="R3" s="12"/>
      <c r="S3" s="12"/>
      <c r="T3" s="12"/>
      <c r="U3" s="12"/>
    </row>
    <row r="4" spans="1:21" ht="92">
      <c r="A4" s="12"/>
      <c r="B4" s="12"/>
      <c r="C4" s="12"/>
      <c r="D4" s="12"/>
      <c r="E4" s="12"/>
      <c r="F4" s="12"/>
      <c r="G4" s="12"/>
      <c r="H4" s="12"/>
      <c r="I4" s="13" t="s">
        <v>67</v>
      </c>
      <c r="J4" s="12"/>
      <c r="K4" s="12"/>
      <c r="L4" s="12"/>
      <c r="M4" s="12"/>
      <c r="N4" s="12"/>
      <c r="O4" s="12"/>
      <c r="P4" s="12"/>
      <c r="Q4" s="12"/>
      <c r="R4" s="12"/>
      <c r="S4" s="12"/>
      <c r="T4" s="12"/>
      <c r="U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crystalpool</vt:lpstr>
      <vt:lpstr>crystalpool_cleaned</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Shad David Sluiter</dc:creator>
  <cp:lastModifiedBy>hp</cp:lastModifiedBy>
  <dcterms:created xsi:type="dcterms:W3CDTF">2014-06-11T22:14:31Z</dcterms:created>
  <dcterms:modified xsi:type="dcterms:W3CDTF">2023-04-15T14:47:31Z</dcterms:modified>
</cp:coreProperties>
</file>