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24\물리 및 실험\"/>
    </mc:Choice>
  </mc:AlternateContent>
  <xr:revisionPtr revIDLastSave="0" documentId="8_{A8F39C24-0F73-4C4A-BCEC-9201D6F02E63}" xr6:coauthVersionLast="47" xr6:coauthVersionMax="47" xr10:uidLastSave="{00000000-0000-0000-0000-000000000000}"/>
  <bookViews>
    <workbookView xWindow="1740" yWindow="1845" windowWidth="35850" windowHeight="18315" xr2:uid="{B8AA324B-24FC-40CC-B1F9-D49105CB9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H43" i="1"/>
  <c r="D12" i="1"/>
  <c r="D13" i="1"/>
  <c r="D11" i="1"/>
  <c r="E12" i="1"/>
  <c r="E13" i="1"/>
  <c r="E11" i="1"/>
  <c r="G11" i="1"/>
  <c r="H11" i="1"/>
  <c r="I11" i="1"/>
  <c r="J11" i="1"/>
  <c r="G12" i="1"/>
  <c r="H12" i="1"/>
  <c r="I12" i="1"/>
  <c r="J12" i="1"/>
  <c r="G13" i="1"/>
  <c r="H13" i="1"/>
  <c r="I13" i="1"/>
  <c r="J13" i="1"/>
  <c r="F12" i="1"/>
  <c r="F13" i="1"/>
  <c r="F11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<sst xmlns="http://schemas.openxmlformats.org/spreadsheetml/2006/main" count="25" uniqueCount="16">
  <si>
    <r>
      <t>36</t>
    </r>
    <r>
      <rPr>
        <sz val="11"/>
        <color theme="1"/>
        <rFont val="맑은 고딕"/>
        <family val="3"/>
        <charset val="129"/>
      </rPr>
      <t>°</t>
    </r>
    <phoneticPr fontId="1" type="noConversion"/>
  </si>
  <si>
    <t>39°</t>
    <phoneticPr fontId="1" type="noConversion"/>
  </si>
  <si>
    <t>42°</t>
    <phoneticPr fontId="1" type="noConversion"/>
  </si>
  <si>
    <t>45°</t>
    <phoneticPr fontId="1" type="noConversion"/>
  </si>
  <si>
    <t>48°</t>
    <phoneticPr fontId="1" type="noConversion"/>
  </si>
  <si>
    <t>51°</t>
    <phoneticPr fontId="1" type="noConversion"/>
  </si>
  <si>
    <t>54°</t>
    <phoneticPr fontId="1" type="noConversion"/>
  </si>
  <si>
    <t xml:space="preserve">      각도
횟수</t>
    <phoneticPr fontId="1" type="noConversion"/>
  </si>
  <si>
    <t>평균거리</t>
    <phoneticPr fontId="1" type="noConversion"/>
  </si>
  <si>
    <t>sin72°</t>
    <phoneticPr fontId="1" type="noConversion"/>
  </si>
  <si>
    <t>sin78°</t>
    <phoneticPr fontId="1" type="noConversion"/>
  </si>
  <si>
    <t>sin84°</t>
    <phoneticPr fontId="1" type="noConversion"/>
  </si>
  <si>
    <t>sin90°</t>
    <phoneticPr fontId="1" type="noConversion"/>
  </si>
  <si>
    <t>sin96°</t>
    <phoneticPr fontId="1" type="noConversion"/>
  </si>
  <si>
    <t>sin102°</t>
    <phoneticPr fontId="1" type="noConversion"/>
  </si>
  <si>
    <t>sin108°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</si>
</sst>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7"/>
              <c:pt idx="0">
                <c:v>36</c:v>
              </c:pt>
              <c:pt idx="1">
                <c:v>39</c:v>
              </c:pt>
              <c:pt idx="2">
                <c:v>42</c:v>
              </c:pt>
              <c:pt idx="3">
                <c:v>45</c:v>
              </c:pt>
              <c:pt idx="4">
                <c:v>48</c:v>
              </c:pt>
              <c:pt idx="5">
                <c:v>51</c:v>
              </c:pt>
              <c:pt idx="6">
                <c:v>54</c:v>
              </c:pt>
            </c:numLit>
          </c:xVal>
          <c:yVal>
            <c:numRef>
              <c:f>Sheet1!$D$8:$J$8</c:f>
              <c:numCache>
                <c:formatCode>0.000_ </c:formatCode>
                <c:ptCount val="7"/>
                <c:pt idx="0">
                  <c:v>1.2310000000000001</c:v>
                </c:pt>
                <c:pt idx="1">
                  <c:v>1.296</c:v>
                </c:pt>
                <c:pt idx="2">
                  <c:v>1.3196666666666668</c:v>
                </c:pt>
                <c:pt idx="3">
                  <c:v>1.3313333333333335</c:v>
                </c:pt>
                <c:pt idx="4">
                  <c:v>1.327</c:v>
                </c:pt>
                <c:pt idx="5">
                  <c:v>1.2823333333333335</c:v>
                </c:pt>
                <c:pt idx="6">
                  <c:v>1.2486666666666666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4-4BC6-B3C8-96963B8F9E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9622496"/>
        <c:axId val="319616256"/>
      </c:scatterChart>
      <c:valAx>
        <c:axId val="319622496"/>
        <c:scaling>
          <c:orientation val="minMax"/>
          <c:max val="57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각도</a:t>
                </a:r>
                <a:r>
                  <a:rPr lang="en-US" altLang="ko-KR"/>
                  <a:t>(</a:t>
                </a:r>
                <a:r>
                  <a:rPr lang="ko-KR" altLang="en-US"/>
                  <a:t>단위</a:t>
                </a:r>
                <a:r>
                  <a:rPr lang="en-US" altLang="ko-KR"/>
                  <a:t>: </a:t>
                </a:r>
                <a:r>
                  <a:rPr lang="en-US" altLang="ko-KR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°)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616256"/>
        <c:crosses val="autoZero"/>
        <c:crossBetween val="midCat"/>
        <c:majorUnit val="3"/>
      </c:valAx>
      <c:valAx>
        <c:axId val="319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6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sin72°                                           sin78°                   sin84° sin 90°</a:t>
            </a:r>
            <a:endParaRPr lang="ko-KR" altLang="en-US" sz="1200"/>
          </a:p>
        </c:rich>
      </c:tx>
      <c:layout>
        <c:manualLayout>
          <c:xMode val="edge"/>
          <c:yMode val="edge"/>
          <c:x val="0.20235058953822882"/>
          <c:y val="0.77540035298279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220603674540681"/>
          <c:y val="2.8750000788189515E-2"/>
          <c:w val="0.865571741032371"/>
          <c:h val="0.74439814814814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4"/>
              <c:pt idx="0">
                <c:v>0.95099999999999996</c:v>
              </c:pt>
              <c:pt idx="1">
                <c:v>0.97809999999999997</c:v>
              </c:pt>
              <c:pt idx="2">
                <c:v>0.99450000000000005</c:v>
              </c:pt>
              <c:pt idx="3">
                <c:v>1</c:v>
              </c:pt>
            </c:numLit>
          </c:xVal>
          <c:yVal>
            <c:numRef>
              <c:f>Sheet1!$D$8:$G$8</c:f>
              <c:numCache>
                <c:formatCode>0.000_ </c:formatCode>
                <c:ptCount val="4"/>
                <c:pt idx="0">
                  <c:v>1.2310000000000001</c:v>
                </c:pt>
                <c:pt idx="1">
                  <c:v>1.296</c:v>
                </c:pt>
                <c:pt idx="2">
                  <c:v>1.3196666666666668</c:v>
                </c:pt>
                <c:pt idx="3">
                  <c:v>1.3313333333333335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495F-9CCB-28EE80EB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4560"/>
        <c:axId val="489452480"/>
      </c:scatterChart>
      <c:valAx>
        <c:axId val="489454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sin2</a:t>
                </a:r>
                <a:r>
                  <a:rPr lang="el-GR" altLang="ko-KR" sz="1200">
                    <a:ea typeface="맑은 고딕" panose="020B0503020000020004" pitchFamily="50" charset="-127"/>
                  </a:rPr>
                  <a:t>θ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89210757981677158"/>
              <c:y val="0.8852600993875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none"/>
        <c:tickLblPos val="nextTo"/>
        <c:crossAx val="489452480"/>
        <c:crosses val="autoZero"/>
        <c:crossBetween val="midCat"/>
      </c:valAx>
      <c:valAx>
        <c:axId val="4894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4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sin 108°                             sin 102°          sin 96°</a:t>
            </a:r>
            <a:r>
              <a:rPr lang="en-US" altLang="ko-KR" sz="1200" baseline="0"/>
              <a:t> sin 90°</a:t>
            </a:r>
            <a:endParaRPr lang="ko-KR" altLang="en-US" sz="1200"/>
          </a:p>
        </c:rich>
      </c:tx>
      <c:layout>
        <c:manualLayout>
          <c:xMode val="edge"/>
          <c:yMode val="edge"/>
          <c:x val="0.23055770133685263"/>
          <c:y val="0.759259365306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12270341207348"/>
          <c:y val="7.9675925925925928E-2"/>
          <c:w val="0.7925439632545932"/>
          <c:h val="0.662685185185185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4"/>
              <c:pt idx="0">
                <c:v>1</c:v>
              </c:pt>
              <c:pt idx="1">
                <c:v>0.99450000000000005</c:v>
              </c:pt>
              <c:pt idx="2">
                <c:v>0.97809999999999997</c:v>
              </c:pt>
              <c:pt idx="3">
                <c:v>0.95099999999999996</c:v>
              </c:pt>
            </c:numLit>
          </c:xVal>
          <c:yVal>
            <c:numRef>
              <c:f>Sheet1!$O$8:$R$8</c:f>
              <c:numCache>
                <c:formatCode>0.000_ </c:formatCode>
                <c:ptCount val="4"/>
                <c:pt idx="0">
                  <c:v>1.3313333333333335</c:v>
                </c:pt>
                <c:pt idx="1">
                  <c:v>1.327</c:v>
                </c:pt>
                <c:pt idx="2">
                  <c:v>1.2823333333333335</c:v>
                </c:pt>
                <c:pt idx="3">
                  <c:v>1.2486666666666666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D-4978-839B-547B2400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2704"/>
        <c:axId val="524439776"/>
      </c:scatterChart>
      <c:valAx>
        <c:axId val="524432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0" i="0" baseline="0">
                    <a:effectLst/>
                  </a:rPr>
                  <a:t>sin2</a:t>
                </a:r>
                <a:r>
                  <a:rPr lang="el-GR" altLang="ko-KR" sz="1200" b="0" i="0" baseline="0">
                    <a:effectLst/>
                  </a:rPr>
                  <a:t>θ</a:t>
                </a:r>
                <a:endParaRPr lang="ko-KR" altLang="ko-K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398490813648278"/>
              <c:y val="0.895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crossAx val="524439776"/>
        <c:crosses val="autoZero"/>
        <c:crossBetween val="midCat"/>
      </c:valAx>
      <c:valAx>
        <c:axId val="524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4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7"/>
              <c:pt idx="0">
                <c:v>36</c:v>
              </c:pt>
              <c:pt idx="1">
                <c:v>39</c:v>
              </c:pt>
              <c:pt idx="2">
                <c:v>42</c:v>
              </c:pt>
              <c:pt idx="3">
                <c:v>45</c:v>
              </c:pt>
              <c:pt idx="4">
                <c:v>48</c:v>
              </c:pt>
              <c:pt idx="5">
                <c:v>51</c:v>
              </c:pt>
              <c:pt idx="6">
                <c:v>54</c:v>
              </c:pt>
            </c:numLit>
          </c:xVal>
          <c:yVal>
            <c:numRef>
              <c:f>Sheet1!$D$14:$J$14</c:f>
              <c:numCache>
                <c:formatCode>0.000_ </c:formatCode>
                <c:ptCount val="7"/>
                <c:pt idx="0">
                  <c:v>1.4059999999999999</c:v>
                </c:pt>
                <c:pt idx="1">
                  <c:v>1.4413333333333334</c:v>
                </c:pt>
                <c:pt idx="2">
                  <c:v>1.47</c:v>
                </c:pt>
                <c:pt idx="3">
                  <c:v>1.4443333333333335</c:v>
                </c:pt>
                <c:pt idx="4">
                  <c:v>1.4246666666666667</c:v>
                </c:pt>
                <c:pt idx="5">
                  <c:v>1.3893333333333333</c:v>
                </c:pt>
                <c:pt idx="6">
                  <c:v>1.3383333333333336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B-4706-877F-D2F4C2AE2C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9467072"/>
        <c:axId val="519473728"/>
      </c:scatterChart>
      <c:valAx>
        <c:axId val="519467072"/>
        <c:scaling>
          <c:orientation val="minMax"/>
          <c:max val="57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050" b="0" i="0" baseline="0">
                    <a:effectLst/>
                  </a:rPr>
                  <a:t>각도</a:t>
                </a:r>
                <a:r>
                  <a:rPr lang="en-US" altLang="ko-KR" sz="1050" b="0" i="0" baseline="0">
                    <a:effectLst/>
                  </a:rPr>
                  <a:t>(</a:t>
                </a:r>
                <a:r>
                  <a:rPr lang="ko-KR" altLang="ko-KR" sz="1050" b="0" i="0" baseline="0">
                    <a:effectLst/>
                  </a:rPr>
                  <a:t>단위</a:t>
                </a:r>
                <a:r>
                  <a:rPr lang="en-US" altLang="ko-KR" sz="1050" b="0" i="0" baseline="0">
                    <a:effectLst/>
                  </a:rPr>
                  <a:t>: °)</a:t>
                </a:r>
                <a:endParaRPr lang="ko-KR" altLang="ko-K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473728"/>
        <c:crosses val="autoZero"/>
        <c:crossBetween val="midCat"/>
        <c:majorUnit val="3"/>
      </c:valAx>
      <c:valAx>
        <c:axId val="519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000" b="0" i="0" baseline="0">
                    <a:effectLst/>
                  </a:rPr>
                  <a:t>거리</a:t>
                </a:r>
                <a:r>
                  <a:rPr lang="en-US" altLang="ko-KR" sz="1000" b="0" i="0" baseline="0">
                    <a:effectLst/>
                  </a:rPr>
                  <a:t>(m)</a:t>
                </a:r>
                <a:endParaRPr lang="ko-KR" altLang="ko-K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4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16</xdr:row>
      <xdr:rowOff>180975</xdr:rowOff>
    </xdr:from>
    <xdr:to>
      <xdr:col>8</xdr:col>
      <xdr:colOff>676275</xdr:colOff>
      <xdr:row>29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5B07D0-F3E6-4631-AF0B-0FE49FAA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19</xdr:row>
      <xdr:rowOff>9524</xdr:rowOff>
    </xdr:from>
    <xdr:to>
      <xdr:col>26</xdr:col>
      <xdr:colOff>352425</xdr:colOff>
      <xdr:row>34</xdr:row>
      <xdr:rowOff>38100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BA4C655-E939-455D-87C7-D490C6699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4</xdr:row>
      <xdr:rowOff>85725</xdr:rowOff>
    </xdr:from>
    <xdr:to>
      <xdr:col>25</xdr:col>
      <xdr:colOff>666750</xdr:colOff>
      <xdr:row>18</xdr:row>
      <xdr:rowOff>38100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33309E5-F8F9-47D0-AFC3-D36CBDAD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119062</xdr:colOff>
      <xdr:row>16</xdr:row>
      <xdr:rowOff>133350</xdr:rowOff>
    </xdr:from>
    <xdr:to>
      <xdr:col>16</xdr:col>
      <xdr:colOff>576262</xdr:colOff>
      <xdr:row>29</xdr:row>
      <xdr:rowOff>152400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8A377BD-FCAC-4173-888E-A82E5C25E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43EE-1977-4E8B-A211-C60FD54DC241}">
  <dimension ref="C3:R43"/>
  <sheetViews>
    <sheetView tabSelected="1" workbookViewId="0">
      <selection activeCell="G39" sqref="G39:I39"/>
    </sheetView>
  </sheetViews>
  <sheetFormatPr defaultRowHeight="16.5" x14ac:dyDescent="0.3"/>
  <sheetData>
    <row r="3" spans="3:18" ht="17.25" thickBot="1" x14ac:dyDescent="0.35"/>
    <row r="4" spans="3:18" ht="37.5" customHeight="1" thickBot="1" x14ac:dyDescent="0.35">
      <c r="C4" s="14" t="s">
        <v>7</v>
      </c>
      <c r="D4" s="15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5</v>
      </c>
      <c r="J4" s="17" t="s">
        <v>6</v>
      </c>
    </row>
    <row r="5" spans="3:18" x14ac:dyDescent="0.3">
      <c r="C5" s="10">
        <v>1</v>
      </c>
      <c r="D5" s="11">
        <v>1.2270000000000001</v>
      </c>
      <c r="E5" s="12">
        <v>1.296</v>
      </c>
      <c r="F5" s="12">
        <v>1.33</v>
      </c>
      <c r="G5" s="12">
        <v>1.3380000000000001</v>
      </c>
      <c r="H5" s="12">
        <v>1.323</v>
      </c>
      <c r="I5" s="12">
        <v>1.28</v>
      </c>
      <c r="J5" s="13">
        <v>1.2490000000000001</v>
      </c>
    </row>
    <row r="6" spans="3:18" x14ac:dyDescent="0.3">
      <c r="C6" s="4">
        <v>2</v>
      </c>
      <c r="D6" s="3">
        <v>1.234</v>
      </c>
      <c r="E6" s="1">
        <v>1.302</v>
      </c>
      <c r="F6" s="1">
        <v>1.3169999999999999</v>
      </c>
      <c r="G6" s="1">
        <v>1.3280000000000001</v>
      </c>
      <c r="H6" s="1">
        <v>1.329</v>
      </c>
      <c r="I6" s="1">
        <v>1.2869999999999999</v>
      </c>
      <c r="J6" s="6">
        <v>1.2509999999999999</v>
      </c>
    </row>
    <row r="7" spans="3:18" ht="17.25" thickBot="1" x14ac:dyDescent="0.35">
      <c r="C7" s="18">
        <v>3</v>
      </c>
      <c r="D7" s="19">
        <v>1.232</v>
      </c>
      <c r="E7" s="20">
        <v>1.29</v>
      </c>
      <c r="F7" s="20">
        <v>1.3120000000000001</v>
      </c>
      <c r="G7" s="20">
        <v>1.3280000000000001</v>
      </c>
      <c r="H7" s="20">
        <v>1.329</v>
      </c>
      <c r="I7" s="20">
        <v>1.28</v>
      </c>
      <c r="J7" s="21">
        <v>1.246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</row>
    <row r="8" spans="3:18" ht="17.25" thickBot="1" x14ac:dyDescent="0.35">
      <c r="C8" s="22" t="s">
        <v>8</v>
      </c>
      <c r="D8" s="23">
        <v>1.2310000000000001</v>
      </c>
      <c r="E8" s="24">
        <v>1.296</v>
      </c>
      <c r="F8" s="24">
        <v>1.3196666666666668</v>
      </c>
      <c r="G8" s="24">
        <v>1.3313333333333335</v>
      </c>
      <c r="H8" s="24">
        <v>1.327</v>
      </c>
      <c r="I8" s="24">
        <v>1.2823333333333335</v>
      </c>
      <c r="J8" s="25">
        <v>1.2486666666666666</v>
      </c>
      <c r="L8" s="23">
        <v>1.2310000000000001</v>
      </c>
      <c r="M8" s="24">
        <v>1.296</v>
      </c>
      <c r="N8" s="24">
        <v>1.3196666666666668</v>
      </c>
      <c r="O8" s="24">
        <v>1.3313333333333335</v>
      </c>
      <c r="P8" s="24">
        <v>1.327</v>
      </c>
      <c r="Q8" s="24">
        <v>1.2823333333333335</v>
      </c>
      <c r="R8" s="25">
        <v>1.2486666666666666</v>
      </c>
    </row>
    <row r="9" spans="3:18" ht="17.25" thickBot="1" x14ac:dyDescent="0.35"/>
    <row r="10" spans="3:18" ht="33.75" thickBot="1" x14ac:dyDescent="0.35">
      <c r="C10" s="14" t="s">
        <v>7</v>
      </c>
      <c r="D10" s="15" t="s">
        <v>0</v>
      </c>
      <c r="E10" s="16" t="s">
        <v>1</v>
      </c>
      <c r="F10" s="16" t="s">
        <v>2</v>
      </c>
      <c r="G10" s="16" t="s">
        <v>3</v>
      </c>
      <c r="H10" s="16" t="s">
        <v>4</v>
      </c>
      <c r="I10" s="16" t="s">
        <v>5</v>
      </c>
      <c r="J10" s="17" t="s">
        <v>6</v>
      </c>
    </row>
    <row r="11" spans="3:18" x14ac:dyDescent="0.3">
      <c r="C11" s="10">
        <v>1</v>
      </c>
      <c r="D11" s="11">
        <f>SUM(L11+1.242+0.17-0.095)</f>
        <v>1.4039999999999999</v>
      </c>
      <c r="E11" s="12">
        <f>SUM(M11+1.242+0.17)</f>
        <v>1.4419999999999999</v>
      </c>
      <c r="F11" s="12">
        <f>SUM(N11+1.242)</f>
        <v>1.4650000000000001</v>
      </c>
      <c r="G11" s="12">
        <f t="shared" ref="G11:J13" si="0">SUM(O11+1.242)</f>
        <v>1.4419999999999999</v>
      </c>
      <c r="H11" s="12">
        <f t="shared" si="0"/>
        <v>1.423</v>
      </c>
      <c r="I11" s="12">
        <f t="shared" si="0"/>
        <v>1.389</v>
      </c>
      <c r="J11" s="13">
        <f t="shared" si="0"/>
        <v>1.337</v>
      </c>
      <c r="L11" s="2">
        <v>8.6999999999999994E-2</v>
      </c>
      <c r="M11" s="2">
        <v>0.03</v>
      </c>
      <c r="N11" s="2">
        <v>0.223</v>
      </c>
      <c r="O11" s="2">
        <v>0.2</v>
      </c>
      <c r="P11" s="2">
        <v>0.18099999999999999</v>
      </c>
      <c r="Q11" s="2">
        <v>0.14699999999999999</v>
      </c>
      <c r="R11" s="2">
        <v>9.5000000000000001E-2</v>
      </c>
    </row>
    <row r="12" spans="3:18" x14ac:dyDescent="0.3">
      <c r="C12" s="4">
        <v>2</v>
      </c>
      <c r="D12" s="3">
        <f t="shared" ref="D12:D13" si="1">SUM(L12+1.242+0.17-0.095)</f>
        <v>1.4079999999999999</v>
      </c>
      <c r="E12" s="1">
        <f t="shared" ref="E12:E13" si="2">SUM(M12+1.242+0.17)</f>
        <v>1.4369999999999998</v>
      </c>
      <c r="F12" s="1">
        <f t="shared" ref="F12:F13" si="3">SUM(N12+1.242)</f>
        <v>1.47</v>
      </c>
      <c r="G12" s="1">
        <f t="shared" si="0"/>
        <v>1.444</v>
      </c>
      <c r="H12" s="1">
        <f t="shared" si="0"/>
        <v>1.425</v>
      </c>
      <c r="I12" s="1">
        <f t="shared" si="0"/>
        <v>1.3879999999999999</v>
      </c>
      <c r="J12" s="6">
        <f t="shared" si="0"/>
        <v>1.34</v>
      </c>
      <c r="L12" s="2">
        <v>9.0999999999999998E-2</v>
      </c>
      <c r="M12" s="2">
        <v>2.5000000000000001E-2</v>
      </c>
      <c r="N12" s="2">
        <v>0.22800000000000001</v>
      </c>
      <c r="O12" s="2">
        <v>0.20200000000000001</v>
      </c>
      <c r="P12" s="2">
        <v>0.183</v>
      </c>
      <c r="Q12" s="2">
        <v>0.14599999999999999</v>
      </c>
      <c r="R12" s="2">
        <v>9.8000000000000004E-2</v>
      </c>
    </row>
    <row r="13" spans="3:18" x14ac:dyDescent="0.3">
      <c r="C13" s="4">
        <v>3</v>
      </c>
      <c r="D13" s="3">
        <f t="shared" si="1"/>
        <v>1.4059999999999999</v>
      </c>
      <c r="E13" s="1">
        <f t="shared" si="2"/>
        <v>1.4449999999999998</v>
      </c>
      <c r="F13" s="1">
        <f t="shared" si="3"/>
        <v>1.4750000000000001</v>
      </c>
      <c r="G13" s="1">
        <f t="shared" si="0"/>
        <v>1.4470000000000001</v>
      </c>
      <c r="H13" s="1">
        <f t="shared" si="0"/>
        <v>1.4259999999999999</v>
      </c>
      <c r="I13" s="1">
        <f t="shared" si="0"/>
        <v>1.391</v>
      </c>
      <c r="J13" s="6">
        <f t="shared" si="0"/>
        <v>1.3380000000000001</v>
      </c>
      <c r="L13" s="2">
        <v>8.8999999999999996E-2</v>
      </c>
      <c r="M13" s="2">
        <v>3.3000000000000002E-2</v>
      </c>
      <c r="N13" s="2">
        <v>0.23300000000000001</v>
      </c>
      <c r="O13" s="2">
        <v>0.20499999999999999</v>
      </c>
      <c r="P13" s="2">
        <v>0.184</v>
      </c>
      <c r="Q13" s="2">
        <v>0.14899999999999999</v>
      </c>
      <c r="R13" s="2">
        <v>9.6000000000000002E-2</v>
      </c>
    </row>
    <row r="14" spans="3:18" ht="17.25" thickBot="1" x14ac:dyDescent="0.35">
      <c r="C14" s="5" t="s">
        <v>8</v>
      </c>
      <c r="D14" s="7">
        <f>AVERAGE(D11:D13)</f>
        <v>1.4059999999999999</v>
      </c>
      <c r="E14" s="8">
        <f t="shared" ref="E14" si="4">AVERAGE(E11:E13)</f>
        <v>1.4413333333333334</v>
      </c>
      <c r="F14" s="8">
        <f t="shared" ref="F14" si="5">AVERAGE(F11:F13)</f>
        <v>1.47</v>
      </c>
      <c r="G14" s="8">
        <f t="shared" ref="G14" si="6">AVERAGE(G11:G13)</f>
        <v>1.4443333333333335</v>
      </c>
      <c r="H14" s="8">
        <f t="shared" ref="H14" si="7">AVERAGE(H11:H13)</f>
        <v>1.4246666666666667</v>
      </c>
      <c r="I14" s="8">
        <f t="shared" ref="I14" si="8">AVERAGE(I11:I13)</f>
        <v>1.3893333333333333</v>
      </c>
      <c r="J14" s="9">
        <f t="shared" ref="J14" si="9">AVERAGE(J11:J13)</f>
        <v>1.3383333333333336</v>
      </c>
    </row>
    <row r="39" spans="4:9" x14ac:dyDescent="0.3">
      <c r="D39">
        <v>39</v>
      </c>
      <c r="E39">
        <v>42</v>
      </c>
      <c r="F39">
        <v>45</v>
      </c>
      <c r="G39">
        <v>3.613</v>
      </c>
      <c r="H39">
        <v>3.613</v>
      </c>
      <c r="I39">
        <v>3.613</v>
      </c>
    </row>
    <row r="41" spans="4:9" x14ac:dyDescent="0.3">
      <c r="D41">
        <f>(G39)^2*COS(D39*PI()/180)/9.81*(SIN(D39*PI()/180)+SQRT((SIN(D39*PI()/180))^2+(2*9.81*0.142/(G39)^2)))</f>
        <v>1.4581120361175688</v>
      </c>
      <c r="E41">
        <f t="shared" ref="E41:F41" si="10">(H39)^2*COS(E39*PI()/180)/9.81*(SIN(E39*PI()/180)+SQRT((SIN(E39*PI()/180))^2+(2*9.81*0.142/(H39)^2)))</f>
        <v>1.4657568998743484</v>
      </c>
      <c r="F41">
        <f t="shared" si="10"/>
        <v>1.4600732380101007</v>
      </c>
    </row>
    <row r="43" spans="4:9" x14ac:dyDescent="0.3">
      <c r="H43" s="26">
        <f>3/42</f>
        <v>7.1428571428571425E-2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2024-04-17T16:57:04Z</dcterms:created>
  <dcterms:modified xsi:type="dcterms:W3CDTF">2024-04-17T20:50:01Z</dcterms:modified>
</cp:coreProperties>
</file>