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3FDFB7A-045A-4D36-AC1A-B8F7CD7F15C2}" xr6:coauthVersionLast="47" xr6:coauthVersionMax="47" xr10:uidLastSave="{00000000-0000-0000-0000-000000000000}"/>
  <bookViews>
    <workbookView xWindow="2040" yWindow="1215" windowWidth="35535" windowHeight="18315" xr2:uid="{F7DFEA84-BA8F-40B5-A3E3-66FC36637A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" l="1"/>
  <c r="J31" i="1"/>
  <c r="J33" i="1"/>
  <c r="J30" i="1"/>
  <c r="H33" i="1"/>
  <c r="H32" i="1"/>
  <c r="H31" i="1"/>
  <c r="G26" i="1"/>
  <c r="G23" i="1"/>
  <c r="G24" i="1"/>
  <c r="G25" i="1"/>
  <c r="G33" i="1"/>
  <c r="G32" i="1"/>
  <c r="G31" i="1"/>
  <c r="G30" i="1"/>
  <c r="P16" i="1"/>
  <c r="P17" i="1"/>
  <c r="P18" i="1"/>
  <c r="P19" i="1"/>
  <c r="P9" i="1"/>
  <c r="P10" i="1"/>
  <c r="P11" i="1"/>
  <c r="P8" i="1"/>
</calcChain>
</file>

<file path=xl/sharedStrings.xml><?xml version="1.0" encoding="utf-8"?>
<sst xmlns="http://schemas.openxmlformats.org/spreadsheetml/2006/main" count="77" uniqueCount="43">
  <si>
    <t>실험</t>
    <phoneticPr fontId="1" type="noConversion"/>
  </si>
  <si>
    <r>
      <t>m</t>
    </r>
    <r>
      <rPr>
        <vertAlign val="subscript"/>
        <sz val="11"/>
        <color theme="1"/>
        <rFont val="맑은 고딕"/>
        <family val="3"/>
        <charset val="129"/>
        <scheme val="minor"/>
      </rPr>
      <t>A</t>
    </r>
    <phoneticPr fontId="1" type="noConversion"/>
  </si>
  <si>
    <r>
      <t>m</t>
    </r>
    <r>
      <rPr>
        <vertAlign val="subscript"/>
        <sz val="11"/>
        <color theme="1"/>
        <rFont val="맑은 고딕"/>
        <family val="3"/>
        <charset val="129"/>
        <scheme val="minor"/>
      </rPr>
      <t>B</t>
    </r>
    <phoneticPr fontId="1" type="noConversion"/>
  </si>
  <si>
    <r>
      <t>m</t>
    </r>
    <r>
      <rPr>
        <vertAlign val="subscript"/>
        <sz val="11"/>
        <color theme="1"/>
        <rFont val="맑은 고딕"/>
        <family val="3"/>
        <charset val="129"/>
        <scheme val="minor"/>
      </rPr>
      <t>C</t>
    </r>
    <phoneticPr fontId="1" type="noConversion"/>
  </si>
  <si>
    <r>
      <t>θ</t>
    </r>
    <r>
      <rPr>
        <vertAlign val="subscript"/>
        <sz val="11"/>
        <color theme="1"/>
        <rFont val="맑은 고딕"/>
        <family val="3"/>
        <charset val="129"/>
      </rPr>
      <t>A</t>
    </r>
    <phoneticPr fontId="1" type="noConversion"/>
  </si>
  <si>
    <r>
      <t>θ</t>
    </r>
    <r>
      <rPr>
        <vertAlign val="subscript"/>
        <sz val="11"/>
        <color theme="1"/>
        <rFont val="맑은 고딕"/>
        <family val="3"/>
        <charset val="129"/>
      </rPr>
      <t>B</t>
    </r>
    <phoneticPr fontId="1" type="noConversion"/>
  </si>
  <si>
    <r>
      <t>θ</t>
    </r>
    <r>
      <rPr>
        <vertAlign val="subscript"/>
        <sz val="11"/>
        <color theme="1"/>
        <rFont val="Calibri"/>
        <family val="2"/>
        <charset val="161"/>
      </rPr>
      <t>C</t>
    </r>
    <phoneticPr fontId="1" type="noConversion"/>
  </si>
  <si>
    <r>
      <t>120</t>
    </r>
    <r>
      <rPr>
        <sz val="11"/>
        <color theme="1"/>
        <rFont val="맑은 고딕"/>
        <family val="3"/>
        <charset val="129"/>
      </rPr>
      <t>°</t>
    </r>
    <phoneticPr fontId="1" type="noConversion"/>
  </si>
  <si>
    <t>120°</t>
  </si>
  <si>
    <t>137°</t>
    <phoneticPr fontId="1" type="noConversion"/>
  </si>
  <si>
    <t>120°</t>
    <phoneticPr fontId="1" type="noConversion"/>
  </si>
  <si>
    <t>86°</t>
    <phoneticPr fontId="1" type="noConversion"/>
  </si>
  <si>
    <t>90°</t>
    <phoneticPr fontId="1" type="noConversion"/>
  </si>
  <si>
    <t>150°</t>
    <phoneticPr fontId="1" type="noConversion"/>
  </si>
  <si>
    <t>60°</t>
    <phoneticPr fontId="1" type="noConversion"/>
  </si>
  <si>
    <t>140°</t>
    <phoneticPr fontId="1" type="noConversion"/>
  </si>
  <si>
    <t>160°</t>
    <phoneticPr fontId="1" type="noConversion"/>
  </si>
  <si>
    <t xml:space="preserve"> </t>
    <phoneticPr fontId="1" type="noConversion"/>
  </si>
  <si>
    <t>0.055kg</t>
  </si>
  <si>
    <t>0.055kg</t>
    <phoneticPr fontId="1" type="noConversion"/>
  </si>
  <si>
    <t>0.082kg</t>
    <phoneticPr fontId="1" type="noConversion"/>
  </si>
  <si>
    <t>0.179kg</t>
    <phoneticPr fontId="1" type="noConversion"/>
  </si>
  <si>
    <t>0.089kg</t>
    <phoneticPr fontId="1" type="noConversion"/>
  </si>
  <si>
    <t>0.155kg</t>
    <phoneticPr fontId="1" type="noConversion"/>
  </si>
  <si>
    <t>0.160kg</t>
    <phoneticPr fontId="1" type="noConversion"/>
  </si>
  <si>
    <t>0.120kg</t>
    <phoneticPr fontId="1" type="noConversion"/>
  </si>
  <si>
    <t>0.060kg</t>
    <phoneticPr fontId="1" type="noConversion"/>
  </si>
  <si>
    <r>
      <t>θ</t>
    </r>
    <r>
      <rPr>
        <vertAlign val="subscript"/>
        <sz val="11"/>
        <color theme="1"/>
        <rFont val="맑은 고딕"/>
        <family val="3"/>
        <charset val="129"/>
      </rPr>
      <t>실험</t>
    </r>
    <phoneticPr fontId="1" type="noConversion"/>
  </si>
  <si>
    <r>
      <t>Φ</t>
    </r>
    <r>
      <rPr>
        <vertAlign val="subscript"/>
        <sz val="11"/>
        <color theme="1"/>
        <rFont val="맑은 고딕"/>
        <family val="3"/>
        <charset val="129"/>
      </rPr>
      <t>실험</t>
    </r>
    <phoneticPr fontId="1" type="noConversion"/>
  </si>
  <si>
    <t>43°</t>
    <phoneticPr fontId="1" type="noConversion"/>
  </si>
  <si>
    <t>크기 오차율</t>
    <phoneticPr fontId="1" type="noConversion"/>
  </si>
  <si>
    <t>방향 오차율</t>
    <phoneticPr fontId="1" type="noConversion"/>
  </si>
  <si>
    <r>
      <t>Φ</t>
    </r>
    <r>
      <rPr>
        <vertAlign val="subscript"/>
        <sz val="11"/>
        <color theme="1"/>
        <rFont val="맑은 고딕"/>
        <family val="3"/>
        <charset val="129"/>
      </rPr>
      <t>이론</t>
    </r>
    <phoneticPr fontId="1" type="noConversion"/>
  </si>
  <si>
    <r>
      <rPr>
        <sz val="11"/>
        <color theme="1"/>
        <rFont val="맑은 고딕"/>
        <family val="2"/>
        <charset val="129"/>
      </rPr>
      <t>파이</t>
    </r>
    <phoneticPr fontId="1" type="noConversion"/>
  </si>
  <si>
    <t>x9.81</t>
    <phoneticPr fontId="1" type="noConversion"/>
  </si>
  <si>
    <t>mc</t>
    <phoneticPr fontId="1" type="noConversion"/>
  </si>
  <si>
    <t xml:space="preserve">     Rv</t>
    <phoneticPr fontId="1" type="noConversion"/>
  </si>
  <si>
    <t>av</t>
    <phoneticPr fontId="1" type="noConversion"/>
  </si>
  <si>
    <t>bv</t>
    <phoneticPr fontId="1" type="noConversion"/>
  </si>
  <si>
    <t>cv</t>
    <phoneticPr fontId="1" type="noConversion"/>
  </si>
  <si>
    <r>
      <t>Φ</t>
    </r>
    <r>
      <rPr>
        <vertAlign val="subscript"/>
        <sz val="11"/>
        <color theme="1"/>
        <rFont val="맑은 고딕"/>
        <family val="3"/>
        <charset val="129"/>
        <scheme val="minor"/>
      </rPr>
      <t>실험</t>
    </r>
    <phoneticPr fontId="1" type="noConversion"/>
  </si>
  <si>
    <t>Rv</t>
    <phoneticPr fontId="1" type="noConversion"/>
  </si>
  <si>
    <t>Cv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</si>
</sst>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_ "/>
    <numFmt numFmtId="183" formatCode="0.00_);[Red]\(0.00\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61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vertAlign val="subscript"/>
      <sz val="11"/>
      <color theme="1"/>
      <name val="맑은 고딕"/>
      <family val="3"/>
      <charset val="129"/>
      <scheme val="minor"/>
    </font>
    <font>
      <vertAlign val="subscript"/>
      <sz val="11"/>
      <color theme="1"/>
      <name val="맑은 고딕"/>
      <family val="3"/>
      <charset val="129"/>
    </font>
    <font>
      <vertAlign val="subscript"/>
      <sz val="11"/>
      <color theme="1"/>
      <name val="Calibri"/>
      <family val="2"/>
      <charset val="161"/>
    </font>
    <font>
      <sz val="11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/>
    <xf numFmtId="0" fontId="6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180" fontId="0" fillId="0" borderId="7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14" xfId="0" applyNumberFormat="1" applyBorder="1" applyAlignment="1">
      <alignment horizontal="center" vertical="center"/>
    </xf>
    <xf numFmtId="180" fontId="0" fillId="0" borderId="15" xfId="0" applyNumberForma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0" fillId="0" borderId="1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7" xfId="0" applyBorder="1" applyAlignment="1"/>
    <xf numFmtId="0" fontId="6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504229</xdr:colOff>
      <xdr:row>12</xdr:row>
      <xdr:rowOff>200620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2251820-6813-4FC1-B1B9-27238BC4848C}"/>
            </a:ext>
          </a:extLst>
        </xdr:cNvPr>
        <xdr:cNvSpPr txBox="1"/>
      </xdr:nvSpPr>
      <xdr:spPr>
        <a:xfrm>
          <a:off x="5296495" y="28973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D59E-9801-4348-80BD-8A3CC486F27C}">
  <dimension ref="C6:P38"/>
  <sheetViews>
    <sheetView tabSelected="1" topLeftCell="C10" zoomScale="160" zoomScaleNormal="160" workbookViewId="0">
      <selection activeCell="G18" sqref="G18"/>
    </sheetView>
  </sheetViews>
  <sheetFormatPr defaultRowHeight="16.5" x14ac:dyDescent="0.3"/>
  <cols>
    <col min="5" max="6" width="9.625" customWidth="1"/>
    <col min="7" max="7" width="12.625" customWidth="1"/>
    <col min="10" max="10" width="12.625" customWidth="1"/>
  </cols>
  <sheetData>
    <row r="6" spans="3:16" ht="17.25" thickBot="1" x14ac:dyDescent="0.35"/>
    <row r="7" spans="3:16" ht="30" customHeight="1" thickBot="1" x14ac:dyDescent="0.35">
      <c r="D7" s="9" t="s">
        <v>0</v>
      </c>
      <c r="E7" s="10" t="s">
        <v>1</v>
      </c>
      <c r="F7" s="11" t="s">
        <v>2</v>
      </c>
      <c r="G7" s="11" t="s">
        <v>3</v>
      </c>
      <c r="H7" s="12" t="s">
        <v>4</v>
      </c>
      <c r="I7" s="13" t="s">
        <v>5</v>
      </c>
      <c r="J7" s="14" t="s">
        <v>6</v>
      </c>
      <c r="L7" s="12" t="s">
        <v>4</v>
      </c>
      <c r="M7" s="13" t="s">
        <v>5</v>
      </c>
      <c r="N7" s="14" t="s">
        <v>6</v>
      </c>
      <c r="P7" s="23" t="s">
        <v>33</v>
      </c>
    </row>
    <row r="8" spans="3:16" x14ac:dyDescent="0.3">
      <c r="D8" s="6">
        <v>1</v>
      </c>
      <c r="E8" s="7" t="s">
        <v>19</v>
      </c>
      <c r="F8" s="8" t="s">
        <v>18</v>
      </c>
      <c r="G8" s="8" t="s">
        <v>18</v>
      </c>
      <c r="H8" s="8" t="s">
        <v>7</v>
      </c>
      <c r="I8" s="8" t="s">
        <v>8</v>
      </c>
      <c r="J8" s="15" t="s">
        <v>8</v>
      </c>
      <c r="L8" s="8" t="s">
        <v>7</v>
      </c>
      <c r="M8" s="8">
        <v>120</v>
      </c>
      <c r="N8" s="15">
        <v>120</v>
      </c>
      <c r="P8">
        <f>M8+N8-180</f>
        <v>60</v>
      </c>
    </row>
    <row r="9" spans="3:16" x14ac:dyDescent="0.3">
      <c r="D9" s="4">
        <v>2</v>
      </c>
      <c r="E9" s="3" t="s">
        <v>18</v>
      </c>
      <c r="F9" s="2" t="s">
        <v>18</v>
      </c>
      <c r="G9" s="2" t="s">
        <v>20</v>
      </c>
      <c r="H9" s="2" t="s">
        <v>9</v>
      </c>
      <c r="I9" s="2" t="s">
        <v>9</v>
      </c>
      <c r="J9" s="16" t="s">
        <v>11</v>
      </c>
      <c r="L9" s="2" t="s">
        <v>9</v>
      </c>
      <c r="M9" s="2">
        <v>137</v>
      </c>
      <c r="N9" s="16">
        <v>86</v>
      </c>
      <c r="P9">
        <f t="shared" ref="P9:P11" si="0">M9+N9-180</f>
        <v>43</v>
      </c>
    </row>
    <row r="10" spans="3:16" x14ac:dyDescent="0.3">
      <c r="D10" s="4">
        <v>3</v>
      </c>
      <c r="E10" s="3" t="s">
        <v>21</v>
      </c>
      <c r="F10" s="2" t="s">
        <v>22</v>
      </c>
      <c r="G10" s="2" t="s">
        <v>23</v>
      </c>
      <c r="H10" s="2" t="s">
        <v>12</v>
      </c>
      <c r="I10" s="2" t="s">
        <v>13</v>
      </c>
      <c r="J10" s="16" t="s">
        <v>10</v>
      </c>
      <c r="L10" s="2" t="s">
        <v>12</v>
      </c>
      <c r="M10" s="2">
        <v>150</v>
      </c>
      <c r="N10" s="16">
        <v>120</v>
      </c>
      <c r="P10">
        <f t="shared" si="0"/>
        <v>90</v>
      </c>
    </row>
    <row r="11" spans="3:16" ht="17.25" thickBot="1" x14ac:dyDescent="0.35">
      <c r="D11" s="5">
        <v>4</v>
      </c>
      <c r="E11" s="17" t="s">
        <v>24</v>
      </c>
      <c r="F11" s="18" t="s">
        <v>25</v>
      </c>
      <c r="G11" s="18" t="s">
        <v>26</v>
      </c>
      <c r="H11" s="18" t="s">
        <v>14</v>
      </c>
      <c r="I11" s="18" t="s">
        <v>15</v>
      </c>
      <c r="J11" s="19" t="s">
        <v>16</v>
      </c>
      <c r="L11" s="18" t="s">
        <v>14</v>
      </c>
      <c r="M11" s="18">
        <v>140</v>
      </c>
      <c r="N11" s="19">
        <v>160</v>
      </c>
      <c r="P11">
        <f t="shared" si="0"/>
        <v>120</v>
      </c>
    </row>
    <row r="12" spans="3:16" x14ac:dyDescent="0.3">
      <c r="D12" s="1"/>
      <c r="E12" s="1"/>
      <c r="F12" s="1"/>
      <c r="G12" s="1"/>
      <c r="H12" s="1"/>
      <c r="I12" s="1"/>
      <c r="J12" s="1"/>
    </row>
    <row r="13" spans="3:16" x14ac:dyDescent="0.3">
      <c r="L13" t="s">
        <v>17</v>
      </c>
    </row>
    <row r="14" spans="3:16" ht="17.25" thickBot="1" x14ac:dyDescent="0.35"/>
    <row r="15" spans="3:16" ht="30" customHeight="1" thickBot="1" x14ac:dyDescent="0.35">
      <c r="D15" s="9" t="s">
        <v>0</v>
      </c>
      <c r="E15" s="10" t="s">
        <v>37</v>
      </c>
      <c r="F15" s="11" t="s">
        <v>38</v>
      </c>
      <c r="G15" s="11" t="s">
        <v>39</v>
      </c>
      <c r="H15" s="12" t="s">
        <v>27</v>
      </c>
      <c r="I15" s="21" t="s">
        <v>28</v>
      </c>
      <c r="J15" s="20"/>
      <c r="M15" t="s">
        <v>35</v>
      </c>
      <c r="P15" t="s">
        <v>36</v>
      </c>
    </row>
    <row r="16" spans="3:16" x14ac:dyDescent="0.3">
      <c r="C16" t="s">
        <v>34</v>
      </c>
      <c r="D16" s="6">
        <v>1</v>
      </c>
      <c r="E16" s="24">
        <v>0.59355000000000002</v>
      </c>
      <c r="F16" s="25">
        <v>0.59355000000000002</v>
      </c>
      <c r="G16" s="25">
        <v>0.59355000000000002</v>
      </c>
      <c r="H16" s="8">
        <v>120</v>
      </c>
      <c r="I16" s="15" t="s">
        <v>14</v>
      </c>
      <c r="J16" s="1"/>
      <c r="L16" s="7">
        <v>0.59355000000000002</v>
      </c>
      <c r="M16" s="8">
        <v>0.59355000000000002</v>
      </c>
      <c r="P16">
        <f>SQRT((L16)^2+(M16)^2+2*L16*M16*COS(H16*PI()/180))</f>
        <v>0.59355000000000013</v>
      </c>
    </row>
    <row r="17" spans="4:16" x14ac:dyDescent="0.3">
      <c r="D17" s="4">
        <v>2</v>
      </c>
      <c r="E17" s="26">
        <v>0.59355000000000002</v>
      </c>
      <c r="F17" s="27">
        <v>0.59355000000000002</v>
      </c>
      <c r="G17" s="27">
        <v>0.80442000000000002</v>
      </c>
      <c r="H17" s="16">
        <v>86</v>
      </c>
      <c r="I17" s="16" t="s">
        <v>29</v>
      </c>
      <c r="J17" s="1"/>
      <c r="L17" s="3">
        <v>0.59355000000000002</v>
      </c>
      <c r="M17" s="2">
        <v>0.59355000000000002</v>
      </c>
      <c r="P17">
        <f t="shared" ref="P17:P19" si="1">SQRT((L17)^2+(M17)^2+2*L17*M17*COS(H17*PI()/180))</f>
        <v>0.86818997919211738</v>
      </c>
    </row>
    <row r="18" spans="4:16" x14ac:dyDescent="0.3">
      <c r="D18" s="4">
        <v>3</v>
      </c>
      <c r="E18" s="26">
        <v>1.7559899999999999</v>
      </c>
      <c r="F18" s="27">
        <v>0.87309000000000003</v>
      </c>
      <c r="G18" s="27">
        <v>1.5205500000000001</v>
      </c>
      <c r="H18" s="16">
        <v>120</v>
      </c>
      <c r="I18" s="16" t="s">
        <v>12</v>
      </c>
      <c r="J18" s="1"/>
      <c r="L18" s="3">
        <v>1.7559899999999999</v>
      </c>
      <c r="M18" s="2">
        <v>0.87309000000000003</v>
      </c>
      <c r="P18">
        <f t="shared" si="1"/>
        <v>1.5207398591146353</v>
      </c>
    </row>
    <row r="19" spans="4:16" ht="17.25" thickBot="1" x14ac:dyDescent="0.35">
      <c r="D19" s="5">
        <v>4</v>
      </c>
      <c r="E19" s="28">
        <v>1.5696000000000001</v>
      </c>
      <c r="F19" s="29">
        <v>1.1772</v>
      </c>
      <c r="G19" s="29">
        <v>0.58860000000000001</v>
      </c>
      <c r="H19" s="18">
        <v>160</v>
      </c>
      <c r="I19" s="19" t="s">
        <v>10</v>
      </c>
      <c r="J19" s="1"/>
      <c r="L19" s="17">
        <v>1.5696000000000001</v>
      </c>
      <c r="M19" s="18">
        <v>1.1772</v>
      </c>
      <c r="P19">
        <f t="shared" si="1"/>
        <v>0.6138742899882299</v>
      </c>
    </row>
    <row r="21" spans="4:16" ht="17.25" thickBot="1" x14ac:dyDescent="0.35"/>
    <row r="22" spans="4:16" ht="30" customHeight="1" thickBot="1" x14ac:dyDescent="0.35">
      <c r="D22" s="9" t="s">
        <v>0</v>
      </c>
      <c r="E22" s="10" t="s">
        <v>41</v>
      </c>
      <c r="F22" s="11" t="s">
        <v>42</v>
      </c>
      <c r="G22" s="11" t="s">
        <v>30</v>
      </c>
      <c r="H22" s="12" t="s">
        <v>32</v>
      </c>
      <c r="I22" s="13" t="s">
        <v>28</v>
      </c>
      <c r="J22" s="22" t="s">
        <v>31</v>
      </c>
    </row>
    <row r="23" spans="4:16" x14ac:dyDescent="0.3">
      <c r="D23" s="6">
        <v>1</v>
      </c>
      <c r="E23" s="32">
        <v>0.59355000000000002</v>
      </c>
      <c r="F23" s="33">
        <v>0.59355000000000002</v>
      </c>
      <c r="G23" s="8">
        <f>((E23-F23)/E23)*100</f>
        <v>0</v>
      </c>
      <c r="H23" s="8" t="s">
        <v>7</v>
      </c>
      <c r="I23" s="8" t="s">
        <v>8</v>
      </c>
      <c r="J23" s="15" t="s">
        <v>10</v>
      </c>
    </row>
    <row r="24" spans="4:16" x14ac:dyDescent="0.3">
      <c r="D24" s="4">
        <v>2</v>
      </c>
      <c r="E24" s="34">
        <v>0.86819000000000002</v>
      </c>
      <c r="F24" s="35">
        <v>0.80442000000000002</v>
      </c>
      <c r="G24" s="8">
        <f t="shared" ref="G24:G26" si="2">((E24-F24)/E24)*100</f>
        <v>7.3451663806309675</v>
      </c>
      <c r="H24" s="2" t="s">
        <v>9</v>
      </c>
      <c r="I24" s="2" t="s">
        <v>9</v>
      </c>
      <c r="J24" s="16" t="s">
        <v>11</v>
      </c>
    </row>
    <row r="25" spans="4:16" x14ac:dyDescent="0.3">
      <c r="D25" s="4">
        <v>3</v>
      </c>
      <c r="E25" s="34">
        <v>1.52074</v>
      </c>
      <c r="F25" s="35">
        <v>1.5205500000000001</v>
      </c>
      <c r="G25" s="8">
        <f t="shared" si="2"/>
        <v>1.2493917434927237E-2</v>
      </c>
      <c r="H25" s="2" t="s">
        <v>12</v>
      </c>
      <c r="I25" s="2" t="s">
        <v>13</v>
      </c>
      <c r="J25" s="16" t="s">
        <v>10</v>
      </c>
    </row>
    <row r="26" spans="4:16" ht="17.25" thickBot="1" x14ac:dyDescent="0.35">
      <c r="D26" s="5">
        <v>4</v>
      </c>
      <c r="E26" s="36">
        <v>0.61387400000000003</v>
      </c>
      <c r="F26" s="37">
        <v>0.58860000000000001</v>
      </c>
      <c r="G26" s="18">
        <f>((E26-F26)/E26)*100</f>
        <v>4.1171315286198817</v>
      </c>
      <c r="H26" s="18" t="s">
        <v>14</v>
      </c>
      <c r="I26" s="18" t="s">
        <v>15</v>
      </c>
      <c r="J26" s="19" t="s">
        <v>16</v>
      </c>
    </row>
    <row r="28" spans="4:16" ht="17.25" thickBot="1" x14ac:dyDescent="0.35"/>
    <row r="29" spans="4:16" ht="30" customHeight="1" x14ac:dyDescent="0.3">
      <c r="D29" s="40" t="s">
        <v>0</v>
      </c>
      <c r="E29" s="41"/>
      <c r="F29" s="42"/>
      <c r="G29" s="42" t="s">
        <v>30</v>
      </c>
      <c r="H29" s="44" t="s">
        <v>32</v>
      </c>
      <c r="I29" s="43" t="s">
        <v>40</v>
      </c>
      <c r="J29" s="45" t="s">
        <v>31</v>
      </c>
    </row>
    <row r="30" spans="4:16" x14ac:dyDescent="0.3">
      <c r="D30" s="46">
        <v>1</v>
      </c>
      <c r="E30" s="30">
        <v>0.59355000000000002</v>
      </c>
      <c r="F30" s="30">
        <v>0.59355000000000002</v>
      </c>
      <c r="G30" s="39">
        <f>((E30-F30)/E30)</f>
        <v>0</v>
      </c>
      <c r="H30" s="27">
        <v>60</v>
      </c>
      <c r="I30" s="2">
        <v>60</v>
      </c>
      <c r="J30" s="48">
        <f>(I30-H30)/I30</f>
        <v>0</v>
      </c>
    </row>
    <row r="31" spans="4:16" x14ac:dyDescent="0.3">
      <c r="D31" s="46">
        <v>2</v>
      </c>
      <c r="E31" s="30">
        <v>0.86819000000000002</v>
      </c>
      <c r="F31" s="30">
        <v>0.80442000000000002</v>
      </c>
      <c r="G31" s="39">
        <f t="shared" ref="G31:G33" si="3">((E31-F31)/E31)</f>
        <v>7.3451663806309672E-2</v>
      </c>
      <c r="H31" s="27">
        <f>ATAN(E17*SIN(H17*PI()/180)/(F17+E17*COS(H17*PI()/180)))*180/PI()</f>
        <v>43</v>
      </c>
      <c r="I31" s="2">
        <v>43</v>
      </c>
      <c r="J31" s="48">
        <f>(I31-H31)/I31</f>
        <v>0</v>
      </c>
    </row>
    <row r="32" spans="4:16" x14ac:dyDescent="0.3">
      <c r="D32" s="46">
        <v>3</v>
      </c>
      <c r="E32" s="30">
        <v>1.52074</v>
      </c>
      <c r="F32" s="30">
        <v>1.5205500000000001</v>
      </c>
      <c r="G32" s="39">
        <f t="shared" si="3"/>
        <v>1.2493917434927237E-4</v>
      </c>
      <c r="H32" s="27">
        <f>ATAN(E18*SIN(H18*PI()/180)/(F18+E18*COS(H18*PI()/180)))*180/PI()+180</f>
        <v>90.184802340853679</v>
      </c>
      <c r="I32" s="2">
        <v>90</v>
      </c>
      <c r="J32" s="48">
        <f>(ABS(I32-H32)/I32)</f>
        <v>2.0533593428186552E-3</v>
      </c>
    </row>
    <row r="33" spans="4:10" ht="17.25" thickBot="1" x14ac:dyDescent="0.35">
      <c r="D33" s="47">
        <v>4</v>
      </c>
      <c r="E33" s="31">
        <v>0.61387400000000003</v>
      </c>
      <c r="F33" s="31">
        <v>0.58860000000000001</v>
      </c>
      <c r="G33" s="38">
        <f t="shared" si="3"/>
        <v>4.1171315286198822E-2</v>
      </c>
      <c r="H33" s="29">
        <f>ATAN(E19*SIN(H19*PI()/180)/(F19+E19*COS(H19*PI()/180)))*180/PI()+180</f>
        <v>119.01380725212526</v>
      </c>
      <c r="I33" s="18">
        <v>120</v>
      </c>
      <c r="J33" s="49">
        <f>(I33-H33)/I33</f>
        <v>8.2182728989561582E-3</v>
      </c>
    </row>
    <row r="34" spans="4:10" x14ac:dyDescent="0.3">
      <c r="J34" s="50"/>
    </row>
    <row r="35" spans="4:10" x14ac:dyDescent="0.3">
      <c r="J35" s="1"/>
    </row>
    <row r="36" spans="4:10" x14ac:dyDescent="0.3">
      <c r="J36" s="1"/>
    </row>
    <row r="37" spans="4:10" x14ac:dyDescent="0.3">
      <c r="J37" s="1"/>
    </row>
    <row r="38" spans="4:10" x14ac:dyDescent="0.3">
      <c r="J38" s="1"/>
    </row>
  </sheetData>
  <phoneticPr fontId="1" type="noConversion"/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수현 김</dc:creator>
  <cp:lastModifiedBy>수현 김</cp:lastModifiedBy>
  <dcterms:created xsi:type="dcterms:W3CDTF">2024-03-27T15:41:20Z</dcterms:created>
  <dcterms:modified xsi:type="dcterms:W3CDTF">2024-03-27T20:56:49Z</dcterms:modified>
</cp:coreProperties>
</file>