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Dokumenti\Matteo\"/>
    </mc:Choice>
  </mc:AlternateContent>
  <xr:revisionPtr revIDLastSave="0" documentId="13_ncr:1_{CE40FB9B-ECD0-490D-B5AC-65CF7928E67D}" xr6:coauthVersionLast="45" xr6:coauthVersionMax="45" xr10:uidLastSave="{00000000-0000-0000-0000-000000000000}"/>
  <bookViews>
    <workbookView xWindow="-120" yWindow="-120" windowWidth="29040" windowHeight="16440" tabRatio="700" firstSheet="58" activeTab="72" xr2:uid="{682950CC-5D08-418C-BD7E-13B1B7736090}"/>
  </bookViews>
  <sheets>
    <sheet name="TOC" sheetId="29" r:id="rId1"/>
    <sheet name="Players" sheetId="1" r:id="rId2"/>
    <sheet name="Corporations" sheetId="8" r:id="rId3"/>
    <sheet name="PlayedPC" sheetId="9" r:id="rId4"/>
    <sheet name="WinPC" sheetId="42" r:id="rId5"/>
    <sheet name="WinRate" sheetId="43" r:id="rId6"/>
    <sheet name="FunFacts" sheetId="53" r:id="rId7"/>
    <sheet name="Variables" sheetId="2" r:id="rId8"/>
    <sheet name="GameTemplate" sheetId="16" r:id="rId9"/>
    <sheet name="START" sheetId="3" r:id="rId10"/>
    <sheet name="Game1" sheetId="4" r:id="rId11"/>
    <sheet name="Game2" sheetId="5" r:id="rId12"/>
    <sheet name="Game3" sheetId="6" r:id="rId13"/>
    <sheet name="Game4" sheetId="10" r:id="rId14"/>
    <sheet name="Game5" sheetId="11" r:id="rId15"/>
    <sheet name="Game6" sheetId="12" r:id="rId16"/>
    <sheet name="Game7" sheetId="13" r:id="rId17"/>
    <sheet name="Game8" sheetId="14" r:id="rId18"/>
    <sheet name="Game9" sheetId="15" r:id="rId19"/>
    <sheet name="Game10" sheetId="17" r:id="rId20"/>
    <sheet name="Game11" sheetId="18" r:id="rId21"/>
    <sheet name="Game12" sheetId="19" r:id="rId22"/>
    <sheet name="Game13" sheetId="20" r:id="rId23"/>
    <sheet name="Game14" sheetId="21" r:id="rId24"/>
    <sheet name="Game15" sheetId="22" r:id="rId25"/>
    <sheet name="Game16" sheetId="23" r:id="rId26"/>
    <sheet name="Game17" sheetId="40" r:id="rId27"/>
    <sheet name="Game18" sheetId="24" r:id="rId28"/>
    <sheet name="Game19" sheetId="25" r:id="rId29"/>
    <sheet name="Game20" sheetId="26" r:id="rId30"/>
    <sheet name="Game21" sheetId="27" r:id="rId31"/>
    <sheet name="Game22" sheetId="28" r:id="rId32"/>
    <sheet name="Game23" sheetId="31" r:id="rId33"/>
    <sheet name="Game24" sheetId="32" r:id="rId34"/>
    <sheet name="Game25" sheetId="33" r:id="rId35"/>
    <sheet name="Game26" sheetId="34" r:id="rId36"/>
    <sheet name="Game27" sheetId="35" r:id="rId37"/>
    <sheet name="Game28" sheetId="36" r:id="rId38"/>
    <sheet name="Game29" sheetId="37" r:id="rId39"/>
    <sheet name="Game30" sheetId="38" r:id="rId40"/>
    <sheet name="Game31" sheetId="39" r:id="rId41"/>
    <sheet name="Game32" sheetId="44" r:id="rId42"/>
    <sheet name="Game33" sheetId="45" r:id="rId43"/>
    <sheet name="Game34" sheetId="46" r:id="rId44"/>
    <sheet name="Game35" sheetId="47" r:id="rId45"/>
    <sheet name="Game36" sheetId="48" r:id="rId46"/>
    <sheet name="Game37" sheetId="49" r:id="rId47"/>
    <sheet name="Game38" sheetId="50" r:id="rId48"/>
    <sheet name="Game39" sheetId="51" r:id="rId49"/>
    <sheet name="Game40" sheetId="52" r:id="rId50"/>
    <sheet name="Game41" sheetId="54" r:id="rId51"/>
    <sheet name="Game42" sheetId="55" r:id="rId52"/>
    <sheet name="Game43" sheetId="57" r:id="rId53"/>
    <sheet name="Game44" sheetId="58" r:id="rId54"/>
    <sheet name="Game45" sheetId="59" r:id="rId55"/>
    <sheet name="Game46" sheetId="60" r:id="rId56"/>
    <sheet name="Game47" sheetId="61" r:id="rId57"/>
    <sheet name="Game48" sheetId="62" r:id="rId58"/>
    <sheet name="Game49" sheetId="63" r:id="rId59"/>
    <sheet name="Game50" sheetId="64" r:id="rId60"/>
    <sheet name="Game51" sheetId="65" r:id="rId61"/>
    <sheet name="Game52" sheetId="66" r:id="rId62"/>
    <sheet name="Game53" sheetId="67" r:id="rId63"/>
    <sheet name="Game54" sheetId="68" r:id="rId64"/>
    <sheet name="Game55" sheetId="69" r:id="rId65"/>
    <sheet name="Game56" sheetId="70" r:id="rId66"/>
    <sheet name="Game57" sheetId="71" r:id="rId67"/>
    <sheet name="Game58" sheetId="72" r:id="rId68"/>
    <sheet name="Game59" sheetId="73" r:id="rId69"/>
    <sheet name="Game60" sheetId="74" r:id="rId70"/>
    <sheet name="END" sheetId="7" r:id="rId71"/>
    <sheet name="CHANGELOG" sheetId="75" r:id="rId72"/>
    <sheet name="HowToUse" sheetId="76" r:id="rId73"/>
  </sheets>
  <definedNames>
    <definedName name="GAMES">TOC!$A$20:$A$79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1" i="76" l="1"/>
  <c r="D20" i="76"/>
  <c r="D19" i="76"/>
  <c r="D18" i="76"/>
  <c r="D17" i="76"/>
  <c r="D16" i="76"/>
  <c r="D15" i="76"/>
  <c r="F8" i="76" l="1"/>
  <c r="Q2" i="76"/>
  <c r="P2" i="76"/>
  <c r="O2" i="76"/>
  <c r="N2" i="76"/>
  <c r="M2" i="76"/>
  <c r="L2" i="76"/>
  <c r="Q1" i="76"/>
  <c r="P1" i="76"/>
  <c r="O1" i="76"/>
  <c r="N1" i="76"/>
  <c r="M1" i="76"/>
  <c r="L1" i="76"/>
  <c r="D6" i="76"/>
  <c r="D5" i="76"/>
  <c r="F16" i="29"/>
  <c r="I15" i="74"/>
  <c r="I14" i="74"/>
  <c r="I13" i="74"/>
  <c r="I12" i="74"/>
  <c r="B5" i="74" s="1"/>
  <c r="I11" i="74"/>
  <c r="B7" i="74" s="1"/>
  <c r="B8" i="74"/>
  <c r="I18" i="74" s="1"/>
  <c r="I2" i="74"/>
  <c r="H2" i="74"/>
  <c r="G2" i="74"/>
  <c r="F2" i="74"/>
  <c r="E2" i="74"/>
  <c r="D2" i="74"/>
  <c r="I1" i="74"/>
  <c r="H1" i="74"/>
  <c r="G1" i="74"/>
  <c r="F1" i="74"/>
  <c r="E1" i="74"/>
  <c r="D1" i="74"/>
  <c r="I15" i="73"/>
  <c r="B5" i="73" s="1"/>
  <c r="I14" i="73"/>
  <c r="I13" i="73"/>
  <c r="I12" i="73"/>
  <c r="I11" i="73"/>
  <c r="B7" i="73" s="1"/>
  <c r="B8" i="73"/>
  <c r="I18" i="73" s="1"/>
  <c r="I2" i="73"/>
  <c r="H2" i="73"/>
  <c r="G2" i="73"/>
  <c r="F2" i="73"/>
  <c r="E2" i="73"/>
  <c r="D2" i="73"/>
  <c r="I1" i="73"/>
  <c r="H1" i="73"/>
  <c r="G1" i="73"/>
  <c r="F1" i="73"/>
  <c r="E1" i="73"/>
  <c r="D1" i="73"/>
  <c r="I15" i="72"/>
  <c r="I14" i="72"/>
  <c r="I13" i="72"/>
  <c r="I12" i="72"/>
  <c r="I11" i="72"/>
  <c r="B7" i="72" s="1"/>
  <c r="B8" i="72"/>
  <c r="I18" i="72" s="1"/>
  <c r="I2" i="72"/>
  <c r="H2" i="72"/>
  <c r="G2" i="72"/>
  <c r="F2" i="72"/>
  <c r="E2" i="72"/>
  <c r="D2" i="72"/>
  <c r="I1" i="72"/>
  <c r="H1" i="72"/>
  <c r="G1" i="72"/>
  <c r="F1" i="72"/>
  <c r="E1" i="72"/>
  <c r="D1" i="72"/>
  <c r="I15" i="71"/>
  <c r="I14" i="71"/>
  <c r="I13" i="71"/>
  <c r="I12" i="71"/>
  <c r="B5" i="71" s="1"/>
  <c r="I11" i="71"/>
  <c r="B7" i="71" s="1"/>
  <c r="B8" i="71"/>
  <c r="I18" i="71" s="1"/>
  <c r="B6" i="71"/>
  <c r="I2" i="71"/>
  <c r="H2" i="71"/>
  <c r="G2" i="71"/>
  <c r="F2" i="71"/>
  <c r="E2" i="71"/>
  <c r="D2" i="71"/>
  <c r="I1" i="71"/>
  <c r="H1" i="71"/>
  <c r="G1" i="71"/>
  <c r="F1" i="71"/>
  <c r="E1" i="71"/>
  <c r="D1" i="71"/>
  <c r="I15" i="70"/>
  <c r="I14" i="70"/>
  <c r="I13" i="70"/>
  <c r="I12" i="70"/>
  <c r="B5" i="70" s="1"/>
  <c r="I11" i="70"/>
  <c r="B7" i="70" s="1"/>
  <c r="B8" i="70"/>
  <c r="I18" i="70" s="1"/>
  <c r="I2" i="70"/>
  <c r="H2" i="70"/>
  <c r="G2" i="70"/>
  <c r="F2" i="70"/>
  <c r="E2" i="70"/>
  <c r="D2" i="70"/>
  <c r="I1" i="70"/>
  <c r="H1" i="70"/>
  <c r="G1" i="70"/>
  <c r="F1" i="70"/>
  <c r="E1" i="70"/>
  <c r="D1" i="70"/>
  <c r="I15" i="69"/>
  <c r="I14" i="69"/>
  <c r="I13" i="69"/>
  <c r="I12" i="69"/>
  <c r="I11" i="69"/>
  <c r="B7" i="69" s="1"/>
  <c r="B8" i="69"/>
  <c r="I18" i="69" s="1"/>
  <c r="I2" i="69"/>
  <c r="H2" i="69"/>
  <c r="G2" i="69"/>
  <c r="F2" i="69"/>
  <c r="E2" i="69"/>
  <c r="D2" i="69"/>
  <c r="I1" i="69"/>
  <c r="H1" i="69"/>
  <c r="G1" i="69"/>
  <c r="F1" i="69"/>
  <c r="E1" i="69"/>
  <c r="D1" i="69"/>
  <c r="I15" i="68"/>
  <c r="B5" i="68" s="1"/>
  <c r="I14" i="68"/>
  <c r="I13" i="68"/>
  <c r="I12" i="68"/>
  <c r="I11" i="68"/>
  <c r="B7" i="68" s="1"/>
  <c r="B8" i="68"/>
  <c r="I18" i="68" s="1"/>
  <c r="I2" i="68"/>
  <c r="H2" i="68"/>
  <c r="G2" i="68"/>
  <c r="F2" i="68"/>
  <c r="E2" i="68"/>
  <c r="D2" i="68"/>
  <c r="I1" i="68"/>
  <c r="H1" i="68"/>
  <c r="G1" i="68"/>
  <c r="F1" i="68"/>
  <c r="E1" i="68"/>
  <c r="D1" i="68"/>
  <c r="I15" i="67"/>
  <c r="I14" i="67"/>
  <c r="I13" i="67"/>
  <c r="I12" i="67"/>
  <c r="B5" i="67" s="1"/>
  <c r="I11" i="67"/>
  <c r="B7" i="67" s="1"/>
  <c r="B8" i="67"/>
  <c r="I18" i="67" s="1"/>
  <c r="I2" i="67"/>
  <c r="H2" i="67"/>
  <c r="G2" i="67"/>
  <c r="F2" i="67"/>
  <c r="E2" i="67"/>
  <c r="D2" i="67"/>
  <c r="I1" i="67"/>
  <c r="H1" i="67"/>
  <c r="G1" i="67"/>
  <c r="F1" i="67"/>
  <c r="E1" i="67"/>
  <c r="D1" i="67"/>
  <c r="I15" i="66"/>
  <c r="I14" i="66"/>
  <c r="I13" i="66"/>
  <c r="I12" i="66"/>
  <c r="I11" i="66"/>
  <c r="B7" i="66" s="1"/>
  <c r="B8" i="66"/>
  <c r="I18" i="66" s="1"/>
  <c r="I2" i="66"/>
  <c r="H2" i="66"/>
  <c r="G2" i="66"/>
  <c r="F2" i="66"/>
  <c r="E2" i="66"/>
  <c r="D2" i="66"/>
  <c r="I1" i="66"/>
  <c r="H1" i="66"/>
  <c r="G1" i="66"/>
  <c r="F1" i="66"/>
  <c r="E1" i="66"/>
  <c r="D1" i="66"/>
  <c r="I15" i="65"/>
  <c r="I14" i="65"/>
  <c r="I13" i="65"/>
  <c r="I12" i="65"/>
  <c r="I11" i="65"/>
  <c r="B7" i="65" s="1"/>
  <c r="B8" i="65"/>
  <c r="I18" i="65" s="1"/>
  <c r="I2" i="65"/>
  <c r="H2" i="65"/>
  <c r="G2" i="65"/>
  <c r="F2" i="65"/>
  <c r="E2" i="65"/>
  <c r="D2" i="65"/>
  <c r="I1" i="65"/>
  <c r="H1" i="65"/>
  <c r="G1" i="65"/>
  <c r="F1" i="65"/>
  <c r="E1" i="65"/>
  <c r="D1" i="65"/>
  <c r="I15" i="64"/>
  <c r="I14" i="64"/>
  <c r="I13" i="64"/>
  <c r="I12" i="64"/>
  <c r="I11" i="64"/>
  <c r="B7" i="64" s="1"/>
  <c r="B8" i="64"/>
  <c r="I18" i="64" s="1"/>
  <c r="B6" i="64"/>
  <c r="B5" i="64"/>
  <c r="I2" i="64"/>
  <c r="H2" i="64"/>
  <c r="G2" i="64"/>
  <c r="F2" i="64"/>
  <c r="E2" i="64"/>
  <c r="D2" i="64"/>
  <c r="I1" i="64"/>
  <c r="H1" i="64"/>
  <c r="G1" i="64"/>
  <c r="F1" i="64"/>
  <c r="E1" i="64"/>
  <c r="D1" i="64"/>
  <c r="I15" i="63"/>
  <c r="I14" i="63"/>
  <c r="I13" i="63"/>
  <c r="I12" i="63"/>
  <c r="B6" i="63" s="1"/>
  <c r="I11" i="63"/>
  <c r="B7" i="63" s="1"/>
  <c r="B8" i="63"/>
  <c r="I18" i="63" s="1"/>
  <c r="I2" i="63"/>
  <c r="H2" i="63"/>
  <c r="G2" i="63"/>
  <c r="F2" i="63"/>
  <c r="E2" i="63"/>
  <c r="D2" i="63"/>
  <c r="I1" i="63"/>
  <c r="H1" i="63"/>
  <c r="G1" i="63"/>
  <c r="F1" i="63"/>
  <c r="E1" i="63"/>
  <c r="D1" i="63"/>
  <c r="I15" i="62"/>
  <c r="I14" i="62"/>
  <c r="I13" i="62"/>
  <c r="I12" i="62"/>
  <c r="B7" i="62" s="1"/>
  <c r="I11" i="62"/>
  <c r="B6" i="62" s="1"/>
  <c r="B8" i="62"/>
  <c r="I18" i="62" s="1"/>
  <c r="I2" i="62"/>
  <c r="H2" i="62"/>
  <c r="G2" i="62"/>
  <c r="F2" i="62"/>
  <c r="E2" i="62"/>
  <c r="D2" i="62"/>
  <c r="I1" i="62"/>
  <c r="H1" i="62"/>
  <c r="G1" i="62"/>
  <c r="F1" i="62"/>
  <c r="E1" i="62"/>
  <c r="D1" i="62"/>
  <c r="I15" i="61"/>
  <c r="I14" i="61"/>
  <c r="I13" i="61"/>
  <c r="I12" i="61"/>
  <c r="B5" i="61" s="1"/>
  <c r="I11" i="61"/>
  <c r="B7" i="61" s="1"/>
  <c r="B8" i="61"/>
  <c r="I18" i="61" s="1"/>
  <c r="I2" i="61"/>
  <c r="H2" i="61"/>
  <c r="G2" i="61"/>
  <c r="F2" i="61"/>
  <c r="E2" i="61"/>
  <c r="D2" i="61"/>
  <c r="I1" i="61"/>
  <c r="H1" i="61"/>
  <c r="G1" i="61"/>
  <c r="F1" i="61"/>
  <c r="E1" i="61"/>
  <c r="D1" i="61"/>
  <c r="I15" i="60"/>
  <c r="I14" i="60"/>
  <c r="B5" i="60" s="1"/>
  <c r="I13" i="60"/>
  <c r="I12" i="60"/>
  <c r="I11" i="60"/>
  <c r="B6" i="60" s="1"/>
  <c r="B8" i="60"/>
  <c r="I18" i="60" s="1"/>
  <c r="B7" i="60"/>
  <c r="I2" i="60"/>
  <c r="H2" i="60"/>
  <c r="G2" i="60"/>
  <c r="F2" i="60"/>
  <c r="E2" i="60"/>
  <c r="D2" i="60"/>
  <c r="I1" i="60"/>
  <c r="H1" i="60"/>
  <c r="G1" i="60"/>
  <c r="F1" i="60"/>
  <c r="E1" i="60"/>
  <c r="D1" i="60"/>
  <c r="I15" i="59"/>
  <c r="I14" i="59"/>
  <c r="I13" i="59"/>
  <c r="I12" i="59"/>
  <c r="I11" i="59"/>
  <c r="B7" i="59" s="1"/>
  <c r="B8" i="59"/>
  <c r="I18" i="59" s="1"/>
  <c r="I2" i="59"/>
  <c r="H2" i="59"/>
  <c r="G2" i="59"/>
  <c r="F2" i="59"/>
  <c r="E2" i="59"/>
  <c r="D2" i="59"/>
  <c r="I1" i="59"/>
  <c r="H1" i="59"/>
  <c r="G1" i="59"/>
  <c r="F1" i="59"/>
  <c r="E1" i="59"/>
  <c r="D1" i="59"/>
  <c r="I15" i="58"/>
  <c r="I14" i="58"/>
  <c r="I13" i="58"/>
  <c r="I12" i="58"/>
  <c r="I11" i="58"/>
  <c r="B7" i="58" s="1"/>
  <c r="B8" i="58"/>
  <c r="I18" i="58" s="1"/>
  <c r="I2" i="58"/>
  <c r="H2" i="58"/>
  <c r="G2" i="58"/>
  <c r="F2" i="58"/>
  <c r="E2" i="58"/>
  <c r="D2" i="58"/>
  <c r="I1" i="58"/>
  <c r="H1" i="58"/>
  <c r="G1" i="58"/>
  <c r="F1" i="58"/>
  <c r="E1" i="58"/>
  <c r="D1" i="58"/>
  <c r="I15" i="57"/>
  <c r="I14" i="57"/>
  <c r="I13" i="57"/>
  <c r="I12" i="57"/>
  <c r="I11" i="57"/>
  <c r="B7" i="57" s="1"/>
  <c r="B8" i="57"/>
  <c r="I18" i="57" s="1"/>
  <c r="I2" i="57"/>
  <c r="H2" i="57"/>
  <c r="G2" i="57"/>
  <c r="F2" i="57"/>
  <c r="E2" i="57"/>
  <c r="D2" i="57"/>
  <c r="I1" i="57"/>
  <c r="H1" i="57"/>
  <c r="G1" i="57"/>
  <c r="F1" i="57"/>
  <c r="E1" i="57"/>
  <c r="D1" i="57"/>
  <c r="I15" i="55"/>
  <c r="I14" i="55"/>
  <c r="I13" i="55"/>
  <c r="I12" i="55"/>
  <c r="B7" i="55" s="1"/>
  <c r="I11" i="55"/>
  <c r="B8" i="55"/>
  <c r="I18" i="55" s="1"/>
  <c r="I2" i="55"/>
  <c r="H2" i="55"/>
  <c r="G2" i="55"/>
  <c r="F2" i="55"/>
  <c r="E2" i="55"/>
  <c r="D2" i="55"/>
  <c r="I1" i="55"/>
  <c r="H1" i="55"/>
  <c r="G1" i="55"/>
  <c r="F1" i="55"/>
  <c r="E1" i="55"/>
  <c r="D1" i="55"/>
  <c r="I15" i="54"/>
  <c r="I14" i="54"/>
  <c r="I13" i="54"/>
  <c r="I12" i="54"/>
  <c r="I11" i="54"/>
  <c r="B7" i="54" s="1"/>
  <c r="B8" i="54"/>
  <c r="I18" i="54" s="1"/>
  <c r="I2" i="54"/>
  <c r="H2" i="54"/>
  <c r="G2" i="54"/>
  <c r="F2" i="54"/>
  <c r="E2" i="54"/>
  <c r="D2" i="54"/>
  <c r="I1" i="54"/>
  <c r="H1" i="54"/>
  <c r="G1" i="54"/>
  <c r="F1" i="54"/>
  <c r="E1" i="54"/>
  <c r="D1" i="54"/>
  <c r="I15" i="52"/>
  <c r="I14" i="52"/>
  <c r="I13" i="52"/>
  <c r="I12" i="52"/>
  <c r="B5" i="52" s="1"/>
  <c r="I11" i="52"/>
  <c r="B7" i="52" s="1"/>
  <c r="B8" i="52"/>
  <c r="I18" i="52" s="1"/>
  <c r="I2" i="52"/>
  <c r="H2" i="52"/>
  <c r="G2" i="52"/>
  <c r="F2" i="52"/>
  <c r="E2" i="52"/>
  <c r="D2" i="52"/>
  <c r="I1" i="52"/>
  <c r="H1" i="52"/>
  <c r="G1" i="52"/>
  <c r="F1" i="52"/>
  <c r="E1" i="52"/>
  <c r="D1" i="52"/>
  <c r="I15" i="51"/>
  <c r="I14" i="51"/>
  <c r="I13" i="51"/>
  <c r="I12" i="51"/>
  <c r="I11" i="51"/>
  <c r="B7" i="51" s="1"/>
  <c r="B8" i="51"/>
  <c r="I18" i="51" s="1"/>
  <c r="I2" i="51"/>
  <c r="H2" i="51"/>
  <c r="G2" i="51"/>
  <c r="F2" i="51"/>
  <c r="E2" i="51"/>
  <c r="D2" i="51"/>
  <c r="I1" i="51"/>
  <c r="H1" i="51"/>
  <c r="G1" i="51"/>
  <c r="F1" i="51"/>
  <c r="E1" i="51"/>
  <c r="D1" i="51"/>
  <c r="I15" i="50"/>
  <c r="I14" i="50"/>
  <c r="I13" i="50"/>
  <c r="I12" i="50"/>
  <c r="B6" i="50" s="1"/>
  <c r="I11" i="50"/>
  <c r="B7" i="50" s="1"/>
  <c r="B8" i="50"/>
  <c r="I18" i="50" s="1"/>
  <c r="I2" i="50"/>
  <c r="H2" i="50"/>
  <c r="G2" i="50"/>
  <c r="F2" i="50"/>
  <c r="E2" i="50"/>
  <c r="D2" i="50"/>
  <c r="I1" i="50"/>
  <c r="H1" i="50"/>
  <c r="G1" i="50"/>
  <c r="F1" i="50"/>
  <c r="E1" i="50"/>
  <c r="D1" i="50"/>
  <c r="I15" i="49"/>
  <c r="I14" i="49"/>
  <c r="I13" i="49"/>
  <c r="I12" i="49"/>
  <c r="B7" i="49" s="1"/>
  <c r="I11" i="49"/>
  <c r="B8" i="49"/>
  <c r="I18" i="49" s="1"/>
  <c r="I2" i="49"/>
  <c r="H2" i="49"/>
  <c r="G2" i="49"/>
  <c r="F2" i="49"/>
  <c r="E2" i="49"/>
  <c r="D2" i="49"/>
  <c r="I1" i="49"/>
  <c r="H1" i="49"/>
  <c r="G1" i="49"/>
  <c r="F1" i="49"/>
  <c r="E1" i="49"/>
  <c r="D1" i="49"/>
  <c r="I15" i="48"/>
  <c r="I14" i="48"/>
  <c r="I13" i="48"/>
  <c r="I12" i="48"/>
  <c r="I11" i="48"/>
  <c r="B7" i="48" s="1"/>
  <c r="B8" i="48"/>
  <c r="I18" i="48" s="1"/>
  <c r="I2" i="48"/>
  <c r="H2" i="48"/>
  <c r="G2" i="48"/>
  <c r="F2" i="48"/>
  <c r="E2" i="48"/>
  <c r="D2" i="48"/>
  <c r="I1" i="48"/>
  <c r="H1" i="48"/>
  <c r="G1" i="48"/>
  <c r="F1" i="48"/>
  <c r="E1" i="48"/>
  <c r="D1" i="48"/>
  <c r="I15" i="47"/>
  <c r="I14" i="47"/>
  <c r="I13" i="47"/>
  <c r="I12" i="47"/>
  <c r="I11" i="47"/>
  <c r="B7" i="47" s="1"/>
  <c r="B8" i="47"/>
  <c r="I18" i="47" s="1"/>
  <c r="I2" i="47"/>
  <c r="H2" i="47"/>
  <c r="G2" i="47"/>
  <c r="F2" i="47"/>
  <c r="E2" i="47"/>
  <c r="D2" i="47"/>
  <c r="I1" i="47"/>
  <c r="H1" i="47"/>
  <c r="G1" i="47"/>
  <c r="F1" i="47"/>
  <c r="E1" i="47"/>
  <c r="D1" i="47"/>
  <c r="I15" i="46"/>
  <c r="I14" i="46"/>
  <c r="I13" i="46"/>
  <c r="I12" i="46"/>
  <c r="I11" i="46"/>
  <c r="B7" i="46" s="1"/>
  <c r="B8" i="46"/>
  <c r="I18" i="46" s="1"/>
  <c r="I2" i="46"/>
  <c r="H2" i="46"/>
  <c r="G2" i="46"/>
  <c r="F2" i="46"/>
  <c r="E2" i="46"/>
  <c r="D2" i="46"/>
  <c r="I1" i="46"/>
  <c r="H1" i="46"/>
  <c r="G1" i="46"/>
  <c r="F1" i="46"/>
  <c r="E1" i="46"/>
  <c r="D1" i="46"/>
  <c r="I15" i="45"/>
  <c r="I14" i="45"/>
  <c r="I13" i="45"/>
  <c r="I12" i="45"/>
  <c r="B6" i="45" s="1"/>
  <c r="I11" i="45"/>
  <c r="B7" i="45" s="1"/>
  <c r="B8" i="45"/>
  <c r="I18" i="45" s="1"/>
  <c r="I2" i="45"/>
  <c r="H2" i="45"/>
  <c r="G2" i="45"/>
  <c r="F2" i="45"/>
  <c r="E2" i="45"/>
  <c r="D2" i="45"/>
  <c r="I1" i="45"/>
  <c r="H1" i="45"/>
  <c r="G1" i="45"/>
  <c r="F1" i="45"/>
  <c r="E1" i="45"/>
  <c r="D1" i="45"/>
  <c r="I15" i="44"/>
  <c r="I14" i="44"/>
  <c r="I13" i="44"/>
  <c r="I12" i="44"/>
  <c r="B5" i="44" s="1"/>
  <c r="I11" i="44"/>
  <c r="B7" i="44" s="1"/>
  <c r="B8" i="44"/>
  <c r="I18" i="44" s="1"/>
  <c r="I2" i="44"/>
  <c r="H2" i="44"/>
  <c r="G2" i="44"/>
  <c r="F2" i="44"/>
  <c r="E2" i="44"/>
  <c r="D2" i="44"/>
  <c r="I1" i="44"/>
  <c r="H1" i="44"/>
  <c r="G1" i="44"/>
  <c r="F1" i="44"/>
  <c r="E1" i="44"/>
  <c r="D1" i="44"/>
  <c r="I15" i="39"/>
  <c r="I14" i="39"/>
  <c r="I13" i="39"/>
  <c r="B5" i="39" s="1"/>
  <c r="I12" i="39"/>
  <c r="I11" i="39"/>
  <c r="B7" i="39" s="1"/>
  <c r="B8" i="39"/>
  <c r="I18" i="39" s="1"/>
  <c r="B6" i="39"/>
  <c r="I2" i="39"/>
  <c r="H2" i="39"/>
  <c r="G2" i="39"/>
  <c r="F2" i="39"/>
  <c r="E2" i="39"/>
  <c r="D2" i="39"/>
  <c r="I1" i="39"/>
  <c r="H1" i="39"/>
  <c r="G1" i="39"/>
  <c r="F1" i="39"/>
  <c r="E1" i="39"/>
  <c r="D1" i="39"/>
  <c r="I15" i="38"/>
  <c r="I14" i="38"/>
  <c r="I13" i="38"/>
  <c r="I12" i="38"/>
  <c r="I11" i="38"/>
  <c r="B7" i="38" s="1"/>
  <c r="B8" i="38"/>
  <c r="I18" i="38" s="1"/>
  <c r="I2" i="38"/>
  <c r="H2" i="38"/>
  <c r="G2" i="38"/>
  <c r="F2" i="38"/>
  <c r="E2" i="38"/>
  <c r="D2" i="38"/>
  <c r="I1" i="38"/>
  <c r="H1" i="38"/>
  <c r="G1" i="38"/>
  <c r="F1" i="38"/>
  <c r="E1" i="38"/>
  <c r="D1" i="38"/>
  <c r="I15" i="37"/>
  <c r="I14" i="37"/>
  <c r="I13" i="37"/>
  <c r="I12" i="37"/>
  <c r="I11" i="37"/>
  <c r="B7" i="37" s="1"/>
  <c r="B8" i="37"/>
  <c r="I18" i="37" s="1"/>
  <c r="I2" i="37"/>
  <c r="H2" i="37"/>
  <c r="G2" i="37"/>
  <c r="F2" i="37"/>
  <c r="E2" i="37"/>
  <c r="D2" i="37"/>
  <c r="I1" i="37"/>
  <c r="H1" i="37"/>
  <c r="G1" i="37"/>
  <c r="F1" i="37"/>
  <c r="E1" i="37"/>
  <c r="D1" i="37"/>
  <c r="I15" i="36"/>
  <c r="I14" i="36"/>
  <c r="I13" i="36"/>
  <c r="I12" i="36"/>
  <c r="I11" i="36"/>
  <c r="B7" i="36" s="1"/>
  <c r="B8" i="36"/>
  <c r="I18" i="36" s="1"/>
  <c r="I2" i="36"/>
  <c r="H2" i="36"/>
  <c r="G2" i="36"/>
  <c r="F2" i="36"/>
  <c r="E2" i="36"/>
  <c r="D2" i="36"/>
  <c r="I1" i="36"/>
  <c r="H1" i="36"/>
  <c r="G1" i="36"/>
  <c r="F1" i="36"/>
  <c r="E1" i="36"/>
  <c r="D1" i="36"/>
  <c r="I15" i="35"/>
  <c r="I14" i="35"/>
  <c r="I13" i="35"/>
  <c r="I12" i="35"/>
  <c r="I11" i="35"/>
  <c r="B6" i="35" s="1"/>
  <c r="B8" i="35"/>
  <c r="I18" i="35" s="1"/>
  <c r="B7" i="35"/>
  <c r="I2" i="35"/>
  <c r="H2" i="35"/>
  <c r="G2" i="35"/>
  <c r="F2" i="35"/>
  <c r="E2" i="35"/>
  <c r="D2" i="35"/>
  <c r="I1" i="35"/>
  <c r="H1" i="35"/>
  <c r="G1" i="35"/>
  <c r="F1" i="35"/>
  <c r="E1" i="35"/>
  <c r="D1" i="35"/>
  <c r="I15" i="34"/>
  <c r="I14" i="34"/>
  <c r="I13" i="34"/>
  <c r="I12" i="34"/>
  <c r="I11" i="34"/>
  <c r="B7" i="34" s="1"/>
  <c r="B8" i="34"/>
  <c r="I18" i="34" s="1"/>
  <c r="I2" i="34"/>
  <c r="H2" i="34"/>
  <c r="G2" i="34"/>
  <c r="F2" i="34"/>
  <c r="E2" i="34"/>
  <c r="D2" i="34"/>
  <c r="I1" i="34"/>
  <c r="H1" i="34"/>
  <c r="G1" i="34"/>
  <c r="F1" i="34"/>
  <c r="E1" i="34"/>
  <c r="D1" i="34"/>
  <c r="I15" i="33"/>
  <c r="I14" i="33"/>
  <c r="I13" i="33"/>
  <c r="I12" i="33"/>
  <c r="I11" i="33"/>
  <c r="B7" i="33" s="1"/>
  <c r="B8" i="33"/>
  <c r="I18" i="33" s="1"/>
  <c r="I2" i="33"/>
  <c r="H2" i="33"/>
  <c r="G2" i="33"/>
  <c r="F2" i="33"/>
  <c r="E2" i="33"/>
  <c r="D2" i="33"/>
  <c r="I1" i="33"/>
  <c r="H1" i="33"/>
  <c r="G1" i="33"/>
  <c r="F1" i="33"/>
  <c r="E1" i="33"/>
  <c r="D1" i="33"/>
  <c r="I15" i="32"/>
  <c r="I14" i="32"/>
  <c r="I13" i="32"/>
  <c r="I12" i="32"/>
  <c r="I11" i="32"/>
  <c r="B7" i="32" s="1"/>
  <c r="B8" i="32"/>
  <c r="I18" i="32" s="1"/>
  <c r="I2" i="32"/>
  <c r="H2" i="32"/>
  <c r="G2" i="32"/>
  <c r="F2" i="32"/>
  <c r="E2" i="32"/>
  <c r="D2" i="32"/>
  <c r="I1" i="32"/>
  <c r="H1" i="32"/>
  <c r="G1" i="32"/>
  <c r="F1" i="32"/>
  <c r="E1" i="32"/>
  <c r="D1" i="32"/>
  <c r="I15" i="31"/>
  <c r="I14" i="31"/>
  <c r="I13" i="31"/>
  <c r="I12" i="31"/>
  <c r="B5" i="31" s="1"/>
  <c r="I11" i="31"/>
  <c r="B7" i="31" s="1"/>
  <c r="B8" i="31"/>
  <c r="I18" i="31" s="1"/>
  <c r="I2" i="31"/>
  <c r="H2" i="31"/>
  <c r="G2" i="31"/>
  <c r="F2" i="31"/>
  <c r="E2" i="31"/>
  <c r="D2" i="31"/>
  <c r="I1" i="31"/>
  <c r="H1" i="31"/>
  <c r="G1" i="31"/>
  <c r="F1" i="31"/>
  <c r="E1" i="31"/>
  <c r="D1" i="31"/>
  <c r="I15" i="28"/>
  <c r="I14" i="28"/>
  <c r="I13" i="28"/>
  <c r="I12" i="28"/>
  <c r="I11" i="28"/>
  <c r="B7" i="28" s="1"/>
  <c r="B8" i="28"/>
  <c r="I18" i="28" s="1"/>
  <c r="I2" i="28"/>
  <c r="H2" i="28"/>
  <c r="G2" i="28"/>
  <c r="F2" i="28"/>
  <c r="E2" i="28"/>
  <c r="D2" i="28"/>
  <c r="I1" i="28"/>
  <c r="H1" i="28"/>
  <c r="G1" i="28"/>
  <c r="F1" i="28"/>
  <c r="E1" i="28"/>
  <c r="D1" i="28"/>
  <c r="I15" i="27"/>
  <c r="I14" i="27"/>
  <c r="I13" i="27"/>
  <c r="I12" i="27"/>
  <c r="B6" i="27" s="1"/>
  <c r="I11" i="27"/>
  <c r="B7" i="27" s="1"/>
  <c r="B8" i="27"/>
  <c r="I18" i="27" s="1"/>
  <c r="I2" i="27"/>
  <c r="H2" i="27"/>
  <c r="G2" i="27"/>
  <c r="F2" i="27"/>
  <c r="E2" i="27"/>
  <c r="D2" i="27"/>
  <c r="I1" i="27"/>
  <c r="H1" i="27"/>
  <c r="G1" i="27"/>
  <c r="F1" i="27"/>
  <c r="E1" i="27"/>
  <c r="D1" i="27"/>
  <c r="I15" i="26"/>
  <c r="I14" i="26"/>
  <c r="I13" i="26"/>
  <c r="I12" i="26"/>
  <c r="B6" i="26" s="1"/>
  <c r="I11" i="26"/>
  <c r="B7" i="26" s="1"/>
  <c r="B8" i="26"/>
  <c r="I18" i="26" s="1"/>
  <c r="I2" i="26"/>
  <c r="H2" i="26"/>
  <c r="G2" i="26"/>
  <c r="F2" i="26"/>
  <c r="E2" i="26"/>
  <c r="D2" i="26"/>
  <c r="I1" i="26"/>
  <c r="H1" i="26"/>
  <c r="G1" i="26"/>
  <c r="F1" i="26"/>
  <c r="E1" i="26"/>
  <c r="D1" i="26"/>
  <c r="I15" i="25"/>
  <c r="I14" i="25"/>
  <c r="I13" i="25"/>
  <c r="I12" i="25"/>
  <c r="I11" i="25"/>
  <c r="B7" i="25" s="1"/>
  <c r="B8" i="25"/>
  <c r="I18" i="25" s="1"/>
  <c r="I2" i="25"/>
  <c r="H2" i="25"/>
  <c r="G2" i="25"/>
  <c r="F2" i="25"/>
  <c r="E2" i="25"/>
  <c r="D2" i="25"/>
  <c r="I1" i="25"/>
  <c r="H1" i="25"/>
  <c r="G1" i="25"/>
  <c r="F1" i="25"/>
  <c r="E1" i="25"/>
  <c r="D1" i="25"/>
  <c r="I15" i="24"/>
  <c r="I14" i="24"/>
  <c r="I13" i="24"/>
  <c r="I12" i="24"/>
  <c r="I11" i="24"/>
  <c r="B7" i="24" s="1"/>
  <c r="B8" i="24"/>
  <c r="I18" i="24" s="1"/>
  <c r="I2" i="24"/>
  <c r="H2" i="24"/>
  <c r="G2" i="24"/>
  <c r="F2" i="24"/>
  <c r="E2" i="24"/>
  <c r="D2" i="24"/>
  <c r="I1" i="24"/>
  <c r="H1" i="24"/>
  <c r="G1" i="24"/>
  <c r="F1" i="24"/>
  <c r="E1" i="24"/>
  <c r="D1" i="24"/>
  <c r="I15" i="40"/>
  <c r="I14" i="40"/>
  <c r="I13" i="40"/>
  <c r="I12" i="40"/>
  <c r="I11" i="40"/>
  <c r="B7" i="40" s="1"/>
  <c r="B8" i="40"/>
  <c r="I18" i="40" s="1"/>
  <c r="I2" i="40"/>
  <c r="H2" i="40"/>
  <c r="G2" i="40"/>
  <c r="F2" i="40"/>
  <c r="E2" i="40"/>
  <c r="D2" i="40"/>
  <c r="I1" i="40"/>
  <c r="H1" i="40"/>
  <c r="G1" i="40"/>
  <c r="F1" i="40"/>
  <c r="E1" i="40"/>
  <c r="D1" i="40"/>
  <c r="I15" i="23"/>
  <c r="I14" i="23"/>
  <c r="I13" i="23"/>
  <c r="I12" i="23"/>
  <c r="I11" i="23"/>
  <c r="B7" i="23" s="1"/>
  <c r="B8" i="23"/>
  <c r="I18" i="23" s="1"/>
  <c r="B6" i="23"/>
  <c r="I2" i="23"/>
  <c r="H2" i="23"/>
  <c r="G2" i="23"/>
  <c r="F2" i="23"/>
  <c r="E2" i="23"/>
  <c r="D2" i="23"/>
  <c r="I1" i="23"/>
  <c r="H1" i="23"/>
  <c r="G1" i="23"/>
  <c r="F1" i="23"/>
  <c r="E1" i="23"/>
  <c r="D1" i="23"/>
  <c r="I15" i="22"/>
  <c r="I14" i="22"/>
  <c r="I13" i="22"/>
  <c r="I12" i="22"/>
  <c r="B6" i="22" s="1"/>
  <c r="I11" i="22"/>
  <c r="B7" i="22" s="1"/>
  <c r="B8" i="22"/>
  <c r="I18" i="22" s="1"/>
  <c r="I2" i="22"/>
  <c r="H2" i="22"/>
  <c r="G2" i="22"/>
  <c r="F2" i="22"/>
  <c r="E2" i="22"/>
  <c r="D2" i="22"/>
  <c r="I1" i="22"/>
  <c r="H1" i="22"/>
  <c r="G1" i="22"/>
  <c r="F1" i="22"/>
  <c r="E1" i="22"/>
  <c r="D1" i="22"/>
  <c r="I15" i="21"/>
  <c r="I14" i="21"/>
  <c r="I13" i="21"/>
  <c r="I12" i="21"/>
  <c r="B6" i="21" s="1"/>
  <c r="I11" i="21"/>
  <c r="B7" i="21" s="1"/>
  <c r="B8" i="21"/>
  <c r="I18" i="21" s="1"/>
  <c r="I2" i="21"/>
  <c r="H2" i="21"/>
  <c r="G2" i="21"/>
  <c r="F2" i="21"/>
  <c r="E2" i="21"/>
  <c r="D2" i="21"/>
  <c r="I1" i="21"/>
  <c r="H1" i="21"/>
  <c r="G1" i="21"/>
  <c r="F1" i="21"/>
  <c r="E1" i="21"/>
  <c r="D1" i="21"/>
  <c r="I15" i="20"/>
  <c r="I14" i="20"/>
  <c r="I13" i="20"/>
  <c r="I12" i="20"/>
  <c r="I11" i="20"/>
  <c r="B7" i="20" s="1"/>
  <c r="B8" i="20"/>
  <c r="I18" i="20" s="1"/>
  <c r="I2" i="20"/>
  <c r="H2" i="20"/>
  <c r="G2" i="20"/>
  <c r="F2" i="20"/>
  <c r="E2" i="20"/>
  <c r="D2" i="20"/>
  <c r="I1" i="20"/>
  <c r="H1" i="20"/>
  <c r="G1" i="20"/>
  <c r="F1" i="20"/>
  <c r="E1" i="20"/>
  <c r="D1" i="20"/>
  <c r="I15" i="19"/>
  <c r="I14" i="19"/>
  <c r="I13" i="19"/>
  <c r="I12" i="19"/>
  <c r="B7" i="19" s="1"/>
  <c r="I11" i="19"/>
  <c r="B8" i="19"/>
  <c r="I18" i="19" s="1"/>
  <c r="I2" i="19"/>
  <c r="H2" i="19"/>
  <c r="G2" i="19"/>
  <c r="F2" i="19"/>
  <c r="E2" i="19"/>
  <c r="D2" i="19"/>
  <c r="I1" i="19"/>
  <c r="H1" i="19"/>
  <c r="G1" i="19"/>
  <c r="F1" i="19"/>
  <c r="E1" i="19"/>
  <c r="D1" i="19"/>
  <c r="I15" i="18"/>
  <c r="I14" i="18"/>
  <c r="I13" i="18"/>
  <c r="I12" i="18"/>
  <c r="I11" i="18"/>
  <c r="B7" i="18" s="1"/>
  <c r="B8" i="18"/>
  <c r="I18" i="18" s="1"/>
  <c r="I2" i="18"/>
  <c r="H2" i="18"/>
  <c r="G2" i="18"/>
  <c r="F2" i="18"/>
  <c r="E2" i="18"/>
  <c r="D2" i="18"/>
  <c r="I1" i="18"/>
  <c r="H1" i="18"/>
  <c r="G1" i="18"/>
  <c r="F1" i="18"/>
  <c r="E1" i="18"/>
  <c r="D1" i="18"/>
  <c r="I15" i="17"/>
  <c r="I14" i="17"/>
  <c r="I13" i="17"/>
  <c r="I12" i="17"/>
  <c r="B6" i="17" s="1"/>
  <c r="I11" i="17"/>
  <c r="B7" i="17" s="1"/>
  <c r="B8" i="17"/>
  <c r="I18" i="17" s="1"/>
  <c r="I2" i="17"/>
  <c r="H2" i="17"/>
  <c r="G2" i="17"/>
  <c r="F2" i="17"/>
  <c r="E2" i="17"/>
  <c r="D2" i="17"/>
  <c r="I1" i="17"/>
  <c r="H1" i="17"/>
  <c r="G1" i="17"/>
  <c r="F1" i="17"/>
  <c r="E1" i="17"/>
  <c r="D1" i="17"/>
  <c r="I15" i="15"/>
  <c r="I14" i="15"/>
  <c r="I13" i="15"/>
  <c r="I12" i="15"/>
  <c r="I11" i="15"/>
  <c r="B7" i="15" s="1"/>
  <c r="B8" i="15"/>
  <c r="I18" i="15" s="1"/>
  <c r="I2" i="15"/>
  <c r="H2" i="15"/>
  <c r="G2" i="15"/>
  <c r="F2" i="15"/>
  <c r="E2" i="15"/>
  <c r="D2" i="15"/>
  <c r="I1" i="15"/>
  <c r="H1" i="15"/>
  <c r="G1" i="15"/>
  <c r="F1" i="15"/>
  <c r="E1" i="15"/>
  <c r="D1" i="15"/>
  <c r="G16" i="29"/>
  <c r="B6" i="74" l="1"/>
  <c r="I17" i="74"/>
  <c r="B6" i="73"/>
  <c r="I17" i="73"/>
  <c r="B5" i="72"/>
  <c r="B6" i="72"/>
  <c r="I17" i="72"/>
  <c r="I17" i="71"/>
  <c r="B6" i="70"/>
  <c r="I17" i="70"/>
  <c r="B5" i="69"/>
  <c r="B6" i="69"/>
  <c r="I17" i="69"/>
  <c r="B6" i="68"/>
  <c r="I17" i="68"/>
  <c r="B6" i="67"/>
  <c r="I17" i="67"/>
  <c r="B5" i="66"/>
  <c r="B6" i="66"/>
  <c r="I17" i="66"/>
  <c r="B5" i="65"/>
  <c r="B6" i="65"/>
  <c r="I17" i="65"/>
  <c r="I17" i="64"/>
  <c r="B5" i="63"/>
  <c r="I17" i="63"/>
  <c r="B5" i="62"/>
  <c r="I17" i="62"/>
  <c r="B6" i="61"/>
  <c r="I17" i="61"/>
  <c r="I17" i="60"/>
  <c r="B5" i="59"/>
  <c r="B6" i="59"/>
  <c r="I17" i="59"/>
  <c r="B5" i="58"/>
  <c r="B6" i="58"/>
  <c r="I17" i="58"/>
  <c r="B5" i="57"/>
  <c r="B6" i="57"/>
  <c r="I17" i="57"/>
  <c r="B5" i="55"/>
  <c r="B6" i="55"/>
  <c r="I17" i="55"/>
  <c r="B5" i="54"/>
  <c r="B6" i="54"/>
  <c r="I17" i="54"/>
  <c r="B6" i="52"/>
  <c r="I17" i="52"/>
  <c r="B5" i="51"/>
  <c r="B6" i="51"/>
  <c r="I17" i="51"/>
  <c r="B5" i="50"/>
  <c r="I17" i="50"/>
  <c r="B5" i="49"/>
  <c r="B6" i="49"/>
  <c r="I17" i="49"/>
  <c r="B5" i="48"/>
  <c r="B6" i="48"/>
  <c r="I17" i="48"/>
  <c r="B5" i="47"/>
  <c r="B6" i="47"/>
  <c r="I17" i="47"/>
  <c r="B5" i="46"/>
  <c r="B6" i="46"/>
  <c r="I17" i="46"/>
  <c r="B5" i="45"/>
  <c r="I17" i="45"/>
  <c r="B6" i="44"/>
  <c r="I17" i="44"/>
  <c r="I17" i="39"/>
  <c r="B5" i="38"/>
  <c r="B6" i="38"/>
  <c r="I17" i="38"/>
  <c r="B5" i="37"/>
  <c r="B6" i="37"/>
  <c r="I17" i="37"/>
  <c r="B5" i="36"/>
  <c r="B6" i="36"/>
  <c r="I17" i="36"/>
  <c r="B5" i="35"/>
  <c r="I17" i="35"/>
  <c r="B5" i="34"/>
  <c r="B6" i="34"/>
  <c r="I17" i="34"/>
  <c r="B5" i="33"/>
  <c r="B6" i="33"/>
  <c r="I17" i="33"/>
  <c r="B5" i="32"/>
  <c r="B6" i="32"/>
  <c r="I17" i="32"/>
  <c r="B6" i="31"/>
  <c r="I17" i="31"/>
  <c r="B5" i="28"/>
  <c r="B6" i="28"/>
  <c r="I17" i="28"/>
  <c r="B5" i="27"/>
  <c r="I17" i="27"/>
  <c r="B5" i="26"/>
  <c r="I17" i="26"/>
  <c r="B5" i="25"/>
  <c r="B6" i="25"/>
  <c r="I17" i="25"/>
  <c r="B6" i="24"/>
  <c r="I17" i="24"/>
  <c r="B5" i="24"/>
  <c r="B5" i="40"/>
  <c r="B6" i="40"/>
  <c r="I17" i="40"/>
  <c r="B5" i="23"/>
  <c r="I17" i="23"/>
  <c r="B5" i="22"/>
  <c r="I17" i="22"/>
  <c r="B5" i="21"/>
  <c r="I17" i="21"/>
  <c r="B5" i="20"/>
  <c r="B6" i="20"/>
  <c r="I17" i="20"/>
  <c r="B5" i="19"/>
  <c r="B6" i="19"/>
  <c r="I17" i="19"/>
  <c r="B6" i="18"/>
  <c r="I17" i="18"/>
  <c r="B5" i="18"/>
  <c r="B5" i="17"/>
  <c r="I17" i="17"/>
  <c r="B5" i="15"/>
  <c r="B6" i="15"/>
  <c r="I17" i="15"/>
  <c r="I15" i="14"/>
  <c r="I14" i="14"/>
  <c r="I13" i="14"/>
  <c r="I12" i="14"/>
  <c r="I11" i="14"/>
  <c r="B7" i="14" s="1"/>
  <c r="B8" i="14"/>
  <c r="I18" i="14" s="1"/>
  <c r="I2" i="14"/>
  <c r="H2" i="14"/>
  <c r="G2" i="14"/>
  <c r="F2" i="14"/>
  <c r="E2" i="14"/>
  <c r="D2" i="14"/>
  <c r="I1" i="14"/>
  <c r="H1" i="14"/>
  <c r="G1" i="14"/>
  <c r="F1" i="14"/>
  <c r="E1" i="14"/>
  <c r="D1" i="14"/>
  <c r="I15" i="13"/>
  <c r="I14" i="13"/>
  <c r="I13" i="13"/>
  <c r="I12" i="13"/>
  <c r="I11" i="13"/>
  <c r="B7" i="13" s="1"/>
  <c r="B8" i="13"/>
  <c r="I18" i="13" s="1"/>
  <c r="B5" i="13"/>
  <c r="I2" i="13"/>
  <c r="H2" i="13"/>
  <c r="G2" i="13"/>
  <c r="F2" i="13"/>
  <c r="E2" i="13"/>
  <c r="D2" i="13"/>
  <c r="I1" i="13"/>
  <c r="H1" i="13"/>
  <c r="G1" i="13"/>
  <c r="F1" i="13"/>
  <c r="E1" i="13"/>
  <c r="D1" i="13"/>
  <c r="I15" i="12"/>
  <c r="I14" i="12"/>
  <c r="I13" i="12"/>
  <c r="I12" i="12"/>
  <c r="B6" i="12" s="1"/>
  <c r="I11" i="12"/>
  <c r="B7" i="12" s="1"/>
  <c r="B8" i="12"/>
  <c r="I18" i="12" s="1"/>
  <c r="I2" i="12"/>
  <c r="H2" i="12"/>
  <c r="G2" i="12"/>
  <c r="F2" i="12"/>
  <c r="E2" i="12"/>
  <c r="D2" i="12"/>
  <c r="I1" i="12"/>
  <c r="H1" i="12"/>
  <c r="G1" i="12"/>
  <c r="F1" i="12"/>
  <c r="E1" i="12"/>
  <c r="D1" i="12"/>
  <c r="I15" i="11"/>
  <c r="I14" i="11"/>
  <c r="I13" i="11"/>
  <c r="I12" i="11"/>
  <c r="B5" i="11" s="1"/>
  <c r="I11" i="11"/>
  <c r="B7" i="11" s="1"/>
  <c r="B8" i="11"/>
  <c r="I18" i="11" s="1"/>
  <c r="I2" i="11"/>
  <c r="H2" i="11"/>
  <c r="G2" i="11"/>
  <c r="F2" i="11"/>
  <c r="E2" i="11"/>
  <c r="D2" i="11"/>
  <c r="I1" i="11"/>
  <c r="H1" i="11"/>
  <c r="G1" i="11"/>
  <c r="F1" i="11"/>
  <c r="E1" i="11"/>
  <c r="D1" i="11"/>
  <c r="I15" i="10"/>
  <c r="I14" i="10"/>
  <c r="I13" i="10"/>
  <c r="I12" i="10"/>
  <c r="I11" i="10"/>
  <c r="B7" i="10" s="1"/>
  <c r="B8" i="10"/>
  <c r="I18" i="10" s="1"/>
  <c r="I2" i="10"/>
  <c r="H2" i="10"/>
  <c r="G2" i="10"/>
  <c r="F2" i="10"/>
  <c r="E2" i="10"/>
  <c r="D2" i="10"/>
  <c r="I1" i="10"/>
  <c r="H1" i="10"/>
  <c r="G1" i="10"/>
  <c r="F1" i="10"/>
  <c r="E1" i="10"/>
  <c r="D1" i="10"/>
  <c r="I15" i="6"/>
  <c r="I14" i="6"/>
  <c r="I13" i="6"/>
  <c r="I12" i="6"/>
  <c r="I11" i="6"/>
  <c r="B7" i="6" s="1"/>
  <c r="B8" i="6"/>
  <c r="I18" i="6" s="1"/>
  <c r="B6" i="6"/>
  <c r="B5" i="6"/>
  <c r="I2" i="6"/>
  <c r="H2" i="6"/>
  <c r="G2" i="6"/>
  <c r="F2" i="6"/>
  <c r="E2" i="6"/>
  <c r="D2" i="6"/>
  <c r="I1" i="6"/>
  <c r="H1" i="6"/>
  <c r="G1" i="6"/>
  <c r="F1" i="6"/>
  <c r="E1" i="6"/>
  <c r="D1" i="6"/>
  <c r="I15" i="5"/>
  <c r="I14" i="5"/>
  <c r="I13" i="5"/>
  <c r="I12" i="5"/>
  <c r="B6" i="5" s="1"/>
  <c r="I11" i="5"/>
  <c r="B7" i="5" s="1"/>
  <c r="B8" i="5"/>
  <c r="I18" i="5" s="1"/>
  <c r="I2" i="5"/>
  <c r="H2" i="5"/>
  <c r="G2" i="5"/>
  <c r="F2" i="5"/>
  <c r="E2" i="5"/>
  <c r="D2" i="5"/>
  <c r="I1" i="5"/>
  <c r="H1" i="5"/>
  <c r="G1" i="5"/>
  <c r="F1" i="5"/>
  <c r="E1" i="5"/>
  <c r="D1" i="5"/>
  <c r="I15" i="4"/>
  <c r="I14" i="4"/>
  <c r="I13" i="4"/>
  <c r="I12" i="4"/>
  <c r="I11" i="4"/>
  <c r="B7" i="4" s="1"/>
  <c r="B8" i="4"/>
  <c r="I18" i="4" s="1"/>
  <c r="I2" i="4"/>
  <c r="H2" i="4"/>
  <c r="G2" i="4"/>
  <c r="F2" i="4"/>
  <c r="E2" i="4"/>
  <c r="D2" i="4"/>
  <c r="I1" i="4"/>
  <c r="H1" i="4"/>
  <c r="G1" i="4"/>
  <c r="F1" i="4"/>
  <c r="E1" i="4"/>
  <c r="D1" i="4"/>
  <c r="N2" i="8"/>
  <c r="M2" i="8"/>
  <c r="L2" i="8"/>
  <c r="K2" i="8"/>
  <c r="J2" i="8"/>
  <c r="I2" i="8"/>
  <c r="N1" i="8"/>
  <c r="M1" i="8"/>
  <c r="L1" i="8"/>
  <c r="K1" i="8"/>
  <c r="J1" i="8"/>
  <c r="I1" i="8"/>
  <c r="B5" i="14" l="1"/>
  <c r="I17" i="14"/>
  <c r="B6" i="14"/>
  <c r="B6" i="13"/>
  <c r="I17" i="13"/>
  <c r="B5" i="12"/>
  <c r="I17" i="12"/>
  <c r="B6" i="11"/>
  <c r="I17" i="11"/>
  <c r="B6" i="10"/>
  <c r="I17" i="10"/>
  <c r="B5" i="10"/>
  <c r="I17" i="6"/>
  <c r="B5" i="5"/>
  <c r="I17" i="5"/>
  <c r="B5" i="4"/>
  <c r="B6" i="4"/>
  <c r="I17" i="4"/>
  <c r="Q2" i="1"/>
  <c r="P2" i="1"/>
  <c r="O2" i="1"/>
  <c r="N2" i="1"/>
  <c r="M2" i="1"/>
  <c r="L2" i="1"/>
  <c r="Q1" i="1"/>
  <c r="P1" i="1"/>
  <c r="O1" i="1"/>
  <c r="N1" i="1"/>
  <c r="M1" i="1"/>
  <c r="L1" i="1"/>
  <c r="B32" i="2" a="1"/>
  <c r="B15" i="2" a="1"/>
  <c r="B17" i="2" a="1"/>
  <c r="B30" i="2" a="1"/>
  <c r="B25" i="2" a="1"/>
  <c r="B22" i="2" a="1"/>
  <c r="B27" i="2" a="1"/>
  <c r="B20" i="2" a="1"/>
  <c r="B29" i="2" a="1"/>
  <c r="B23" i="2" a="1"/>
  <c r="B14" i="2" a="1"/>
  <c r="B24" i="2" a="1"/>
  <c r="B18" i="2" a="1"/>
  <c r="B26" i="2" a="1"/>
  <c r="B21" i="2" a="1"/>
  <c r="B16" i="2" a="1"/>
  <c r="B28" i="2" a="1"/>
  <c r="B19" i="2" a="1"/>
  <c r="B31" i="2" a="1"/>
  <c r="B13" i="2" a="1"/>
  <c r="B32" i="2" l="1"/>
  <c r="B24" i="2"/>
  <c r="B31" i="2"/>
  <c r="B27" i="2"/>
  <c r="B28" i="2"/>
  <c r="B23" i="2"/>
  <c r="B22" i="2"/>
  <c r="B30" i="2"/>
  <c r="B26" i="2"/>
  <c r="B29" i="2"/>
  <c r="B25" i="2"/>
  <c r="B21" i="2"/>
  <c r="B19" i="2"/>
  <c r="B20" i="2"/>
  <c r="B17" i="2"/>
  <c r="B15" i="2"/>
  <c r="B16" i="2"/>
  <c r="B14" i="2"/>
  <c r="B18" i="2"/>
  <c r="B13" i="2"/>
  <c r="A1" i="75"/>
  <c r="F15" i="29"/>
  <c r="I60" i="29"/>
  <c r="I61" i="29"/>
  <c r="I62" i="29"/>
  <c r="I63" i="29"/>
  <c r="I64" i="29"/>
  <c r="I65" i="29"/>
  <c r="I66" i="29"/>
  <c r="I67" i="29"/>
  <c r="I68" i="29"/>
  <c r="I69" i="29"/>
  <c r="I70" i="29"/>
  <c r="I71" i="29"/>
  <c r="I72" i="29"/>
  <c r="I73" i="29"/>
  <c r="I74" i="29"/>
  <c r="I75" i="29"/>
  <c r="I76" i="29"/>
  <c r="I77" i="29"/>
  <c r="I78" i="29"/>
  <c r="I79" i="29"/>
  <c r="B8" i="16"/>
  <c r="I17" i="16" s="1"/>
  <c r="L2" i="53"/>
  <c r="K2" i="53"/>
  <c r="J2" i="53"/>
  <c r="I2" i="53"/>
  <c r="H2" i="53"/>
  <c r="G2" i="53"/>
  <c r="L1" i="53"/>
  <c r="K1" i="53"/>
  <c r="J1" i="53"/>
  <c r="I1" i="53"/>
  <c r="H1" i="53"/>
  <c r="G1" i="53"/>
  <c r="F10" i="29"/>
  <c r="I54" i="29"/>
  <c r="I55" i="29"/>
  <c r="I56" i="29"/>
  <c r="I57" i="29"/>
  <c r="I58" i="29"/>
  <c r="I59" i="29"/>
  <c r="AG3" i="43"/>
  <c r="AF3" i="43"/>
  <c r="AE3" i="43"/>
  <c r="AD3" i="43"/>
  <c r="AC3" i="43"/>
  <c r="AB3" i="43"/>
  <c r="AG2" i="43"/>
  <c r="AF2" i="43"/>
  <c r="AE2" i="43"/>
  <c r="AD2" i="43"/>
  <c r="AC2" i="43"/>
  <c r="AB2" i="43"/>
  <c r="AG3" i="9"/>
  <c r="AF3" i="9"/>
  <c r="AE3" i="9"/>
  <c r="AD3" i="9"/>
  <c r="AC3" i="9"/>
  <c r="AB3" i="9"/>
  <c r="AG2" i="9"/>
  <c r="AF2" i="9"/>
  <c r="AE2" i="9"/>
  <c r="AD2" i="9"/>
  <c r="AC2" i="9"/>
  <c r="AB2" i="9"/>
  <c r="F8" i="29"/>
  <c r="F9" i="29"/>
  <c r="F11" i="29"/>
  <c r="AG3" i="42"/>
  <c r="AF3" i="42"/>
  <c r="AE3" i="42"/>
  <c r="AD3" i="42"/>
  <c r="AC3" i="42"/>
  <c r="AB3" i="42"/>
  <c r="AG2" i="42"/>
  <c r="AF2" i="42"/>
  <c r="AE2" i="42"/>
  <c r="AD2" i="42"/>
  <c r="AC2" i="42"/>
  <c r="AB2" i="42"/>
  <c r="F2" i="7"/>
  <c r="E2" i="7"/>
  <c r="D2" i="7"/>
  <c r="C2" i="7"/>
  <c r="B2" i="7"/>
  <c r="A2" i="7"/>
  <c r="F1" i="7"/>
  <c r="E1" i="7"/>
  <c r="D1" i="7"/>
  <c r="C1" i="7"/>
  <c r="B1" i="7"/>
  <c r="A1" i="7"/>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15" i="16"/>
  <c r="I14" i="16"/>
  <c r="I13" i="16"/>
  <c r="I12" i="16"/>
  <c r="I11" i="16"/>
  <c r="I2" i="16"/>
  <c r="H2" i="16"/>
  <c r="G2" i="16"/>
  <c r="F2" i="16"/>
  <c r="E2" i="16"/>
  <c r="D2" i="16"/>
  <c r="I1" i="16"/>
  <c r="H1" i="16"/>
  <c r="G1" i="16"/>
  <c r="F1" i="16"/>
  <c r="E1" i="16"/>
  <c r="D1" i="16"/>
  <c r="F2" i="3"/>
  <c r="E2" i="3"/>
  <c r="D2" i="3"/>
  <c r="C2" i="3"/>
  <c r="B2" i="3"/>
  <c r="A2" i="3"/>
  <c r="F1" i="3"/>
  <c r="E1" i="3"/>
  <c r="D1" i="3"/>
  <c r="C1" i="3"/>
  <c r="B1" i="3"/>
  <c r="A1" i="3"/>
  <c r="S2" i="2"/>
  <c r="R2" i="2"/>
  <c r="Q2" i="2"/>
  <c r="P2" i="2"/>
  <c r="O2" i="2"/>
  <c r="N2" i="2"/>
  <c r="S1" i="2"/>
  <c r="R1" i="2"/>
  <c r="Q1" i="2"/>
  <c r="P1" i="2"/>
  <c r="O1" i="2"/>
  <c r="N1" i="2"/>
  <c r="F5" i="29"/>
  <c r="F6" i="29"/>
  <c r="F7" i="29"/>
  <c r="F12" i="29"/>
  <c r="F13" i="29"/>
  <c r="F14" i="29"/>
  <c r="F4" i="29"/>
  <c r="B7" i="16"/>
  <c r="B5" i="16"/>
  <c r="B6" i="16"/>
  <c r="I18" i="16" l="1"/>
  <c r="Q4" i="9" a="1"/>
  <c r="Q7" i="9" a="1"/>
  <c r="P6" i="9" a="1"/>
  <c r="B66" i="29" a="1"/>
  <c r="B22" i="1" a="1"/>
  <c r="G20" i="9" a="1"/>
  <c r="R10" i="9" a="1"/>
  <c r="E41" i="29" a="1"/>
  <c r="D72" i="29" a="1"/>
  <c r="R9" i="9" a="1"/>
  <c r="C57" i="29" a="1"/>
  <c r="B75" i="29" a="1"/>
  <c r="E20" i="29" a="1"/>
  <c r="B17" i="9" a="1"/>
  <c r="W17" i="9" a="1"/>
  <c r="I5" i="2" a="1"/>
  <c r="V22" i="9" a="1"/>
  <c r="S6" i="9" a="1"/>
  <c r="D20" i="29" a="1"/>
  <c r="H55" i="29" a="1"/>
  <c r="B28" i="29" a="1"/>
  <c r="J77" i="29"/>
  <c r="B49" i="29" a="1"/>
  <c r="E9" i="9" a="1"/>
  <c r="G2" i="9" a="1"/>
  <c r="E62" i="29" a="1"/>
  <c r="E22" i="9" a="1"/>
  <c r="E74" i="29" a="1"/>
  <c r="J39" i="29"/>
  <c r="X19" i="9" a="1"/>
  <c r="F69" i="29" a="1"/>
  <c r="E38" i="29" a="1"/>
  <c r="E71" i="29" a="1"/>
  <c r="D17" i="9" a="1"/>
  <c r="Q10" i="9" a="1"/>
  <c r="B30" i="29" a="1"/>
  <c r="J23" i="29"/>
  <c r="G66" i="29" a="1"/>
  <c r="S14" i="9" a="1"/>
  <c r="J11" i="9" a="1"/>
  <c r="I11" i="9" a="1"/>
  <c r="S5" i="9" a="1"/>
  <c r="J37" i="29"/>
  <c r="S16" i="9" a="1"/>
  <c r="D20" i="9" a="1"/>
  <c r="C46" i="29" a="1"/>
  <c r="T22" i="9" a="1"/>
  <c r="D34" i="29" a="1"/>
  <c r="D16" i="9" a="1"/>
  <c r="W4" i="9" a="1"/>
  <c r="Q13" i="9" a="1"/>
  <c r="C23" i="29" a="1"/>
  <c r="H60" i="29" a="1"/>
  <c r="R11" i="9" a="1"/>
  <c r="S9" i="9" a="1"/>
  <c r="K58" i="29" a="1"/>
  <c r="B2" i="53" a="1"/>
  <c r="E68" i="29" a="1"/>
  <c r="F13" i="9" a="1"/>
  <c r="J72" i="29"/>
  <c r="K42" i="29" a="1"/>
  <c r="E34" i="29" a="1"/>
  <c r="C61" i="29" a="1"/>
  <c r="G44" i="29" a="1"/>
  <c r="C13" i="9" a="1"/>
  <c r="G53" i="29" a="1"/>
  <c r="K46" i="29" a="1"/>
  <c r="J48" i="29"/>
  <c r="G78" i="29" a="1"/>
  <c r="E57" i="29" a="1"/>
  <c r="N13" i="9" a="1"/>
  <c r="B36" i="29" a="1"/>
  <c r="B16" i="9" a="1"/>
  <c r="V18" i="9" a="1"/>
  <c r="K8" i="9" a="1"/>
  <c r="X4" i="9" a="1"/>
  <c r="B22" i="29" a="1"/>
  <c r="T9" i="9" a="1"/>
  <c r="W11" i="9" a="1"/>
  <c r="Q17" i="9" a="1"/>
  <c r="J38" i="29"/>
  <c r="G6" i="29"/>
  <c r="J68" i="29"/>
  <c r="H33" i="29" a="1"/>
  <c r="K76" i="29" a="1"/>
  <c r="R16" i="9" a="1"/>
  <c r="N5" i="9" a="1"/>
  <c r="K6" i="9" a="1"/>
  <c r="F67" i="29" a="1"/>
  <c r="J67" i="29"/>
  <c r="D44" i="29" a="1"/>
  <c r="K28" i="29" a="1"/>
  <c r="H32" i="29" a="1"/>
  <c r="K35" i="29" a="1"/>
  <c r="V11" i="9" a="1"/>
  <c r="M6" i="9" a="1"/>
  <c r="L22" i="9" a="1"/>
  <c r="K20" i="9" a="1"/>
  <c r="C19" i="9" a="1"/>
  <c r="H50" i="29" a="1"/>
  <c r="F19" i="9" a="1"/>
  <c r="N12" i="9" a="1"/>
  <c r="S3" i="9" a="1"/>
  <c r="B73" i="29" a="1"/>
  <c r="I3" i="9" a="1"/>
  <c r="H27" i="29" a="1"/>
  <c r="F23" i="29" a="1"/>
  <c r="J56" i="29"/>
  <c r="B33" i="29" a="1"/>
  <c r="E42" i="29" a="1"/>
  <c r="B8" i="2" a="1"/>
  <c r="G39" i="29" a="1"/>
  <c r="H75" i="29" a="1"/>
  <c r="G13" i="29"/>
  <c r="K49" i="29" a="1"/>
  <c r="H57" i="29" a="1"/>
  <c r="J49" i="29"/>
  <c r="F22" i="29" a="1"/>
  <c r="O6" i="9" a="1"/>
  <c r="I4" i="2" a="1"/>
  <c r="J14" i="9" a="1"/>
  <c r="D37" i="29" a="1"/>
  <c r="E27" i="29" a="1"/>
  <c r="B14" i="1" a="1"/>
  <c r="P2" i="9" a="1"/>
  <c r="O20" i="9" a="1"/>
  <c r="N3" i="9" a="1"/>
  <c r="D66" i="29" a="1"/>
  <c r="B20" i="9" a="1"/>
  <c r="W14" i="9" a="1"/>
  <c r="S7" i="9" a="1"/>
  <c r="F71" i="29" a="1"/>
  <c r="I7" i="9" a="1"/>
  <c r="X12" i="9" a="1"/>
  <c r="G11" i="29"/>
  <c r="X21" i="9" a="1"/>
  <c r="D25" i="29" a="1"/>
  <c r="U20" i="9" a="1"/>
  <c r="L17" i="9" a="1"/>
  <c r="V16" i="9" a="1"/>
  <c r="K2" i="9" a="1"/>
  <c r="J69" i="29"/>
  <c r="K59" i="29" a="1"/>
  <c r="E11" i="9" a="1"/>
  <c r="B67" i="29" a="1"/>
  <c r="F28" i="29" a="1"/>
  <c r="C32" i="29" a="1"/>
  <c r="C79" i="29" a="1"/>
  <c r="H10" i="9" a="1"/>
  <c r="B68" i="29" a="1"/>
  <c r="Q14" i="9" a="1"/>
  <c r="G67" i="29" a="1"/>
  <c r="G42" i="29" a="1"/>
  <c r="G58" i="29" a="1"/>
  <c r="F35" i="29" a="1"/>
  <c r="S4" i="9" a="1"/>
  <c r="K64" i="29" a="1"/>
  <c r="K16" i="9" a="1"/>
  <c r="F63" i="29" a="1"/>
  <c r="P7" i="9" a="1"/>
  <c r="G74" i="29" a="1"/>
  <c r="W7" i="9" a="1"/>
  <c r="I2" i="9" a="1"/>
  <c r="D15" i="9" a="1"/>
  <c r="E5" i="9" a="1"/>
  <c r="J76" i="29"/>
  <c r="M22" i="9" a="1"/>
  <c r="Q5" i="9" a="1"/>
  <c r="C33" i="29" a="1"/>
  <c r="T18" i="9" a="1"/>
  <c r="D62" i="29" a="1"/>
  <c r="C34" i="29" a="1"/>
  <c r="K25" i="29" a="1"/>
  <c r="C16" i="9" a="1"/>
  <c r="B63" i="29" a="1"/>
  <c r="C53" i="29" a="1"/>
  <c r="M4" i="9" a="1"/>
  <c r="M2" i="9" a="1"/>
  <c r="H56" i="29" a="1"/>
  <c r="C7" i="8" a="1"/>
  <c r="P16" i="9" a="1"/>
  <c r="R21" i="9" a="1"/>
  <c r="K13" i="9" a="1"/>
  <c r="T2" i="9" a="1"/>
  <c r="I7" i="2" a="1"/>
  <c r="X16" i="9" a="1"/>
  <c r="C26" i="29" a="1"/>
  <c r="E79" i="29" a="1"/>
  <c r="O16" i="9" a="1"/>
  <c r="E37" i="29" a="1"/>
  <c r="W19" i="9" a="1"/>
  <c r="J21" i="29"/>
  <c r="C10" i="9" a="1"/>
  <c r="K26" i="29" a="1"/>
  <c r="E75" i="29" a="1"/>
  <c r="J40" i="29"/>
  <c r="F73" i="29" a="1"/>
  <c r="I6" i="2" a="1"/>
  <c r="K30" i="29" a="1"/>
  <c r="V15" i="9" a="1"/>
  <c r="E28" i="29" a="1"/>
  <c r="U5" i="9" a="1"/>
  <c r="J34" i="29"/>
  <c r="G5" i="9" a="1"/>
  <c r="J24" i="29"/>
  <c r="E2" i="9" a="1"/>
  <c r="C27" i="29" a="1"/>
  <c r="P15" i="9" a="1"/>
  <c r="B15" i="9" a="1"/>
  <c r="E3" i="9" a="1"/>
  <c r="G73" i="29" a="1"/>
  <c r="C21" i="9" a="1"/>
  <c r="U19" i="9" a="1"/>
  <c r="G47" i="29" a="1"/>
  <c r="J7" i="9" a="1"/>
  <c r="X8" i="9" a="1"/>
  <c r="E6" i="9" a="1"/>
  <c r="W13" i="9" a="1"/>
  <c r="C49" i="29" a="1"/>
  <c r="P19" i="9" a="1"/>
  <c r="F54" i="29" a="1"/>
  <c r="D24" i="29" a="1"/>
  <c r="C40" i="29" a="1"/>
  <c r="C48" i="29" a="1"/>
  <c r="F10" i="9" a="1"/>
  <c r="I8" i="9" a="1"/>
  <c r="K77" i="29" a="1"/>
  <c r="B31" i="29" a="1"/>
  <c r="F4" i="9" a="1"/>
  <c r="K38" i="29" a="1"/>
  <c r="F20" i="29" a="1"/>
  <c r="O5" i="9" a="1"/>
  <c r="K71" i="29" a="1"/>
  <c r="I11" i="2" a="1"/>
  <c r="H63" i="29" a="1"/>
  <c r="B46" i="29" a="1"/>
  <c r="S19" i="9" a="1"/>
  <c r="B6" i="2" a="1"/>
  <c r="H71" i="29" a="1"/>
  <c r="B27" i="29" a="1"/>
  <c r="B18" i="9" a="1"/>
  <c r="H52" i="29" a="1"/>
  <c r="H72" i="29" a="1"/>
  <c r="J44" i="29"/>
  <c r="C22" i="8" a="1"/>
  <c r="C6" i="8" a="1"/>
  <c r="J78" i="29"/>
  <c r="G4" i="29"/>
  <c r="P22" i="9" a="1"/>
  <c r="Q19" i="9" a="1"/>
  <c r="J58" i="29"/>
  <c r="I19" i="9" a="1"/>
  <c r="G14" i="29"/>
  <c r="E15" i="9" a="1"/>
  <c r="D54" i="29" a="1"/>
  <c r="C78" i="29" a="1"/>
  <c r="T4" i="9" a="1"/>
  <c r="H12" i="9" a="1"/>
  <c r="R4" i="9" a="1"/>
  <c r="D55" i="29" a="1"/>
  <c r="B5" i="9" a="1"/>
  <c r="X7" i="9" a="1"/>
  <c r="J16" i="9" a="1"/>
  <c r="U16" i="9" a="1"/>
  <c r="J17" i="9" a="1"/>
  <c r="T17" i="9" a="1"/>
  <c r="D7" i="9" a="1"/>
  <c r="C74" i="29" a="1"/>
  <c r="D74" i="29" a="1"/>
  <c r="G38" i="29" a="1"/>
  <c r="N22" i="9" a="1"/>
  <c r="H42" i="29" a="1"/>
  <c r="D76" i="29" a="1"/>
  <c r="N14" i="9" a="1"/>
  <c r="G16" i="9" a="1"/>
  <c r="X5" i="9" a="1"/>
  <c r="B29" i="29" a="1"/>
  <c r="J5" i="9" a="1"/>
  <c r="O3" i="9" a="1"/>
  <c r="V4" i="9" a="1"/>
  <c r="B22" i="9" a="1"/>
  <c r="E12" i="9" a="1"/>
  <c r="P20" i="9" a="1"/>
  <c r="F3" i="9" a="1"/>
  <c r="H30" i="29" a="1"/>
  <c r="C14" i="8" a="1"/>
  <c r="D73" i="29" a="1"/>
  <c r="N8" i="9" a="1"/>
  <c r="C14" i="9" a="1"/>
  <c r="C22" i="9" a="1"/>
  <c r="B70" i="29" a="1"/>
  <c r="D28" i="29" a="1"/>
  <c r="Q22" i="9" a="1"/>
  <c r="K15" i="9" a="1"/>
  <c r="B21" i="9" a="1"/>
  <c r="W10" i="9" a="1"/>
  <c r="H45" i="29" a="1"/>
  <c r="K22" i="29" a="1"/>
  <c r="F3" i="2" a="1"/>
  <c r="F49" i="29" a="1"/>
  <c r="Q16" i="9" a="1"/>
  <c r="K43" i="29" a="1"/>
  <c r="L10" i="9" a="1"/>
  <c r="B77" i="29" a="1"/>
  <c r="E72" i="29" a="1"/>
  <c r="B34" i="29" a="1"/>
  <c r="G15" i="29"/>
  <c r="M5" i="9" a="1"/>
  <c r="K44" i="29" a="1"/>
  <c r="F51" i="29" a="1"/>
  <c r="J10" i="9" a="1"/>
  <c r="H36" i="29" a="1"/>
  <c r="O13" i="9" a="1"/>
  <c r="G21" i="29" a="1"/>
  <c r="D26" i="29" a="1"/>
  <c r="L3" i="9" a="1"/>
  <c r="B2" i="2" a="1"/>
  <c r="U6" i="9" a="1"/>
  <c r="D40" i="29" a="1"/>
  <c r="L14" i="9" a="1"/>
  <c r="V19" i="9" a="1"/>
  <c r="B55" i="29" a="1"/>
  <c r="D70" i="29" a="1"/>
  <c r="F33" i="29" a="1"/>
  <c r="H64" i="29" a="1"/>
  <c r="J2" i="9" a="1"/>
  <c r="H2" i="9" a="1"/>
  <c r="E25" i="29" a="1"/>
  <c r="P5" i="9" a="1"/>
  <c r="B4" i="2" a="1"/>
  <c r="B57" i="29" a="1"/>
  <c r="B6" i="53" a="1"/>
  <c r="U4" i="9" a="1"/>
  <c r="B7" i="1" a="1"/>
  <c r="D65" i="29" a="1"/>
  <c r="H46" i="29" a="1"/>
  <c r="S20" i="9" a="1"/>
  <c r="J46" i="29"/>
  <c r="T10" i="9" a="1"/>
  <c r="K66" i="29" a="1"/>
  <c r="K52" i="29" a="1"/>
  <c r="M18" i="9" a="1"/>
  <c r="K37" i="29" a="1"/>
  <c r="B25" i="29" a="1"/>
  <c r="G13" i="9" a="1"/>
  <c r="N7" i="9" a="1"/>
  <c r="B9" i="9" a="1"/>
  <c r="C64" i="29" a="1"/>
  <c r="N16" i="9" a="1"/>
  <c r="J61" i="29"/>
  <c r="E55" i="29" a="1"/>
  <c r="C4" i="9" a="1"/>
  <c r="J64" i="29"/>
  <c r="H31" i="29" a="1"/>
  <c r="U9" i="9" a="1"/>
  <c r="C5" i="9" a="1"/>
  <c r="T12" i="9" a="1"/>
  <c r="G75" i="29" a="1"/>
  <c r="B37" i="29" a="1"/>
  <c r="J18" i="9" a="1"/>
  <c r="B10" i="1" a="1"/>
  <c r="H78" i="29" a="1"/>
  <c r="B43" i="29" a="1"/>
  <c r="E60" i="29" a="1"/>
  <c r="F39" i="29" a="1"/>
  <c r="D36" i="29" a="1"/>
  <c r="H8" i="9" a="1"/>
  <c r="B20" i="1" a="1"/>
  <c r="J8" i="9" a="1"/>
  <c r="D21" i="9" a="1"/>
  <c r="K27" i="29" a="1"/>
  <c r="I10" i="9" a="1"/>
  <c r="D61" i="29" a="1"/>
  <c r="F77" i="29" a="1"/>
  <c r="F17" i="9" a="1"/>
  <c r="F68" i="29" a="1"/>
  <c r="R14" i="9" a="1"/>
  <c r="F70" i="29" a="1"/>
  <c r="I3" i="2" a="1"/>
  <c r="J19" i="9" a="1"/>
  <c r="B32" i="29" a="1"/>
  <c r="J3" i="9" a="1"/>
  <c r="C12" i="8" a="1"/>
  <c r="B15" i="1" a="1"/>
  <c r="X15" i="9" a="1"/>
  <c r="L2" i="9" a="1"/>
  <c r="B61" i="29" a="1"/>
  <c r="C45" i="29" a="1"/>
  <c r="B2" i="9" a="1"/>
  <c r="F31" i="29" a="1"/>
  <c r="W12" i="9" a="1"/>
  <c r="D6" i="9" a="1"/>
  <c r="I18" i="9" a="1"/>
  <c r="K54" i="29" a="1"/>
  <c r="M12" i="9" a="1"/>
  <c r="T7" i="9" a="1"/>
  <c r="G49" i="29" a="1"/>
  <c r="B9" i="2" a="1"/>
  <c r="F52" i="29" a="1"/>
  <c r="N11" i="9" a="1"/>
  <c r="C50" i="29" a="1"/>
  <c r="Q11" i="9" a="1"/>
  <c r="K72" i="29" a="1"/>
  <c r="B53" i="29" a="1"/>
  <c r="G62" i="29" a="1"/>
  <c r="C4" i="8" a="1"/>
  <c r="D63" i="29" a="1"/>
  <c r="D30" i="29" a="1"/>
  <c r="F14" i="9" a="1"/>
  <c r="B3" i="53" a="1"/>
  <c r="D23" i="29" a="1"/>
  <c r="H40" i="29" a="1"/>
  <c r="D50" i="29" a="1"/>
  <c r="F11" i="9" a="1"/>
  <c r="F53" i="29" a="1"/>
  <c r="B8" i="9" a="1"/>
  <c r="K11" i="9" a="1"/>
  <c r="H11" i="9" a="1"/>
  <c r="H74" i="29" a="1"/>
  <c r="B45" i="29" a="1"/>
  <c r="T3" i="9" a="1"/>
  <c r="F38" i="29" a="1"/>
  <c r="C23" i="8" a="1"/>
  <c r="M20" i="9" a="1"/>
  <c r="J54" i="29"/>
  <c r="C43" i="29" a="1"/>
  <c r="B48" i="29" a="1"/>
  <c r="H25" i="29" a="1"/>
  <c r="O9" i="9" a="1"/>
  <c r="F50" i="29" a="1"/>
  <c r="M11" i="9" a="1"/>
  <c r="M21" i="9" a="1"/>
  <c r="F36" i="29" a="1"/>
  <c r="K39" i="29" a="1"/>
  <c r="V20" i="9" a="1"/>
  <c r="G24" i="29" a="1"/>
  <c r="T11" i="9" a="1"/>
  <c r="J63" i="29"/>
  <c r="N17" i="9" a="1"/>
  <c r="J22" i="29"/>
  <c r="X11" i="9" a="1"/>
  <c r="H39" i="29" a="1"/>
  <c r="D5" i="9" a="1"/>
  <c r="K61" i="29" a="1"/>
  <c r="F57" i="29" a="1"/>
  <c r="I21" i="9" a="1"/>
  <c r="J71" i="29"/>
  <c r="C66" i="29" a="1"/>
  <c r="S21" i="9" a="1"/>
  <c r="C67" i="29" a="1"/>
  <c r="J12" i="9" a="1"/>
  <c r="O19" i="9" a="1"/>
  <c r="B19" i="1" a="1"/>
  <c r="C11" i="8" a="1"/>
  <c r="C72" i="29" a="1"/>
  <c r="J42" i="29"/>
  <c r="L15" i="9" a="1"/>
  <c r="B21" i="1" a="1"/>
  <c r="K57" i="29" a="1"/>
  <c r="H41" i="29" a="1"/>
  <c r="W18" i="9" a="1"/>
  <c r="B35" i="29" a="1"/>
  <c r="L5" i="9" a="1"/>
  <c r="H53" i="29" a="1"/>
  <c r="B72" i="29" a="1"/>
  <c r="J66" i="29"/>
  <c r="G8" i="9" a="1"/>
  <c r="B17" i="1" a="1"/>
  <c r="R13" i="9" a="1"/>
  <c r="D9" i="9" a="1"/>
  <c r="J15" i="9" a="1"/>
  <c r="B10" i="2" a="1"/>
  <c r="F46" i="29" a="1"/>
  <c r="S8" i="9" a="1"/>
  <c r="H13" i="9" a="1"/>
  <c r="L8" i="9" a="1"/>
  <c r="H6" i="9" a="1"/>
  <c r="H16" i="9" a="1"/>
  <c r="C17" i="8" a="1"/>
  <c r="K48" i="29" a="1"/>
  <c r="B56" i="29" a="1"/>
  <c r="J60" i="29"/>
  <c r="O14" i="9" a="1"/>
  <c r="S15" i="9" a="1"/>
  <c r="C38" i="29" a="1"/>
  <c r="C35" i="29" a="1"/>
  <c r="J43" i="29"/>
  <c r="C15" i="8" a="1"/>
  <c r="F6" i="9" a="1"/>
  <c r="G34" i="29" a="1"/>
  <c r="G59" i="29" a="1"/>
  <c r="E22" i="29" a="1"/>
  <c r="O12" i="9" a="1"/>
  <c r="K17" i="9" a="1"/>
  <c r="H17" i="9" a="1"/>
  <c r="V13" i="9" a="1"/>
  <c r="B62" i="29" a="1"/>
  <c r="I12" i="2" a="1"/>
  <c r="F62" i="29" a="1"/>
  <c r="L12" i="9" a="1"/>
  <c r="C3" i="53" a="1"/>
  <c r="O15" i="9" a="1"/>
  <c r="G22" i="29" a="1"/>
  <c r="C71" i="29" a="1"/>
  <c r="V6" i="9" a="1"/>
  <c r="D32" i="29" a="1"/>
  <c r="G21" i="9" a="1"/>
  <c r="N4" i="9" a="1"/>
  <c r="K79" i="29" a="1"/>
  <c r="P13" i="9" a="1"/>
  <c r="E77" i="29" a="1"/>
  <c r="I20" i="9" a="1"/>
  <c r="E36" i="29" a="1"/>
  <c r="J32" i="29"/>
  <c r="F5" i="9" a="1"/>
  <c r="F22" i="9" a="1"/>
  <c r="C21" i="29" a="1"/>
  <c r="G10" i="29"/>
  <c r="K47" i="29" a="1"/>
  <c r="C9" i="9" a="1"/>
  <c r="P18" i="9" a="1"/>
  <c r="E40" i="29" a="1"/>
  <c r="G61" i="29" a="1"/>
  <c r="V17" i="9" a="1"/>
  <c r="E23" i="29" a="1"/>
  <c r="X10" i="9" a="1"/>
  <c r="B50" i="29" a="1"/>
  <c r="C58" i="29" a="1"/>
  <c r="H14" i="9" a="1"/>
  <c r="F2" i="9" a="1"/>
  <c r="U11" i="9" a="1"/>
  <c r="J20" i="9" a="1"/>
  <c r="H66" i="29" a="1"/>
  <c r="O8" i="9" a="1"/>
  <c r="N2" i="9" a="1"/>
  <c r="F41" i="29" a="1"/>
  <c r="D58" i="29" a="1"/>
  <c r="Q8" i="9" a="1"/>
  <c r="K69" i="29" a="1"/>
  <c r="N19" i="9" a="1"/>
  <c r="G32" i="29" a="1"/>
  <c r="Q20" i="9" a="1"/>
  <c r="F48" i="29" a="1"/>
  <c r="H9" i="9" a="1"/>
  <c r="G71" i="29" a="1"/>
  <c r="H69" i="29" a="1"/>
  <c r="G20" i="29" a="1"/>
  <c r="H76" i="29" a="1"/>
  <c r="C25" i="29" a="1"/>
  <c r="F12" i="9" a="1"/>
  <c r="B71" i="29" a="1"/>
  <c r="E48" i="29" a="1"/>
  <c r="V14" i="9" a="1"/>
  <c r="H21" i="9" a="1"/>
  <c r="E66" i="29" a="1"/>
  <c r="F59" i="29" a="1"/>
  <c r="B12" i="9" a="1"/>
  <c r="B10" i="9" a="1"/>
  <c r="G5" i="29"/>
  <c r="B8" i="1" a="1"/>
  <c r="D18" i="9" a="1"/>
  <c r="K21" i="9" a="1"/>
  <c r="D48" i="29" a="1"/>
  <c r="D71" i="29" a="1"/>
  <c r="C24" i="29" a="1"/>
  <c r="H70" i="29" a="1"/>
  <c r="I9" i="9" a="1"/>
  <c r="D4" i="9" a="1"/>
  <c r="D78" i="29" a="1"/>
  <c r="G28" i="29" a="1"/>
  <c r="U12" i="9" a="1"/>
  <c r="H47" i="29" a="1"/>
  <c r="I14" i="9" a="1"/>
  <c r="O18" i="9" a="1"/>
  <c r="C44" i="29" a="1"/>
  <c r="K36" i="29" a="1"/>
  <c r="H77" i="29" a="1"/>
  <c r="B5" i="53" a="1"/>
  <c r="U13" i="9" a="1"/>
  <c r="K75" i="29" a="1"/>
  <c r="C10" i="8" a="1"/>
  <c r="W9" i="9" a="1"/>
  <c r="G72" i="29" a="1"/>
  <c r="D27" i="29" a="1"/>
  <c r="G68" i="29" a="1"/>
  <c r="K7" i="9" a="1"/>
  <c r="X18" i="9" a="1"/>
  <c r="I2" i="2" a="1"/>
  <c r="C20" i="8" a="1"/>
  <c r="B3" i="2" a="1"/>
  <c r="G29" i="29" a="1"/>
  <c r="H35" i="29" a="1"/>
  <c r="J52" i="29"/>
  <c r="B42" i="29" a="1"/>
  <c r="I15" i="9" a="1"/>
  <c r="N9" i="9" a="1"/>
  <c r="V9" i="9" a="1"/>
  <c r="L11" i="9" a="1"/>
  <c r="K53" i="29" a="1"/>
  <c r="J27" i="29"/>
  <c r="B18" i="1" a="1"/>
  <c r="B12" i="1" a="1"/>
  <c r="H61" i="29" a="1"/>
  <c r="P4" i="9" a="1"/>
  <c r="H51" i="29" a="1"/>
  <c r="U18" i="9" a="1"/>
  <c r="E56" i="29" a="1"/>
  <c r="G55" i="29" a="1"/>
  <c r="F60" i="29" a="1"/>
  <c r="G11" i="9" a="1"/>
  <c r="K19" i="9" a="1"/>
  <c r="C52" i="29" a="1"/>
  <c r="K68" i="29" a="1"/>
  <c r="D12" i="9" a="1"/>
  <c r="W16" i="9" a="1"/>
  <c r="G35" i="29" a="1"/>
  <c r="L16" i="9" a="1"/>
  <c r="G27" i="29" a="1"/>
  <c r="O17" i="9" a="1"/>
  <c r="D68" i="29" a="1"/>
  <c r="D33" i="29" a="1"/>
  <c r="K33" i="29" a="1"/>
  <c r="J53" i="29"/>
  <c r="G46" i="29" a="1"/>
  <c r="F61" i="29" a="1"/>
  <c r="U21" i="9" a="1"/>
  <c r="B54" i="29" a="1"/>
  <c r="H18" i="9" a="1"/>
  <c r="B19" i="9" a="1"/>
  <c r="E53" i="29" a="1"/>
  <c r="R7" i="9" a="1"/>
  <c r="L4" i="9" a="1"/>
  <c r="B12" i="2" a="1"/>
  <c r="H24" i="29" a="1"/>
  <c r="G63" i="29" a="1"/>
  <c r="B6" i="9" a="1"/>
  <c r="F37" i="29" a="1"/>
  <c r="E7" i="9" a="1"/>
  <c r="C5" i="8" a="1"/>
  <c r="W3" i="9" a="1"/>
  <c r="G26" i="29" a="1"/>
  <c r="L20" i="9" a="1"/>
  <c r="D57" i="29" a="1"/>
  <c r="U17" i="9" a="1"/>
  <c r="H22" i="9" a="1"/>
  <c r="N10" i="9" a="1"/>
  <c r="J28" i="29"/>
  <c r="K3" i="9" a="1"/>
  <c r="V21" i="9" a="1"/>
  <c r="E52" i="29" a="1"/>
  <c r="G19" i="9" a="1"/>
  <c r="E45" i="29" a="1"/>
  <c r="R5" i="9" a="1"/>
  <c r="H20" i="9" a="1"/>
  <c r="E4" i="9" a="1"/>
  <c r="C75" i="29" a="1"/>
  <c r="D53" i="29" a="1"/>
  <c r="X22" i="9" a="1"/>
  <c r="Q12" i="9" a="1"/>
  <c r="F16" i="9" a="1"/>
  <c r="B6" i="1" a="1"/>
  <c r="E78" i="29" a="1"/>
  <c r="M13" i="9" a="1"/>
  <c r="R15" i="9" a="1"/>
  <c r="K60" i="29" a="1"/>
  <c r="F21" i="9" a="1"/>
  <c r="U15" i="9" a="1"/>
  <c r="K4" i="9" a="1"/>
  <c r="G12" i="9" a="1"/>
  <c r="J21" i="9" a="1"/>
  <c r="K73" i="29" a="1"/>
  <c r="B74" i="29" a="1"/>
  <c r="G22" i="9" a="1"/>
  <c r="B38" i="29" a="1"/>
  <c r="D10" i="9" a="1"/>
  <c r="F72" i="29" a="1"/>
  <c r="B26" i="29" a="1"/>
  <c r="E70" i="29" a="1"/>
  <c r="J6" i="9" a="1"/>
  <c r="F20" i="9" a="1"/>
  <c r="R3" i="9" a="1"/>
  <c r="H67" i="29" a="1"/>
  <c r="D35" i="29" a="1"/>
  <c r="N20" i="9" a="1"/>
  <c r="J57" i="29"/>
  <c r="F56" i="29" a="1"/>
  <c r="D3" i="9" a="1"/>
  <c r="B64" i="29" a="1"/>
  <c r="F34" i="29" a="1"/>
  <c r="C21" i="8" a="1"/>
  <c r="C30" i="29" a="1"/>
  <c r="E73" i="29" a="1"/>
  <c r="F27" i="29" a="1"/>
  <c r="D69" i="29" a="1"/>
  <c r="H49" i="29" a="1"/>
  <c r="T13" i="9" a="1"/>
  <c r="V12" i="9" a="1"/>
  <c r="F30" i="29" a="1"/>
  <c r="J70" i="29"/>
  <c r="K5" i="9" a="1"/>
  <c r="I5" i="9" a="1"/>
  <c r="H59" i="29" a="1"/>
  <c r="M10" i="9" a="1"/>
  <c r="C73" i="29" a="1"/>
  <c r="F21" i="29" a="1"/>
  <c r="T14" i="9" a="1"/>
  <c r="E47" i="29" a="1"/>
  <c r="E24" i="29" a="1"/>
  <c r="J55" i="29"/>
  <c r="H5" i="9" a="1"/>
  <c r="G15" i="9" a="1"/>
  <c r="E46" i="29" a="1"/>
  <c r="K22" i="9" a="1"/>
  <c r="U22" i="9" a="1"/>
  <c r="C15" i="9" a="1"/>
  <c r="B51" i="29" a="1"/>
  <c r="B4" i="9" a="1"/>
  <c r="H7" i="9" a="1"/>
  <c r="H15" i="9" a="1"/>
  <c r="K23" i="29" a="1"/>
  <c r="J65" i="29"/>
  <c r="X2" i="9" a="1"/>
  <c r="D43" i="29" a="1"/>
  <c r="E63" i="29" a="1"/>
  <c r="D41" i="29" a="1"/>
  <c r="K55" i="29" a="1"/>
  <c r="T8" i="9" a="1"/>
  <c r="B3" i="9" a="1"/>
  <c r="H26" i="29" a="1"/>
  <c r="G50" i="29" a="1"/>
  <c r="C62" i="29" a="1"/>
  <c r="R8" i="9" a="1"/>
  <c r="B40" i="29" a="1"/>
  <c r="B11" i="1" a="1"/>
  <c r="V5" i="9" a="1"/>
  <c r="D49" i="29" a="1"/>
  <c r="C17" i="9" a="1"/>
  <c r="C20" i="29" a="1"/>
  <c r="V3" i="9" a="1"/>
  <c r="C56" i="29" a="1"/>
  <c r="M3" i="9" a="1"/>
  <c r="G60" i="29" a="1"/>
  <c r="D75" i="29" a="1"/>
  <c r="H68" i="29" a="1"/>
  <c r="B7" i="9" a="1"/>
  <c r="K24" i="29" a="1"/>
  <c r="D56" i="29" a="1"/>
  <c r="E61" i="29" a="1"/>
  <c r="I4" i="9" a="1"/>
  <c r="G76" i="29" a="1"/>
  <c r="Q6" i="9" a="1"/>
  <c r="P12" i="9" a="1"/>
  <c r="L7" i="9" a="1"/>
  <c r="H3" i="9" a="1"/>
  <c r="B59" i="29" a="1"/>
  <c r="M17" i="9" a="1"/>
  <c r="K45" i="29" a="1"/>
  <c r="Q15" i="42" a="1"/>
  <c r="J18" i="42" a="1"/>
  <c r="J3" i="42" a="1"/>
  <c r="Q11" i="42" a="1"/>
  <c r="E18" i="42" a="1"/>
  <c r="F14" i="42" a="1"/>
  <c r="H3" i="42" a="1"/>
  <c r="H8" i="42" a="1"/>
  <c r="V10" i="42" a="1"/>
  <c r="T21" i="42" a="1"/>
  <c r="W7" i="42" a="1"/>
  <c r="W19" i="42" a="1"/>
  <c r="D9" i="42" a="1"/>
  <c r="Q10" i="42" a="1"/>
  <c r="O2" i="42" a="1"/>
  <c r="N21" i="42" a="1"/>
  <c r="R21" i="42" a="1"/>
  <c r="R19" i="42" a="1"/>
  <c r="X11" i="42" a="1"/>
  <c r="T15" i="42" a="1"/>
  <c r="U6" i="42" a="1"/>
  <c r="P13" i="42" a="1"/>
  <c r="I18" i="42" a="1"/>
  <c r="Q17" i="42" a="1"/>
  <c r="O12" i="42" a="1"/>
  <c r="C19" i="42" a="1"/>
  <c r="S2" i="42" a="1"/>
  <c r="J16" i="42" a="1"/>
  <c r="L9" i="42" a="1"/>
  <c r="T9" i="42" a="1"/>
  <c r="U17" i="42" a="1"/>
  <c r="B18" i="42" a="1"/>
  <c r="V19" i="42" a="1"/>
  <c r="X13" i="42" a="1"/>
  <c r="C22" i="42" a="1"/>
  <c r="D8" i="8" a="1"/>
  <c r="C4" i="42" a="1"/>
  <c r="F4" i="42" a="1"/>
  <c r="J2" i="42" a="1"/>
  <c r="M14" i="42" a="1"/>
  <c r="G3" i="42" a="1"/>
  <c r="N12" i="42" a="1"/>
  <c r="J11" i="42" a="1"/>
  <c r="U3" i="42" a="1"/>
  <c r="C16" i="1" a="1"/>
  <c r="E10" i="42" a="1"/>
  <c r="E15" i="42" a="1"/>
  <c r="R3" i="42" a="1"/>
  <c r="G12" i="42" a="1"/>
  <c r="D2" i="42" a="1"/>
  <c r="R9" i="42" a="1"/>
  <c r="O20" i="42" a="1"/>
  <c r="E8" i="42" a="1"/>
  <c r="B21" i="42" a="1"/>
  <c r="F17" i="42" a="1"/>
  <c r="Q8" i="42" a="1"/>
  <c r="H17" i="42" a="1"/>
  <c r="F9" i="42" a="1"/>
  <c r="F2" i="42" a="1"/>
  <c r="T2" i="42" a="1"/>
  <c r="C18" i="1" a="1"/>
  <c r="J7" i="42" a="1"/>
  <c r="E7" i="42" a="1"/>
  <c r="B14" i="42" a="1"/>
  <c r="C20" i="1" a="1"/>
  <c r="M6" i="42" a="1"/>
  <c r="H9" i="42" a="1"/>
  <c r="J17" i="42" a="1"/>
  <c r="T7" i="42" a="1"/>
  <c r="W9" i="42" a="1"/>
  <c r="V7" i="42" a="1"/>
  <c r="M17" i="42" a="1"/>
  <c r="D12" i="8" a="1"/>
  <c r="O14" i="42" a="1"/>
  <c r="D19" i="42" a="1"/>
  <c r="L20" i="42" a="1"/>
  <c r="M21" i="42" a="1"/>
  <c r="D19" i="8" a="1"/>
  <c r="V4" i="42" a="1"/>
  <c r="G20" i="42" a="1"/>
  <c r="O5" i="42" a="1"/>
  <c r="S5" i="42" a="1"/>
  <c r="X9" i="9" a="1"/>
  <c r="X17" i="9" a="1"/>
  <c r="C42" i="29" a="1"/>
  <c r="R22" i="9" a="1"/>
  <c r="D11" i="9" a="1"/>
  <c r="V8" i="9" a="1"/>
  <c r="C2" i="9" a="1"/>
  <c r="C55" i="29" a="1"/>
  <c r="C22" i="29" a="1"/>
  <c r="V2" i="9" a="1"/>
  <c r="K63" i="29" a="1"/>
  <c r="F43" i="29" a="1"/>
  <c r="K78" i="29" a="1"/>
  <c r="K14" i="9" a="1"/>
  <c r="G70" i="29" a="1"/>
  <c r="U7" i="9" a="1"/>
  <c r="F79" i="29" a="1"/>
  <c r="F40" i="29" a="1"/>
  <c r="D22" i="29" a="1"/>
  <c r="S18" i="9" a="1"/>
  <c r="L19" i="9" a="1"/>
  <c r="C18" i="9" a="1"/>
  <c r="E65" i="29" a="1"/>
  <c r="D19" i="9" a="1"/>
  <c r="T21" i="9" a="1"/>
  <c r="B5" i="2" a="1"/>
  <c r="E33" i="29" a="1"/>
  <c r="C41" i="29" a="1"/>
  <c r="J22" i="9" a="1"/>
  <c r="C16" i="8" a="1"/>
  <c r="F47" i="29" a="1"/>
  <c r="G25" i="29" a="1"/>
  <c r="F9" i="9" a="1"/>
  <c r="C8" i="9" a="1"/>
  <c r="L6" i="9" a="1"/>
  <c r="D31" i="29" a="1"/>
  <c r="G57" i="29" a="1"/>
  <c r="B4" i="1" a="1"/>
  <c r="C36" i="29" a="1"/>
  <c r="Q15" i="9" a="1"/>
  <c r="D2" i="9" a="1"/>
  <c r="K20" i="29" a="1"/>
  <c r="D21" i="29" a="1"/>
  <c r="G30" i="29" a="1"/>
  <c r="C47" i="29" a="1"/>
  <c r="B58" i="29" a="1"/>
  <c r="D46" i="29" a="1"/>
  <c r="D51" i="29" a="1"/>
  <c r="J50" i="29"/>
  <c r="J59" i="29"/>
  <c r="T5" i="9" a="1"/>
  <c r="U16" i="42" a="1"/>
  <c r="M19" i="42" a="1"/>
  <c r="U12" i="42" a="1"/>
  <c r="C14" i="42" a="1"/>
  <c r="I7" i="42" a="1"/>
  <c r="C15" i="42" a="1"/>
  <c r="M18" i="42" a="1"/>
  <c r="L7" i="42" a="1"/>
  <c r="U8" i="42" a="1"/>
  <c r="V6" i="42" a="1"/>
  <c r="U10" i="42" a="1"/>
  <c r="V8" i="42" a="1"/>
  <c r="V2" i="42" a="1"/>
  <c r="V12" i="42" a="1"/>
  <c r="F18" i="42" a="1"/>
  <c r="D6" i="42" a="1"/>
  <c r="S9" i="42" a="1"/>
  <c r="S14" i="42" a="1"/>
  <c r="J9" i="42" a="1"/>
  <c r="W21" i="42" a="1"/>
  <c r="U22" i="42" a="1"/>
  <c r="T3" i="42" a="1"/>
  <c r="X22" i="42" a="1"/>
  <c r="X16" i="42" a="1"/>
  <c r="P18" i="42" a="1"/>
  <c r="K20" i="42" a="1"/>
  <c r="N9" i="42" a="1"/>
  <c r="C13" i="42" a="1"/>
  <c r="W16" i="42" a="1"/>
  <c r="W20" i="42" a="1"/>
  <c r="G64" i="29" a="1"/>
  <c r="P4" i="42" a="1"/>
  <c r="K11" i="42" a="1"/>
  <c r="I19" i="42" a="1"/>
  <c r="S18" i="42" a="1"/>
  <c r="P2" i="42" a="1"/>
  <c r="G2" i="42" a="1"/>
  <c r="I4" i="42" a="1"/>
  <c r="W5" i="9" a="1"/>
  <c r="F65" i="29" a="1"/>
  <c r="J13" i="9" a="1"/>
  <c r="D42" i="29" a="1"/>
  <c r="F66" i="29" a="1"/>
  <c r="M14" i="9" a="1"/>
  <c r="C13" i="8" a="1"/>
  <c r="C31" i="29" a="1"/>
  <c r="G23" i="29" a="1"/>
  <c r="C60" i="29" a="1"/>
  <c r="F75" i="29" a="1"/>
  <c r="H21" i="29" a="1"/>
  <c r="X6" i="9" a="1"/>
  <c r="R2" i="9" a="1"/>
  <c r="K62" i="29" a="1"/>
  <c r="C28" i="29" a="1"/>
  <c r="B7" i="2" a="1"/>
  <c r="B24" i="29" a="1"/>
  <c r="H4" i="9" a="1"/>
  <c r="M15" i="9" a="1"/>
  <c r="C24" i="8" a="1"/>
  <c r="J36" i="29"/>
  <c r="D45" i="29" a="1"/>
  <c r="G3" i="9" a="1"/>
  <c r="J45" i="29"/>
  <c r="O2" i="9" a="1"/>
  <c r="B23" i="29" a="1"/>
  <c r="Q9" i="9" a="1"/>
  <c r="K18" i="9" a="1"/>
  <c r="G6" i="9" a="1"/>
  <c r="E29" i="29" a="1"/>
  <c r="B9" i="1" a="1"/>
  <c r="F26" i="29" a="1"/>
  <c r="J9" i="9" a="1"/>
  <c r="U2" i="9" a="1"/>
  <c r="L18" i="9" a="1"/>
  <c r="G65" i="29" a="1"/>
  <c r="W8" i="9" a="1"/>
  <c r="V10" i="9" a="1"/>
  <c r="C20" i="9" a="1"/>
  <c r="G48" i="29" a="1"/>
  <c r="X20" i="9" a="1"/>
  <c r="K41" i="29" a="1"/>
  <c r="D60" i="29" a="1"/>
  <c r="O22" i="9" a="1"/>
  <c r="X3" i="9" a="1"/>
  <c r="B14" i="9" a="1"/>
  <c r="P14" i="9" a="1"/>
  <c r="J4" i="9" a="1"/>
  <c r="F42" i="29" a="1"/>
  <c r="P8" i="42" a="1"/>
  <c r="X18" i="42" a="1"/>
  <c r="U18" i="42" a="1"/>
  <c r="U15" i="42" a="1"/>
  <c r="T16" i="42" a="1"/>
  <c r="I8" i="42" a="1"/>
  <c r="C12" i="42" a="1"/>
  <c r="C7" i="1" a="1"/>
  <c r="B12" i="42" a="1"/>
  <c r="D12" i="42" a="1"/>
  <c r="H20" i="42" a="1"/>
  <c r="H7" i="42" a="1"/>
  <c r="Q16" i="42" a="1"/>
  <c r="X12" i="42" a="1"/>
  <c r="V21" i="42" a="1"/>
  <c r="T22" i="42" a="1"/>
  <c r="T17" i="42" a="1"/>
  <c r="T18" i="42" a="1"/>
  <c r="S12" i="42" a="1"/>
  <c r="Q13" i="42" a="1"/>
  <c r="G11" i="42" a="1"/>
  <c r="R8" i="42" a="1"/>
  <c r="U14" i="42" a="1"/>
  <c r="U20" i="42" a="1"/>
  <c r="X20" i="42" a="1"/>
  <c r="T8" i="42" a="1"/>
  <c r="U7" i="42" a="1"/>
  <c r="X4" i="42" a="1"/>
  <c r="D4" i="42" a="1"/>
  <c r="N20" i="42" a="1"/>
  <c r="R13" i="42" a="1"/>
  <c r="I17" i="42" a="1"/>
  <c r="F6" i="42" a="1"/>
  <c r="Q22" i="42" a="1"/>
  <c r="H12" i="42" a="1"/>
  <c r="V17" i="42" a="1"/>
  <c r="D21" i="42" a="1"/>
  <c r="N15" i="42" a="1"/>
  <c r="H22" i="42" a="1"/>
  <c r="B2" i="42" a="1"/>
  <c r="L9" i="9" a="1"/>
  <c r="B69" i="29" a="1"/>
  <c r="J47" i="29"/>
  <c r="G18" i="9" a="1"/>
  <c r="G69" i="29" a="1"/>
  <c r="Q3" i="9" a="1"/>
  <c r="G31" i="29" a="1"/>
  <c r="C63" i="29" a="1"/>
  <c r="D8" i="9" a="1"/>
  <c r="C3" i="8" a="1"/>
  <c r="T16" i="9" a="1"/>
  <c r="J20" i="29"/>
  <c r="T6" i="9" a="1"/>
  <c r="I16" i="9" a="1"/>
  <c r="J51" i="29"/>
  <c r="J33" i="29"/>
  <c r="B11" i="2" a="1"/>
  <c r="D64" i="29" a="1"/>
  <c r="P3" i="9" a="1"/>
  <c r="J41" i="29"/>
  <c r="M8" i="9" a="1"/>
  <c r="B13" i="1" a="1"/>
  <c r="I17" i="9" a="1"/>
  <c r="G8" i="29"/>
  <c r="K21" i="29" a="1"/>
  <c r="D59" i="29" a="1"/>
  <c r="H22" i="29" a="1"/>
  <c r="G4" i="9" a="1"/>
  <c r="D39" i="29" a="1"/>
  <c r="F24" i="29" a="1"/>
  <c r="J25" i="29"/>
  <c r="B78" i="29" a="1"/>
  <c r="E69" i="29" a="1"/>
  <c r="G41" i="29" a="1"/>
  <c r="C18" i="8" a="1"/>
  <c r="F45" i="29" a="1"/>
  <c r="H23" i="29" a="1"/>
  <c r="D22" i="9" a="1"/>
  <c r="C68" i="29" a="1"/>
  <c r="G43" i="29" a="1"/>
  <c r="S2" i="9" a="1"/>
  <c r="E31" i="29" a="1"/>
  <c r="C3" i="9" a="1"/>
  <c r="J79" i="29"/>
  <c r="Q2" i="9" a="1"/>
  <c r="C54" i="29" a="1"/>
  <c r="I10" i="2" a="1"/>
  <c r="J74" i="29"/>
  <c r="H19" i="9" a="1"/>
  <c r="X14" i="9" a="1"/>
  <c r="M20" i="42" a="1"/>
  <c r="O10" i="42" a="1"/>
  <c r="L15" i="42" a="1"/>
  <c r="P7" i="42" a="1"/>
  <c r="C3" i="1" a="1"/>
  <c r="T20" i="42" a="1"/>
  <c r="V16" i="42" a="1"/>
  <c r="U9" i="42" a="1"/>
  <c r="U2" i="42" a="1"/>
  <c r="S4" i="42" a="1"/>
  <c r="K21" i="42" a="1"/>
  <c r="Q6" i="42" a="1"/>
  <c r="N22" i="42" a="1"/>
  <c r="C19" i="1" a="1"/>
  <c r="G7" i="42" a="1"/>
  <c r="B6" i="42" a="1"/>
  <c r="S17" i="42" a="1"/>
  <c r="T11" i="42" a="1"/>
  <c r="O4" i="42" a="1"/>
  <c r="S6" i="42" a="1"/>
  <c r="K9" i="42" a="1"/>
  <c r="C14" i="1" a="1"/>
  <c r="H11" i="42" a="1"/>
  <c r="I10" i="42" a="1"/>
  <c r="D8" i="42" a="1"/>
  <c r="E9" i="42" a="1"/>
  <c r="T6" i="42" a="1"/>
  <c r="B3" i="42" a="1"/>
  <c r="U5" i="42" a="1"/>
  <c r="V5" i="42" a="1"/>
  <c r="D15" i="8" a="1"/>
  <c r="G8" i="42" a="1"/>
  <c r="J8" i="42" a="1"/>
  <c r="K12" i="42" a="1"/>
  <c r="N13" i="42" a="1"/>
  <c r="C2" i="1" a="1"/>
  <c r="I20" i="42" a="1"/>
  <c r="G9" i="42" a="1"/>
  <c r="N10" i="42" a="1"/>
  <c r="R6" i="42" a="1"/>
  <c r="S11" i="42" a="1"/>
  <c r="C2" i="42" a="1"/>
  <c r="R22" i="42" a="1"/>
  <c r="D7" i="42" a="1"/>
  <c r="Q12" i="42" a="1"/>
  <c r="M3" i="42" a="1"/>
  <c r="L12" i="42" a="1"/>
  <c r="C5" i="1" a="1"/>
  <c r="V18" i="42" a="1"/>
  <c r="V11" i="42" a="1"/>
  <c r="U11" i="42" a="1"/>
  <c r="G18" i="42" a="1"/>
  <c r="C13" i="1" a="1"/>
  <c r="H2" i="42" a="1"/>
  <c r="J6" i="42" a="1"/>
  <c r="C20" i="42" a="1"/>
  <c r="L6" i="42" a="1"/>
  <c r="H6" i="42" a="1"/>
  <c r="C6" i="53" a="1"/>
  <c r="W5" i="42" a="1"/>
  <c r="Q5" i="42" a="1"/>
  <c r="C6" i="1" a="1"/>
  <c r="E20" i="42" a="1"/>
  <c r="N16" i="42" a="1"/>
  <c r="D22" i="42" a="1"/>
  <c r="C11" i="42" a="1"/>
  <c r="M2" i="42" a="1"/>
  <c r="P5" i="42" a="1"/>
  <c r="D5" i="8" a="1"/>
  <c r="G13" i="42" a="1"/>
  <c r="F15" i="42" a="1"/>
  <c r="C18" i="42" a="1"/>
  <c r="H18" i="42" a="1"/>
  <c r="C8" i="42" a="1"/>
  <c r="H15" i="42" a="1"/>
  <c r="K16" i="42" a="1"/>
  <c r="S13" i="42" a="1"/>
  <c r="G10" i="9" a="1"/>
  <c r="R17" i="9" a="1"/>
  <c r="X13" i="9" a="1"/>
  <c r="R12" i="9" a="1"/>
  <c r="G9" i="9" a="1"/>
  <c r="G7" i="9" a="1"/>
  <c r="W6" i="9" a="1"/>
  <c r="R18" i="9" a="1"/>
  <c r="L13" i="9" a="1"/>
  <c r="I12" i="9" a="1"/>
  <c r="E17" i="9" a="1"/>
  <c r="S10" i="9" a="1"/>
  <c r="S12" i="9" a="1"/>
  <c r="S13" i="9" a="1"/>
  <c r="I22" i="9" a="1"/>
  <c r="F25" i="29" a="1"/>
  <c r="E30" i="29" a="1"/>
  <c r="F78" i="29" a="1"/>
  <c r="E35" i="29" a="1"/>
  <c r="N21" i="9" a="1"/>
  <c r="G9" i="29"/>
  <c r="M7" i="9" a="1"/>
  <c r="D38" i="29" a="1"/>
  <c r="K65" i="29" a="1"/>
  <c r="P8" i="9" a="1"/>
  <c r="Q21" i="9" a="1"/>
  <c r="F55" i="29" a="1"/>
  <c r="G33" i="29" a="1"/>
  <c r="E76" i="29" a="1"/>
  <c r="H58" i="29" a="1"/>
  <c r="I8" i="2" a="1"/>
  <c r="O10" i="9" a="1"/>
  <c r="P9" i="9" a="1"/>
  <c r="K67" i="29" a="1"/>
  <c r="F15" i="9" a="1"/>
  <c r="H38" i="29" a="1"/>
  <c r="G51" i="29" a="1"/>
  <c r="F4" i="2" a="1"/>
  <c r="C51" i="29" a="1"/>
  <c r="K9" i="9" a="1"/>
  <c r="J73" i="29"/>
  <c r="E43" i="29" a="1"/>
  <c r="J62" i="29"/>
  <c r="S22" i="9" a="1"/>
  <c r="C59" i="29" a="1"/>
  <c r="C37" i="29" a="1"/>
  <c r="N18" i="9" a="1"/>
  <c r="O21" i="9" a="1"/>
  <c r="E26" i="29" a="1"/>
  <c r="G7" i="29"/>
  <c r="S20" i="42" a="1"/>
  <c r="O15" i="42" a="1"/>
  <c r="F12" i="42" a="1"/>
  <c r="D14" i="42" a="1"/>
  <c r="S8" i="42" a="1"/>
  <c r="E21" i="42" a="1"/>
  <c r="G6" i="42" a="1"/>
  <c r="M11" i="42" a="1"/>
  <c r="V15" i="42" a="1"/>
  <c r="F64" i="29" a="1"/>
  <c r="E5" i="42" a="1"/>
  <c r="D18" i="8" a="1"/>
  <c r="I5" i="42" a="1"/>
  <c r="L13" i="42" a="1"/>
  <c r="O22" i="42" a="1"/>
  <c r="Q2" i="42" a="1"/>
  <c r="B17" i="42" a="1"/>
  <c r="X10" i="42" a="1"/>
  <c r="S16" i="42" a="1"/>
  <c r="B5" i="42" a="1"/>
  <c r="D2" i="8" a="1"/>
  <c r="D23" i="8" a="1"/>
  <c r="L11" i="42" a="1"/>
  <c r="P12" i="42" a="1"/>
  <c r="B22" i="42" a="1"/>
  <c r="D10" i="42" a="1"/>
  <c r="W18" i="42" a="1"/>
  <c r="O17" i="42" a="1"/>
  <c r="C10" i="42" a="1"/>
  <c r="E13" i="42" a="1"/>
  <c r="K13" i="42" a="1"/>
  <c r="D20" i="8" a="1"/>
  <c r="D22" i="8" a="1"/>
  <c r="F11" i="42" a="1"/>
  <c r="N18" i="42" a="1"/>
  <c r="J10" i="42" a="1"/>
  <c r="I22" i="42" a="1"/>
  <c r="B16" i="42" a="1"/>
  <c r="K14" i="42" a="1"/>
  <c r="K51" i="29" a="1"/>
  <c r="B52" i="29" a="1"/>
  <c r="E20" i="9" a="1"/>
  <c r="H20" i="29" a="1"/>
  <c r="K40" i="29" a="1"/>
  <c r="K70" i="29" a="1"/>
  <c r="E67" i="29" a="1"/>
  <c r="H34" i="29" a="1"/>
  <c r="C7" i="9" a="1"/>
  <c r="H54" i="29" a="1"/>
  <c r="D67" i="29" a="1"/>
  <c r="K31" i="29" a="1"/>
  <c r="J31" i="29"/>
  <c r="C70" i="29" a="1"/>
  <c r="G17" i="9" a="1"/>
  <c r="G37" i="29" a="1"/>
  <c r="B13" i="9" a="1"/>
  <c r="B76" i="29" a="1"/>
  <c r="W2" i="9" a="1"/>
  <c r="K10" i="9" a="1"/>
  <c r="B21" i="29" a="1"/>
  <c r="U3" i="9" a="1"/>
  <c r="D13" i="9" a="1"/>
  <c r="D29" i="29" a="1"/>
  <c r="P17" i="9" a="1"/>
  <c r="F74" i="29" a="1"/>
  <c r="G40" i="29" a="1"/>
  <c r="D77" i="29" a="1"/>
  <c r="E58" i="29" a="1"/>
  <c r="C11" i="9" a="1"/>
  <c r="S11" i="9" a="1"/>
  <c r="C8" i="8" a="1"/>
  <c r="H37" i="29" a="1"/>
  <c r="G54" i="29" a="1"/>
  <c r="C6" i="9" a="1"/>
  <c r="E21" i="9" a="1"/>
  <c r="T20" i="9" a="1"/>
  <c r="C9" i="8" a="1"/>
  <c r="D79" i="29" a="1"/>
  <c r="E50" i="29" a="1"/>
  <c r="Q18" i="9" a="1"/>
  <c r="I9" i="2" a="1"/>
  <c r="C39" i="29" a="1"/>
  <c r="B4" i="53" a="1"/>
  <c r="H28" i="29" a="1"/>
  <c r="B44" i="29" a="1"/>
  <c r="P11" i="9" a="1"/>
  <c r="E39" i="29" a="1"/>
  <c r="F29" i="29" a="1"/>
  <c r="B41" i="29" a="1"/>
  <c r="D16" i="8" a="1"/>
  <c r="K5" i="42" a="1"/>
  <c r="G5" i="42" a="1"/>
  <c r="N4" i="42" a="1"/>
  <c r="J15" i="42" a="1"/>
  <c r="D17" i="42" a="1"/>
  <c r="C15" i="1" a="1"/>
  <c r="F20" i="42" a="1"/>
  <c r="W12" i="42" a="1"/>
  <c r="N6" i="42" a="1"/>
  <c r="B15" i="42" a="1"/>
  <c r="P15" i="42" a="1"/>
  <c r="I16" i="42" a="1"/>
  <c r="D14" i="8" a="1"/>
  <c r="D17" i="8" a="1"/>
  <c r="D9" i="8" a="1"/>
  <c r="G4" i="42" a="1"/>
  <c r="O19" i="42" a="1"/>
  <c r="H19" i="42" a="1"/>
  <c r="J20" i="42" a="1"/>
  <c r="M7" i="42" a="1"/>
  <c r="C12" i="1" a="1"/>
  <c r="D6" i="8" a="1"/>
  <c r="D10" i="8" a="1"/>
  <c r="C5" i="42" a="1"/>
  <c r="T4" i="42" a="1"/>
  <c r="U19" i="42" a="1"/>
  <c r="C21" i="1" a="1"/>
  <c r="N11" i="42" a="1"/>
  <c r="D15" i="42" a="1"/>
  <c r="P10" i="42" a="1"/>
  <c r="B10" i="42" a="1"/>
  <c r="K17" i="42" a="1"/>
  <c r="I14" i="42" a="1"/>
  <c r="P22" i="42" a="1"/>
  <c r="Q14" i="42" a="1"/>
  <c r="W8" i="42" a="1"/>
  <c r="V20" i="42" a="1"/>
  <c r="T12" i="42" a="1"/>
  <c r="W13" i="42" a="1"/>
  <c r="H21" i="42" a="1"/>
  <c r="Q20" i="42" a="1"/>
  <c r="M13" i="42" a="1"/>
  <c r="G10" i="42" a="1"/>
  <c r="J5" i="42" a="1"/>
  <c r="U4" i="42" a="1"/>
  <c r="H4" i="42" a="1"/>
  <c r="R11" i="42" a="1"/>
  <c r="S15" i="42" a="1"/>
  <c r="I21" i="42" a="1"/>
  <c r="C9" i="42" a="1"/>
  <c r="P17" i="42" a="1"/>
  <c r="X17" i="42" a="1"/>
  <c r="D18" i="42" a="1"/>
  <c r="R15" i="42" a="1"/>
  <c r="K10" i="42" a="1"/>
  <c r="F10" i="42" a="1"/>
  <c r="O11" i="42" a="1"/>
  <c r="J21" i="42" a="1"/>
  <c r="C6" i="42" a="1"/>
  <c r="F19" i="42" a="1"/>
  <c r="X21" i="42" a="1"/>
  <c r="N19" i="42" a="1"/>
  <c r="G14" i="42" a="1"/>
  <c r="C9" i="1" a="1"/>
  <c r="P21" i="42" a="1"/>
  <c r="E19" i="42" a="1"/>
  <c r="T14" i="42" a="1"/>
  <c r="F5" i="42" a="1"/>
  <c r="R6" i="9" a="1"/>
  <c r="B47" i="29" a="1"/>
  <c r="P21" i="9" a="1"/>
  <c r="W20" i="9" a="1"/>
  <c r="H65" i="29" a="1"/>
  <c r="N15" i="9" a="1"/>
  <c r="S17" i="9" a="1"/>
  <c r="B2" i="1" a="1"/>
  <c r="W15" i="9" a="1"/>
  <c r="G14" i="9" a="1"/>
  <c r="B5" i="1" a="1"/>
  <c r="M19" i="9" a="1"/>
  <c r="E32" i="29" a="1"/>
  <c r="E18" i="9" a="1"/>
  <c r="W21" i="9" a="1"/>
  <c r="I13" i="9" a="1"/>
  <c r="B79" i="29" a="1"/>
  <c r="B65" i="29" a="1"/>
  <c r="C69" i="29" a="1"/>
  <c r="J75" i="29"/>
  <c r="G36" i="29" a="1"/>
  <c r="O4" i="9" a="1"/>
  <c r="T15" i="9" a="1"/>
  <c r="K34" i="29" a="1"/>
  <c r="E14" i="9" a="1"/>
  <c r="F2" i="2" a="1"/>
  <c r="H62" i="29" a="1"/>
  <c r="E21" i="29" a="1"/>
  <c r="D47" i="29" a="1"/>
  <c r="C77" i="29" a="1"/>
  <c r="C12" i="9" a="1"/>
  <c r="E16" i="9" a="1"/>
  <c r="E49" i="29" a="1"/>
  <c r="B39" i="29" a="1"/>
  <c r="E44" i="29" a="1"/>
  <c r="H44" i="29" a="1"/>
  <c r="F76" i="29" a="1"/>
  <c r="B20" i="29" a="1"/>
  <c r="H43" i="29" a="1"/>
  <c r="J30" i="29"/>
  <c r="L21" i="9" a="1"/>
  <c r="C19" i="8" a="1"/>
  <c r="E59" i="29" a="1"/>
  <c r="K32" i="29" a="1"/>
  <c r="B60" i="29" a="1"/>
  <c r="V7" i="9" a="1"/>
  <c r="P10" i="9" a="1"/>
  <c r="B3" i="1" a="1"/>
  <c r="C2" i="53" a="1"/>
  <c r="E51" i="29" a="1"/>
  <c r="P9" i="42" a="1"/>
  <c r="D20" i="42" a="1"/>
  <c r="O13" i="42" a="1"/>
  <c r="F13" i="42" a="1"/>
  <c r="R5" i="42" a="1"/>
  <c r="D7" i="8" a="1"/>
  <c r="W4" i="42" a="1"/>
  <c r="L4" i="42" a="1"/>
  <c r="I6" i="42" a="1"/>
  <c r="R16" i="42" a="1"/>
  <c r="Q7" i="42" a="1"/>
  <c r="J13" i="42" a="1"/>
  <c r="Q9" i="42" a="1"/>
  <c r="K15" i="42" a="1"/>
  <c r="F22" i="42" a="1"/>
  <c r="H13" i="42" a="1"/>
  <c r="C11" i="1" a="1"/>
  <c r="M15" i="42" a="1"/>
  <c r="R10" i="42" a="1"/>
  <c r="T19" i="42" a="1"/>
  <c r="R17" i="42" a="1"/>
  <c r="J19" i="42" a="1"/>
  <c r="K8" i="42" a="1"/>
  <c r="P6" i="42" a="1"/>
  <c r="G21" i="42" a="1"/>
  <c r="R2" i="42" a="1"/>
  <c r="Q4" i="42" a="1"/>
  <c r="O6" i="42" a="1"/>
  <c r="K22" i="42" a="1"/>
  <c r="R14" i="42" a="1"/>
  <c r="E12" i="42" a="1"/>
  <c r="G22" i="42" a="1"/>
  <c r="C17" i="1" a="1"/>
  <c r="P20" i="42" a="1"/>
  <c r="E22" i="42" a="1"/>
  <c r="K6" i="42" a="1"/>
  <c r="K3" i="42" a="1"/>
  <c r="R20" i="42" a="1"/>
  <c r="W6" i="42" a="1"/>
  <c r="W11" i="42" a="1"/>
  <c r="X3" i="42" a="1"/>
  <c r="P19" i="42" a="1"/>
  <c r="L18" i="42" a="1"/>
  <c r="Q19" i="42" a="1"/>
  <c r="H10" i="42" a="1"/>
  <c r="C22" i="1" a="1"/>
  <c r="K7" i="42" a="1"/>
  <c r="D13" i="8" a="1"/>
  <c r="J4" i="42" a="1"/>
  <c r="R4" i="42" a="1"/>
  <c r="C8" i="1" a="1"/>
  <c r="O7" i="42" a="1"/>
  <c r="S7" i="42" a="1"/>
  <c r="X6" i="42" a="1"/>
  <c r="T13" i="42" a="1"/>
  <c r="W10" i="42" a="1"/>
  <c r="X9" i="42" a="1"/>
  <c r="B20" i="42" a="1"/>
  <c r="L10" i="42" a="1"/>
  <c r="B11" i="42" a="1"/>
  <c r="G17" i="42" a="1"/>
  <c r="V14" i="42" a="1"/>
  <c r="X14" i="42" a="1"/>
  <c r="V13" i="42" a="1"/>
  <c r="D3" i="42" a="1"/>
  <c r="M16" i="9" a="1"/>
  <c r="R20" i="9" a="1"/>
  <c r="C76" i="29" a="1"/>
  <c r="G56" i="29" a="1"/>
  <c r="F32" i="29" a="1"/>
  <c r="W22" i="9" a="1"/>
  <c r="G12" i="29"/>
  <c r="K29" i="29" a="1"/>
  <c r="E8" i="9" a="1"/>
  <c r="D52" i="29" a="1"/>
  <c r="E19" i="9" a="1"/>
  <c r="H29" i="29" a="1"/>
  <c r="H79" i="29" a="1"/>
  <c r="M9" i="9" a="1"/>
  <c r="G77" i="29" a="1"/>
  <c r="G52" i="29" a="1"/>
  <c r="E10" i="9" a="1"/>
  <c r="B11" i="9" a="1"/>
  <c r="U14" i="9" a="1"/>
  <c r="H73" i="29" a="1"/>
  <c r="F8" i="9" a="1"/>
  <c r="R19" i="9" a="1"/>
  <c r="I6" i="9" a="1"/>
  <c r="C2" i="8" a="1"/>
  <c r="O11" i="9" a="1"/>
  <c r="E54" i="29" a="1"/>
  <c r="K12" i="9" a="1"/>
  <c r="K56" i="29" a="1"/>
  <c r="F7" i="9" a="1"/>
  <c r="K50" i="29" a="1"/>
  <c r="F44" i="29" a="1"/>
  <c r="D14" i="9" a="1"/>
  <c r="J35" i="29"/>
  <c r="O7" i="9" a="1"/>
  <c r="U10" i="9" a="1"/>
  <c r="H48" i="29" a="1"/>
  <c r="B16" i="1" a="1"/>
  <c r="F18" i="9" a="1"/>
  <c r="J29" i="29"/>
  <c r="G45" i="29" a="1"/>
  <c r="C29" i="29" a="1"/>
  <c r="U8" i="9" a="1"/>
  <c r="T19" i="9" a="1"/>
  <c r="E13" i="9" a="1"/>
  <c r="N6" i="9" a="1"/>
  <c r="K74" i="29" a="1"/>
  <c r="G79" i="29" a="1"/>
  <c r="C65" i="29" a="1"/>
  <c r="F58" i="29" a="1"/>
  <c r="J26" i="29"/>
  <c r="O18" i="42" a="1"/>
  <c r="I12" i="42" a="1"/>
  <c r="D13" i="42" a="1"/>
  <c r="L17" i="42" a="1"/>
  <c r="P11" i="42" a="1"/>
  <c r="O21" i="42" a="1"/>
  <c r="F7" i="42" a="1"/>
  <c r="X5" i="42" a="1"/>
  <c r="Q3" i="42" a="1"/>
  <c r="N3" i="42" a="1"/>
  <c r="S21" i="42" a="1"/>
  <c r="L19" i="42" a="1"/>
  <c r="L21" i="42" a="1"/>
  <c r="K2" i="42" a="1"/>
  <c r="K19" i="42" a="1"/>
  <c r="I3" i="42" a="1"/>
  <c r="K18" i="42" a="1"/>
  <c r="J22" i="42" a="1"/>
  <c r="J14" i="42" a="1"/>
  <c r="L3" i="42" a="1"/>
  <c r="F21" i="42" a="1"/>
  <c r="B8" i="42" a="1"/>
  <c r="O3" i="42" a="1"/>
  <c r="L14" i="42" a="1"/>
  <c r="S19" i="42" a="1"/>
  <c r="B13" i="42" a="1"/>
  <c r="P16" i="42" a="1"/>
  <c r="X19" i="42" a="1"/>
  <c r="W15" i="42" a="1"/>
  <c r="W14" i="42" a="1"/>
  <c r="U13" i="42" a="1"/>
  <c r="D11" i="42" a="1"/>
  <c r="C21" i="42" a="1"/>
  <c r="C10" i="1" a="1"/>
  <c r="E11" i="42" a="1"/>
  <c r="H14" i="42" a="1"/>
  <c r="M12" i="42" a="1"/>
  <c r="J12" i="42" a="1"/>
  <c r="C16" i="42" a="1"/>
  <c r="M10" i="42" a="1"/>
  <c r="C4" i="1" a="1"/>
  <c r="W17" i="42" a="1"/>
  <c r="V3" i="42" a="1"/>
  <c r="M9" i="42" a="1"/>
  <c r="L22" i="42" a="1"/>
  <c r="N2" i="42" a="1"/>
  <c r="B7" i="42" a="1"/>
  <c r="C3" i="42" a="1"/>
  <c r="C5" i="53" a="1"/>
  <c r="N5" i="42" a="1"/>
  <c r="H5" i="42" a="1"/>
  <c r="D4" i="8" a="1"/>
  <c r="P14" i="42" a="1"/>
  <c r="F8" i="42" a="1"/>
  <c r="M22" i="42" a="1"/>
  <c r="E3" i="42" a="1"/>
  <c r="V9" i="42" a="1"/>
  <c r="E64" i="29" a="1"/>
  <c r="V22" i="42" a="1"/>
  <c r="X15" i="42" a="1"/>
  <c r="R12" i="42" a="1"/>
  <c r="E16" i="42" a="1"/>
  <c r="P3" i="42" a="1"/>
  <c r="E17" i="42" a="1"/>
  <c r="U21" i="42" a="1"/>
  <c r="W22" i="42" a="1"/>
  <c r="O8" i="42" a="1"/>
  <c r="G16" i="42" a="1"/>
  <c r="N17" i="42" a="1"/>
  <c r="E14" i="42" a="1"/>
  <c r="O16" i="42" a="1"/>
  <c r="O9" i="42" a="1"/>
  <c r="D21" i="8" a="1"/>
  <c r="S22" i="42" a="1"/>
  <c r="N8" i="42" a="1"/>
  <c r="M5" i="42" a="1"/>
  <c r="L16" i="42" a="1"/>
  <c r="T5" i="42" a="1"/>
  <c r="B19" i="42" a="1"/>
  <c r="G15" i="42" a="1"/>
  <c r="L8" i="42" a="1"/>
  <c r="Q18" i="42" a="1"/>
  <c r="N7" i="42" a="1"/>
  <c r="E4" i="42" a="1"/>
  <c r="D3" i="8" a="1"/>
  <c r="I2" i="42" a="1"/>
  <c r="D5" i="42" a="1"/>
  <c r="M8" i="42" a="1"/>
  <c r="F3" i="42" a="1"/>
  <c r="D16" i="42" a="1"/>
  <c r="R7" i="42" a="1"/>
  <c r="C4" i="53" a="1"/>
  <c r="D24" i="8" a="1"/>
  <c r="I15" i="42" a="1"/>
  <c r="N14" i="42" a="1"/>
  <c r="M16" i="42" a="1"/>
  <c r="E6" i="42" a="1"/>
  <c r="C7" i="42" a="1"/>
  <c r="D11" i="8" a="1"/>
  <c r="S3" i="42" a="1"/>
  <c r="L2" i="42" a="1"/>
  <c r="K4" i="42" a="1"/>
  <c r="F16" i="42" a="1"/>
  <c r="I9" i="42" a="1"/>
  <c r="B4" i="42" a="1"/>
  <c r="X7" i="42" a="1"/>
  <c r="W2" i="42" a="1"/>
  <c r="S10" i="42" a="1"/>
  <c r="R18" i="42" a="1"/>
  <c r="Q21" i="42" a="1"/>
  <c r="X8" i="42" a="1"/>
  <c r="B9" i="42" a="1"/>
  <c r="I13" i="42" a="1"/>
  <c r="M4" i="42" a="1"/>
  <c r="H16" i="42" a="1"/>
  <c r="G19" i="42" a="1"/>
  <c r="I11" i="42" a="1"/>
  <c r="X2" i="42" a="1"/>
  <c r="T10" i="42" a="1"/>
  <c r="E2" i="42" a="1"/>
  <c r="W3" i="42" a="1"/>
  <c r="C17" i="42" a="1"/>
  <c r="L5" i="42" a="1"/>
  <c r="L5" i="42" l="1"/>
  <c r="C17" i="42"/>
  <c r="W3" i="42"/>
  <c r="E2" i="42"/>
  <c r="T10" i="42"/>
  <c r="X2" i="42"/>
  <c r="I11" i="42"/>
  <c r="G19" i="42"/>
  <c r="H16" i="42"/>
  <c r="M4" i="42"/>
  <c r="I13" i="42"/>
  <c r="B9" i="42"/>
  <c r="X8" i="42"/>
  <c r="Q21" i="42"/>
  <c r="R18" i="42"/>
  <c r="S10" i="42"/>
  <c r="W2" i="42"/>
  <c r="X7" i="42"/>
  <c r="B4" i="42"/>
  <c r="I9" i="42"/>
  <c r="F16" i="42"/>
  <c r="K4" i="42"/>
  <c r="L2" i="42"/>
  <c r="S3" i="42"/>
  <c r="D11" i="8"/>
  <c r="C7" i="42"/>
  <c r="E6" i="42"/>
  <c r="M16" i="42"/>
  <c r="N14" i="42"/>
  <c r="I15" i="42"/>
  <c r="D24" i="8"/>
  <c r="C4" i="53"/>
  <c r="R7" i="42"/>
  <c r="D16" i="42"/>
  <c r="F3" i="42"/>
  <c r="M8" i="42"/>
  <c r="D5" i="42"/>
  <c r="I2" i="42"/>
  <c r="D3" i="8"/>
  <c r="E4" i="42"/>
  <c r="N7" i="42"/>
  <c r="Q18" i="42"/>
  <c r="L8" i="42"/>
  <c r="G15" i="42"/>
  <c r="B19" i="42"/>
  <c r="T5" i="42"/>
  <c r="L16" i="42"/>
  <c r="M5" i="42"/>
  <c r="N8" i="42"/>
  <c r="S22" i="42"/>
  <c r="D21" i="8"/>
  <c r="O9" i="42"/>
  <c r="O16" i="42"/>
  <c r="E14" i="42"/>
  <c r="N17" i="42"/>
  <c r="G16" i="42"/>
  <c r="O8" i="42"/>
  <c r="W22" i="42"/>
  <c r="U21" i="42"/>
  <c r="E17" i="42"/>
  <c r="P3" i="42"/>
  <c r="E16" i="42"/>
  <c r="R12" i="42"/>
  <c r="X15" i="42"/>
  <c r="V22" i="42"/>
  <c r="E64" i="29"/>
  <c r="V9" i="42"/>
  <c r="E3" i="42"/>
  <c r="M22" i="42"/>
  <c r="F8" i="42"/>
  <c r="P14" i="42"/>
  <c r="D4" i="8"/>
  <c r="H5" i="42"/>
  <c r="N5" i="42"/>
  <c r="C5" i="53"/>
  <c r="C3" i="42"/>
  <c r="B7" i="42"/>
  <c r="N2" i="42"/>
  <c r="L22" i="42"/>
  <c r="M9" i="42"/>
  <c r="V3" i="42"/>
  <c r="W17" i="42"/>
  <c r="C4" i="1"/>
  <c r="M10" i="42"/>
  <c r="C16" i="42"/>
  <c r="J12" i="42"/>
  <c r="M12" i="42"/>
  <c r="H14" i="42"/>
  <c r="E11" i="42"/>
  <c r="C10" i="1"/>
  <c r="C21" i="42"/>
  <c r="D11" i="42"/>
  <c r="U13" i="42"/>
  <c r="W14" i="42"/>
  <c r="W15" i="42"/>
  <c r="X19" i="42"/>
  <c r="P16" i="42"/>
  <c r="B13" i="42"/>
  <c r="S19" i="42"/>
  <c r="L14" i="42"/>
  <c r="O3" i="42"/>
  <c r="B8" i="42"/>
  <c r="F21" i="42"/>
  <c r="L3" i="42"/>
  <c r="J14" i="42"/>
  <c r="J22" i="42"/>
  <c r="K18" i="42"/>
  <c r="I3" i="42"/>
  <c r="K19" i="42"/>
  <c r="K2" i="42"/>
  <c r="L21" i="42"/>
  <c r="L19" i="42"/>
  <c r="S21" i="42"/>
  <c r="N3" i="42"/>
  <c r="Q3" i="42"/>
  <c r="X5" i="42"/>
  <c r="F7" i="42"/>
  <c r="O21" i="42"/>
  <c r="O21" i="43" s="1"/>
  <c r="P11" i="42"/>
  <c r="L17" i="42"/>
  <c r="D13" i="42"/>
  <c r="I12" i="42"/>
  <c r="O18" i="42"/>
  <c r="F58" i="29"/>
  <c r="C65" i="29"/>
  <c r="G79" i="29"/>
  <c r="K74" i="29"/>
  <c r="N6" i="9"/>
  <c r="N6" i="43" s="1"/>
  <c r="E13" i="9"/>
  <c r="E13" i="43" s="1"/>
  <c r="T19" i="9"/>
  <c r="T19" i="43" s="1"/>
  <c r="U8" i="9"/>
  <c r="U8" i="43" s="1"/>
  <c r="C29" i="29"/>
  <c r="G45" i="29"/>
  <c r="F18" i="9"/>
  <c r="F18" i="43" s="1"/>
  <c r="B16" i="1"/>
  <c r="H48" i="29"/>
  <c r="U10" i="9"/>
  <c r="U10" i="43" s="1"/>
  <c r="O7" i="9"/>
  <c r="O7" i="43" s="1"/>
  <c r="D14" i="9"/>
  <c r="F44" i="29"/>
  <c r="K50" i="29"/>
  <c r="F7" i="9"/>
  <c r="K56" i="29"/>
  <c r="K12" i="9"/>
  <c r="K12" i="43" s="1"/>
  <c r="E54" i="29"/>
  <c r="O11" i="9"/>
  <c r="O11" i="43" s="1"/>
  <c r="C2" i="8"/>
  <c r="I6" i="9"/>
  <c r="I6" i="43" s="1"/>
  <c r="R19" i="9"/>
  <c r="R19" i="43" s="1"/>
  <c r="F8" i="9"/>
  <c r="F8" i="43" s="1"/>
  <c r="H73" i="29"/>
  <c r="U14" i="9"/>
  <c r="U14" i="43" s="1"/>
  <c r="B11" i="9"/>
  <c r="E10" i="9"/>
  <c r="E10" i="43" s="1"/>
  <c r="G52" i="29"/>
  <c r="G77" i="29"/>
  <c r="M9" i="9"/>
  <c r="M9" i="43" s="1"/>
  <c r="H79" i="29"/>
  <c r="H29" i="29"/>
  <c r="E19" i="9"/>
  <c r="E19" i="43" s="1"/>
  <c r="D52" i="29"/>
  <c r="E8" i="9"/>
  <c r="E8" i="43" s="1"/>
  <c r="K29" i="29"/>
  <c r="W22" i="9"/>
  <c r="W22" i="43" s="1"/>
  <c r="F32" i="29"/>
  <c r="G56" i="29"/>
  <c r="C76" i="29"/>
  <c r="R20" i="9"/>
  <c r="M16" i="9"/>
  <c r="M16" i="43" s="1"/>
  <c r="D3" i="42"/>
  <c r="V13" i="42"/>
  <c r="X14" i="42"/>
  <c r="V14" i="42"/>
  <c r="G17" i="42"/>
  <c r="B11" i="42"/>
  <c r="L10" i="42"/>
  <c r="B20" i="42"/>
  <c r="X9" i="42"/>
  <c r="W10" i="42"/>
  <c r="T13" i="42"/>
  <c r="X6" i="42"/>
  <c r="S7" i="42"/>
  <c r="O7" i="42"/>
  <c r="C8" i="1"/>
  <c r="R4" i="42"/>
  <c r="J4" i="42"/>
  <c r="D13" i="8"/>
  <c r="K7" i="42"/>
  <c r="C22" i="1"/>
  <c r="H10" i="42"/>
  <c r="Q19" i="42"/>
  <c r="L18" i="42"/>
  <c r="P19" i="42"/>
  <c r="X3" i="42"/>
  <c r="W11" i="42"/>
  <c r="W6" i="42"/>
  <c r="R20" i="42"/>
  <c r="R20" i="43" s="1"/>
  <c r="K3" i="42"/>
  <c r="K6" i="42"/>
  <c r="E22" i="42"/>
  <c r="P20" i="42"/>
  <c r="C17" i="1"/>
  <c r="G22" i="42"/>
  <c r="E12" i="42"/>
  <c r="R14" i="42"/>
  <c r="K22" i="42"/>
  <c r="O6" i="42"/>
  <c r="Q4" i="42"/>
  <c r="R2" i="42"/>
  <c r="G21" i="42"/>
  <c r="P6" i="42"/>
  <c r="K8" i="42"/>
  <c r="J19" i="42"/>
  <c r="R17" i="42"/>
  <c r="T19" i="42"/>
  <c r="R10" i="42"/>
  <c r="M15" i="42"/>
  <c r="C11" i="1"/>
  <c r="H13" i="42"/>
  <c r="F22" i="42"/>
  <c r="K15" i="42"/>
  <c r="Q9" i="42"/>
  <c r="J13" i="42"/>
  <c r="Q7" i="42"/>
  <c r="R16" i="42"/>
  <c r="I6" i="42"/>
  <c r="L4" i="42"/>
  <c r="W4" i="42"/>
  <c r="D7" i="8"/>
  <c r="R5" i="42"/>
  <c r="F13" i="42"/>
  <c r="O13" i="42"/>
  <c r="D20" i="42"/>
  <c r="P9" i="42"/>
  <c r="E51" i="29"/>
  <c r="C2" i="53"/>
  <c r="B3" i="1"/>
  <c r="P10" i="9"/>
  <c r="P10" i="43" s="1"/>
  <c r="V7" i="9"/>
  <c r="V7" i="43" s="1"/>
  <c r="B60" i="29"/>
  <c r="K32" i="29"/>
  <c r="E59" i="29"/>
  <c r="C19" i="8"/>
  <c r="L21" i="9"/>
  <c r="L21" i="43" s="1"/>
  <c r="H43" i="29"/>
  <c r="B20" i="29"/>
  <c r="F76" i="29"/>
  <c r="H44" i="29"/>
  <c r="E44" i="29"/>
  <c r="B39" i="29"/>
  <c r="E49" i="29"/>
  <c r="E16" i="9"/>
  <c r="E16" i="43" s="1"/>
  <c r="C12" i="9"/>
  <c r="C77" i="29"/>
  <c r="D47" i="29"/>
  <c r="E21" i="29"/>
  <c r="H62" i="29"/>
  <c r="F2" i="2"/>
  <c r="E14" i="9"/>
  <c r="E14" i="43" s="1"/>
  <c r="K34" i="29"/>
  <c r="T15" i="9"/>
  <c r="T15" i="43" s="1"/>
  <c r="O4" i="9"/>
  <c r="G36" i="29"/>
  <c r="C69" i="29"/>
  <c r="B65" i="29"/>
  <c r="B79" i="29"/>
  <c r="I13" i="9"/>
  <c r="I13" i="43" s="1"/>
  <c r="W21" i="9"/>
  <c r="W21" i="43" s="1"/>
  <c r="E18" i="9"/>
  <c r="E18" i="43" s="1"/>
  <c r="E32" i="29"/>
  <c r="M19" i="9"/>
  <c r="B5" i="1"/>
  <c r="G14" i="9"/>
  <c r="G14" i="43" s="1"/>
  <c r="W15" i="9"/>
  <c r="W15" i="43" s="1"/>
  <c r="B2" i="1"/>
  <c r="S17" i="9"/>
  <c r="S17" i="43" s="1"/>
  <c r="N15" i="9"/>
  <c r="N15" i="43" s="1"/>
  <c r="H65" i="29"/>
  <c r="W20" i="9"/>
  <c r="W20" i="43" s="1"/>
  <c r="P21" i="9"/>
  <c r="P21" i="43" s="1"/>
  <c r="B47" i="29"/>
  <c r="R6" i="9"/>
  <c r="R6" i="43" s="1"/>
  <c r="F5" i="42"/>
  <c r="T14" i="42"/>
  <c r="E19" i="42"/>
  <c r="P21" i="42"/>
  <c r="C9" i="1"/>
  <c r="G14" i="42"/>
  <c r="N19" i="42"/>
  <c r="X21" i="42"/>
  <c r="F19" i="42"/>
  <c r="C6" i="42"/>
  <c r="J21" i="42"/>
  <c r="O11" i="42"/>
  <c r="F10" i="42"/>
  <c r="K10" i="42"/>
  <c r="R15" i="42"/>
  <c r="D18" i="42"/>
  <c r="X17" i="42"/>
  <c r="P17" i="42"/>
  <c r="C9" i="42"/>
  <c r="I21" i="42"/>
  <c r="S15" i="42"/>
  <c r="R11" i="42"/>
  <c r="H4" i="42"/>
  <c r="U4" i="42"/>
  <c r="J5" i="42"/>
  <c r="G10" i="42"/>
  <c r="M13" i="42"/>
  <c r="Q20" i="42"/>
  <c r="H21" i="42"/>
  <c r="W13" i="42"/>
  <c r="T12" i="42"/>
  <c r="V20" i="42"/>
  <c r="W8" i="42"/>
  <c r="Q14" i="42"/>
  <c r="P22" i="42"/>
  <c r="I14" i="42"/>
  <c r="K17" i="42"/>
  <c r="B10" i="42"/>
  <c r="P10" i="42"/>
  <c r="D15" i="42"/>
  <c r="N11" i="42"/>
  <c r="C21" i="1"/>
  <c r="U19" i="42"/>
  <c r="T4" i="42"/>
  <c r="C5" i="42"/>
  <c r="D10" i="8"/>
  <c r="D6" i="8"/>
  <c r="C12" i="1"/>
  <c r="M7" i="42"/>
  <c r="J20" i="42"/>
  <c r="H19" i="42"/>
  <c r="O19" i="42"/>
  <c r="G4" i="42"/>
  <c r="D9" i="8"/>
  <c r="D17" i="8"/>
  <c r="D14" i="8"/>
  <c r="I16" i="42"/>
  <c r="P15" i="42"/>
  <c r="B15" i="42"/>
  <c r="N6" i="42"/>
  <c r="W12" i="42"/>
  <c r="F20" i="42"/>
  <c r="C15" i="1"/>
  <c r="D17" i="42"/>
  <c r="J15" i="42"/>
  <c r="N4" i="42"/>
  <c r="G5" i="42"/>
  <c r="K5" i="42"/>
  <c r="D16" i="8"/>
  <c r="B41" i="29"/>
  <c r="F29" i="29"/>
  <c r="E39" i="29"/>
  <c r="P11" i="9"/>
  <c r="P11" i="43" s="1"/>
  <c r="B44" i="29"/>
  <c r="H28" i="29"/>
  <c r="B4" i="53"/>
  <c r="C39" i="29"/>
  <c r="I9" i="2"/>
  <c r="Q18" i="9"/>
  <c r="Q18" i="43" s="1"/>
  <c r="E50" i="29"/>
  <c r="D79" i="29"/>
  <c r="C9" i="8"/>
  <c r="T20" i="9"/>
  <c r="T20" i="43" s="1"/>
  <c r="E21" i="9"/>
  <c r="E21" i="43" s="1"/>
  <c r="C6" i="9"/>
  <c r="G54" i="29"/>
  <c r="H37" i="29"/>
  <c r="C8" i="8"/>
  <c r="S11" i="9"/>
  <c r="C11" i="9"/>
  <c r="C11" i="43" s="1"/>
  <c r="E58" i="29"/>
  <c r="D77" i="29"/>
  <c r="G40" i="29"/>
  <c r="F74" i="29"/>
  <c r="P17" i="9"/>
  <c r="P17" i="43" s="1"/>
  <c r="D29" i="29"/>
  <c r="D13" i="9"/>
  <c r="D13" i="43" s="1"/>
  <c r="U3" i="9"/>
  <c r="U3" i="43" s="1"/>
  <c r="B21" i="29"/>
  <c r="K10" i="9"/>
  <c r="K10" i="43" s="1"/>
  <c r="W2" i="9"/>
  <c r="W2" i="43" s="1"/>
  <c r="B76" i="29"/>
  <c r="B13" i="9"/>
  <c r="G37" i="29"/>
  <c r="G17" i="9"/>
  <c r="G17" i="43" s="1"/>
  <c r="C70" i="29"/>
  <c r="K31" i="29"/>
  <c r="D67" i="29"/>
  <c r="H54" i="29"/>
  <c r="C7" i="9"/>
  <c r="H34" i="29"/>
  <c r="E67" i="29"/>
  <c r="K70" i="29"/>
  <c r="K40" i="29"/>
  <c r="H20" i="29"/>
  <c r="E20" i="9"/>
  <c r="E20" i="43" s="1"/>
  <c r="B52" i="29"/>
  <c r="K51" i="29"/>
  <c r="K14" i="42"/>
  <c r="B16" i="42"/>
  <c r="I22" i="42"/>
  <c r="J10" i="42"/>
  <c r="N18" i="42"/>
  <c r="F11" i="42"/>
  <c r="D22" i="8"/>
  <c r="D20" i="8"/>
  <c r="K13" i="42"/>
  <c r="E13" i="42"/>
  <c r="C10" i="42"/>
  <c r="O17" i="42"/>
  <c r="W18" i="42"/>
  <c r="D10" i="42"/>
  <c r="B22" i="42"/>
  <c r="P12" i="42"/>
  <c r="L11" i="42"/>
  <c r="D23" i="8"/>
  <c r="D2" i="8"/>
  <c r="E2" i="8" s="1"/>
  <c r="B5" i="42"/>
  <c r="S16" i="42"/>
  <c r="X10" i="42"/>
  <c r="B17" i="42"/>
  <c r="Q2" i="42"/>
  <c r="O22" i="42"/>
  <c r="L13" i="42"/>
  <c r="I5" i="42"/>
  <c r="D18" i="8"/>
  <c r="E5" i="42"/>
  <c r="F64" i="29"/>
  <c r="V15" i="42"/>
  <c r="M11" i="42"/>
  <c r="G6" i="42"/>
  <c r="E21" i="42"/>
  <c r="S8" i="42"/>
  <c r="D14" i="42"/>
  <c r="D14" i="43" s="1"/>
  <c r="F12" i="42"/>
  <c r="O15" i="42"/>
  <c r="S20" i="42"/>
  <c r="E26" i="29"/>
  <c r="O21" i="9"/>
  <c r="N18" i="9"/>
  <c r="N18" i="43" s="1"/>
  <c r="C37" i="29"/>
  <c r="C59" i="29"/>
  <c r="S22" i="9"/>
  <c r="S22" i="43" s="1"/>
  <c r="E43" i="29"/>
  <c r="K9" i="9"/>
  <c r="K9" i="43" s="1"/>
  <c r="C51" i="29"/>
  <c r="F4" i="2"/>
  <c r="G51" i="29"/>
  <c r="H38" i="29"/>
  <c r="F15" i="9"/>
  <c r="F15" i="43" s="1"/>
  <c r="K67" i="29"/>
  <c r="P9" i="9"/>
  <c r="P9" i="43" s="1"/>
  <c r="O10" i="9"/>
  <c r="O10" i="43" s="1"/>
  <c r="I8" i="2"/>
  <c r="H58" i="29"/>
  <c r="E76" i="29"/>
  <c r="G33" i="29"/>
  <c r="F55" i="29"/>
  <c r="Q21" i="9"/>
  <c r="Q21" i="43" s="1"/>
  <c r="P8" i="9"/>
  <c r="P8" i="43" s="1"/>
  <c r="K65" i="29"/>
  <c r="D38" i="29"/>
  <c r="M7" i="9"/>
  <c r="M7" i="43" s="1"/>
  <c r="N21" i="9"/>
  <c r="N21" i="43" s="1"/>
  <c r="E35" i="29"/>
  <c r="F78" i="29"/>
  <c r="E30" i="29"/>
  <c r="F25" i="29"/>
  <c r="I22" i="9"/>
  <c r="I22" i="43" s="1"/>
  <c r="S13" i="9"/>
  <c r="S13" i="43" s="1"/>
  <c r="S12" i="9"/>
  <c r="S10" i="9"/>
  <c r="S10" i="43" s="1"/>
  <c r="E17" i="9"/>
  <c r="E17" i="43" s="1"/>
  <c r="I12" i="9"/>
  <c r="L13" i="9"/>
  <c r="L13" i="43" s="1"/>
  <c r="R18" i="9"/>
  <c r="R18" i="43" s="1"/>
  <c r="W6" i="9"/>
  <c r="W6" i="43" s="1"/>
  <c r="G7" i="9"/>
  <c r="G7" i="43" s="1"/>
  <c r="G9" i="9"/>
  <c r="G9" i="43" s="1"/>
  <c r="R12" i="9"/>
  <c r="X13" i="9"/>
  <c r="X13" i="43" s="1"/>
  <c r="R17" i="9"/>
  <c r="R17" i="43" s="1"/>
  <c r="G10" i="9"/>
  <c r="G10" i="43" s="1"/>
  <c r="S13" i="42"/>
  <c r="K16" i="42"/>
  <c r="H15" i="42"/>
  <c r="C8" i="42"/>
  <c r="H18" i="42"/>
  <c r="C18" i="42"/>
  <c r="F15" i="42"/>
  <c r="G13" i="42"/>
  <c r="D5" i="8"/>
  <c r="P5" i="42"/>
  <c r="M2" i="42"/>
  <c r="C11" i="42"/>
  <c r="D22" i="42"/>
  <c r="N16" i="42"/>
  <c r="E20" i="42"/>
  <c r="C6" i="1"/>
  <c r="Q5" i="42"/>
  <c r="W5" i="42"/>
  <c r="C6" i="53"/>
  <c r="H6" i="42"/>
  <c r="L6" i="42"/>
  <c r="C20" i="42"/>
  <c r="J6" i="42"/>
  <c r="H2" i="42"/>
  <c r="C13" i="1"/>
  <c r="D13" i="1" s="1"/>
  <c r="G18" i="42"/>
  <c r="U11" i="42"/>
  <c r="V11" i="42"/>
  <c r="V18" i="42"/>
  <c r="C5" i="1"/>
  <c r="D5" i="1" s="1"/>
  <c r="L12" i="42"/>
  <c r="M3" i="42"/>
  <c r="Q12" i="42"/>
  <c r="D7" i="42"/>
  <c r="R22" i="42"/>
  <c r="C2" i="42"/>
  <c r="S11" i="42"/>
  <c r="S11" i="43" s="1"/>
  <c r="R6" i="42"/>
  <c r="N10" i="42"/>
  <c r="G9" i="42"/>
  <c r="I20" i="42"/>
  <c r="C2" i="1"/>
  <c r="D2" i="1" s="1"/>
  <c r="N13" i="42"/>
  <c r="K12" i="42"/>
  <c r="J8" i="42"/>
  <c r="G8" i="42"/>
  <c r="D15" i="8"/>
  <c r="V5" i="42"/>
  <c r="U5" i="42"/>
  <c r="B3" i="42"/>
  <c r="T6" i="42"/>
  <c r="E9" i="42"/>
  <c r="D8" i="42"/>
  <c r="I10" i="42"/>
  <c r="H11" i="42"/>
  <c r="C14" i="1"/>
  <c r="K9" i="42"/>
  <c r="S6" i="42"/>
  <c r="O4" i="42"/>
  <c r="T11" i="42"/>
  <c r="S17" i="42"/>
  <c r="B6" i="42"/>
  <c r="G7" i="42"/>
  <c r="C19" i="1"/>
  <c r="N22" i="42"/>
  <c r="Q6" i="42"/>
  <c r="K21" i="42"/>
  <c r="S4" i="42"/>
  <c r="U2" i="42"/>
  <c r="U9" i="42"/>
  <c r="V16" i="42"/>
  <c r="T20" i="42"/>
  <c r="C3" i="1"/>
  <c r="D3" i="1" s="1"/>
  <c r="P7" i="42"/>
  <c r="L15" i="42"/>
  <c r="O10" i="42"/>
  <c r="M20" i="42"/>
  <c r="X14" i="9"/>
  <c r="X14" i="43" s="1"/>
  <c r="H19" i="9"/>
  <c r="H19" i="43" s="1"/>
  <c r="I10" i="2"/>
  <c r="C54" i="29"/>
  <c r="Q2" i="9"/>
  <c r="C3" i="9"/>
  <c r="E31" i="29"/>
  <c r="S2" i="9"/>
  <c r="G43" i="29"/>
  <c r="C68" i="29"/>
  <c r="D22" i="9"/>
  <c r="D22" i="43" s="1"/>
  <c r="H23" i="29"/>
  <c r="F45" i="29"/>
  <c r="C18" i="8"/>
  <c r="G41" i="29"/>
  <c r="E69" i="29"/>
  <c r="B78" i="29"/>
  <c r="F24" i="29"/>
  <c r="D39" i="29"/>
  <c r="G4" i="9"/>
  <c r="G4" i="43" s="1"/>
  <c r="H22" i="29"/>
  <c r="D59" i="29"/>
  <c r="K21" i="29"/>
  <c r="I17" i="9"/>
  <c r="I17" i="43" s="1"/>
  <c r="B13" i="1"/>
  <c r="M8" i="9"/>
  <c r="M8" i="43" s="1"/>
  <c r="P3" i="9"/>
  <c r="P3" i="43" s="1"/>
  <c r="D64" i="29"/>
  <c r="B11" i="2"/>
  <c r="I16" i="9"/>
  <c r="I16" i="43" s="1"/>
  <c r="T6" i="9"/>
  <c r="T6" i="43" s="1"/>
  <c r="T16" i="9"/>
  <c r="T16" i="43" s="1"/>
  <c r="C3" i="8"/>
  <c r="D8" i="9"/>
  <c r="D8" i="43" s="1"/>
  <c r="C63" i="29"/>
  <c r="G31" i="29"/>
  <c r="Q3" i="9"/>
  <c r="Q3" i="43" s="1"/>
  <c r="G69" i="29"/>
  <c r="G18" i="9"/>
  <c r="G18" i="43" s="1"/>
  <c r="B69" i="29"/>
  <c r="L9" i="9"/>
  <c r="L9" i="43" s="1"/>
  <c r="B2" i="42"/>
  <c r="H22" i="42"/>
  <c r="N15" i="42"/>
  <c r="D21" i="42"/>
  <c r="V17" i="42"/>
  <c r="H12" i="42"/>
  <c r="Q22" i="42"/>
  <c r="F6" i="42"/>
  <c r="I17" i="42"/>
  <c r="R13" i="42"/>
  <c r="N20" i="42"/>
  <c r="D4" i="42"/>
  <c r="X4" i="42"/>
  <c r="U7" i="42"/>
  <c r="T8" i="42"/>
  <c r="X20" i="42"/>
  <c r="U20" i="42"/>
  <c r="U14" i="42"/>
  <c r="R8" i="42"/>
  <c r="G11" i="42"/>
  <c r="Q13" i="42"/>
  <c r="S12" i="42"/>
  <c r="S12" i="43" s="1"/>
  <c r="T18" i="42"/>
  <c r="T17" i="42"/>
  <c r="T22" i="42"/>
  <c r="V21" i="42"/>
  <c r="X12" i="42"/>
  <c r="Q16" i="42"/>
  <c r="H7" i="42"/>
  <c r="H20" i="42"/>
  <c r="D12" i="42"/>
  <c r="B12" i="42"/>
  <c r="C7" i="1"/>
  <c r="C12" i="42"/>
  <c r="C12" i="43" s="1"/>
  <c r="I8" i="42"/>
  <c r="T16" i="42"/>
  <c r="U15" i="42"/>
  <c r="U18" i="42"/>
  <c r="X18" i="42"/>
  <c r="P8" i="42"/>
  <c r="F42" i="29"/>
  <c r="J4" i="9"/>
  <c r="P14" i="9"/>
  <c r="B14" i="9"/>
  <c r="X3" i="9"/>
  <c r="X3" i="43" s="1"/>
  <c r="O22" i="9"/>
  <c r="O22" i="43" s="1"/>
  <c r="D60" i="29"/>
  <c r="K41" i="29"/>
  <c r="X20" i="9"/>
  <c r="X20" i="43" s="1"/>
  <c r="G48" i="29"/>
  <c r="C20" i="9"/>
  <c r="C20" i="43" s="1"/>
  <c r="V10" i="9"/>
  <c r="V10" i="43" s="1"/>
  <c r="W8" i="9"/>
  <c r="W8" i="43" s="1"/>
  <c r="G65" i="29"/>
  <c r="L18" i="9"/>
  <c r="L18" i="43" s="1"/>
  <c r="U2" i="9"/>
  <c r="U2" i="43" s="1"/>
  <c r="J9" i="9"/>
  <c r="J9" i="43" s="1"/>
  <c r="F26" i="29"/>
  <c r="B9" i="1"/>
  <c r="E29" i="29"/>
  <c r="G6" i="9"/>
  <c r="G6" i="43" s="1"/>
  <c r="K18" i="9"/>
  <c r="K18" i="43" s="1"/>
  <c r="Q9" i="9"/>
  <c r="Q9" i="43" s="1"/>
  <c r="B23" i="29"/>
  <c r="O2" i="9"/>
  <c r="G3" i="9"/>
  <c r="D45" i="29"/>
  <c r="C24" i="8"/>
  <c r="M15" i="9"/>
  <c r="M15" i="43" s="1"/>
  <c r="H4" i="9"/>
  <c r="B24" i="29"/>
  <c r="B7" i="2"/>
  <c r="C28" i="29"/>
  <c r="K62" i="29"/>
  <c r="R2" i="9"/>
  <c r="X6" i="9"/>
  <c r="X6" i="43" s="1"/>
  <c r="H21" i="29"/>
  <c r="F75" i="29"/>
  <c r="C60" i="29"/>
  <c r="G23" i="29"/>
  <c r="C31" i="29"/>
  <c r="C13" i="8"/>
  <c r="M14" i="9"/>
  <c r="F66" i="29"/>
  <c r="D42" i="29"/>
  <c r="J13" i="9"/>
  <c r="J13" i="43" s="1"/>
  <c r="F65" i="29"/>
  <c r="W5" i="9"/>
  <c r="W5" i="43" s="1"/>
  <c r="I4" i="42"/>
  <c r="G2" i="42"/>
  <c r="P2" i="42"/>
  <c r="P27" i="42" s="1"/>
  <c r="S18" i="42"/>
  <c r="I19" i="42"/>
  <c r="K11" i="42"/>
  <c r="P4" i="42"/>
  <c r="G64" i="29"/>
  <c r="W20" i="42"/>
  <c r="W16" i="42"/>
  <c r="C13" i="42"/>
  <c r="N9" i="42"/>
  <c r="K20" i="42"/>
  <c r="P18" i="42"/>
  <c r="X16" i="42"/>
  <c r="X22" i="42"/>
  <c r="T3" i="42"/>
  <c r="U22" i="42"/>
  <c r="W21" i="42"/>
  <c r="J9" i="42"/>
  <c r="S14" i="42"/>
  <c r="S9" i="42"/>
  <c r="D6" i="42"/>
  <c r="F18" i="42"/>
  <c r="V12" i="42"/>
  <c r="V2" i="42"/>
  <c r="V8" i="42"/>
  <c r="U10" i="42"/>
  <c r="V6" i="42"/>
  <c r="U8" i="42"/>
  <c r="L7" i="42"/>
  <c r="M18" i="42"/>
  <c r="C15" i="42"/>
  <c r="I7" i="42"/>
  <c r="C14" i="42"/>
  <c r="U12" i="42"/>
  <c r="M19" i="42"/>
  <c r="M19" i="43" s="1"/>
  <c r="U16" i="42"/>
  <c r="T5" i="9"/>
  <c r="D51" i="29"/>
  <c r="D46" i="29"/>
  <c r="B58" i="29"/>
  <c r="C47" i="29"/>
  <c r="G30" i="29"/>
  <c r="D21" i="29"/>
  <c r="K20" i="29"/>
  <c r="D2" i="9"/>
  <c r="Q15" i="9"/>
  <c r="Q15" i="43" s="1"/>
  <c r="C36" i="29"/>
  <c r="B4" i="1"/>
  <c r="G57" i="29"/>
  <c r="D31" i="29"/>
  <c r="L6" i="9"/>
  <c r="L6" i="43" s="1"/>
  <c r="C8" i="9"/>
  <c r="C8" i="43" s="1"/>
  <c r="F9" i="9"/>
  <c r="F9" i="43" s="1"/>
  <c r="G25" i="29"/>
  <c r="F47" i="29"/>
  <c r="C16" i="8"/>
  <c r="J22" i="9"/>
  <c r="J22" i="43" s="1"/>
  <c r="C41" i="29"/>
  <c r="E33" i="29"/>
  <c r="B5" i="2"/>
  <c r="T21" i="9"/>
  <c r="T21" i="43" s="1"/>
  <c r="D19" i="9"/>
  <c r="D19" i="43" s="1"/>
  <c r="E65" i="29"/>
  <c r="C18" i="9"/>
  <c r="C18" i="43" s="1"/>
  <c r="L19" i="9"/>
  <c r="L19" i="43" s="1"/>
  <c r="S18" i="9"/>
  <c r="S18" i="43" s="1"/>
  <c r="D22" i="29"/>
  <c r="F40" i="29"/>
  <c r="F79" i="29"/>
  <c r="U7" i="9"/>
  <c r="U7" i="43" s="1"/>
  <c r="G70" i="29"/>
  <c r="K14" i="9"/>
  <c r="K14" i="43" s="1"/>
  <c r="K78" i="29"/>
  <c r="F43" i="29"/>
  <c r="K63" i="29"/>
  <c r="V2" i="9"/>
  <c r="V2" i="43" s="1"/>
  <c r="C22" i="29"/>
  <c r="C55" i="29"/>
  <c r="C2" i="9"/>
  <c r="V8" i="9"/>
  <c r="V8" i="43" s="1"/>
  <c r="D11" i="9"/>
  <c r="D11" i="43" s="1"/>
  <c r="R22" i="9"/>
  <c r="R22" i="43" s="1"/>
  <c r="C42" i="29"/>
  <c r="X17" i="9"/>
  <c r="X17" i="43" s="1"/>
  <c r="X9" i="9"/>
  <c r="X9" i="43" s="1"/>
  <c r="S5" i="42"/>
  <c r="O5" i="42"/>
  <c r="G20" i="42"/>
  <c r="V4" i="42"/>
  <c r="D19" i="8"/>
  <c r="E19" i="8" s="1"/>
  <c r="M21" i="42"/>
  <c r="L20" i="42"/>
  <c r="D19" i="42"/>
  <c r="O14" i="42"/>
  <c r="D12" i="8"/>
  <c r="M17" i="42"/>
  <c r="V7" i="42"/>
  <c r="W9" i="42"/>
  <c r="T7" i="42"/>
  <c r="J17" i="42"/>
  <c r="H9" i="42"/>
  <c r="M6" i="42"/>
  <c r="C20" i="1"/>
  <c r="B14" i="42"/>
  <c r="E7" i="42"/>
  <c r="J7" i="42"/>
  <c r="C18" i="1"/>
  <c r="T2" i="42"/>
  <c r="F2" i="42"/>
  <c r="F9" i="42"/>
  <c r="H17" i="42"/>
  <c r="Q8" i="42"/>
  <c r="F17" i="42"/>
  <c r="B21" i="42"/>
  <c r="E8" i="42"/>
  <c r="O20" i="42"/>
  <c r="R9" i="42"/>
  <c r="D2" i="42"/>
  <c r="D27" i="42" s="1"/>
  <c r="G12" i="42"/>
  <c r="R3" i="42"/>
  <c r="E15" i="42"/>
  <c r="E10" i="42"/>
  <c r="C16" i="1"/>
  <c r="D16" i="1" s="1"/>
  <c r="U3" i="42"/>
  <c r="J11" i="42"/>
  <c r="N12" i="42"/>
  <c r="G3" i="42"/>
  <c r="M14" i="42"/>
  <c r="M14" i="43" s="1"/>
  <c r="J2" i="42"/>
  <c r="F4" i="42"/>
  <c r="C4" i="42"/>
  <c r="D8" i="8"/>
  <c r="E8" i="8" s="1"/>
  <c r="C22" i="42"/>
  <c r="X13" i="42"/>
  <c r="V19" i="42"/>
  <c r="B18" i="42"/>
  <c r="Y18" i="42" s="1"/>
  <c r="U17" i="42"/>
  <c r="T9" i="42"/>
  <c r="L9" i="42"/>
  <c r="J16" i="42"/>
  <c r="S2" i="42"/>
  <c r="C19" i="42"/>
  <c r="O12" i="42"/>
  <c r="Q17" i="42"/>
  <c r="I18" i="42"/>
  <c r="P13" i="42"/>
  <c r="U6" i="42"/>
  <c r="T15" i="42"/>
  <c r="X11" i="42"/>
  <c r="R19" i="42"/>
  <c r="R21" i="42"/>
  <c r="N21" i="42"/>
  <c r="O2" i="42"/>
  <c r="Q10" i="42"/>
  <c r="D9" i="42"/>
  <c r="W19" i="42"/>
  <c r="W7" i="42"/>
  <c r="T21" i="42"/>
  <c r="V10" i="42"/>
  <c r="H8" i="42"/>
  <c r="H3" i="42"/>
  <c r="F14" i="42"/>
  <c r="E18" i="42"/>
  <c r="Q11" i="42"/>
  <c r="J3" i="42"/>
  <c r="J18" i="42"/>
  <c r="Q15" i="42"/>
  <c r="K45" i="29"/>
  <c r="M17" i="9"/>
  <c r="M17" i="43" s="1"/>
  <c r="B59" i="29"/>
  <c r="H3" i="9"/>
  <c r="H3" i="43" s="1"/>
  <c r="L7" i="9"/>
  <c r="L7" i="43" s="1"/>
  <c r="P12" i="9"/>
  <c r="Q6" i="9"/>
  <c r="G76" i="29"/>
  <c r="I4" i="9"/>
  <c r="I4" i="43" s="1"/>
  <c r="E61" i="29"/>
  <c r="D56" i="29"/>
  <c r="K24" i="29"/>
  <c r="B7" i="9"/>
  <c r="H68" i="29"/>
  <c r="D75" i="29"/>
  <c r="G60" i="29"/>
  <c r="M3" i="9"/>
  <c r="M3" i="43" s="1"/>
  <c r="C56" i="29"/>
  <c r="V3" i="9"/>
  <c r="V3" i="43" s="1"/>
  <c r="C20" i="29"/>
  <c r="C17" i="9"/>
  <c r="C17" i="43" s="1"/>
  <c r="D49" i="29"/>
  <c r="V5" i="9"/>
  <c r="B11" i="1"/>
  <c r="B40" i="29"/>
  <c r="R8" i="9"/>
  <c r="R8" i="43" s="1"/>
  <c r="C62" i="29"/>
  <c r="G50" i="29"/>
  <c r="H26" i="29"/>
  <c r="B3" i="9"/>
  <c r="T8" i="9"/>
  <c r="T8" i="43" s="1"/>
  <c r="K55" i="29"/>
  <c r="D41" i="29"/>
  <c r="E63" i="29"/>
  <c r="D43" i="29"/>
  <c r="X2" i="9"/>
  <c r="X2" i="43" s="1"/>
  <c r="K23" i="29"/>
  <c r="H15" i="9"/>
  <c r="H15" i="43" s="1"/>
  <c r="H7" i="9"/>
  <c r="H7" i="43" s="1"/>
  <c r="B4" i="9"/>
  <c r="B51" i="29"/>
  <c r="C15" i="9"/>
  <c r="C15" i="43" s="1"/>
  <c r="U22" i="9"/>
  <c r="U22" i="43" s="1"/>
  <c r="K22" i="9"/>
  <c r="K22" i="43" s="1"/>
  <c r="E46" i="29"/>
  <c r="G15" i="9"/>
  <c r="H5" i="9"/>
  <c r="E24" i="29"/>
  <c r="E47" i="29"/>
  <c r="T14" i="9"/>
  <c r="T14" i="43" s="1"/>
  <c r="F21" i="29"/>
  <c r="C73" i="29"/>
  <c r="M10" i="9"/>
  <c r="M10" i="43" s="1"/>
  <c r="H59" i="29"/>
  <c r="I5" i="9"/>
  <c r="K5" i="9"/>
  <c r="F30" i="29"/>
  <c r="V12" i="9"/>
  <c r="T13" i="9"/>
  <c r="T13" i="43" s="1"/>
  <c r="H49" i="29"/>
  <c r="D69" i="29"/>
  <c r="F27" i="29"/>
  <c r="E73" i="29"/>
  <c r="C30" i="29"/>
  <c r="C21" i="8"/>
  <c r="F34" i="29"/>
  <c r="B64" i="29"/>
  <c r="D3" i="9"/>
  <c r="D3" i="43" s="1"/>
  <c r="F56" i="29"/>
  <c r="N20" i="9"/>
  <c r="N20" i="43" s="1"/>
  <c r="D35" i="29"/>
  <c r="H67" i="29"/>
  <c r="R3" i="9"/>
  <c r="R3" i="43" s="1"/>
  <c r="F20" i="9"/>
  <c r="F20" i="43" s="1"/>
  <c r="J6" i="9"/>
  <c r="J6" i="43" s="1"/>
  <c r="E70" i="29"/>
  <c r="B26" i="29"/>
  <c r="F72" i="29"/>
  <c r="D10" i="9"/>
  <c r="D10" i="43" s="1"/>
  <c r="B38" i="29"/>
  <c r="G22" i="9"/>
  <c r="G22" i="43" s="1"/>
  <c r="B74" i="29"/>
  <c r="K73" i="29"/>
  <c r="J21" i="9"/>
  <c r="J21" i="43" s="1"/>
  <c r="G12" i="9"/>
  <c r="K4" i="9"/>
  <c r="U15" i="9"/>
  <c r="U15" i="43" s="1"/>
  <c r="F21" i="9"/>
  <c r="F21" i="43" s="1"/>
  <c r="K60" i="29"/>
  <c r="R15" i="9"/>
  <c r="R15" i="43" s="1"/>
  <c r="M13" i="9"/>
  <c r="M13" i="43" s="1"/>
  <c r="E78" i="29"/>
  <c r="B6" i="1"/>
  <c r="F16" i="9"/>
  <c r="Q12" i="9"/>
  <c r="X22" i="9"/>
  <c r="X22" i="43" s="1"/>
  <c r="D53" i="29"/>
  <c r="C75" i="29"/>
  <c r="E4" i="9"/>
  <c r="H20" i="9"/>
  <c r="H20" i="43" s="1"/>
  <c r="R5" i="9"/>
  <c r="R5" i="43" s="1"/>
  <c r="E45" i="29"/>
  <c r="G19" i="9"/>
  <c r="G19" i="43" s="1"/>
  <c r="E52" i="29"/>
  <c r="V21" i="9"/>
  <c r="V21" i="43" s="1"/>
  <c r="K3" i="9"/>
  <c r="K3" i="43" s="1"/>
  <c r="N10" i="9"/>
  <c r="N10" i="43" s="1"/>
  <c r="H22" i="9"/>
  <c r="H22" i="43" s="1"/>
  <c r="U17" i="9"/>
  <c r="U17" i="43" s="1"/>
  <c r="D57" i="29"/>
  <c r="L20" i="9"/>
  <c r="L20" i="43" s="1"/>
  <c r="G26" i="29"/>
  <c r="W3" i="9"/>
  <c r="W3" i="43" s="1"/>
  <c r="C5" i="8"/>
  <c r="E7" i="9"/>
  <c r="E7" i="43" s="1"/>
  <c r="F37" i="29"/>
  <c r="B6" i="9"/>
  <c r="G63" i="29"/>
  <c r="H24" i="29"/>
  <c r="B12" i="2"/>
  <c r="L4" i="9"/>
  <c r="R7" i="9"/>
  <c r="R7" i="43" s="1"/>
  <c r="E53" i="29"/>
  <c r="B19" i="9"/>
  <c r="H18" i="9"/>
  <c r="H18" i="43" s="1"/>
  <c r="B54" i="29"/>
  <c r="U21" i="9"/>
  <c r="U21" i="43" s="1"/>
  <c r="F61" i="29"/>
  <c r="G46" i="29"/>
  <c r="K33" i="29"/>
  <c r="D33" i="29"/>
  <c r="D68" i="29"/>
  <c r="O17" i="9"/>
  <c r="O17" i="43" s="1"/>
  <c r="G27" i="29"/>
  <c r="L16" i="9"/>
  <c r="L16" i="43" s="1"/>
  <c r="G35" i="29"/>
  <c r="W16" i="9"/>
  <c r="W16" i="43" s="1"/>
  <c r="D12" i="9"/>
  <c r="D12" i="43" s="1"/>
  <c r="K68" i="29"/>
  <c r="C52" i="29"/>
  <c r="K19" i="9"/>
  <c r="K19" i="43" s="1"/>
  <c r="G11" i="9"/>
  <c r="G11" i="43" s="1"/>
  <c r="F60" i="29"/>
  <c r="G55" i="29"/>
  <c r="E56" i="29"/>
  <c r="U18" i="9"/>
  <c r="U18" i="43" s="1"/>
  <c r="H51" i="29"/>
  <c r="P4" i="9"/>
  <c r="H61" i="29"/>
  <c r="B12" i="1"/>
  <c r="B18" i="1"/>
  <c r="K53" i="29"/>
  <c r="L11" i="9"/>
  <c r="L11" i="43" s="1"/>
  <c r="V9" i="9"/>
  <c r="V9" i="43" s="1"/>
  <c r="N9" i="9"/>
  <c r="N9" i="43" s="1"/>
  <c r="I15" i="9"/>
  <c r="I15" i="43" s="1"/>
  <c r="B42" i="29"/>
  <c r="H35" i="29"/>
  <c r="G29" i="29"/>
  <c r="B3" i="2"/>
  <c r="C20" i="8"/>
  <c r="I2" i="2"/>
  <c r="X18" i="9"/>
  <c r="X18" i="43" s="1"/>
  <c r="K7" i="9"/>
  <c r="K7" i="43" s="1"/>
  <c r="G68" i="29"/>
  <c r="D27" i="29"/>
  <c r="G72" i="29"/>
  <c r="W9" i="9"/>
  <c r="W9" i="43" s="1"/>
  <c r="C10" i="8"/>
  <c r="K75" i="29"/>
  <c r="U13" i="9"/>
  <c r="U13" i="43" s="1"/>
  <c r="B5" i="53"/>
  <c r="H77" i="29"/>
  <c r="K36" i="29"/>
  <c r="C44" i="29"/>
  <c r="O18" i="9"/>
  <c r="O18" i="43" s="1"/>
  <c r="I14" i="9"/>
  <c r="H47" i="29"/>
  <c r="U12" i="9"/>
  <c r="U12" i="43" s="1"/>
  <c r="G28" i="29"/>
  <c r="D78" i="29"/>
  <c r="D4" i="9"/>
  <c r="I9" i="9"/>
  <c r="I9" i="43" s="1"/>
  <c r="H70" i="29"/>
  <c r="C24" i="29"/>
  <c r="D71" i="29"/>
  <c r="D48" i="29"/>
  <c r="K21" i="9"/>
  <c r="K21" i="43" s="1"/>
  <c r="D18" i="9"/>
  <c r="D18" i="43" s="1"/>
  <c r="B8" i="1"/>
  <c r="B10" i="9"/>
  <c r="B12" i="9"/>
  <c r="F59" i="29"/>
  <c r="E66" i="29"/>
  <c r="H21" i="9"/>
  <c r="H21" i="43" s="1"/>
  <c r="V14" i="9"/>
  <c r="V14" i="43" s="1"/>
  <c r="E48" i="29"/>
  <c r="B71" i="29"/>
  <c r="F12" i="9"/>
  <c r="F12" i="43" s="1"/>
  <c r="C25" i="29"/>
  <c r="H76" i="29"/>
  <c r="G20" i="29"/>
  <c r="H69" i="29"/>
  <c r="G71" i="29"/>
  <c r="H9" i="9"/>
  <c r="H9" i="43" s="1"/>
  <c r="F48" i="29"/>
  <c r="Q20" i="9"/>
  <c r="Q20" i="43" s="1"/>
  <c r="G32" i="29"/>
  <c r="N19" i="9"/>
  <c r="N19" i="43" s="1"/>
  <c r="K69" i="29"/>
  <c r="Q8" i="9"/>
  <c r="Q8" i="43" s="1"/>
  <c r="D58" i="29"/>
  <c r="F41" i="29"/>
  <c r="N2" i="9"/>
  <c r="O8" i="9"/>
  <c r="O8" i="43" s="1"/>
  <c r="H66" i="29"/>
  <c r="J20" i="9"/>
  <c r="J20" i="43" s="1"/>
  <c r="U11" i="9"/>
  <c r="U11" i="43" s="1"/>
  <c r="F2" i="9"/>
  <c r="H14" i="9"/>
  <c r="C58" i="29"/>
  <c r="B50" i="29"/>
  <c r="X10" i="9"/>
  <c r="X10" i="43" s="1"/>
  <c r="E23" i="29"/>
  <c r="V17" i="9"/>
  <c r="V17" i="43" s="1"/>
  <c r="G61" i="29"/>
  <c r="E40" i="29"/>
  <c r="P18" i="9"/>
  <c r="P18" i="43" s="1"/>
  <c r="C9" i="9"/>
  <c r="C9" i="43" s="1"/>
  <c r="K47" i="29"/>
  <c r="C21" i="29"/>
  <c r="F22" i="9"/>
  <c r="F22" i="43" s="1"/>
  <c r="F5" i="9"/>
  <c r="F5" i="43" s="1"/>
  <c r="E36" i="29"/>
  <c r="I20" i="9"/>
  <c r="I20" i="43" s="1"/>
  <c r="E77" i="29"/>
  <c r="P13" i="9"/>
  <c r="P13" i="43" s="1"/>
  <c r="K79" i="29"/>
  <c r="N4" i="9"/>
  <c r="G21" i="9"/>
  <c r="G21" i="43" s="1"/>
  <c r="D32" i="29"/>
  <c r="V6" i="9"/>
  <c r="V6" i="43" s="1"/>
  <c r="C71" i="29"/>
  <c r="G22" i="29"/>
  <c r="O15" i="9"/>
  <c r="O15" i="43" s="1"/>
  <c r="C3" i="53"/>
  <c r="L12" i="9"/>
  <c r="F62" i="29"/>
  <c r="I12" i="2"/>
  <c r="B62" i="29"/>
  <c r="V13" i="9"/>
  <c r="V13" i="43" s="1"/>
  <c r="H17" i="9"/>
  <c r="H17" i="43" s="1"/>
  <c r="K17" i="9"/>
  <c r="K17" i="43" s="1"/>
  <c r="O12" i="9"/>
  <c r="O12" i="43" s="1"/>
  <c r="E22" i="29"/>
  <c r="G59" i="29"/>
  <c r="G34" i="29"/>
  <c r="F6" i="9"/>
  <c r="F6" i="43" s="1"/>
  <c r="C15" i="8"/>
  <c r="C35" i="29"/>
  <c r="C38" i="29"/>
  <c r="S15" i="9"/>
  <c r="O14" i="9"/>
  <c r="O14" i="43" s="1"/>
  <c r="B56" i="29"/>
  <c r="K48" i="29"/>
  <c r="C17" i="8"/>
  <c r="H16" i="9"/>
  <c r="H16" i="43" s="1"/>
  <c r="H6" i="9"/>
  <c r="H6" i="43" s="1"/>
  <c r="L8" i="9"/>
  <c r="L8" i="43" s="1"/>
  <c r="H13" i="9"/>
  <c r="H13" i="43" s="1"/>
  <c r="S8" i="9"/>
  <c r="S8" i="43" s="1"/>
  <c r="F46" i="29"/>
  <c r="B10" i="2"/>
  <c r="J15" i="9"/>
  <c r="J15" i="43" s="1"/>
  <c r="D9" i="9"/>
  <c r="D9" i="43" s="1"/>
  <c r="R13" i="9"/>
  <c r="R13" i="43" s="1"/>
  <c r="B17" i="1"/>
  <c r="G8" i="9"/>
  <c r="G8" i="43" s="1"/>
  <c r="B72" i="29"/>
  <c r="H53" i="29"/>
  <c r="L5" i="9"/>
  <c r="L5" i="43" s="1"/>
  <c r="B35" i="29"/>
  <c r="W18" i="9"/>
  <c r="W18" i="43" s="1"/>
  <c r="H41" i="29"/>
  <c r="K57" i="29"/>
  <c r="B21" i="1"/>
  <c r="L15" i="9"/>
  <c r="L15" i="43" s="1"/>
  <c r="C72" i="29"/>
  <c r="C11" i="8"/>
  <c r="B19" i="1"/>
  <c r="O19" i="9"/>
  <c r="O19" i="43" s="1"/>
  <c r="J12" i="9"/>
  <c r="J12" i="43" s="1"/>
  <c r="C67" i="29"/>
  <c r="S21" i="9"/>
  <c r="S21" i="43" s="1"/>
  <c r="C66" i="29"/>
  <c r="I21" i="9"/>
  <c r="I21" i="43" s="1"/>
  <c r="F57" i="29"/>
  <c r="K61" i="29"/>
  <c r="D5" i="9"/>
  <c r="D5" i="43" s="1"/>
  <c r="H39" i="29"/>
  <c r="X11" i="9"/>
  <c r="X11" i="43" s="1"/>
  <c r="N17" i="9"/>
  <c r="N17" i="43" s="1"/>
  <c r="T11" i="9"/>
  <c r="T11" i="43" s="1"/>
  <c r="G24" i="29"/>
  <c r="V20" i="9"/>
  <c r="V20" i="43" s="1"/>
  <c r="K39" i="29"/>
  <c r="F36" i="29"/>
  <c r="M21" i="9"/>
  <c r="M21" i="43" s="1"/>
  <c r="M11" i="9"/>
  <c r="M11" i="43" s="1"/>
  <c r="F50" i="29"/>
  <c r="O9" i="9"/>
  <c r="O9" i="43" s="1"/>
  <c r="H25" i="29"/>
  <c r="B48" i="29"/>
  <c r="C43" i="29"/>
  <c r="M20" i="9"/>
  <c r="C23" i="8"/>
  <c r="F38" i="29"/>
  <c r="T3" i="9"/>
  <c r="T3" i="43" s="1"/>
  <c r="B45" i="29"/>
  <c r="H74" i="29"/>
  <c r="H11" i="9"/>
  <c r="H11" i="43" s="1"/>
  <c r="K11" i="9"/>
  <c r="K11" i="43" s="1"/>
  <c r="B8" i="9"/>
  <c r="F53" i="29"/>
  <c r="F11" i="9"/>
  <c r="F11" i="43" s="1"/>
  <c r="D50" i="29"/>
  <c r="H40" i="29"/>
  <c r="D23" i="29"/>
  <c r="B3" i="53"/>
  <c r="F14" i="9"/>
  <c r="F14" i="43" s="1"/>
  <c r="D30" i="29"/>
  <c r="D63" i="29"/>
  <c r="C4" i="8"/>
  <c r="G62" i="29"/>
  <c r="B53" i="29"/>
  <c r="K72" i="29"/>
  <c r="Q11" i="9"/>
  <c r="Q11" i="43" s="1"/>
  <c r="C50" i="29"/>
  <c r="N11" i="9"/>
  <c r="N11" i="43" s="1"/>
  <c r="F52" i="29"/>
  <c r="B9" i="2"/>
  <c r="G49" i="29"/>
  <c r="T7" i="9"/>
  <c r="T7" i="43" s="1"/>
  <c r="M12" i="9"/>
  <c r="K54" i="29"/>
  <c r="I18" i="9"/>
  <c r="I18" i="43" s="1"/>
  <c r="D6" i="9"/>
  <c r="W12" i="9"/>
  <c r="W12" i="43" s="1"/>
  <c r="F31" i="29"/>
  <c r="B2" i="9"/>
  <c r="C45" i="29"/>
  <c r="B61" i="29"/>
  <c r="L2" i="9"/>
  <c r="X15" i="9"/>
  <c r="X15" i="43" s="1"/>
  <c r="B15" i="1"/>
  <c r="C12" i="8"/>
  <c r="J3" i="9"/>
  <c r="J3" i="43" s="1"/>
  <c r="B32" i="29"/>
  <c r="J19" i="9"/>
  <c r="I3" i="2"/>
  <c r="F70" i="29"/>
  <c r="R14" i="9"/>
  <c r="R14" i="43" s="1"/>
  <c r="F68" i="29"/>
  <c r="F17" i="9"/>
  <c r="F17" i="43" s="1"/>
  <c r="F77" i="29"/>
  <c r="D61" i="29"/>
  <c r="I10" i="9"/>
  <c r="I10" i="43" s="1"/>
  <c r="K27" i="29"/>
  <c r="D21" i="9"/>
  <c r="D21" i="43" s="1"/>
  <c r="J8" i="9"/>
  <c r="J8" i="43" s="1"/>
  <c r="B20" i="1"/>
  <c r="H8" i="9"/>
  <c r="H8" i="43" s="1"/>
  <c r="D36" i="29"/>
  <c r="F39" i="29"/>
  <c r="E60" i="29"/>
  <c r="B43" i="29"/>
  <c r="H78" i="29"/>
  <c r="B10" i="1"/>
  <c r="J18" i="9"/>
  <c r="J18" i="43" s="1"/>
  <c r="B37" i="29"/>
  <c r="G75" i="29"/>
  <c r="T12" i="9"/>
  <c r="T12" i="43" s="1"/>
  <c r="C5" i="9"/>
  <c r="U9" i="9"/>
  <c r="U9" i="43" s="1"/>
  <c r="H31" i="29"/>
  <c r="C4" i="9"/>
  <c r="C4" i="43" s="1"/>
  <c r="E55" i="29"/>
  <c r="N16" i="9"/>
  <c r="N16" i="43" s="1"/>
  <c r="C64" i="29"/>
  <c r="B9" i="9"/>
  <c r="N7" i="9"/>
  <c r="N7" i="43" s="1"/>
  <c r="G13" i="9"/>
  <c r="G13" i="43" s="1"/>
  <c r="B25" i="29"/>
  <c r="K37" i="29"/>
  <c r="M18" i="9"/>
  <c r="K52" i="29"/>
  <c r="K66" i="29"/>
  <c r="T10" i="9"/>
  <c r="T10" i="43" s="1"/>
  <c r="S20" i="9"/>
  <c r="S20" i="43" s="1"/>
  <c r="H46" i="29"/>
  <c r="D65" i="29"/>
  <c r="B7" i="1"/>
  <c r="U4" i="9"/>
  <c r="B6" i="53"/>
  <c r="B57" i="29"/>
  <c r="B4" i="2"/>
  <c r="P5" i="9"/>
  <c r="P5" i="43" s="1"/>
  <c r="E25" i="29"/>
  <c r="H2" i="9"/>
  <c r="H27" i="9" s="1"/>
  <c r="J2" i="9"/>
  <c r="H64" i="29"/>
  <c r="F33" i="29"/>
  <c r="D70" i="29"/>
  <c r="B55" i="29"/>
  <c r="V19" i="9"/>
  <c r="L14" i="9"/>
  <c r="D40" i="29"/>
  <c r="U6" i="9"/>
  <c r="U6" i="43" s="1"/>
  <c r="B2" i="2"/>
  <c r="L3" i="9"/>
  <c r="L3" i="43" s="1"/>
  <c r="D26" i="29"/>
  <c r="G21" i="29"/>
  <c r="O13" i="9"/>
  <c r="O13" i="43" s="1"/>
  <c r="H36" i="29"/>
  <c r="J10" i="9"/>
  <c r="J10" i="43" s="1"/>
  <c r="F51" i="29"/>
  <c r="K44" i="29"/>
  <c r="M5" i="9"/>
  <c r="M5" i="43" s="1"/>
  <c r="B34" i="29"/>
  <c r="E72" i="29"/>
  <c r="B77" i="29"/>
  <c r="L10" i="9"/>
  <c r="L10" i="43" s="1"/>
  <c r="K43" i="29"/>
  <c r="Q16" i="9"/>
  <c r="Q16" i="43" s="1"/>
  <c r="F49" i="29"/>
  <c r="F3" i="2"/>
  <c r="K22" i="29"/>
  <c r="H45" i="29"/>
  <c r="W10" i="9"/>
  <c r="W10" i="43" s="1"/>
  <c r="B21" i="9"/>
  <c r="K15" i="9"/>
  <c r="K15" i="43" s="1"/>
  <c r="Q22" i="9"/>
  <c r="Q22" i="43" s="1"/>
  <c r="D28" i="29"/>
  <c r="B70" i="29"/>
  <c r="C22" i="9"/>
  <c r="C22" i="43" s="1"/>
  <c r="C14" i="9"/>
  <c r="C14" i="43" s="1"/>
  <c r="N8" i="9"/>
  <c r="N8" i="43" s="1"/>
  <c r="D73" i="29"/>
  <c r="C14" i="8"/>
  <c r="H30" i="29"/>
  <c r="F3" i="9"/>
  <c r="F3" i="43" s="1"/>
  <c r="P20" i="9"/>
  <c r="P20" i="43" s="1"/>
  <c r="E12" i="9"/>
  <c r="E12" i="43" s="1"/>
  <c r="B22" i="9"/>
  <c r="V4" i="9"/>
  <c r="O3" i="9"/>
  <c r="O3" i="43" s="1"/>
  <c r="J5" i="9"/>
  <c r="J5" i="43" s="1"/>
  <c r="B29" i="29"/>
  <c r="X5" i="9"/>
  <c r="X5" i="43" s="1"/>
  <c r="G16" i="9"/>
  <c r="G16" i="43" s="1"/>
  <c r="N14" i="9"/>
  <c r="N14" i="43" s="1"/>
  <c r="D76" i="29"/>
  <c r="H42" i="29"/>
  <c r="N22" i="9"/>
  <c r="N22" i="43" s="1"/>
  <c r="G38" i="29"/>
  <c r="D74" i="29"/>
  <c r="C74" i="29"/>
  <c r="D7" i="9"/>
  <c r="D7" i="43" s="1"/>
  <c r="T17" i="9"/>
  <c r="T17" i="43" s="1"/>
  <c r="J17" i="9"/>
  <c r="U16" i="9"/>
  <c r="U16" i="43" s="1"/>
  <c r="J16" i="9"/>
  <c r="J16" i="43" s="1"/>
  <c r="X7" i="9"/>
  <c r="X7" i="43" s="1"/>
  <c r="B5" i="9"/>
  <c r="D55" i="29"/>
  <c r="R4" i="9"/>
  <c r="H12" i="9"/>
  <c r="H12" i="43" s="1"/>
  <c r="T4" i="9"/>
  <c r="C78" i="29"/>
  <c r="D54" i="29"/>
  <c r="E15" i="9"/>
  <c r="E15" i="43" s="1"/>
  <c r="I19" i="9"/>
  <c r="I19" i="43" s="1"/>
  <c r="Q19" i="9"/>
  <c r="Q19" i="43" s="1"/>
  <c r="P22" i="9"/>
  <c r="P22" i="43" s="1"/>
  <c r="C6" i="8"/>
  <c r="C22" i="8"/>
  <c r="H72" i="29"/>
  <c r="H52" i="29"/>
  <c r="B18" i="9"/>
  <c r="B27" i="29"/>
  <c r="H71" i="29"/>
  <c r="B6" i="2"/>
  <c r="S19" i="9"/>
  <c r="S19" i="43" s="1"/>
  <c r="B46" i="29"/>
  <c r="H63" i="29"/>
  <c r="I11" i="2"/>
  <c r="K71" i="29"/>
  <c r="O5" i="9"/>
  <c r="F20" i="29"/>
  <c r="K38" i="29"/>
  <c r="F4" i="9"/>
  <c r="F4" i="43" s="1"/>
  <c r="B31" i="29"/>
  <c r="K77" i="29"/>
  <c r="I8" i="9"/>
  <c r="I8" i="43" s="1"/>
  <c r="F10" i="9"/>
  <c r="F10" i="43" s="1"/>
  <c r="C48" i="29"/>
  <c r="C40" i="29"/>
  <c r="D24" i="29"/>
  <c r="F54" i="29"/>
  <c r="P19" i="9"/>
  <c r="P19" i="43" s="1"/>
  <c r="C49" i="29"/>
  <c r="W13" i="9"/>
  <c r="W13" i="43" s="1"/>
  <c r="E6" i="9"/>
  <c r="E6" i="43" s="1"/>
  <c r="X8" i="9"/>
  <c r="X8" i="43" s="1"/>
  <c r="J7" i="9"/>
  <c r="J7" i="43" s="1"/>
  <c r="G47" i="29"/>
  <c r="U19" i="9"/>
  <c r="U19" i="43" s="1"/>
  <c r="C21" i="9"/>
  <c r="C21" i="43" s="1"/>
  <c r="G73" i="29"/>
  <c r="E3" i="9"/>
  <c r="B15" i="9"/>
  <c r="P15" i="9"/>
  <c r="P15" i="43" s="1"/>
  <c r="C27" i="29"/>
  <c r="E2" i="9"/>
  <c r="G5" i="9"/>
  <c r="U5" i="9"/>
  <c r="E28" i="29"/>
  <c r="V15" i="9"/>
  <c r="V15" i="43" s="1"/>
  <c r="K30" i="29"/>
  <c r="I6" i="2"/>
  <c r="F73" i="29"/>
  <c r="E75" i="29"/>
  <c r="K26" i="29"/>
  <c r="C10" i="9"/>
  <c r="C10" i="43" s="1"/>
  <c r="W19" i="9"/>
  <c r="W19" i="43" s="1"/>
  <c r="E37" i="29"/>
  <c r="O16" i="9"/>
  <c r="O16" i="43" s="1"/>
  <c r="E79" i="29"/>
  <c r="C26" i="29"/>
  <c r="X16" i="9"/>
  <c r="X16" i="43" s="1"/>
  <c r="I7" i="2"/>
  <c r="T2" i="9"/>
  <c r="T2" i="43" s="1"/>
  <c r="K13" i="9"/>
  <c r="K13" i="43" s="1"/>
  <c r="R21" i="9"/>
  <c r="P16" i="9"/>
  <c r="P16" i="43" s="1"/>
  <c r="C7" i="8"/>
  <c r="H56" i="29"/>
  <c r="M2" i="9"/>
  <c r="M4" i="9"/>
  <c r="C53" i="29"/>
  <c r="B63" i="29"/>
  <c r="C16" i="9"/>
  <c r="C16" i="43" s="1"/>
  <c r="K25" i="29"/>
  <c r="C34" i="29"/>
  <c r="D62" i="29"/>
  <c r="T18" i="9"/>
  <c r="T18" i="43" s="1"/>
  <c r="C33" i="29"/>
  <c r="Q5" i="9"/>
  <c r="Q5" i="43" s="1"/>
  <c r="M22" i="9"/>
  <c r="M22" i="43" s="1"/>
  <c r="E5" i="9"/>
  <c r="D15" i="9"/>
  <c r="D15" i="43" s="1"/>
  <c r="I2" i="9"/>
  <c r="I27" i="9" s="1"/>
  <c r="W7" i="9"/>
  <c r="W7" i="43" s="1"/>
  <c r="G74" i="29"/>
  <c r="P7" i="9"/>
  <c r="P7" i="43" s="1"/>
  <c r="F63" i="29"/>
  <c r="K16" i="9"/>
  <c r="K16" i="43" s="1"/>
  <c r="K64" i="29"/>
  <c r="S4" i="9"/>
  <c r="F35" i="29"/>
  <c r="G58" i="29"/>
  <c r="G42" i="29"/>
  <c r="G67" i="29"/>
  <c r="Q14" i="9"/>
  <c r="B68" i="29"/>
  <c r="H10" i="9"/>
  <c r="H10" i="43" s="1"/>
  <c r="C79" i="29"/>
  <c r="C32" i="29"/>
  <c r="F28" i="29"/>
  <c r="B67" i="29"/>
  <c r="E11" i="9"/>
  <c r="E11" i="43" s="1"/>
  <c r="K59" i="29"/>
  <c r="K2" i="9"/>
  <c r="V16" i="9"/>
  <c r="V16" i="43" s="1"/>
  <c r="L17" i="9"/>
  <c r="L17" i="43" s="1"/>
  <c r="U20" i="9"/>
  <c r="U20" i="43" s="1"/>
  <c r="D25" i="29"/>
  <c r="X21" i="9"/>
  <c r="X21" i="43" s="1"/>
  <c r="X12" i="9"/>
  <c r="X12" i="43" s="1"/>
  <c r="I7" i="9"/>
  <c r="I7" i="43" s="1"/>
  <c r="F71" i="29"/>
  <c r="S7" i="9"/>
  <c r="S7" i="43" s="1"/>
  <c r="W14" i="9"/>
  <c r="B20" i="9"/>
  <c r="D66" i="29"/>
  <c r="N3" i="9"/>
  <c r="N3" i="43" s="1"/>
  <c r="O20" i="9"/>
  <c r="O20" i="43" s="1"/>
  <c r="P2" i="9"/>
  <c r="B14" i="1"/>
  <c r="E27" i="29"/>
  <c r="D37" i="29"/>
  <c r="J14" i="9"/>
  <c r="J14" i="43" s="1"/>
  <c r="I4" i="2"/>
  <c r="O6" i="9"/>
  <c r="F22" i="29"/>
  <c r="H57" i="29"/>
  <c r="K49" i="29"/>
  <c r="H75" i="29"/>
  <c r="G39" i="29"/>
  <c r="B8" i="2"/>
  <c r="E42" i="29"/>
  <c r="B33" i="29"/>
  <c r="F23" i="29"/>
  <c r="H27" i="29"/>
  <c r="I3" i="9"/>
  <c r="B73" i="29"/>
  <c r="S3" i="9"/>
  <c r="S3" i="43" s="1"/>
  <c r="N12" i="9"/>
  <c r="N12" i="43" s="1"/>
  <c r="F19" i="9"/>
  <c r="F19" i="43" s="1"/>
  <c r="H50" i="29"/>
  <c r="C19" i="9"/>
  <c r="C19" i="43" s="1"/>
  <c r="K20" i="9"/>
  <c r="K20" i="43" s="1"/>
  <c r="L22" i="9"/>
  <c r="L22" i="43" s="1"/>
  <c r="M6" i="9"/>
  <c r="M6" i="43" s="1"/>
  <c r="V11" i="9"/>
  <c r="V11" i="43" s="1"/>
  <c r="K35" i="29"/>
  <c r="H32" i="29"/>
  <c r="K28" i="29"/>
  <c r="D44" i="29"/>
  <c r="F67" i="29"/>
  <c r="K6" i="9"/>
  <c r="K6" i="43" s="1"/>
  <c r="N5" i="9"/>
  <c r="R16" i="9"/>
  <c r="K76" i="29"/>
  <c r="H33" i="29"/>
  <c r="Q17" i="9"/>
  <c r="Q17" i="43" s="1"/>
  <c r="W11" i="9"/>
  <c r="W11" i="43" s="1"/>
  <c r="T9" i="9"/>
  <c r="T9" i="43" s="1"/>
  <c r="B22" i="29"/>
  <c r="X4" i="9"/>
  <c r="X4" i="43" s="1"/>
  <c r="K8" i="9"/>
  <c r="K8" i="43" s="1"/>
  <c r="V18" i="9"/>
  <c r="V18" i="43" s="1"/>
  <c r="B16" i="9"/>
  <c r="B36" i="29"/>
  <c r="N13" i="9"/>
  <c r="N13" i="43" s="1"/>
  <c r="E57" i="29"/>
  <c r="G78" i="29"/>
  <c r="K46" i="29"/>
  <c r="G53" i="29"/>
  <c r="C13" i="9"/>
  <c r="C13" i="43" s="1"/>
  <c r="G44" i="29"/>
  <c r="C61" i="29"/>
  <c r="E34" i="29"/>
  <c r="K42" i="29"/>
  <c r="F13" i="9"/>
  <c r="F13" i="43" s="1"/>
  <c r="E68" i="29"/>
  <c r="B2" i="53"/>
  <c r="K58" i="29"/>
  <c r="S9" i="9"/>
  <c r="S9" i="43" s="1"/>
  <c r="R11" i="9"/>
  <c r="R11" i="43" s="1"/>
  <c r="H60" i="29"/>
  <c r="C23" i="29"/>
  <c r="Q13" i="9"/>
  <c r="Q13" i="43" s="1"/>
  <c r="W4" i="9"/>
  <c r="D16" i="9"/>
  <c r="D16" i="43" s="1"/>
  <c r="D34" i="29"/>
  <c r="T22" i="9"/>
  <c r="T22" i="43" s="1"/>
  <c r="C46" i="29"/>
  <c r="D20" i="9"/>
  <c r="D20" i="43" s="1"/>
  <c r="S16" i="9"/>
  <c r="S16" i="43" s="1"/>
  <c r="S5" i="9"/>
  <c r="I11" i="9"/>
  <c r="I11" i="43" s="1"/>
  <c r="J11" i="9"/>
  <c r="J11" i="43" s="1"/>
  <c r="S14" i="9"/>
  <c r="G66" i="29"/>
  <c r="B30" i="29"/>
  <c r="Q10" i="9"/>
  <c r="Q10" i="43" s="1"/>
  <c r="D17" i="9"/>
  <c r="D17" i="43" s="1"/>
  <c r="E71" i="29"/>
  <c r="E38" i="29"/>
  <c r="F69" i="29"/>
  <c r="X19" i="9"/>
  <c r="X19" i="43" s="1"/>
  <c r="E74" i="29"/>
  <c r="E22" i="9"/>
  <c r="E62" i="29"/>
  <c r="G2" i="9"/>
  <c r="E9" i="9"/>
  <c r="E9" i="43" s="1"/>
  <c r="B49" i="29"/>
  <c r="B28" i="29"/>
  <c r="H55" i="29"/>
  <c r="D20" i="29"/>
  <c r="S6" i="9"/>
  <c r="S6" i="43" s="1"/>
  <c r="V22" i="9"/>
  <c r="V22" i="43" s="1"/>
  <c r="I5" i="2"/>
  <c r="W17" i="9"/>
  <c r="W17" i="43" s="1"/>
  <c r="B17" i="9"/>
  <c r="E20" i="29"/>
  <c r="B75" i="29"/>
  <c r="C57" i="29"/>
  <c r="R9" i="9"/>
  <c r="R9" i="43" s="1"/>
  <c r="D72" i="29"/>
  <c r="E41" i="29"/>
  <c r="R10" i="9"/>
  <c r="R10" i="43" s="1"/>
  <c r="G20" i="9"/>
  <c r="G20" i="43" s="1"/>
  <c r="B22" i="1"/>
  <c r="B66" i="29"/>
  <c r="P6" i="9"/>
  <c r="P6" i="43" s="1"/>
  <c r="Q7" i="9"/>
  <c r="Q7" i="43" s="1"/>
  <c r="Q4" i="9"/>
  <c r="Q4" i="43" s="1"/>
  <c r="M27" i="9" l="1"/>
  <c r="E27" i="9"/>
  <c r="B19" i="43"/>
  <c r="Y19" i="9"/>
  <c r="D18" i="1"/>
  <c r="S14" i="43"/>
  <c r="O4" i="43"/>
  <c r="D6" i="53"/>
  <c r="M2" i="43"/>
  <c r="M27" i="42"/>
  <c r="Q2" i="43"/>
  <c r="Q27" i="42"/>
  <c r="P12" i="43"/>
  <c r="E20" i="8"/>
  <c r="E9" i="8"/>
  <c r="E10" i="8"/>
  <c r="B10" i="43"/>
  <c r="Y10" i="42"/>
  <c r="E22" i="43"/>
  <c r="D8" i="1"/>
  <c r="H14" i="43"/>
  <c r="E4" i="8"/>
  <c r="E4" i="43"/>
  <c r="D4" i="53"/>
  <c r="B20" i="43"/>
  <c r="Y20" i="9"/>
  <c r="Y16" i="9"/>
  <c r="B16" i="43"/>
  <c r="Y8" i="9"/>
  <c r="F27" i="9"/>
  <c r="Y21" i="42"/>
  <c r="B14" i="43"/>
  <c r="Y14" i="9"/>
  <c r="D4" i="43"/>
  <c r="Q27" i="9"/>
  <c r="Q6" i="43"/>
  <c r="B3" i="43"/>
  <c r="Y3" i="42"/>
  <c r="Y17" i="42"/>
  <c r="Y22" i="42"/>
  <c r="E22" i="8"/>
  <c r="E16" i="8"/>
  <c r="C5" i="43"/>
  <c r="S15" i="43"/>
  <c r="D9" i="1"/>
  <c r="O6" i="43"/>
  <c r="B11" i="43"/>
  <c r="Y11" i="42"/>
  <c r="M12" i="43"/>
  <c r="P14" i="43"/>
  <c r="R12" i="43"/>
  <c r="E3" i="8"/>
  <c r="E24" i="8"/>
  <c r="L27" i="42"/>
  <c r="Y5" i="9"/>
  <c r="J27" i="9"/>
  <c r="O2" i="43"/>
  <c r="O27" i="42"/>
  <c r="J2" i="43"/>
  <c r="J27" i="42"/>
  <c r="V4" i="43"/>
  <c r="R27" i="9"/>
  <c r="U5" i="43"/>
  <c r="Q12" i="43"/>
  <c r="E5" i="8"/>
  <c r="K5" i="43"/>
  <c r="T4" i="43"/>
  <c r="I14" i="43"/>
  <c r="K27" i="42"/>
  <c r="B8" i="43"/>
  <c r="Y8" i="42"/>
  <c r="W14" i="43"/>
  <c r="N2" i="43"/>
  <c r="N27" i="42"/>
  <c r="T5" i="43"/>
  <c r="I2" i="43"/>
  <c r="I27" i="42"/>
  <c r="K4" i="43"/>
  <c r="L2" i="43"/>
  <c r="L27" i="9"/>
  <c r="Y14" i="42"/>
  <c r="G2" i="43"/>
  <c r="G27" i="42"/>
  <c r="D19" i="1"/>
  <c r="D14" i="1"/>
  <c r="V5" i="43"/>
  <c r="H2" i="43"/>
  <c r="H27" i="42"/>
  <c r="D6" i="1"/>
  <c r="E5" i="43"/>
  <c r="G5" i="43"/>
  <c r="Y15" i="42"/>
  <c r="E7" i="8"/>
  <c r="J19" i="43"/>
  <c r="D22" i="1"/>
  <c r="F7" i="43"/>
  <c r="Y7" i="42"/>
  <c r="F16" i="43"/>
  <c r="B17" i="43"/>
  <c r="Y17" i="9"/>
  <c r="B21" i="43"/>
  <c r="Y21" i="9"/>
  <c r="B12" i="43"/>
  <c r="Y12" i="9"/>
  <c r="Y4" i="9"/>
  <c r="R21" i="43"/>
  <c r="V19" i="43"/>
  <c r="G3" i="43"/>
  <c r="G12" i="43"/>
  <c r="D20" i="1"/>
  <c r="E12" i="8"/>
  <c r="O5" i="43"/>
  <c r="C27" i="9"/>
  <c r="V12" i="43"/>
  <c r="O27" i="9"/>
  <c r="D7" i="1"/>
  <c r="B2" i="43"/>
  <c r="Y2" i="42"/>
  <c r="B27" i="42"/>
  <c r="E15" i="8"/>
  <c r="L12" i="43"/>
  <c r="E18" i="8"/>
  <c r="B5" i="43"/>
  <c r="Y5" i="42"/>
  <c r="N4" i="43"/>
  <c r="D21" i="1"/>
  <c r="Q14" i="43"/>
  <c r="C6" i="43"/>
  <c r="D2" i="53"/>
  <c r="W4" i="43"/>
  <c r="I3" i="43"/>
  <c r="L14" i="43"/>
  <c r="C3" i="43"/>
  <c r="E3" i="43"/>
  <c r="G15" i="43"/>
  <c r="B9" i="43"/>
  <c r="Y9" i="42"/>
  <c r="E2" i="43"/>
  <c r="E27" i="42"/>
  <c r="B18" i="43"/>
  <c r="Y18" i="9"/>
  <c r="K27" i="9"/>
  <c r="K2" i="43"/>
  <c r="Y10" i="9"/>
  <c r="S5" i="43"/>
  <c r="M18" i="43"/>
  <c r="Y12" i="42"/>
  <c r="B6" i="43"/>
  <c r="Y6" i="42"/>
  <c r="I5" i="43"/>
  <c r="L4" i="43"/>
  <c r="E13" i="8"/>
  <c r="D4" i="1"/>
  <c r="D5" i="53"/>
  <c r="E21" i="8"/>
  <c r="B4" i="43"/>
  <c r="Y4" i="42"/>
  <c r="G27" i="9"/>
  <c r="P27" i="9"/>
  <c r="P2" i="43"/>
  <c r="B22" i="43"/>
  <c r="Y22" i="9"/>
  <c r="Y9" i="9"/>
  <c r="Y2" i="9"/>
  <c r="B27" i="9"/>
  <c r="D3" i="53"/>
  <c r="N27" i="9"/>
  <c r="Y3" i="9"/>
  <c r="S2" i="43"/>
  <c r="S27" i="42"/>
  <c r="F2" i="43"/>
  <c r="F27" i="42"/>
  <c r="D2" i="43"/>
  <c r="D27" i="9"/>
  <c r="D6" i="43"/>
  <c r="P4" i="43"/>
  <c r="S27" i="9"/>
  <c r="M20" i="43"/>
  <c r="E23" i="8"/>
  <c r="Y16" i="42"/>
  <c r="E14" i="8"/>
  <c r="D12" i="1"/>
  <c r="U4" i="43"/>
  <c r="D11" i="1"/>
  <c r="D17" i="1"/>
  <c r="J4" i="43"/>
  <c r="I12" i="43"/>
  <c r="Y13" i="42"/>
  <c r="D10" i="1"/>
  <c r="N5" i="43"/>
  <c r="C7" i="43"/>
  <c r="M4" i="43"/>
  <c r="B15" i="43"/>
  <c r="Y15" i="9"/>
  <c r="Y6" i="9"/>
  <c r="B7" i="43"/>
  <c r="Y7" i="9"/>
  <c r="J17" i="43"/>
  <c r="S4" i="43"/>
  <c r="C2" i="43"/>
  <c r="C27" i="42"/>
  <c r="B13" i="43"/>
  <c r="Y13" i="9"/>
  <c r="D15" i="1"/>
  <c r="E17" i="8"/>
  <c r="E6" i="8"/>
  <c r="H4" i="43"/>
  <c r="R16" i="43"/>
  <c r="R2" i="43"/>
  <c r="R27" i="42"/>
  <c r="R4" i="43"/>
  <c r="Y20" i="42"/>
  <c r="Y11" i="9"/>
  <c r="H5" i="43"/>
  <c r="E1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<sst xmlns="http://schemas.openxmlformats.org/spreadsheetml/2006/main" count="1772" uniqueCount="260">
  <si>
    <t>TOC</t>
  </si>
  <si>
    <t>Name</t>
  </si>
  <si>
    <t>Hyperlink</t>
  </si>
  <si>
    <t>List No</t>
  </si>
  <si>
    <t>Players</t>
  </si>
  <si>
    <t>Corporations</t>
  </si>
  <si>
    <t>Variables</t>
  </si>
  <si>
    <t>PlayedPC</t>
  </si>
  <si>
    <t>WinPC</t>
  </si>
  <si>
    <t>WinRate</t>
  </si>
  <si>
    <t>FunFacts</t>
  </si>
  <si>
    <t>GameTemplate</t>
  </si>
  <si>
    <t>START</t>
  </si>
  <si>
    <t>END</t>
  </si>
  <si>
    <t>CHANGELOG</t>
  </si>
  <si>
    <t>Date</t>
  </si>
  <si>
    <t>Mode</t>
  </si>
  <si>
    <t>Map</t>
  </si>
  <si>
    <t>Winner</t>
  </si>
  <si>
    <t>Win Corp</t>
  </si>
  <si>
    <t>Win Score</t>
  </si>
  <si>
    <t>No Players</t>
  </si>
  <si>
    <t>Generation</t>
  </si>
  <si>
    <t>Game1</t>
  </si>
  <si>
    <t>Game2</t>
  </si>
  <si>
    <t>Game3</t>
  </si>
  <si>
    <t>Game4</t>
  </si>
  <si>
    <t>Game5</t>
  </si>
  <si>
    <t>Game6</t>
  </si>
  <si>
    <t>Game7</t>
  </si>
  <si>
    <t>Game8</t>
  </si>
  <si>
    <t>Game9</t>
  </si>
  <si>
    <t>Game10</t>
  </si>
  <si>
    <t>Game11</t>
  </si>
  <si>
    <t>Game12</t>
  </si>
  <si>
    <t>Game13</t>
  </si>
  <si>
    <t>Game14</t>
  </si>
  <si>
    <t>Game15</t>
  </si>
  <si>
    <t>Game16</t>
  </si>
  <si>
    <t>Game17</t>
  </si>
  <si>
    <t>Game18</t>
  </si>
  <si>
    <t>Game19</t>
  </si>
  <si>
    <t>Game20</t>
  </si>
  <si>
    <t>Game21</t>
  </si>
  <si>
    <t>Game22</t>
  </si>
  <si>
    <t>Game23</t>
  </si>
  <si>
    <t>Game24</t>
  </si>
  <si>
    <t>Game25</t>
  </si>
  <si>
    <t>Game26</t>
  </si>
  <si>
    <t>Game27</t>
  </si>
  <si>
    <t>Game28</t>
  </si>
  <si>
    <t>Game29</t>
  </si>
  <si>
    <t>Game30</t>
  </si>
  <si>
    <t>Game31</t>
  </si>
  <si>
    <t>Game32</t>
  </si>
  <si>
    <t>Game33</t>
  </si>
  <si>
    <t>Game34</t>
  </si>
  <si>
    <t>Game35</t>
  </si>
  <si>
    <t>Game36</t>
  </si>
  <si>
    <t>Game37</t>
  </si>
  <si>
    <t>Game38</t>
  </si>
  <si>
    <t>Game39</t>
  </si>
  <si>
    <t>Game40</t>
  </si>
  <si>
    <t>Game41</t>
  </si>
  <si>
    <t>Game42</t>
  </si>
  <si>
    <t>Game43</t>
  </si>
  <si>
    <t>Game44</t>
  </si>
  <si>
    <t>Game45</t>
  </si>
  <si>
    <t>Game46</t>
  </si>
  <si>
    <t>Game47</t>
  </si>
  <si>
    <t>Game48</t>
  </si>
  <si>
    <t>Game49</t>
  </si>
  <si>
    <t>Game50</t>
  </si>
  <si>
    <t>Game51</t>
  </si>
  <si>
    <t>Game52</t>
  </si>
  <si>
    <t>Game53</t>
  </si>
  <si>
    <t>Game54</t>
  </si>
  <si>
    <t>Game55</t>
  </si>
  <si>
    <t>Game56</t>
  </si>
  <si>
    <t>Game57</t>
  </si>
  <si>
    <t>Game58</t>
  </si>
  <si>
    <t>Game59</t>
  </si>
  <si>
    <t>Game60</t>
  </si>
  <si>
    <t>Full Name</t>
  </si>
  <si>
    <t>No Games</t>
  </si>
  <si>
    <t>No Wins</t>
  </si>
  <si>
    <t>Win Rate</t>
  </si>
  <si>
    <t>Corporation</t>
  </si>
  <si>
    <t>Expansion</t>
  </si>
  <si>
    <t>No Played</t>
  </si>
  <si>
    <t>Beginner</t>
  </si>
  <si>
    <t>Standard</t>
  </si>
  <si>
    <t>Credicor</t>
  </si>
  <si>
    <t>Ecoline</t>
  </si>
  <si>
    <t>Helion</t>
  </si>
  <si>
    <t>Interplanetary Cinematics</t>
  </si>
  <si>
    <t>Inventrix</t>
  </si>
  <si>
    <t>Mining Guild</t>
  </si>
  <si>
    <t>Phobolog</t>
  </si>
  <si>
    <t>Tharsis Republic</t>
  </si>
  <si>
    <t>Thorgate</t>
  </si>
  <si>
    <t>UNMI</t>
  </si>
  <si>
    <t>Saturn Systems</t>
  </si>
  <si>
    <t>Corporate Era</t>
  </si>
  <si>
    <t>Teractor</t>
  </si>
  <si>
    <t>Aridor</t>
  </si>
  <si>
    <t>Colonies</t>
  </si>
  <si>
    <t>Arklight</t>
  </si>
  <si>
    <t>Polyphemos</t>
  </si>
  <si>
    <t>Poseidon</t>
  </si>
  <si>
    <t>BANNED</t>
  </si>
  <si>
    <t>Stormcraft Incorporated</t>
  </si>
  <si>
    <t>Cheung Shing Mars</t>
  </si>
  <si>
    <t>Prelude</t>
  </si>
  <si>
    <t>Point Luna</t>
  </si>
  <si>
    <t>Robinson Industries</t>
  </si>
  <si>
    <t>Valley Trust</t>
  </si>
  <si>
    <t>Vitor</t>
  </si>
  <si>
    <t>PLAYED</t>
  </si>
  <si>
    <t>Total</t>
  </si>
  <si>
    <t>WIN</t>
  </si>
  <si>
    <t>WINRATE</t>
  </si>
  <si>
    <t>Sum Games</t>
  </si>
  <si>
    <t>Average Per Player</t>
  </si>
  <si>
    <t>Modes</t>
  </si>
  <si>
    <t>Counter</t>
  </si>
  <si>
    <t>Note</t>
  </si>
  <si>
    <t>Moons/Asteroids</t>
  </si>
  <si>
    <t>Sum colonies</t>
  </si>
  <si>
    <t>Tharsis</t>
  </si>
  <si>
    <t>Calisto (Energy)</t>
  </si>
  <si>
    <t>includes standard</t>
  </si>
  <si>
    <t>Hellas</t>
  </si>
  <si>
    <t>Ceres (Steel)</t>
  </si>
  <si>
    <t>Elysium</t>
  </si>
  <si>
    <t>Enceladus (Microbes)</t>
  </si>
  <si>
    <t>Draft</t>
  </si>
  <si>
    <t>Europa (Oceans)</t>
  </si>
  <si>
    <t>CE+Draft</t>
  </si>
  <si>
    <t>Ganymede (Plant)</t>
  </si>
  <si>
    <t>CE+Colonies</t>
  </si>
  <si>
    <t>Io (Heat)</t>
  </si>
  <si>
    <t>CE+Colonies+Draft</t>
  </si>
  <si>
    <t>Luna (MC)</t>
  </si>
  <si>
    <t>CE+PR+Col+Draft</t>
  </si>
  <si>
    <t>Miranda (Animals)</t>
  </si>
  <si>
    <t>CE+PR</t>
  </si>
  <si>
    <t>Pluto (Cards)</t>
  </si>
  <si>
    <t>CE+PR+Draft</t>
  </si>
  <si>
    <t>Titan (Floaters)</t>
  </si>
  <si>
    <t>Triton (Titanium)</t>
  </si>
  <si>
    <t>TR</t>
  </si>
  <si>
    <t>Award</t>
  </si>
  <si>
    <t>Milestone</t>
  </si>
  <si>
    <t>Greenery</t>
  </si>
  <si>
    <t>Cities</t>
  </si>
  <si>
    <t>Cards</t>
  </si>
  <si>
    <t>Sum</t>
  </si>
  <si>
    <t>Average</t>
  </si>
  <si>
    <t>Moon/Asteroid</t>
  </si>
  <si>
    <t>No Colonies</t>
  </si>
  <si>
    <t>TODO</t>
  </si>
  <si>
    <t>## v01-01</t>
  </si>
  <si>
    <t>### Added</t>
  </si>
  <si>
    <t>20 new GameXX sheets</t>
  </si>
  <si>
    <t>Generation cell (B18)</t>
  </si>
  <si>
    <t>prelude companies in PlayedPC, WinPC and WinRate</t>
  </si>
  <si>
    <t>changelog sheet</t>
  </si>
  <si>
    <t>### Changed</t>
  </si>
  <si>
    <t>TOC sheet, column for end generation</t>
  </si>
  <si>
    <t>## v01-00</t>
  </si>
  <si>
    <t>Organization of data</t>
  </si>
  <si>
    <t>Data processing sheets</t>
  </si>
  <si>
    <t>## v00-01</t>
  </si>
  <si>
    <t>Initial implementation</t>
  </si>
  <si>
    <t>Initial implementation of data tables</t>
  </si>
  <si>
    <t>suiryu15</t>
  </si>
  <si>
    <t>player2</t>
  </si>
  <si>
    <t>player3</t>
  </si>
  <si>
    <t>player4</t>
  </si>
  <si>
    <t>player5</t>
  </si>
  <si>
    <t>player6</t>
  </si>
  <si>
    <t>player7</t>
  </si>
  <si>
    <t>player8</t>
  </si>
  <si>
    <t>player9</t>
  </si>
  <si>
    <t>player10</t>
  </si>
  <si>
    <t>player11</t>
  </si>
  <si>
    <t>player12</t>
  </si>
  <si>
    <t>player13</t>
  </si>
  <si>
    <t>player14</t>
  </si>
  <si>
    <t>player15</t>
  </si>
  <si>
    <t>player16</t>
  </si>
  <si>
    <t>player17</t>
  </si>
  <si>
    <t>player18</t>
  </si>
  <si>
    <t>player19</t>
  </si>
  <si>
    <t>player20</t>
  </si>
  <si>
    <t>player21</t>
  </si>
  <si>
    <t xml:space="preserve"> </t>
  </si>
  <si>
    <t>Venus</t>
  </si>
  <si>
    <t>PR</t>
  </si>
  <si>
    <t>V+PR</t>
  </si>
  <si>
    <t>V+Col</t>
  </si>
  <si>
    <t>V+Draft</t>
  </si>
  <si>
    <t>V+PR+Col</t>
  </si>
  <si>
    <t>V, includes CE</t>
  </si>
  <si>
    <t>V+PR+Col+Draft</t>
  </si>
  <si>
    <t>V+Col+Draft</t>
  </si>
  <si>
    <t>V+PR+Draft</t>
  </si>
  <si>
    <t>NOTE: If playing Venus, CE is in play
NOTE: If playing Turmoil, CE is in play</t>
  </si>
  <si>
    <t>TODO: Implement sum colonies (which colonies are more popular than others?)
TODO: Buy Hellas and Elysium lol, idk, maybe even turmoil</t>
  </si>
  <si>
    <t>Turmoil</t>
  </si>
  <si>
    <t>Tu, includes CE</t>
  </si>
  <si>
    <t>Tu+Draft</t>
  </si>
  <si>
    <t>Tu+PR</t>
  </si>
  <si>
    <t>Tu+Col</t>
  </si>
  <si>
    <t>Tu+V</t>
  </si>
  <si>
    <t>Tu+PR+Draft</t>
  </si>
  <si>
    <t>Tu+Col+Draft</t>
  </si>
  <si>
    <t>Tu+V+Draft</t>
  </si>
  <si>
    <t>Tu+PR+Col+Draft</t>
  </si>
  <si>
    <t>Tu+PR+V+Draft</t>
  </si>
  <si>
    <t>Tu+Col+V+Draft</t>
  </si>
  <si>
    <t>Tu+V+PR+Col+Draft</t>
  </si>
  <si>
    <t>Enter players in seating order.</t>
  </si>
  <si>
    <t>I don't have venus next and turmoil, nor the promo corps, so they are not here.
To enter them in the menu, just write their name in the row below the last (under Vitor), and thier expansion, and then drag the formulas from above (hope you know this basic excel functionality). If new corps don't show in the drop down menu edit the cells with tool Data Validation (tab Data) for more info on how google "how to edit drop down menu in excel". 
Adding new corps to sheets PlayedPC, WinPC, WinRate is same as here, but will require a bit more copying and draging functions, not a problem, 5 min work maybe.</t>
  </si>
  <si>
    <t>Col, includes standard</t>
  </si>
  <si>
    <t>CE, includes standard</t>
  </si>
  <si>
    <t>Enter player names in first column, if necessary extend the functions</t>
  </si>
  <si>
    <t>## v01-02</t>
  </si>
  <si>
    <t>### Removed</t>
  </si>
  <si>
    <t>All game data</t>
  </si>
  <si>
    <t>### Change</t>
  </si>
  <si>
    <t>Game modes for venus next and turmoil (no corporations added)</t>
  </si>
  <si>
    <t>HowToUse sheet</t>
  </si>
  <si>
    <t>HowToUse</t>
  </si>
  <si>
    <t>HOW TO USE</t>
  </si>
  <si>
    <t>1. Enter player names in sheet Players</t>
  </si>
  <si>
    <t>YOU CAN USE HYPERLINKS TO MOVE THROUGH THE FILE AND JUMP TO CORRECT SHEET</t>
  </si>
  <si>
    <t>3. Enter current date</t>
  </si>
  <si>
    <t>Use hotkey CTRL+SHIFT+,</t>
  </si>
  <si>
    <t>You can use the drop down menu with hotkey ALT+ &lt;down arrow&gt;  to move through the menu</t>
  </si>
  <si>
    <t>4. Enter the current "mode", that refers to expansions used</t>
  </si>
  <si>
    <t>EVERY SHEET HAS THE "TOC" HYPERLINK</t>
  </si>
  <si>
    <t>&lt;--</t>
  </si>
  <si>
    <t>5. Enter used map (Tharsis, Elysium, Hellas)</t>
  </si>
  <si>
    <t>7. Enter Moons/Asteroid if you are playing the colonies expansion</t>
  </si>
  <si>
    <t>6. Enter the last generation</t>
  </si>
  <si>
    <t>8. Enter how many colonies there were on that moon/asteroid</t>
  </si>
  <si>
    <t>9. Enter game data, for players and corporations you can use the drop down menu</t>
  </si>
  <si>
    <t>10. Use the hyperlinks to move through the sheet. (HYPERLINKS DON'T WORK IN ONLINE EXCEL)</t>
  </si>
  <si>
    <t>11. TOC has links to everywhere and games summary</t>
  </si>
  <si>
    <t>TOC is the first sheet with links to all other sheets, as well as games result summary</t>
  </si>
  <si>
    <t>13. Corporations sheet has winrate of corporations</t>
  </si>
  <si>
    <t>2. Go to sheet Game1, you can use hyperlink on the TOC sheet</t>
  </si>
  <si>
    <t>12. Players sheet has winrate of players
Will be calculated after first dana entry</t>
  </si>
  <si>
    <r>
      <t xml:space="preserve">14. PlayedPC has the number of times a player played that corporation
</t>
    </r>
    <r>
      <rPr>
        <sz val="11"/>
        <color rgb="FFFF0000"/>
        <rFont val="Calibri"/>
        <family val="2"/>
        <scheme val="minor"/>
      </rPr>
      <t>FIRST COLUMN NEED TO BE EDITED TO WORK PROPERLY - SELECT PLAYER NAME FROM DROP DOWN MENU!</t>
    </r>
  </si>
  <si>
    <r>
      <t xml:space="preserve">16. WinRate has the winrate of a player with that corporation, if winrate is 0 than it is written, if the player has NOT played that corp than the winrate will not be displayed 
</t>
    </r>
    <r>
      <rPr>
        <sz val="11"/>
        <color rgb="FFFF0000"/>
        <rFont val="Calibri"/>
        <family val="2"/>
        <scheme val="minor"/>
      </rPr>
      <t>FIRST COLUMN NEED TO BE EDITED TO WORK PROPERLY - SELECT PLAYER NAME FROM DROP DOWN MENU!</t>
    </r>
  </si>
  <si>
    <t>17. FunFacts has the average score per player depending on number of players in a game
Needs data to actually show result.</t>
  </si>
  <si>
    <t>Suiryu15</t>
  </si>
  <si>
    <t>15. WinPC has the number of times a player won with that corporation
FIRST COLUMN NEED TO BE EDITED TO WORK PROPERLY - SELECT PLAYER NAME FROM DROP DOWN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</si>
</sst>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1"/>
      <color rgb="FF3F3F3F"/>
      <name val="Calibri"/>
      <family val="2"/>
      <charset val="238"/>
      <scheme val="minor"/>
    </font>
    <font>
      <sz val="10"/>
      <color indexed="8"/>
      <name val="Arial"/>
    </font>
    <font>
      <sz val="11"/>
      <color indexed="8"/>
      <name val="Calibri"/>
    </font>
    <font>
      <sz val="12"/>
      <color rgb="FFD7D4CE"/>
      <name val="Segoe UI"/>
      <family val="2"/>
    </font>
    <font>
      <sz val="11"/>
      <color indexed="8"/>
      <name val="Calibri"/>
      <family val="2"/>
    </font>
    <font>
      <sz val="8"/>
      <name val="Calibri"/>
      <family val="2"/>
      <charset val="238"/>
      <scheme val="minor"/>
    </font>
    <font>
      <u/>
      <sz val="11"/>
      <color theme="10"/>
      <name val="Calibri"/>
      <family val="2"/>
      <charset val="238"/>
      <scheme val="minor"/>
    </font>
    <font>
      <u/>
      <sz val="16"/>
      <color theme="10"/>
      <name val="Calibri"/>
      <family val="2"/>
      <charset val="238"/>
      <scheme val="minor"/>
    </font>
    <font>
      <sz val="16"/>
      <color theme="1"/>
      <name val="Calibri"/>
      <family val="2"/>
      <charset val="238"/>
      <scheme val="minor"/>
    </font>
    <font>
      <b/>
      <sz val="20"/>
      <color rgb="FF3F3F3F"/>
      <name val="Calibri"/>
      <family val="2"/>
      <charset val="238"/>
      <scheme val="minor"/>
    </font>
    <font>
      <sz val="48"/>
      <color theme="1"/>
      <name val="Calibri"/>
      <family val="2"/>
      <scheme val="minor"/>
    </font>
    <font>
      <sz val="12"/>
      <color theme="1"/>
      <name val="Calibri"/>
      <family val="2"/>
      <charset val="238"/>
      <scheme val="minor"/>
    </font>
    <font>
      <sz val="11"/>
      <name val="Calibri"/>
      <family val="2"/>
    </font>
    <font>
      <sz val="10"/>
      <name val="Segoe UI"/>
      <family val="2"/>
    </font>
    <font>
      <sz val="10"/>
      <color rgb="FFD7D4CE"/>
      <name val="Segoe UI"/>
      <family val="2"/>
    </font>
    <font>
      <b/>
      <sz val="15"/>
      <color theme="3"/>
      <name val="Calibri"/>
      <family val="2"/>
      <scheme val="minor"/>
    </font>
    <font>
      <sz val="20"/>
      <color theme="1"/>
      <name val="Calibri"/>
      <family val="2"/>
      <scheme val="minor"/>
    </font>
    <font>
      <sz val="36"/>
      <color theme="1"/>
      <name val="Calibri"/>
      <family val="2"/>
      <charset val="238"/>
      <scheme val="minor"/>
    </font>
    <font>
      <sz val="48"/>
      <color theme="1"/>
      <name val="Calibri"/>
      <family val="2"/>
      <charset val="238"/>
      <scheme val="minor"/>
    </font>
    <font>
      <sz val="17"/>
      <color theme="1"/>
      <name val="Calibri"/>
      <family val="2"/>
      <charset val="238"/>
      <scheme val="minor"/>
    </font>
    <font>
      <sz val="14"/>
      <color rgb="FFFF0000"/>
      <name val="Calibri"/>
      <family val="2"/>
      <charset val="238"/>
      <scheme val="minor"/>
    </font>
    <font>
      <sz val="11"/>
      <color rgb="FFFF0000"/>
      <name val="Calibri"/>
      <family val="2"/>
      <scheme val="minor"/>
    </font>
    <font>
      <b/>
      <u/>
      <sz val="20"/>
      <color rgb="FF00B0F0"/>
      <name val="Calibri"/>
      <family val="2"/>
      <charset val="238"/>
      <scheme val="minor"/>
    </font>
  </fonts>
  <fills count="14">
    <fill>
      <patternFill patternType="none"/>
    </fill>
    <fill>
      <patternFill patternType="gray125"/>
    </fill>
    <fill>
      <patternFill patternType="solid">
        <fgColor rgb="FFF2F2F2"/>
      </patternFill>
    </fill>
    <fill>
      <patternFill patternType="solid">
        <fgColor theme="8" tint="0.79998168889431442"/>
        <bgColor indexed="65"/>
      </patternFill>
    </fill>
    <fill>
      <patternFill patternType="solid">
        <fgColor indexed="22"/>
        <bgColor indexed="0"/>
      </patternFill>
    </fill>
    <fill>
      <patternFill patternType="solid">
        <fgColor theme="0" tint="-0.249977111117893"/>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8" tint="0.39997558519241921"/>
        <bgColor indexed="65"/>
      </patternFill>
    </fill>
    <fill>
      <patternFill patternType="solid">
        <fgColor theme="9" tint="0.59999389629810485"/>
        <bgColor indexed="65"/>
      </patternFill>
    </fill>
    <fill>
      <patternFill patternType="solid">
        <fgColor rgb="FFFFFF00"/>
        <bgColor indexed="64"/>
      </patternFill>
    </fill>
  </fills>
  <borders count="28">
    <border>
      <left/>
      <right/>
      <top/>
      <bottom/>
      <diagonal/>
    </border>
    <border>
      <left style="thin">
        <color rgb="FF3F3F3F"/>
      </left>
      <right style="thin">
        <color rgb="FF3F3F3F"/>
      </right>
      <top style="thin">
        <color rgb="FF3F3F3F"/>
      </top>
      <bottom style="thin">
        <color rgb="FF3F3F3F"/>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8"/>
      </left>
      <right/>
      <top style="thin">
        <color indexed="8"/>
      </top>
      <bottom style="thin">
        <color indexed="8"/>
      </bottom>
      <diagonal/>
    </border>
    <border>
      <left style="thin">
        <color indexed="64"/>
      </left>
      <right/>
      <top/>
      <bottom/>
      <diagonal/>
    </border>
    <border>
      <left/>
      <right style="thin">
        <color indexed="8"/>
      </right>
      <top style="thin">
        <color indexed="8"/>
      </top>
      <bottom style="thin">
        <color indexed="8"/>
      </bottom>
      <diagonal/>
    </border>
    <border>
      <left style="thin">
        <color indexed="22"/>
      </left>
      <right style="thin">
        <color indexed="22"/>
      </right>
      <top/>
      <bottom/>
      <diagonal/>
    </border>
    <border>
      <left style="thin">
        <color indexed="22"/>
      </left>
      <right/>
      <top/>
      <bottom/>
      <diagonal/>
    </border>
    <border>
      <left/>
      <right/>
      <top/>
      <bottom style="thick">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s>
  <cellStyleXfs count="9">
    <xf numFmtId="0" fontId="0" fillId="0" borderId="0"/>
    <xf numFmtId="0" fontId="3" fillId="2" borderId="1" applyNumberFormat="0" applyAlignment="0" applyProtection="0"/>
    <xf numFmtId="0" fontId="2" fillId="3" borderId="0" applyNumberFormat="0" applyBorder="0" applyAlignment="0" applyProtection="0"/>
    <xf numFmtId="0" fontId="4" fillId="0" borderId="0"/>
    <xf numFmtId="0" fontId="4" fillId="0" borderId="0"/>
    <xf numFmtId="0" fontId="9" fillId="0" borderId="0" applyNumberFormat="0" applyFill="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0" borderId="11" applyNumberFormat="0" applyFill="0" applyAlignment="0" applyProtection="0"/>
  </cellStyleXfs>
  <cellXfs count="116">
    <xf numFmtId="0" fontId="0" fillId="0" borderId="0" xfId="0"/>
    <xf numFmtId="0" fontId="5" fillId="0" borderId="3" xfId="3" applyFont="1" applyFill="1" applyBorder="1" applyAlignment="1">
      <alignment wrapText="1"/>
    </xf>
    <xf numFmtId="0" fontId="5" fillId="4" borderId="2" xfId="3" applyFont="1" applyFill="1" applyBorder="1" applyAlignment="1">
      <alignment horizontal="center" vertical="center"/>
    </xf>
    <xf numFmtId="0" fontId="0" fillId="0" borderId="0" xfId="0" applyAlignment="1">
      <alignment vertical="center"/>
    </xf>
    <xf numFmtId="0" fontId="5" fillId="0" borderId="3" xfId="3" applyFont="1" applyFill="1" applyBorder="1" applyAlignment="1">
      <alignment vertical="center" wrapText="1"/>
    </xf>
    <xf numFmtId="0" fontId="4" fillId="0" borderId="0" xfId="4"/>
    <xf numFmtId="0" fontId="6" fillId="0" borderId="0" xfId="0" applyFont="1"/>
    <xf numFmtId="0" fontId="7" fillId="4" borderId="2" xfId="3" applyFont="1" applyFill="1" applyBorder="1" applyAlignment="1">
      <alignment horizontal="center"/>
    </xf>
    <xf numFmtId="0" fontId="0" fillId="5" borderId="0" xfId="0" applyFill="1"/>
    <xf numFmtId="0" fontId="9" fillId="0" borderId="0" xfId="5"/>
    <xf numFmtId="0" fontId="0" fillId="0" borderId="4" xfId="0" applyBorder="1" applyAlignment="1">
      <alignment horizontal="right" vertical="center"/>
    </xf>
    <xf numFmtId="14" fontId="0" fillId="0" borderId="4" xfId="0" applyNumberFormat="1" applyBorder="1" applyAlignment="1">
      <alignment vertical="center"/>
    </xf>
    <xf numFmtId="0" fontId="0" fillId="0" borderId="4" xfId="0" applyBorder="1" applyAlignment="1">
      <alignment vertical="center"/>
    </xf>
    <xf numFmtId="0" fontId="0" fillId="0" borderId="4" xfId="0" applyBorder="1"/>
    <xf numFmtId="0" fontId="0" fillId="0" borderId="0" xfId="0" applyBorder="1"/>
    <xf numFmtId="0" fontId="0" fillId="0" borderId="4" xfId="0" applyBorder="1" applyAlignment="1">
      <alignment horizontal="right"/>
    </xf>
    <xf numFmtId="14" fontId="0" fillId="0" borderId="0" xfId="0" applyNumberFormat="1"/>
    <xf numFmtId="0" fontId="0" fillId="0" borderId="0" xfId="0" applyNumberFormat="1"/>
    <xf numFmtId="0" fontId="7" fillId="0" borderId="0" xfId="4" applyFont="1" applyFill="1" applyBorder="1" applyAlignment="1">
      <alignment wrapText="1"/>
    </xf>
    <xf numFmtId="0" fontId="0" fillId="0" borderId="4" xfId="0" applyFill="1" applyBorder="1" applyAlignment="1">
      <alignment horizontal="right" vertical="center"/>
    </xf>
    <xf numFmtId="164" fontId="4" fillId="0" borderId="0" xfId="4" applyNumberFormat="1"/>
    <xf numFmtId="0" fontId="0" fillId="0" borderId="0" xfId="0" applyFill="1"/>
    <xf numFmtId="0" fontId="7" fillId="4" borderId="6" xfId="4" applyFont="1" applyFill="1" applyBorder="1" applyAlignment="1">
      <alignment horizontal="center"/>
    </xf>
    <xf numFmtId="0" fontId="7" fillId="0" borderId="0" xfId="4" applyFont="1" applyFill="1" applyBorder="1" applyAlignment="1">
      <alignment horizontal="center"/>
    </xf>
    <xf numFmtId="0" fontId="5" fillId="0" borderId="0" xfId="4" applyFont="1" applyFill="1" applyBorder="1" applyAlignment="1">
      <alignment wrapText="1"/>
    </xf>
    <xf numFmtId="0" fontId="11" fillId="0" borderId="0" xfId="0" applyFont="1" applyAlignment="1">
      <alignment vertical="center" textRotation="150"/>
    </xf>
    <xf numFmtId="0" fontId="14" fillId="0" borderId="0" xfId="0" applyFont="1" applyAlignment="1">
      <alignment horizontal="center"/>
    </xf>
    <xf numFmtId="0" fontId="0" fillId="0" borderId="0" xfId="0" applyAlignment="1">
      <alignment horizontal="center"/>
    </xf>
    <xf numFmtId="0" fontId="14" fillId="0" borderId="5" xfId="0" applyFont="1" applyBorder="1" applyAlignment="1">
      <alignment horizontal="left" vertical="center"/>
    </xf>
    <xf numFmtId="0" fontId="0" fillId="6" borderId="0" xfId="0" applyFill="1"/>
    <xf numFmtId="0" fontId="0" fillId="6" borderId="0" xfId="0" applyFill="1" applyAlignment="1">
      <alignment horizontal="left" vertical="center"/>
    </xf>
    <xf numFmtId="0" fontId="0" fillId="6" borderId="0" xfId="0" applyFill="1" applyAlignment="1">
      <alignment horizontal="center"/>
    </xf>
    <xf numFmtId="0" fontId="14" fillId="7" borderId="5" xfId="0" applyFont="1" applyFill="1" applyBorder="1" applyAlignment="1">
      <alignment horizontal="center" textRotation="90"/>
    </xf>
    <xf numFmtId="0" fontId="14" fillId="8" borderId="5" xfId="0" applyFont="1" applyFill="1" applyBorder="1" applyAlignment="1">
      <alignment horizontal="center" textRotation="90"/>
    </xf>
    <xf numFmtId="0" fontId="14" fillId="9" borderId="5" xfId="0" applyFont="1" applyFill="1" applyBorder="1" applyAlignment="1">
      <alignment horizontal="left" vertical="center"/>
    </xf>
    <xf numFmtId="0" fontId="14" fillId="0" borderId="0" xfId="0" applyFont="1" applyFill="1" applyAlignment="1">
      <alignment textRotation="90"/>
    </xf>
    <xf numFmtId="0" fontId="0" fillId="0" borderId="0" xfId="0" applyFill="1" applyAlignment="1">
      <alignment horizontal="left" vertical="center"/>
    </xf>
    <xf numFmtId="0" fontId="0" fillId="0" borderId="0" xfId="0" applyFill="1" applyAlignment="1">
      <alignment horizontal="center"/>
    </xf>
    <xf numFmtId="0" fontId="7" fillId="4" borderId="4" xfId="4" applyFont="1" applyFill="1" applyBorder="1" applyAlignment="1">
      <alignment horizontal="center"/>
    </xf>
    <xf numFmtId="0" fontId="0" fillId="10" borderId="4" xfId="0" applyFill="1" applyBorder="1"/>
    <xf numFmtId="0" fontId="7" fillId="4" borderId="8" xfId="4" applyFont="1" applyFill="1" applyBorder="1" applyAlignment="1">
      <alignment horizontal="center"/>
    </xf>
    <xf numFmtId="0" fontId="5" fillId="0" borderId="4" xfId="4" applyFont="1" applyFill="1" applyBorder="1" applyAlignment="1">
      <alignment wrapText="1"/>
    </xf>
    <xf numFmtId="0" fontId="4" fillId="0" borderId="4" xfId="4" applyBorder="1"/>
    <xf numFmtId="0" fontId="7" fillId="0" borderId="4" xfId="4" applyFont="1" applyFill="1" applyBorder="1" applyAlignment="1">
      <alignment wrapText="1"/>
    </xf>
    <xf numFmtId="0" fontId="5" fillId="0" borderId="3" xfId="3" applyFont="1" applyFill="1" applyBorder="1" applyAlignment="1">
      <alignment vertical="center"/>
    </xf>
    <xf numFmtId="0" fontId="4" fillId="0" borderId="0" xfId="4" applyBorder="1"/>
    <xf numFmtId="0" fontId="5" fillId="0" borderId="9" xfId="3" applyFont="1" applyFill="1" applyBorder="1" applyAlignment="1">
      <alignment vertical="center" wrapText="1"/>
    </xf>
    <xf numFmtId="0" fontId="5" fillId="0" borderId="9" xfId="3" applyFont="1" applyFill="1" applyBorder="1" applyAlignment="1">
      <alignment vertical="center"/>
    </xf>
    <xf numFmtId="0" fontId="0" fillId="0" borderId="0" xfId="0" applyAlignment="1"/>
    <xf numFmtId="0" fontId="1" fillId="12" borderId="5" xfId="7" applyBorder="1" applyAlignment="1">
      <alignment horizontal="left" vertical="center"/>
    </xf>
    <xf numFmtId="0" fontId="1" fillId="11" borderId="9" xfId="6" applyBorder="1" applyAlignment="1">
      <alignment horizontal="center" textRotation="90"/>
    </xf>
    <xf numFmtId="0" fontId="2" fillId="3" borderId="9" xfId="2" applyBorder="1" applyAlignment="1">
      <alignment horizontal="center" textRotation="90"/>
    </xf>
    <xf numFmtId="0" fontId="1" fillId="11" borderId="10" xfId="6" applyBorder="1" applyAlignment="1">
      <alignment horizontal="center" textRotation="90"/>
    </xf>
    <xf numFmtId="0" fontId="14" fillId="6" borderId="7" xfId="0" applyFont="1" applyFill="1" applyBorder="1" applyAlignment="1">
      <alignment textRotation="90"/>
    </xf>
    <xf numFmtId="0" fontId="0" fillId="6" borderId="7" xfId="0" applyFill="1" applyBorder="1"/>
    <xf numFmtId="0" fontId="11" fillId="0" borderId="0" xfId="0" applyFont="1" applyAlignment="1">
      <alignment vertical="center"/>
    </xf>
    <xf numFmtId="0" fontId="18" fillId="0" borderId="11" xfId="8"/>
    <xf numFmtId="14" fontId="18" fillId="0" borderId="11" xfId="8" applyNumberFormat="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10" fillId="0" borderId="0" xfId="5" applyFont="1" applyAlignment="1">
      <alignment vertical="center"/>
    </xf>
    <xf numFmtId="0" fontId="15" fillId="0" borderId="0" xfId="4" applyFont="1" applyFill="1" applyBorder="1" applyAlignment="1">
      <alignment horizontal="center"/>
    </xf>
    <xf numFmtId="0" fontId="13" fillId="0" borderId="0" xfId="0" applyFont="1" applyAlignment="1">
      <alignment horizontal="center" vertical="center"/>
    </xf>
    <xf numFmtId="0" fontId="10" fillId="0" borderId="0" xfId="5" applyFont="1" applyAlignment="1">
      <alignment horizontal="center" vertical="center"/>
    </xf>
    <xf numFmtId="0" fontId="11" fillId="0" borderId="0" xfId="0" applyFont="1" applyAlignment="1">
      <alignment horizontal="center" vertical="center"/>
    </xf>
    <xf numFmtId="0" fontId="0" fillId="0" borderId="0" xfId="0" applyAlignment="1">
      <alignment horizontal="left" vertical="center"/>
    </xf>
    <xf numFmtId="0" fontId="16" fillId="0" borderId="0" xfId="0" applyFont="1" applyAlignment="1">
      <alignment horizontal="left" vertical="center" wrapText="1"/>
    </xf>
    <xf numFmtId="0" fontId="16" fillId="0" borderId="0" xfId="0" applyFont="1" applyAlignment="1">
      <alignment horizontal="center" wrapText="1"/>
    </xf>
    <xf numFmtId="0" fontId="17" fillId="0" borderId="0" xfId="0" applyFont="1" applyAlignment="1">
      <alignment horizontal="center" wrapText="1"/>
    </xf>
    <xf numFmtId="0" fontId="0" fillId="0" borderId="0" xfId="0" applyAlignment="1">
      <alignment horizontal="left" vertical="center" wrapText="1"/>
    </xf>
    <xf numFmtId="0" fontId="12" fillId="2" borderId="1" xfId="1" applyFont="1" applyAlignment="1">
      <alignment horizontal="center" vertical="center"/>
    </xf>
    <xf numFmtId="0" fontId="0" fillId="0" borderId="0" xfId="0" applyAlignment="1">
      <alignment horizontal="center" vertical="center"/>
    </xf>
    <xf numFmtId="0" fontId="19" fillId="0" borderId="0" xfId="0" applyFont="1" applyAlignment="1">
      <alignment horizontal="center"/>
    </xf>
    <xf numFmtId="0" fontId="19" fillId="0" borderId="0" xfId="0" applyFont="1" applyAlignment="1">
      <alignment horizontal="center" vertical="center"/>
    </xf>
    <xf numFmtId="0" fontId="9" fillId="0" borderId="0" xfId="5" applyAlignment="1">
      <alignment horizontal="center" vertical="center"/>
    </xf>
    <xf numFmtId="0" fontId="2" fillId="3" borderId="0" xfId="2"/>
    <xf numFmtId="0" fontId="21" fillId="0" borderId="4" xfId="0" applyFont="1" applyBorder="1" applyAlignment="1">
      <alignment horizontal="center" vertical="center"/>
    </xf>
    <xf numFmtId="0" fontId="22" fillId="13" borderId="4" xfId="0" applyFont="1" applyFill="1" applyBorder="1" applyAlignment="1">
      <alignment horizontal="left" vertical="center"/>
    </xf>
    <xf numFmtId="0" fontId="2" fillId="3" borderId="4" xfId="2" applyBorder="1" applyAlignment="1">
      <alignment horizontal="left" vertical="center"/>
    </xf>
    <xf numFmtId="0" fontId="2" fillId="3" borderId="4" xfId="2" applyBorder="1" applyAlignment="1">
      <alignment horizontal="center" vertical="center"/>
    </xf>
    <xf numFmtId="0" fontId="0" fillId="0" borderId="4" xfId="0" applyBorder="1" applyAlignment="1">
      <alignment horizontal="left" vertical="center" wrapText="1"/>
    </xf>
    <xf numFmtId="0" fontId="9" fillId="0" borderId="4" xfId="5" applyBorder="1" applyAlignment="1">
      <alignment horizontal="center" vertical="center"/>
    </xf>
    <xf numFmtId="0" fontId="2" fillId="3" borderId="4" xfId="2" applyBorder="1" applyAlignment="1">
      <alignment vertical="center"/>
    </xf>
    <xf numFmtId="0" fontId="0" fillId="0" borderId="4" xfId="0" applyBorder="1" applyAlignment="1">
      <alignment vertical="center" wrapText="1"/>
    </xf>
    <xf numFmtId="0" fontId="2" fillId="3" borderId="4" xfId="2" applyBorder="1" applyAlignment="1">
      <alignment horizontal="left" vertical="center" wrapText="1"/>
    </xf>
    <xf numFmtId="0" fontId="2" fillId="3" borderId="4" xfId="2" applyBorder="1" applyAlignment="1">
      <alignment vertical="center" wrapText="1"/>
    </xf>
    <xf numFmtId="0" fontId="0" fillId="0" borderId="4" xfId="0" applyBorder="1" applyAlignment="1">
      <alignment vertical="center"/>
    </xf>
    <xf numFmtId="0" fontId="0" fillId="0" borderId="4" xfId="0" applyFill="1" applyBorder="1" applyAlignment="1">
      <alignment horizontal="left" vertical="center" wrapText="1"/>
    </xf>
    <xf numFmtId="0" fontId="2" fillId="3" borderId="12" xfId="2" applyBorder="1"/>
    <xf numFmtId="0" fontId="0" fillId="0" borderId="12" xfId="0" applyBorder="1"/>
    <xf numFmtId="0" fontId="22" fillId="13" borderId="13" xfId="0" applyFont="1" applyFill="1" applyBorder="1" applyAlignment="1">
      <alignment horizontal="left" vertical="center"/>
    </xf>
    <xf numFmtId="0" fontId="23" fillId="0" borderId="0" xfId="0" applyFont="1" applyBorder="1" applyAlignment="1">
      <alignment horizontal="center" vertical="top" wrapText="1"/>
    </xf>
    <xf numFmtId="0" fontId="2" fillId="3" borderId="0" xfId="2" applyBorder="1"/>
    <xf numFmtId="0" fontId="2" fillId="3" borderId="0" xfId="2" applyBorder="1" applyAlignment="1">
      <alignment horizontal="center" wrapText="1"/>
    </xf>
    <xf numFmtId="0" fontId="2" fillId="3" borderId="16" xfId="2" applyBorder="1" applyAlignment="1">
      <alignment horizontal="left" vertical="center"/>
    </xf>
    <xf numFmtId="0" fontId="2" fillId="3" borderId="16" xfId="2" applyBorder="1" applyAlignment="1">
      <alignment horizontal="center" vertical="center"/>
    </xf>
    <xf numFmtId="0" fontId="2" fillId="3" borderId="17" xfId="2" applyBorder="1"/>
    <xf numFmtId="0" fontId="21" fillId="0" borderId="18" xfId="0" applyFont="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0" fontId="21" fillId="0" borderId="22" xfId="0" applyFont="1" applyBorder="1" applyAlignment="1">
      <alignment horizontal="center" vertical="center"/>
    </xf>
    <xf numFmtId="0" fontId="21" fillId="0" borderId="23" xfId="0" applyFont="1" applyBorder="1" applyAlignment="1">
      <alignment horizontal="center" vertical="center"/>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0" fillId="0" borderId="26" xfId="0" applyBorder="1"/>
    <xf numFmtId="0" fontId="0" fillId="0" borderId="27" xfId="0" applyBorder="1"/>
    <xf numFmtId="0" fontId="20" fillId="13" borderId="14" xfId="0" applyFont="1" applyFill="1" applyBorder="1" applyAlignment="1">
      <alignment horizontal="center" vertical="center"/>
    </xf>
    <xf numFmtId="0" fontId="20" fillId="13" borderId="15" xfId="0" applyFont="1" applyFill="1" applyBorder="1" applyAlignment="1">
      <alignment horizontal="center" vertical="center"/>
    </xf>
    <xf numFmtId="0" fontId="25" fillId="2" borderId="18" xfId="1" applyFont="1" applyBorder="1" applyAlignment="1">
      <alignment horizontal="center" vertical="center"/>
    </xf>
    <xf numFmtId="0" fontId="25" fillId="2" borderId="19" xfId="1" applyFont="1" applyBorder="1" applyAlignment="1">
      <alignment horizontal="center" vertical="center"/>
    </xf>
    <xf numFmtId="0" fontId="25" fillId="2" borderId="20" xfId="1" applyFont="1" applyBorder="1" applyAlignment="1">
      <alignment horizontal="center" vertical="center"/>
    </xf>
    <xf numFmtId="0" fontId="25" fillId="2" borderId="23" xfId="1" applyFont="1" applyBorder="1" applyAlignment="1">
      <alignment horizontal="center" vertical="center"/>
    </xf>
    <xf numFmtId="0" fontId="25" fillId="2" borderId="24" xfId="1" applyFont="1" applyBorder="1" applyAlignment="1">
      <alignment horizontal="center" vertical="center"/>
    </xf>
    <xf numFmtId="0" fontId="25" fillId="2" borderId="25" xfId="1" applyFont="1" applyBorder="1" applyAlignment="1">
      <alignment horizontal="center" vertical="center"/>
    </xf>
  </cellXfs>
  <cellStyles count="9">
    <cellStyle name="20% - Isticanje5" xfId="2" builtinId="46"/>
    <cellStyle name="40% - Isticanje6" xfId="7" builtinId="51"/>
    <cellStyle name="60% - Isticanje5" xfId="6" builtinId="48"/>
    <cellStyle name="Hiperveza" xfId="5" builtinId="8"/>
    <cellStyle name="Izlaz" xfId="1" builtinId="21"/>
    <cellStyle name="Naslov 1" xfId="8" builtinId="16"/>
    <cellStyle name="Normalno" xfId="0" builtinId="0"/>
    <cellStyle name="Normalno_Corp" xfId="3" xr:uid="{B731FC3E-1E38-4AB2-9CF6-F247458489AF}"/>
    <cellStyle name="Normalno_Players" xfId="4" xr:uid="{1C58B5C8-93A3-4A65-AD02-AF09E4C69B80}"/>
  </cellStyles>
  <dxfs count="73">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font>
        <color auto="1"/>
      </font>
      <fill>
        <patternFill>
          <bgColor theme="1" tint="0.499984740745262"/>
        </patternFill>
      </fill>
    </dxf>
    <dxf>
      <fill>
        <patternFill>
          <bgColor rgb="FFFFC7CE"/>
        </patternFill>
      </fill>
    </dxf>
    <dxf>
      <fill>
        <patternFill>
          <bgColor theme="8" tint="0.59996337778862885"/>
        </patternFill>
      </fill>
    </dxf>
  </dxfs>
  <tableStyles count="0" defaultTableStyle="TableStyleMedium2" defaultPivotStyle="PivotStyleLight16"/>
  <colors>
    <mruColors>
      <color rgb="FFFF99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76200</xdr:colOff>
      <xdr:row>4</xdr:row>
      <xdr:rowOff>66675</xdr:rowOff>
    </xdr:from>
    <xdr:to>
      <xdr:col>9</xdr:col>
      <xdr:colOff>558679</xdr:colOff>
      <xdr:row>4</xdr:row>
      <xdr:rowOff>714375</xdr:rowOff>
    </xdr:to>
    <xdr:pic>
      <xdr:nvPicPr>
        <xdr:cNvPr id="2" name="Slika 1">
          <a:extLst>
            <a:ext uri="{FF2B5EF4-FFF2-40B4-BE49-F238E27FC236}">
              <a16:creationId xmlns:a16="http://schemas.microsoft.com/office/drawing/2014/main" id="{3B8B30B1-E05D-4BD3-B141-ED57394B6969}"/>
            </a:ext>
          </a:extLst>
        </xdr:cNvPr>
        <xdr:cNvPicPr>
          <a:picLocks noChangeAspect="1"/>
        </xdr:cNvPicPr>
      </xdr:nvPicPr>
      <xdr:blipFill>
        <a:blip xmlns:r="http://schemas.openxmlformats.org/officeDocument/2006/relationships" r:embed="rId1"/>
        <a:stretch>
          <a:fillRect/>
        </a:stretch>
      </xdr:blipFill>
      <xdr:spPr>
        <a:xfrm>
          <a:off x="4667250" y="828675"/>
          <a:ext cx="2920879" cy="647700"/>
        </a:xfrm>
        <a:prstGeom prst="rect">
          <a:avLst/>
        </a:prstGeom>
      </xdr:spPr>
    </xdr:pic>
    <xdr:clientData/>
  </xdr:twoCellAnchor>
  <xdr:twoCellAnchor editAs="oneCell">
    <xdr:from>
      <xdr:col>5</xdr:col>
      <xdr:colOff>57150</xdr:colOff>
      <xdr:row>4</xdr:row>
      <xdr:rowOff>714375</xdr:rowOff>
    </xdr:from>
    <xdr:to>
      <xdr:col>10</xdr:col>
      <xdr:colOff>66676</xdr:colOff>
      <xdr:row>5</xdr:row>
      <xdr:rowOff>688635</xdr:rowOff>
    </xdr:to>
    <xdr:pic>
      <xdr:nvPicPr>
        <xdr:cNvPr id="3" name="Slika 2">
          <a:extLst>
            <a:ext uri="{FF2B5EF4-FFF2-40B4-BE49-F238E27FC236}">
              <a16:creationId xmlns:a16="http://schemas.microsoft.com/office/drawing/2014/main" id="{84270814-6FD7-40E2-9303-ADD92D1214DC}"/>
            </a:ext>
          </a:extLst>
        </xdr:cNvPr>
        <xdr:cNvPicPr>
          <a:picLocks noChangeAspect="1"/>
        </xdr:cNvPicPr>
      </xdr:nvPicPr>
      <xdr:blipFill rotWithShape="1">
        <a:blip xmlns:r="http://schemas.openxmlformats.org/officeDocument/2006/relationships" r:embed="rId2"/>
        <a:srcRect l="46500"/>
        <a:stretch/>
      </xdr:blipFill>
      <xdr:spPr>
        <a:xfrm>
          <a:off x="4648200" y="1476375"/>
          <a:ext cx="3057526" cy="707685"/>
        </a:xfrm>
        <a:prstGeom prst="rect">
          <a:avLst/>
        </a:prstGeom>
      </xdr:spPr>
    </xdr:pic>
    <xdr:clientData/>
  </xdr:twoCellAnchor>
  <xdr:twoCellAnchor editAs="oneCell">
    <xdr:from>
      <xdr:col>5</xdr:col>
      <xdr:colOff>1</xdr:colOff>
      <xdr:row>6</xdr:row>
      <xdr:rowOff>0</xdr:rowOff>
    </xdr:from>
    <xdr:to>
      <xdr:col>9</xdr:col>
      <xdr:colOff>533401</xdr:colOff>
      <xdr:row>6</xdr:row>
      <xdr:rowOff>1078409</xdr:rowOff>
    </xdr:to>
    <xdr:pic>
      <xdr:nvPicPr>
        <xdr:cNvPr id="4" name="Slika 3">
          <a:extLst>
            <a:ext uri="{FF2B5EF4-FFF2-40B4-BE49-F238E27FC236}">
              <a16:creationId xmlns:a16="http://schemas.microsoft.com/office/drawing/2014/main" id="{3EE95D96-8E90-4706-AF55-EAFBC99303B0}"/>
            </a:ext>
          </a:extLst>
        </xdr:cNvPr>
        <xdr:cNvPicPr>
          <a:picLocks noChangeAspect="1"/>
        </xdr:cNvPicPr>
      </xdr:nvPicPr>
      <xdr:blipFill>
        <a:blip xmlns:r="http://schemas.openxmlformats.org/officeDocument/2006/relationships" r:embed="rId3"/>
        <a:stretch>
          <a:fillRect/>
        </a:stretch>
      </xdr:blipFill>
      <xdr:spPr>
        <a:xfrm>
          <a:off x="4591051" y="2238375"/>
          <a:ext cx="2971800" cy="1078409"/>
        </a:xfrm>
        <a:prstGeom prst="rect">
          <a:avLst/>
        </a:prstGeom>
      </xdr:spPr>
    </xdr:pic>
    <xdr:clientData/>
  </xdr:twoCellAnchor>
  <xdr:twoCellAnchor editAs="oneCell">
    <xdr:from>
      <xdr:col>8</xdr:col>
      <xdr:colOff>76200</xdr:colOff>
      <xdr:row>7</xdr:row>
      <xdr:rowOff>57150</xdr:rowOff>
    </xdr:from>
    <xdr:to>
      <xdr:col>12</xdr:col>
      <xdr:colOff>400050</xdr:colOff>
      <xdr:row>7</xdr:row>
      <xdr:rowOff>1418601</xdr:rowOff>
    </xdr:to>
    <xdr:pic>
      <xdr:nvPicPr>
        <xdr:cNvPr id="5" name="Slika 4">
          <a:extLst>
            <a:ext uri="{FF2B5EF4-FFF2-40B4-BE49-F238E27FC236}">
              <a16:creationId xmlns:a16="http://schemas.microsoft.com/office/drawing/2014/main" id="{6C18993A-4E61-4023-9971-E51ED58F0231}"/>
            </a:ext>
          </a:extLst>
        </xdr:cNvPr>
        <xdr:cNvPicPr>
          <a:picLocks noChangeAspect="1"/>
        </xdr:cNvPicPr>
      </xdr:nvPicPr>
      <xdr:blipFill>
        <a:blip xmlns:r="http://schemas.openxmlformats.org/officeDocument/2006/relationships" r:embed="rId4"/>
        <a:stretch>
          <a:fillRect/>
        </a:stretch>
      </xdr:blipFill>
      <xdr:spPr>
        <a:xfrm>
          <a:off x="6496050" y="3409950"/>
          <a:ext cx="2762250" cy="1361451"/>
        </a:xfrm>
        <a:prstGeom prst="rect">
          <a:avLst/>
        </a:prstGeom>
      </xdr:spPr>
    </xdr:pic>
    <xdr:clientData/>
  </xdr:twoCellAnchor>
  <xdr:twoCellAnchor editAs="oneCell">
    <xdr:from>
      <xdr:col>5</xdr:col>
      <xdr:colOff>47625</xdr:colOff>
      <xdr:row>8</xdr:row>
      <xdr:rowOff>57150</xdr:rowOff>
    </xdr:from>
    <xdr:to>
      <xdr:col>9</xdr:col>
      <xdr:colOff>342900</xdr:colOff>
      <xdr:row>8</xdr:row>
      <xdr:rowOff>701808</xdr:rowOff>
    </xdr:to>
    <xdr:pic>
      <xdr:nvPicPr>
        <xdr:cNvPr id="6" name="Slika 5">
          <a:extLst>
            <a:ext uri="{FF2B5EF4-FFF2-40B4-BE49-F238E27FC236}">
              <a16:creationId xmlns:a16="http://schemas.microsoft.com/office/drawing/2014/main" id="{85BCF695-75C6-4910-B8A2-48D29E6A1313}"/>
            </a:ext>
          </a:extLst>
        </xdr:cNvPr>
        <xdr:cNvPicPr>
          <a:picLocks noChangeAspect="1"/>
        </xdr:cNvPicPr>
      </xdr:nvPicPr>
      <xdr:blipFill>
        <a:blip xmlns:r="http://schemas.openxmlformats.org/officeDocument/2006/relationships" r:embed="rId5"/>
        <a:stretch>
          <a:fillRect/>
        </a:stretch>
      </xdr:blipFill>
      <xdr:spPr>
        <a:xfrm>
          <a:off x="4638675" y="4876800"/>
          <a:ext cx="2733675" cy="644658"/>
        </a:xfrm>
        <a:prstGeom prst="rect">
          <a:avLst/>
        </a:prstGeom>
      </xdr:spPr>
    </xdr:pic>
    <xdr:clientData/>
  </xdr:twoCellAnchor>
  <xdr:twoCellAnchor editAs="oneCell">
    <xdr:from>
      <xdr:col>5</xdr:col>
      <xdr:colOff>28575</xdr:colOff>
      <xdr:row>9</xdr:row>
      <xdr:rowOff>28576</xdr:rowOff>
    </xdr:from>
    <xdr:to>
      <xdr:col>9</xdr:col>
      <xdr:colOff>247650</xdr:colOff>
      <xdr:row>9</xdr:row>
      <xdr:rowOff>654260</xdr:rowOff>
    </xdr:to>
    <xdr:pic>
      <xdr:nvPicPr>
        <xdr:cNvPr id="7" name="Slika 6">
          <a:extLst>
            <a:ext uri="{FF2B5EF4-FFF2-40B4-BE49-F238E27FC236}">
              <a16:creationId xmlns:a16="http://schemas.microsoft.com/office/drawing/2014/main" id="{994193F3-5380-498B-BB46-0B4EC60460C0}"/>
            </a:ext>
          </a:extLst>
        </xdr:cNvPr>
        <xdr:cNvPicPr>
          <a:picLocks noChangeAspect="1"/>
        </xdr:cNvPicPr>
      </xdr:nvPicPr>
      <xdr:blipFill>
        <a:blip xmlns:r="http://schemas.openxmlformats.org/officeDocument/2006/relationships" r:embed="rId6"/>
        <a:stretch>
          <a:fillRect/>
        </a:stretch>
      </xdr:blipFill>
      <xdr:spPr>
        <a:xfrm>
          <a:off x="4619625" y="5581651"/>
          <a:ext cx="2657475" cy="625684"/>
        </a:xfrm>
        <a:prstGeom prst="rect">
          <a:avLst/>
        </a:prstGeom>
      </xdr:spPr>
    </xdr:pic>
    <xdr:clientData/>
  </xdr:twoCellAnchor>
  <xdr:twoCellAnchor editAs="oneCell">
    <xdr:from>
      <xdr:col>5</xdr:col>
      <xdr:colOff>0</xdr:colOff>
      <xdr:row>10</xdr:row>
      <xdr:rowOff>0</xdr:rowOff>
    </xdr:from>
    <xdr:to>
      <xdr:col>10</xdr:col>
      <xdr:colOff>48057</xdr:colOff>
      <xdr:row>10</xdr:row>
      <xdr:rowOff>1619476</xdr:rowOff>
    </xdr:to>
    <xdr:pic>
      <xdr:nvPicPr>
        <xdr:cNvPr id="8" name="Slika 7">
          <a:extLst>
            <a:ext uri="{FF2B5EF4-FFF2-40B4-BE49-F238E27FC236}">
              <a16:creationId xmlns:a16="http://schemas.microsoft.com/office/drawing/2014/main" id="{5014E36E-9BC9-46C4-A09C-1D221D4DA99D}"/>
            </a:ext>
          </a:extLst>
        </xdr:cNvPr>
        <xdr:cNvPicPr>
          <a:picLocks noChangeAspect="1"/>
        </xdr:cNvPicPr>
      </xdr:nvPicPr>
      <xdr:blipFill>
        <a:blip xmlns:r="http://schemas.openxmlformats.org/officeDocument/2006/relationships" r:embed="rId7"/>
        <a:stretch>
          <a:fillRect/>
        </a:stretch>
      </xdr:blipFill>
      <xdr:spPr>
        <a:xfrm>
          <a:off x="4591050" y="6315075"/>
          <a:ext cx="3096057" cy="1619476"/>
        </a:xfrm>
        <a:prstGeom prst="rect">
          <a:avLst/>
        </a:prstGeom>
      </xdr:spPr>
    </xdr:pic>
    <xdr:clientData/>
  </xdr:twoCellAnchor>
  <xdr:twoCellAnchor editAs="oneCell">
    <xdr:from>
      <xdr:col>5</xdr:col>
      <xdr:colOff>438150</xdr:colOff>
      <xdr:row>10</xdr:row>
      <xdr:rowOff>1619250</xdr:rowOff>
    </xdr:from>
    <xdr:to>
      <xdr:col>9</xdr:col>
      <xdr:colOff>219075</xdr:colOff>
      <xdr:row>11</xdr:row>
      <xdr:rowOff>711200</xdr:rowOff>
    </xdr:to>
    <xdr:pic>
      <xdr:nvPicPr>
        <xdr:cNvPr id="9" name="Slika 8">
          <a:extLst>
            <a:ext uri="{FF2B5EF4-FFF2-40B4-BE49-F238E27FC236}">
              <a16:creationId xmlns:a16="http://schemas.microsoft.com/office/drawing/2014/main" id="{20A83E62-6694-4E08-AA1A-F7B13515E666}"/>
            </a:ext>
          </a:extLst>
        </xdr:cNvPr>
        <xdr:cNvPicPr>
          <a:picLocks noChangeAspect="1"/>
        </xdr:cNvPicPr>
      </xdr:nvPicPr>
      <xdr:blipFill>
        <a:blip xmlns:r="http://schemas.openxmlformats.org/officeDocument/2006/relationships" r:embed="rId8"/>
        <a:stretch>
          <a:fillRect/>
        </a:stretch>
      </xdr:blipFill>
      <xdr:spPr>
        <a:xfrm>
          <a:off x="5029200" y="7934325"/>
          <a:ext cx="2219325" cy="739775"/>
        </a:xfrm>
        <a:prstGeom prst="rect">
          <a:avLst/>
        </a:prstGeom>
      </xdr:spPr>
    </xdr:pic>
    <xdr:clientData/>
  </xdr:twoCellAnchor>
  <xdr:twoCellAnchor editAs="oneCell">
    <xdr:from>
      <xdr:col>5</xdr:col>
      <xdr:colOff>1</xdr:colOff>
      <xdr:row>12</xdr:row>
      <xdr:rowOff>1</xdr:rowOff>
    </xdr:from>
    <xdr:to>
      <xdr:col>8</xdr:col>
      <xdr:colOff>38101</xdr:colOff>
      <xdr:row>12</xdr:row>
      <xdr:rowOff>1339481</xdr:rowOff>
    </xdr:to>
    <xdr:pic>
      <xdr:nvPicPr>
        <xdr:cNvPr id="10" name="Slika 9">
          <a:extLst>
            <a:ext uri="{FF2B5EF4-FFF2-40B4-BE49-F238E27FC236}">
              <a16:creationId xmlns:a16="http://schemas.microsoft.com/office/drawing/2014/main" id="{0A22992A-D176-4489-B36B-09DDBA3EAD81}"/>
            </a:ext>
          </a:extLst>
        </xdr:cNvPr>
        <xdr:cNvPicPr>
          <a:picLocks noChangeAspect="1"/>
        </xdr:cNvPicPr>
      </xdr:nvPicPr>
      <xdr:blipFill>
        <a:blip xmlns:r="http://schemas.openxmlformats.org/officeDocument/2006/relationships" r:embed="rId9"/>
        <a:stretch>
          <a:fillRect/>
        </a:stretch>
      </xdr:blipFill>
      <xdr:spPr>
        <a:xfrm>
          <a:off x="4591051" y="8734426"/>
          <a:ext cx="1866900" cy="1339480"/>
        </a:xfrm>
        <a:prstGeom prst="rect">
          <a:avLst/>
        </a:prstGeom>
      </xdr:spPr>
    </xdr:pic>
    <xdr:clientData/>
  </xdr:twoCellAnchor>
  <xdr:twoCellAnchor editAs="oneCell">
    <xdr:from>
      <xdr:col>8</xdr:col>
      <xdr:colOff>66675</xdr:colOff>
      <xdr:row>12</xdr:row>
      <xdr:rowOff>57150</xdr:rowOff>
    </xdr:from>
    <xdr:to>
      <xdr:col>12</xdr:col>
      <xdr:colOff>590550</xdr:colOff>
      <xdr:row>12</xdr:row>
      <xdr:rowOff>1297551</xdr:rowOff>
    </xdr:to>
    <xdr:pic>
      <xdr:nvPicPr>
        <xdr:cNvPr id="11" name="Slika 10">
          <a:extLst>
            <a:ext uri="{FF2B5EF4-FFF2-40B4-BE49-F238E27FC236}">
              <a16:creationId xmlns:a16="http://schemas.microsoft.com/office/drawing/2014/main" id="{2F73C135-23F8-4044-ABAA-80E5B13F2BBF}"/>
            </a:ext>
          </a:extLst>
        </xdr:cNvPr>
        <xdr:cNvPicPr>
          <a:picLocks noChangeAspect="1"/>
        </xdr:cNvPicPr>
      </xdr:nvPicPr>
      <xdr:blipFill>
        <a:blip xmlns:r="http://schemas.openxmlformats.org/officeDocument/2006/relationships" r:embed="rId10"/>
        <a:stretch>
          <a:fillRect/>
        </a:stretch>
      </xdr:blipFill>
      <xdr:spPr>
        <a:xfrm>
          <a:off x="6486525" y="8791575"/>
          <a:ext cx="2962275" cy="1240401"/>
        </a:xfrm>
        <a:prstGeom prst="rect">
          <a:avLst/>
        </a:prstGeom>
      </xdr:spPr>
    </xdr:pic>
    <xdr:clientData/>
  </xdr:twoCellAnchor>
  <xdr:twoCellAnchor editAs="oneCell">
    <xdr:from>
      <xdr:col>5</xdr:col>
      <xdr:colOff>57151</xdr:colOff>
      <xdr:row>12</xdr:row>
      <xdr:rowOff>1419225</xdr:rowOff>
    </xdr:from>
    <xdr:to>
      <xdr:col>10</xdr:col>
      <xdr:colOff>66675</xdr:colOff>
      <xdr:row>14</xdr:row>
      <xdr:rowOff>1278572</xdr:rowOff>
    </xdr:to>
    <xdr:pic>
      <xdr:nvPicPr>
        <xdr:cNvPr id="12" name="Slika 11">
          <a:extLst>
            <a:ext uri="{FF2B5EF4-FFF2-40B4-BE49-F238E27FC236}">
              <a16:creationId xmlns:a16="http://schemas.microsoft.com/office/drawing/2014/main" id="{F6770D8B-A3AA-4A34-9E5B-5487A8B9B5F4}"/>
            </a:ext>
          </a:extLst>
        </xdr:cNvPr>
        <xdr:cNvPicPr>
          <a:picLocks noChangeAspect="1"/>
        </xdr:cNvPicPr>
      </xdr:nvPicPr>
      <xdr:blipFill>
        <a:blip xmlns:r="http://schemas.openxmlformats.org/officeDocument/2006/relationships" r:embed="rId11"/>
        <a:stretch>
          <a:fillRect/>
        </a:stretch>
      </xdr:blipFill>
      <xdr:spPr>
        <a:xfrm>
          <a:off x="4648201" y="10153650"/>
          <a:ext cx="3057524" cy="2269172"/>
        </a:xfrm>
        <a:prstGeom prst="rect">
          <a:avLst/>
        </a:prstGeom>
      </xdr:spPr>
    </xdr:pic>
    <xdr:clientData/>
  </xdr:twoCellAnchor>
  <xdr:twoCellAnchor editAs="oneCell">
    <xdr:from>
      <xdr:col>5</xdr:col>
      <xdr:colOff>0</xdr:colOff>
      <xdr:row>15</xdr:row>
      <xdr:rowOff>0</xdr:rowOff>
    </xdr:from>
    <xdr:to>
      <xdr:col>12</xdr:col>
      <xdr:colOff>48227</xdr:colOff>
      <xdr:row>15</xdr:row>
      <xdr:rowOff>971686</xdr:rowOff>
    </xdr:to>
    <xdr:pic>
      <xdr:nvPicPr>
        <xdr:cNvPr id="13" name="Slika 12">
          <a:extLst>
            <a:ext uri="{FF2B5EF4-FFF2-40B4-BE49-F238E27FC236}">
              <a16:creationId xmlns:a16="http://schemas.microsoft.com/office/drawing/2014/main" id="{4B0FC51D-8189-4BB5-9D69-73D299D27033}"/>
            </a:ext>
          </a:extLst>
        </xdr:cNvPr>
        <xdr:cNvPicPr>
          <a:picLocks noChangeAspect="1"/>
        </xdr:cNvPicPr>
      </xdr:nvPicPr>
      <xdr:blipFill>
        <a:blip xmlns:r="http://schemas.openxmlformats.org/officeDocument/2006/relationships" r:embed="rId12"/>
        <a:stretch>
          <a:fillRect/>
        </a:stretch>
      </xdr:blipFill>
      <xdr:spPr>
        <a:xfrm>
          <a:off x="4591050" y="12430125"/>
          <a:ext cx="4315427" cy="971686"/>
        </a:xfrm>
        <a:prstGeom prst="rect">
          <a:avLst/>
        </a:prstGeom>
      </xdr:spPr>
    </xdr:pic>
    <xdr:clientData/>
  </xdr:twoCellAnchor>
  <xdr:twoCellAnchor editAs="oneCell">
    <xdr:from>
      <xdr:col>5</xdr:col>
      <xdr:colOff>0</xdr:colOff>
      <xdr:row>16</xdr:row>
      <xdr:rowOff>0</xdr:rowOff>
    </xdr:from>
    <xdr:to>
      <xdr:col>12</xdr:col>
      <xdr:colOff>267333</xdr:colOff>
      <xdr:row>16</xdr:row>
      <xdr:rowOff>1019317</xdr:rowOff>
    </xdr:to>
    <xdr:pic>
      <xdr:nvPicPr>
        <xdr:cNvPr id="14" name="Slika 13">
          <a:extLst>
            <a:ext uri="{FF2B5EF4-FFF2-40B4-BE49-F238E27FC236}">
              <a16:creationId xmlns:a16="http://schemas.microsoft.com/office/drawing/2014/main" id="{781ACCB2-5FC9-4252-9174-03CB2CF3EA65}"/>
            </a:ext>
          </a:extLst>
        </xdr:cNvPr>
        <xdr:cNvPicPr>
          <a:picLocks noChangeAspect="1"/>
        </xdr:cNvPicPr>
      </xdr:nvPicPr>
      <xdr:blipFill>
        <a:blip xmlns:r="http://schemas.openxmlformats.org/officeDocument/2006/relationships" r:embed="rId13"/>
        <a:stretch>
          <a:fillRect/>
        </a:stretch>
      </xdr:blipFill>
      <xdr:spPr>
        <a:xfrm>
          <a:off x="4591050" y="13439775"/>
          <a:ext cx="4534533" cy="1019317"/>
        </a:xfrm>
        <a:prstGeom prst="rect">
          <a:avLst/>
        </a:prstGeom>
      </xdr:spPr>
    </xdr:pic>
    <xdr:clientData/>
  </xdr:twoCellAnchor>
  <xdr:twoCellAnchor editAs="oneCell">
    <xdr:from>
      <xdr:col>5</xdr:col>
      <xdr:colOff>0</xdr:colOff>
      <xdr:row>17</xdr:row>
      <xdr:rowOff>0</xdr:rowOff>
    </xdr:from>
    <xdr:to>
      <xdr:col>14</xdr:col>
      <xdr:colOff>171450</xdr:colOff>
      <xdr:row>17</xdr:row>
      <xdr:rowOff>2192641</xdr:rowOff>
    </xdr:to>
    <xdr:pic>
      <xdr:nvPicPr>
        <xdr:cNvPr id="15" name="Slika 14">
          <a:extLst>
            <a:ext uri="{FF2B5EF4-FFF2-40B4-BE49-F238E27FC236}">
              <a16:creationId xmlns:a16="http://schemas.microsoft.com/office/drawing/2014/main" id="{8938EADB-8EA5-4669-8A3D-DCEBB07224B9}"/>
            </a:ext>
          </a:extLst>
        </xdr:cNvPr>
        <xdr:cNvPicPr>
          <a:picLocks noChangeAspect="1"/>
        </xdr:cNvPicPr>
      </xdr:nvPicPr>
      <xdr:blipFill>
        <a:blip xmlns:r="http://schemas.openxmlformats.org/officeDocument/2006/relationships" r:embed="rId14"/>
        <a:stretch>
          <a:fillRect/>
        </a:stretch>
      </xdr:blipFill>
      <xdr:spPr>
        <a:xfrm>
          <a:off x="4591050" y="14478000"/>
          <a:ext cx="5657850" cy="2192641"/>
        </a:xfrm>
        <a:prstGeom prst="rect">
          <a:avLst/>
        </a:prstGeom>
      </xdr:spPr>
    </xdr:pic>
    <xdr:clientData/>
  </xdr:twoCellAnchor>
  <xdr:twoCellAnchor editAs="oneCell">
    <xdr:from>
      <xdr:col>5</xdr:col>
      <xdr:colOff>0</xdr:colOff>
      <xdr:row>18</xdr:row>
      <xdr:rowOff>0</xdr:rowOff>
    </xdr:from>
    <xdr:to>
      <xdr:col>11</xdr:col>
      <xdr:colOff>390525</xdr:colOff>
      <xdr:row>18</xdr:row>
      <xdr:rowOff>2531794</xdr:rowOff>
    </xdr:to>
    <xdr:pic>
      <xdr:nvPicPr>
        <xdr:cNvPr id="16" name="Slika 15">
          <a:extLst>
            <a:ext uri="{FF2B5EF4-FFF2-40B4-BE49-F238E27FC236}">
              <a16:creationId xmlns:a16="http://schemas.microsoft.com/office/drawing/2014/main" id="{2E4B0A9B-2D58-42A1-A683-9D48DCEFD3A0}"/>
            </a:ext>
          </a:extLst>
        </xdr:cNvPr>
        <xdr:cNvPicPr>
          <a:picLocks noChangeAspect="1"/>
        </xdr:cNvPicPr>
      </xdr:nvPicPr>
      <xdr:blipFill>
        <a:blip xmlns:r="http://schemas.openxmlformats.org/officeDocument/2006/relationships" r:embed="rId15"/>
        <a:stretch>
          <a:fillRect/>
        </a:stretch>
      </xdr:blipFill>
      <xdr:spPr>
        <a:xfrm>
          <a:off x="4591050" y="16716375"/>
          <a:ext cx="4048125" cy="2531794"/>
        </a:xfrm>
        <a:prstGeom prst="rect">
          <a:avLst/>
        </a:prstGeom>
      </xdr:spPr>
    </xdr:pic>
    <xdr:clientData/>
  </xdr:twoCellAnchor>
  <xdr:twoCellAnchor editAs="oneCell">
    <xdr:from>
      <xdr:col>5</xdr:col>
      <xdr:colOff>0</xdr:colOff>
      <xdr:row>19</xdr:row>
      <xdr:rowOff>0</xdr:rowOff>
    </xdr:from>
    <xdr:to>
      <xdr:col>10</xdr:col>
      <xdr:colOff>457199</xdr:colOff>
      <xdr:row>19</xdr:row>
      <xdr:rowOff>2341258</xdr:rowOff>
    </xdr:to>
    <xdr:pic>
      <xdr:nvPicPr>
        <xdr:cNvPr id="17" name="Slika 16">
          <a:extLst>
            <a:ext uri="{FF2B5EF4-FFF2-40B4-BE49-F238E27FC236}">
              <a16:creationId xmlns:a16="http://schemas.microsoft.com/office/drawing/2014/main" id="{E81A7C6C-1ECA-4FD7-96E0-19DCF52D5EC8}"/>
            </a:ext>
          </a:extLst>
        </xdr:cNvPr>
        <xdr:cNvPicPr>
          <a:picLocks noChangeAspect="1"/>
        </xdr:cNvPicPr>
      </xdr:nvPicPr>
      <xdr:blipFill>
        <a:blip xmlns:r="http://schemas.openxmlformats.org/officeDocument/2006/relationships" r:embed="rId16"/>
        <a:stretch>
          <a:fillRect/>
        </a:stretch>
      </xdr:blipFill>
      <xdr:spPr>
        <a:xfrm>
          <a:off x="4591050" y="19250025"/>
          <a:ext cx="3505199" cy="2341258"/>
        </a:xfrm>
        <a:prstGeom prst="rect">
          <a:avLst/>
        </a:prstGeom>
      </xdr:spPr>
    </xdr:pic>
    <xdr:clientData/>
  </xdr:twoCellAnchor>
  <xdr:twoCellAnchor editAs="oneCell">
    <xdr:from>
      <xdr:col>5</xdr:col>
      <xdr:colOff>0</xdr:colOff>
      <xdr:row>20</xdr:row>
      <xdr:rowOff>0</xdr:rowOff>
    </xdr:from>
    <xdr:to>
      <xdr:col>10</xdr:col>
      <xdr:colOff>485775</xdr:colOff>
      <xdr:row>20</xdr:row>
      <xdr:rowOff>1318438</xdr:rowOff>
    </xdr:to>
    <xdr:pic>
      <xdr:nvPicPr>
        <xdr:cNvPr id="18" name="Slika 17">
          <a:extLst>
            <a:ext uri="{FF2B5EF4-FFF2-40B4-BE49-F238E27FC236}">
              <a16:creationId xmlns:a16="http://schemas.microsoft.com/office/drawing/2014/main" id="{DFC0392C-D3A9-4DDE-B1EE-B7975CD25757}"/>
            </a:ext>
          </a:extLst>
        </xdr:cNvPr>
        <xdr:cNvPicPr>
          <a:picLocks noChangeAspect="1"/>
        </xdr:cNvPicPr>
      </xdr:nvPicPr>
      <xdr:blipFill>
        <a:blip xmlns:r="http://schemas.openxmlformats.org/officeDocument/2006/relationships" r:embed="rId17"/>
        <a:stretch>
          <a:fillRect/>
        </a:stretch>
      </xdr:blipFill>
      <xdr:spPr>
        <a:xfrm>
          <a:off x="4591050" y="21717000"/>
          <a:ext cx="3533775" cy="131843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AAA5B5F2-9B03-49D9-A51B-0976F44FA7E2}" name="Tablica47" displayName="Tablica47" ref="A19:K79" totalsRowShown="0">
  <autoFilter ref="A19:K79" xr:uid="{E9BC98DB-F698-4F49-B173-7DDB4E93059E}"/>
  <tableColumns count="11">
    <tableColumn id="1" xr3:uid="{9F3119B8-E68C-4AFD-A65C-468C2099CBB2}" name="Name"/>
    <tableColumn id="2" xr3:uid="{74CCD50E-A82A-4AB2-8A73-951A56C7F2DD}" name="Date" dataDxfId="69">
      <calculatedColumnFormula array="1">IF(INDIRECT($A20&amp;"!$B$1")&lt;&gt;"",INDIRECT($A20&amp;"!$B$1"),"")</calculatedColumnFormula>
    </tableColumn>
    <tableColumn id="3" xr3:uid="{FBACE12C-58D8-4B0C-83B8-5B2BD65A4E0D}" name="Mode" dataDxfId="68">
      <calculatedColumnFormula array="1">IF(INDIRECT($A20&amp;"!$B$2")&lt;&gt;"",INDIRECT($A20&amp;"!$B$2"),"")</calculatedColumnFormula>
    </tableColumn>
    <tableColumn id="9" xr3:uid="{E478E5E4-A5CC-4635-9EB3-15ED2B9314ED}" name="Map" dataDxfId="67">
      <calculatedColumnFormula array="1">IF(INDIRECT($A20&amp;"!$B$3")&lt;&gt;"",INDIRECT($A20&amp;"!$B$3"),"")</calculatedColumnFormula>
    </tableColumn>
    <tableColumn id="4" xr3:uid="{444FAB29-3FB5-4B85-A654-62C697A2CFBB}" name="Winner" dataDxfId="66">
      <calculatedColumnFormula array="1">IF(INDIRECT($A20&amp;"!$B$5")&lt;&gt;0,INDIRECT($A20&amp;"!$B$5"),"")</calculatedColumnFormula>
    </tableColumn>
    <tableColumn id="5" xr3:uid="{2B01EA44-4F7F-4F48-A489-670836564D38}" name="Win Corp" dataDxfId="65">
      <calculatedColumnFormula array="1">IF(INDIRECT($A20&amp;"!$B$6")&lt;&gt;0,INDIRECT($A20&amp;"!$B$6"),"")</calculatedColumnFormula>
    </tableColumn>
    <tableColumn id="6" xr3:uid="{58A499DC-8E86-4C7F-82E7-EF1AAA1BFEAD}" name="Win Score" dataDxfId="64">
      <calculatedColumnFormula array="1">IF(INDIRECT($A20&amp;"!$B$7")&lt;&gt;0,INDIRECT($A20&amp;"!$B$7"),"")</calculatedColumnFormula>
    </tableColumn>
    <tableColumn id="12" xr3:uid="{6FFEB2E3-6CA7-4FC0-BDA9-EB63C3BF3DB7}" name="No Players" dataDxfId="63">
      <calculatedColumnFormula array="1">IF(INDIRECT($A20&amp;"!$B$8")&lt;&gt;0,INDIRECT($A20&amp;"!$B$8"),"")</calculatedColumnFormula>
    </tableColumn>
    <tableColumn id="7" xr3:uid="{47B86203-C60A-4323-AD38-AED51FB45D8B}" name="Hyperlink">
      <calculatedColumnFormula>HYPERLINK("[.\]"&amp;A20&amp;"!A1",A20)</calculatedColumnFormula>
    </tableColumn>
    <tableColumn id="8" xr3:uid="{916C4CF3-7879-4AE1-9D47-1BED3F0D62E0}" name="List No">
      <calculatedColumnFormula>_xlfn.SHEET(INDIRECT(A20&amp;"!A1"))</calculatedColumnFormula>
    </tableColumn>
    <tableColumn id="10" xr3:uid="{61469129-EB35-4C40-AFA0-485ECE2345E2}" name="Generation" dataDxfId="62">
      <calculatedColumnFormula array="1">IF(INDIRECT($A20&amp;"!$B$18")&lt;&gt;0,INDIRECT($A20&amp;"!$B$18"),"")</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C8DE91A7-AB56-4347-A5B7-DEC2B4A3F02E}" name="Tablica48" displayName="Tablica48" ref="E3:G16" totalsRowShown="0">
  <autoFilter ref="E3:G16" xr:uid="{F8F59450-906B-48EC-8A61-9F35F222A5E3}"/>
  <tableColumns count="3">
    <tableColumn id="1" xr3:uid="{A358471B-8D7B-4EA8-9AB4-CE167FC85D3A}" name="Name"/>
    <tableColumn id="2" xr3:uid="{7F884298-ACEE-4288-8351-BDF21BF919DB}" name="Hyperlink">
      <calculatedColumnFormula>HYPERLINK("[.\]"&amp;E4&amp;"!A1",E4)</calculatedColumnFormula>
    </tableColumn>
    <tableColumn id="3" xr3:uid="{9C0A4609-3FDA-45DD-A0C6-A79C89824639}" name="List No">
      <calculatedColumnFormula>_xlfn.SHEET(INDIRECT(E4&amp;"!A1"))</calculatedColumnFormula>
    </tableColumn>
  </tableColumns>
  <tableStyleInfo name="TableStyleLight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AD783C-7D70-41AE-B0C4-7C2E5415D26C}" name="Tablica1" displayName="Tablica1" ref="A1:D32" totalsRowShown="0" headerRowDxfId="61" headerRowCellStyle="Normalno_Players">
  <autoFilter ref="A1:D32" xr:uid="{7B32667D-2A1C-4ED3-B83E-6F3E80C261A2}"/>
  <tableColumns count="4">
    <tableColumn id="1" xr3:uid="{D78DA29F-789A-4BBF-9A62-0A9F8B98177A}" name="Full Name"/>
    <tableColumn id="2" xr3:uid="{D4FFD2D1-AEFC-4D7F-924F-8D1B3918160F}" name="No Games"/>
    <tableColumn id="3" xr3:uid="{51BE791D-31AC-491A-8EC7-43F603F4BAF1}" name="No Wins"/>
    <tableColumn id="4" xr3:uid="{16B44DC7-401E-4659-B26C-CB2EF12D3918}" name="Win Rate"/>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80FF45-A7FA-410B-BE18-4C8178A80229}" name="Tablica7" displayName="Tablica7" ref="A10:I15" totalsRowShown="0" headerRowDxfId="60">
  <autoFilter ref="A10:I15" xr:uid="{B0D5C236-73A4-49A3-914F-0B92E0362EAC}"/>
  <tableColumns count="9">
    <tableColumn id="1" xr3:uid="{0448CBCB-2CCD-4176-B07C-AD88949F173C}" name="Players"/>
    <tableColumn id="2" xr3:uid="{732A7F80-4005-49D2-8B67-CF14D5AA26B8}" name="Corporation"/>
    <tableColumn id="3" xr3:uid="{BEA43360-83CF-44F2-B004-23FCB3137D89}" name="TR"/>
    <tableColumn id="4" xr3:uid="{F7EE0F7E-0E7D-4E63-9ECE-EB76048C82A7}" name="Award"/>
    <tableColumn id="5" xr3:uid="{C96C8B89-9D5A-4153-ABCE-00B8451BF237}" name="Milestone"/>
    <tableColumn id="6" xr3:uid="{0529221F-51BF-409B-8F28-2887A14D4800}" name="Greenery"/>
    <tableColumn id="7" xr3:uid="{8F3B2105-5353-4240-8C50-7A72550C1591}" name="Cities"/>
    <tableColumn id="8" xr3:uid="{AEE2D5A2-B6C4-46BE-B9A1-CCE32419D223}" name="Cards"/>
    <tableColumn id="9" xr3:uid="{A38A8166-A635-4C66-83FE-97C0A3F0072F}" name="Total">
      <calculatedColumnFormula>SUM(C11:H11)</calculatedColumnFormula>
    </tableColumn>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4E0DF51-5260-4A16-A3F0-72B12DB93407}" name="Tablica10" displayName="Tablica10" ref="A20:B28" totalsRowShown="0">
  <autoFilter ref="A20:B28" xr:uid="{F372C6A4-44D1-47A7-AB6D-56382C44D422}"/>
  <tableColumns count="2">
    <tableColumn id="1" xr3:uid="{0F4BF0ED-15E1-446D-B5B3-41ADCA845624}" name="Moon/Asteroid"/>
    <tableColumn id="2" xr3:uid="{7A68F618-F965-485A-BDCD-B1F4C65A30CE}" name="No Colonies"/>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6" xr:uid="{54DB1A5F-3D16-4E47-9F76-D6AB847F9052}" name="Tablica7167" displayName="Tablica7167" ref="A10:I15" totalsRowShown="0" headerRowDxfId="59">
  <autoFilter ref="A10:I15" xr:uid="{E54F69CC-77BE-4CB8-93AD-F0EC48605EC4}"/>
  <tableColumns count="9">
    <tableColumn id="1" xr3:uid="{72E4940D-1A83-43A5-B112-39611F5DC831}" name="Players"/>
    <tableColumn id="2" xr3:uid="{BF54A4D7-0097-4251-AD94-B9AE5F4EA565}" name="Corporation"/>
    <tableColumn id="3" xr3:uid="{9E4BC141-3E53-45C0-9A07-DD90985749A3}" name="TR"/>
    <tableColumn id="4" xr3:uid="{4D702B40-46C1-4589-B7F3-3429BF27513F}" name="Award"/>
    <tableColumn id="5" xr3:uid="{FC0E718E-D236-4F28-9959-3B21DEFC59C0}" name="Milestone"/>
    <tableColumn id="6" xr3:uid="{5CC382FC-972E-4C21-B308-FB0DABCA2B1E}" name="Greenery"/>
    <tableColumn id="7" xr3:uid="{FF5D0391-4CFB-4BC0-A91D-2DB16A8FDD56}" name="Cities"/>
    <tableColumn id="8" xr3:uid="{BA1A0444-A89A-4237-8D46-7E88EA83355A}" name="Cards"/>
    <tableColumn id="9" xr3:uid="{0ABFD3B9-92E5-4EEA-AF17-6229B06A6B89}" name="Total">
      <calculatedColumnFormula>SUM(C11:H11)</calculatedColumnFormula>
    </tableColumn>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7" xr:uid="{7E1C67FD-DC71-453C-88F8-666EBF39CA03}" name="Tablica10168" displayName="Tablica10168" ref="A20:B28" totalsRowShown="0">
  <autoFilter ref="A20:B28" xr:uid="{5403261A-4F60-42A9-8FDE-1E541555D45B}"/>
  <tableColumns count="2">
    <tableColumn id="1" xr3:uid="{B390A6F1-F498-4A10-A6A0-62FE773C8C70}" name="Moon/Asteroid"/>
    <tableColumn id="2" xr3:uid="{3EDCFC80-6748-4865-8541-D163E5316A24}" name="No Colonies"/>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8" xr:uid="{524E59D5-673E-4D77-B4BB-7608F209B68A}" name="Tablica7169" displayName="Tablica7169" ref="A10:I15" totalsRowShown="0" headerRowDxfId="58">
  <autoFilter ref="A10:I15" xr:uid="{704AD193-BB2A-43C8-B843-BE0AF6333755}"/>
  <tableColumns count="9">
    <tableColumn id="1" xr3:uid="{0B8DDC79-C819-470C-9F90-031A56C1AB9B}" name="Players"/>
    <tableColumn id="2" xr3:uid="{178FF69F-C1EA-4D5A-9CAC-3041CCEC38D9}" name="Corporation"/>
    <tableColumn id="3" xr3:uid="{53D72DD8-6203-4F31-BA2F-F0678E94BD15}" name="TR"/>
    <tableColumn id="4" xr3:uid="{B6ED6780-2782-425D-8AD8-B844D2C65731}" name="Award"/>
    <tableColumn id="5" xr3:uid="{B241F21C-61FC-4680-9F22-02304551BDC3}" name="Milestone"/>
    <tableColumn id="6" xr3:uid="{70D5DD05-55F5-4663-9328-9315CB41D4F2}" name="Greenery"/>
    <tableColumn id="7" xr3:uid="{C597FA3B-7703-4E68-A0C6-0EA1CEEA1852}" name="Cities"/>
    <tableColumn id="8" xr3:uid="{801174B9-32AD-45C5-8828-92DD9F23625D}" name="Cards"/>
    <tableColumn id="9" xr3:uid="{7FD0AFA3-72FA-4A6F-A6E9-3FF1D4C78C27}" name="Total">
      <calculatedColumnFormula>SUM(C11:H11)</calculatedColumnFormula>
    </tableColumn>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9" xr:uid="{23E8A07C-767E-4D05-B24D-51CB1FF8F4F0}" name="Tablica10170" displayName="Tablica10170" ref="A20:B28" totalsRowShown="0">
  <autoFilter ref="A20:B28" xr:uid="{AEA7C27C-049C-47C9-BA7D-50D729AA225A}"/>
  <tableColumns count="2">
    <tableColumn id="1" xr3:uid="{B9349D27-3444-4711-9431-749EFD238DB8}" name="Moon/Asteroid"/>
    <tableColumn id="2" xr3:uid="{8E71E159-48A3-4A4F-9015-E36285B44736}" name="No Colonies"/>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 xr:uid="{00BBDEAD-69CE-4B66-911C-8DB68AF313BD}" name="Tablica7171" displayName="Tablica7171" ref="A10:I15" totalsRowShown="0" headerRowDxfId="57">
  <autoFilter ref="A10:I15" xr:uid="{011B4578-588B-4F81-86CC-F785F143D609}"/>
  <tableColumns count="9">
    <tableColumn id="1" xr3:uid="{B1B233A6-8D68-40E8-B518-CBF97EC21342}" name="Players"/>
    <tableColumn id="2" xr3:uid="{162C23B8-3489-4FC0-B27B-B8E6FAEF894F}" name="Corporation"/>
    <tableColumn id="3" xr3:uid="{BC825FFF-669F-4FCE-8062-4D94D41CBB54}" name="TR"/>
    <tableColumn id="4" xr3:uid="{564B59FE-3D16-42C5-A6B9-344FF8675937}" name="Award"/>
    <tableColumn id="5" xr3:uid="{A49323F2-AB1A-48D9-867A-D548EBFC1ED8}" name="Milestone"/>
    <tableColumn id="6" xr3:uid="{24B66A86-BF75-4628-901D-DA7B9E60B4F7}" name="Greenery"/>
    <tableColumn id="7" xr3:uid="{7371D5E0-207F-4EE5-A177-E87ED45A6494}" name="Cities"/>
    <tableColumn id="8" xr3:uid="{28D6DD9C-73EA-4754-9DC4-14AB2A789BDC}" name="Cards"/>
    <tableColumn id="9" xr3:uid="{52E0CFDC-5592-41B6-9713-2D7545B2AC72}" name="Total">
      <calculatedColumnFormula>SUM(C11:H11)</calculatedColumnFormula>
    </tableColumn>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1" xr:uid="{D62DD0DB-7087-498B-A134-8653B23BE2D6}" name="Tablica10172" displayName="Tablica10172" ref="A20:B28" totalsRowShown="0">
  <autoFilter ref="A20:B28" xr:uid="{22A7D88A-44CE-42BE-928F-1A958AA5A1E1}"/>
  <tableColumns count="2">
    <tableColumn id="1" xr3:uid="{52F608DB-B804-4B8A-9D37-71C6A63D9178}" name="Moon/Asteroid"/>
    <tableColumn id="2" xr3:uid="{40B7597B-283B-4C63-8572-73525369E017}" name="No Colonies"/>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2" xr:uid="{8660322A-648A-4086-8488-266E563925AD}" name="Tablica7173" displayName="Tablica7173" ref="A10:I15" totalsRowShown="0" headerRowDxfId="56">
  <autoFilter ref="A10:I15" xr:uid="{866D5232-0FCC-47F3-ADA6-EE86F285F1A9}"/>
  <tableColumns count="9">
    <tableColumn id="1" xr3:uid="{A631D073-5EAA-4E36-B4E1-76A452939BE1}" name="Players"/>
    <tableColumn id="2" xr3:uid="{BE7B9E52-C14D-4EC1-AD07-629D412926F5}" name="Corporation"/>
    <tableColumn id="3" xr3:uid="{989FA6FA-A8FC-4FD9-9BEC-4BBD4E398D28}" name="TR"/>
    <tableColumn id="4" xr3:uid="{CD8E68B0-A941-4609-9098-7A97847AA72E}" name="Award"/>
    <tableColumn id="5" xr3:uid="{BBA5AEF2-2FA1-44BC-A9CB-69229321F095}" name="Milestone"/>
    <tableColumn id="6" xr3:uid="{E367AE7C-9B96-4BC7-8117-23FCAEC86937}" name="Greenery"/>
    <tableColumn id="7" xr3:uid="{F4A090A8-7C36-4E2E-BB3D-6AFC6AF5E96B}" name="Cities"/>
    <tableColumn id="8" xr3:uid="{32ACD0D5-CEAD-4214-92AD-174DDFD98F48}" name="Cards"/>
    <tableColumn id="9" xr3:uid="{A2082C3B-8B85-435A-B224-142C769E9AB2}" name="Total">
      <calculatedColumnFormula>SUM(C11:H11)</calculatedColumnFormula>
    </tableColumn>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3" xr:uid="{E0CD98D9-2EDB-439B-87F9-E8AD903A4AB9}" name="Tablica10174" displayName="Tablica10174" ref="A20:B28" totalsRowShown="0">
  <autoFilter ref="A20:B28" xr:uid="{F71C7AC0-B4E9-464E-AC87-B70C1FF1A6F5}"/>
  <tableColumns count="2">
    <tableColumn id="1" xr3:uid="{886E25F0-A9ED-43A4-86BD-3BD71CB50C18}" name="Moon/Asteroid"/>
    <tableColumn id="2" xr3:uid="{5D33AEDF-BFD9-4A0A-8C07-00B9ECF72194}" name="No Colonies"/>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4" xr:uid="{3CB9D6F4-7E54-4BEE-8346-C35FB650BCEB}" name="Tablica7175" displayName="Tablica7175" ref="A10:I15" totalsRowShown="0" headerRowDxfId="55">
  <autoFilter ref="A10:I15" xr:uid="{60446D7E-069C-4F6D-8758-8518231E3A18}"/>
  <tableColumns count="9">
    <tableColumn id="1" xr3:uid="{000E41AA-6654-44C2-B8C4-4C7BE2DBAEFA}" name="Players"/>
    <tableColumn id="2" xr3:uid="{3CDEDECE-D082-4108-9901-7C180B60E3BA}" name="Corporation"/>
    <tableColumn id="3" xr3:uid="{CC9B6DAD-3B99-4EA2-9AB8-2CACE64FA046}" name="TR"/>
    <tableColumn id="4" xr3:uid="{E59D99CB-7227-471F-959F-D4C00DB2C8A2}" name="Award"/>
    <tableColumn id="5" xr3:uid="{2D82BDBC-DE06-4DA7-84A4-5DC4EA525AA1}" name="Milestone"/>
    <tableColumn id="6" xr3:uid="{AE506915-9F15-4B0D-B591-04F5DDC2EBA2}" name="Greenery"/>
    <tableColumn id="7" xr3:uid="{D147C525-0CDA-47A0-8120-B1C973CB6575}" name="Cities"/>
    <tableColumn id="8" xr3:uid="{686E9C83-A507-4A48-88AB-72EE8C121D21}" name="Cards"/>
    <tableColumn id="9" xr3:uid="{4FA8D32C-A9FF-416B-99A6-9B14C43DE50C}" name="Total">
      <calculatedColumnFormula>SUM(C11:H11)</calculatedColumnFormula>
    </tableColumn>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5" xr:uid="{DF3061DD-D49E-4C2A-A0D6-36A99C09AF4F}" name="Tablica10176" displayName="Tablica10176" ref="A20:B28" totalsRowShown="0">
  <autoFilter ref="A20:B28" xr:uid="{DED7053F-640B-4149-B24D-5A343E36E8DD}"/>
  <tableColumns count="2">
    <tableColumn id="1" xr3:uid="{CCF72E21-F0E3-4B43-A7E2-6617A36D4627}" name="Moon/Asteroid"/>
    <tableColumn id="2" xr3:uid="{A1F702EF-AD28-4917-8B2D-B374297D20ED}" name="No Colonies"/>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6" xr:uid="{2A7FE8A6-3327-4542-9E84-A55FF6458674}" name="Tablica7177" displayName="Tablica7177" ref="A10:I15" totalsRowShown="0" headerRowDxfId="54">
  <autoFilter ref="A10:I15" xr:uid="{47CD6E6A-7431-44CD-BD56-8F2214CC4827}"/>
  <tableColumns count="9">
    <tableColumn id="1" xr3:uid="{EDF0AC4D-4628-44CF-AAE6-5B801999C4A0}" name="Players"/>
    <tableColumn id="2" xr3:uid="{0851CD91-9889-4BE8-B86D-749EA0410E5F}" name="Corporation"/>
    <tableColumn id="3" xr3:uid="{52BB8A35-81CF-4C69-BC18-A9DE16178D1D}" name="TR"/>
    <tableColumn id="4" xr3:uid="{55A70ADA-8089-451E-BD53-CD35F0EF6D7E}" name="Award"/>
    <tableColumn id="5" xr3:uid="{3DC30C6A-447E-4224-826C-CCA0A00382F4}" name="Milestone"/>
    <tableColumn id="6" xr3:uid="{EEE54C36-027D-4ED3-9742-A9BF88BE4CBE}" name="Greenery"/>
    <tableColumn id="7" xr3:uid="{C208D7B0-92CC-4F07-8028-9BD8ACACED64}" name="Cities"/>
    <tableColumn id="8" xr3:uid="{DEF2D1AD-3BD4-4948-ACB6-44D7A7634CBF}" name="Cards"/>
    <tableColumn id="9" xr3:uid="{90B7A093-4E8F-415B-8D23-65511A8BF4EF}" name="Total">
      <calculatedColumnFormula>SUM(C11:H11)</calculatedColumnFormula>
    </tableColumn>
  </tableColumns>
  <tableStyleInfo name="TableStyleLight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7" xr:uid="{CB2453A0-3B74-45C7-B7F4-A1467E123EF8}" name="Tablica10178" displayName="Tablica10178" ref="A20:B28" totalsRowShown="0">
  <autoFilter ref="A20:B28" xr:uid="{EA15CE50-4433-43D1-AE2B-AF7EA6A4A0A1}"/>
  <tableColumns count="2">
    <tableColumn id="1" xr3:uid="{693195A3-51C6-4FB9-BC10-B611FEAB3D37}" name="Moon/Asteroid"/>
    <tableColumn id="2" xr3:uid="{A7E93203-8A1E-4CBC-986D-C4817A53513D}" name="No Colonies"/>
  </tableColumns>
  <tableStyleInfo name="TableStyleLight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8" xr:uid="{BC00422A-AAE6-474D-9C79-439A69766A9E}" name="Tablica7179" displayName="Tablica7179" ref="A10:I15" totalsRowShown="0" headerRowDxfId="53">
  <autoFilter ref="A10:I15" xr:uid="{A87E3A1F-AED6-4D02-B1F0-DD8853E227A8}"/>
  <tableColumns count="9">
    <tableColumn id="1" xr3:uid="{DC647199-044A-431C-A063-FB65BB655AAF}" name="Players"/>
    <tableColumn id="2" xr3:uid="{52E9A50B-DA40-454B-A159-DFD10C821057}" name="Corporation"/>
    <tableColumn id="3" xr3:uid="{6BF77BCA-577D-418F-91D1-376D6BB78476}" name="TR"/>
    <tableColumn id="4" xr3:uid="{0B16EAB8-21FD-4981-8452-87325974C667}" name="Award"/>
    <tableColumn id="5" xr3:uid="{2699547E-8D02-49B2-8E49-25B5A5959772}" name="Milestone"/>
    <tableColumn id="6" xr3:uid="{D5F6258C-A960-478F-8031-14429CB46B4D}" name="Greenery"/>
    <tableColumn id="7" xr3:uid="{82C08B49-B8FC-434A-8AC7-8516F3EE21B7}" name="Cities"/>
    <tableColumn id="8" xr3:uid="{A5022113-D8C2-435D-A75E-5C2030247C07}" name="Cards"/>
    <tableColumn id="9" xr3:uid="{F69A597F-A1A9-42F4-AC7C-32508235BEFF}" name="Total">
      <calculatedColumnFormula>SUM(C11:H11)</calculatedColumnFormula>
    </tableColumn>
  </tableColumns>
  <tableStyleInfo name="TableStyleLight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9" xr:uid="{0D8AC127-A89A-413B-8DFB-F808685B36E3}" name="Tablica10180" displayName="Tablica10180" ref="A20:B28" totalsRowShown="0">
  <autoFilter ref="A20:B28" xr:uid="{154E41F9-9E04-469B-B172-C1DABFFB3EEF}"/>
  <tableColumns count="2">
    <tableColumn id="1" xr3:uid="{7A1FBD54-05AF-4493-96D0-ACE8B4A0224C}" name="Moon/Asteroid"/>
    <tableColumn id="2" xr3:uid="{8D0A3F16-E14B-43D6-A8CE-D90F9AB818B9}" name="No Colonies"/>
  </tableColumns>
  <tableStyleInfo name="TableStyleLight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0" xr:uid="{BF0171A2-B697-4647-84CC-4451A2BF0BF2}" name="Tablica7181" displayName="Tablica7181" ref="A10:I15" totalsRowShown="0" headerRowDxfId="52">
  <autoFilter ref="A10:I15" xr:uid="{B0CC4D98-8DD4-4634-89EB-5FCC401D5964}"/>
  <tableColumns count="9">
    <tableColumn id="1" xr3:uid="{00800CD9-E33C-4598-A142-098927185D89}" name="Players"/>
    <tableColumn id="2" xr3:uid="{5FC4C015-1AA6-46DC-8EC7-79765755970A}" name="Corporation"/>
    <tableColumn id="3" xr3:uid="{872B83AB-5BF0-43C5-8C9E-16BAAE21D69C}" name="TR"/>
    <tableColumn id="4" xr3:uid="{48866953-4169-45E2-8BA5-08D447054EC4}" name="Award"/>
    <tableColumn id="5" xr3:uid="{75374771-7E2E-4408-8507-A6D0636B5864}" name="Milestone"/>
    <tableColumn id="6" xr3:uid="{28C96B77-B770-4FCA-95C2-B0893637697B}" name="Greenery"/>
    <tableColumn id="7" xr3:uid="{891DD9DA-DC13-4AF0-9006-F40D9D2AED39}" name="Cities"/>
    <tableColumn id="8" xr3:uid="{0AC2ECD6-8C63-4B3C-BD52-FED50B75373C}" name="Cards"/>
    <tableColumn id="9" xr3:uid="{7F3E666D-E5C9-47EE-9817-471A64FF2FF2}" name="Total">
      <calculatedColumnFormula>SUM(C11:H11)</calculatedColumnFormula>
    </tableColumn>
  </tableColumns>
  <tableStyleInfo name="TableStyleLight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1" xr:uid="{507998FD-3030-4B8C-98FA-58C0C6404F4C}" name="Tablica10182" displayName="Tablica10182" ref="A20:B28" totalsRowShown="0">
  <autoFilter ref="A20:B28" xr:uid="{FBA90650-5921-4C0C-982E-73E964E604D0}"/>
  <tableColumns count="2">
    <tableColumn id="1" xr3:uid="{AD4A25E3-D9AF-4BCA-87D9-23436B903915}" name="Moon/Asteroid"/>
    <tableColumn id="2" xr3:uid="{741FB5E9-39C6-4B49-A033-062204A60F45}" name="No Colonies"/>
  </tableColumns>
  <tableStyleInfo name="TableStyleLight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2" xr:uid="{A336050D-45D1-43E3-AB6B-B872F4143011}" name="Tablica7183" displayName="Tablica7183" ref="A10:I15" totalsRowShown="0" headerRowDxfId="51">
  <autoFilter ref="A10:I15" xr:uid="{CA369789-6A99-4549-BF16-05B4F945F783}"/>
  <tableColumns count="9">
    <tableColumn id="1" xr3:uid="{CF7C8CC9-FAF3-48F9-8CAF-293E4B5526C3}" name="Players"/>
    <tableColumn id="2" xr3:uid="{83875859-2E4E-401D-A6D8-0ED4137E0E1F}" name="Corporation"/>
    <tableColumn id="3" xr3:uid="{FADC4F4E-D38E-42AE-871E-632FDC4EC7C3}" name="TR"/>
    <tableColumn id="4" xr3:uid="{3ECD8FA8-6573-4080-925E-193220EDE98F}" name="Award"/>
    <tableColumn id="5" xr3:uid="{BF3731B3-2CA0-4BE7-8CB4-0BC76F0C333D}" name="Milestone"/>
    <tableColumn id="6" xr3:uid="{C36DFB0F-F4D7-4BC5-8016-F80706972DD8}" name="Greenery"/>
    <tableColumn id="7" xr3:uid="{E50F5C15-1E89-41EB-941E-41D9C3AFD90A}" name="Cities"/>
    <tableColumn id="8" xr3:uid="{7599472E-70DD-46E2-AD20-02F5EBEFF510}" name="Cards"/>
    <tableColumn id="9" xr3:uid="{30E8B1CA-A19A-464A-BE27-3580AEEB4B35}" name="Total">
      <calculatedColumnFormula>SUM(C11:H11)</calculatedColumnFormula>
    </tableColumn>
  </tableColumns>
  <tableStyleInfo name="TableStyleLight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3" xr:uid="{B0399F7D-84CC-413B-B169-A3B4C838A4AE}" name="Tablica10184" displayName="Tablica10184" ref="A20:B28" totalsRowShown="0">
  <autoFilter ref="A20:B28" xr:uid="{D64D0C3D-9756-4795-9D49-EC958670E3E2}"/>
  <tableColumns count="2">
    <tableColumn id="1" xr3:uid="{734774AB-71F4-4AE9-9A6D-3647B4E1DE5B}" name="Moon/Asteroid"/>
    <tableColumn id="2" xr3:uid="{3B2EDD26-ACBC-4F95-91EC-353BFBA52DDC}" name="No Colonies"/>
  </tableColumns>
  <tableStyleInfo name="TableStyleLight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4" xr:uid="{1A2230E6-A6D7-4061-A4B9-25BA1CC82095}" name="Tablica7185" displayName="Tablica7185" ref="A10:I15" totalsRowShown="0" headerRowDxfId="50">
  <autoFilter ref="A10:I15" xr:uid="{482E1BF0-9090-4E14-91C5-C7549E426076}"/>
  <tableColumns count="9">
    <tableColumn id="1" xr3:uid="{D22D3EF4-A292-44C6-BCDA-3DB0E866C64B}" name="Players"/>
    <tableColumn id="2" xr3:uid="{202383B0-2F28-4534-A2AA-F8F83EEDCF13}" name="Corporation"/>
    <tableColumn id="3" xr3:uid="{E2E3AE3F-E3E3-4730-B4E0-EDB3B72855AF}" name="TR"/>
    <tableColumn id="4" xr3:uid="{761D8B2D-3C13-4882-AB4D-DD70EB391C04}" name="Award"/>
    <tableColumn id="5" xr3:uid="{ED9219F7-D73C-4F07-97B5-4364AE8E21A4}" name="Milestone"/>
    <tableColumn id="6" xr3:uid="{FA89E00F-1C80-4A5C-B23B-874C953C7513}" name="Greenery"/>
    <tableColumn id="7" xr3:uid="{73709228-B454-4DAB-BE6C-9A362A65D8D7}" name="Cities"/>
    <tableColumn id="8" xr3:uid="{7D93655D-44F9-4F8C-A404-02DBFC18CF15}" name="Cards"/>
    <tableColumn id="9" xr3:uid="{54BA1DC1-A4D5-41B5-8341-BB9052749E77}" name="Total">
      <calculatedColumnFormula>SUM(C11:H11)</calculatedColumnFormula>
    </tableColumn>
  </tableColumns>
  <tableStyleInfo name="TableStyleLight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5" xr:uid="{E16B8C37-68BE-4001-A9D9-C2B07BAE25B2}" name="Tablica10186" displayName="Tablica10186" ref="A20:B28" totalsRowShown="0">
  <autoFilter ref="A20:B28" xr:uid="{ADDB7188-B55C-40E8-AAA9-D3AA1510C821}"/>
  <tableColumns count="2">
    <tableColumn id="1" xr3:uid="{30A83500-BF0C-45B9-BBF9-5ACF2A796EFF}" name="Moon/Asteroid"/>
    <tableColumn id="2" xr3:uid="{BFB0B2AF-50E3-49B6-9902-ACE241BE19C0}" name="No Colonies"/>
  </tableColumns>
  <tableStyleInfo name="TableStyleLight1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6" xr:uid="{9B81F945-DDCA-4B48-8C6E-FACF5F41EAC8}" name="Tablica7187" displayName="Tablica7187" ref="A10:I15" totalsRowShown="0" headerRowDxfId="49">
  <autoFilter ref="A10:I15" xr:uid="{DA18CA87-5A77-4618-B620-6BAFBC1DC68F}"/>
  <tableColumns count="9">
    <tableColumn id="1" xr3:uid="{E2C253E6-FEFA-4E24-BABE-8A942D607D89}" name="Players"/>
    <tableColumn id="2" xr3:uid="{96DF9B14-8AB3-4B2D-B3AA-FA8000EF728B}" name="Corporation"/>
    <tableColumn id="3" xr3:uid="{76F8E2E9-412E-47E5-96EA-B37952396543}" name="TR"/>
    <tableColumn id="4" xr3:uid="{2FF97153-705F-4C07-9DC4-548958133797}" name="Award"/>
    <tableColumn id="5" xr3:uid="{35C7453B-E4A9-41B9-970E-9EE610D04C6E}" name="Milestone"/>
    <tableColumn id="6" xr3:uid="{DA1D2992-0D6C-4598-B719-6C39AB4B4D35}" name="Greenery"/>
    <tableColumn id="7" xr3:uid="{3E0B1DE5-F2D3-46E7-8213-A7A14B8D7FDD}" name="Cities"/>
    <tableColumn id="8" xr3:uid="{0BECECE2-49A4-4070-8EFA-8097D0906AD7}" name="Cards"/>
    <tableColumn id="9" xr3:uid="{D24344FF-55CB-4E0F-8931-A97011324B2B}" name="Total">
      <calculatedColumnFormula>SUM(C11:H11)</calculatedColumnFormula>
    </tableColumn>
  </tableColumns>
  <tableStyleInfo name="TableStyleLight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7" xr:uid="{14619FF4-AEF3-41BE-9EC1-9134D2C7D7FC}" name="Tablica10188" displayName="Tablica10188" ref="A20:B28" totalsRowShown="0">
  <autoFilter ref="A20:B28" xr:uid="{A9A4289B-0A6B-4B16-9E67-44AE2CECCCE5}"/>
  <tableColumns count="2">
    <tableColumn id="1" xr3:uid="{1751DA3E-91BC-4C9B-B9C9-65DAC94AD658}" name="Moon/Asteroid"/>
    <tableColumn id="2" xr3:uid="{121A2CBB-EFD4-4E73-8387-2F758964844A}" name="No Colonies"/>
  </tableColumns>
  <tableStyleInfo name="TableStyleLight1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0" xr:uid="{99D6E474-BD04-46A1-A9BD-03CB6692A0BE}" name="Tablica7191" displayName="Tablica7191" ref="A10:I15" totalsRowShown="0" headerRowDxfId="48">
  <autoFilter ref="A10:I15" xr:uid="{EC818598-BE8D-4D6A-8492-FF6A0E01C2C4}"/>
  <tableColumns count="9">
    <tableColumn id="1" xr3:uid="{857DD899-1248-4FFE-A95C-C18BA6BE4E44}" name="Players"/>
    <tableColumn id="2" xr3:uid="{9CDA7243-DB77-473C-B032-62A0576D8D76}" name="Corporation"/>
    <tableColumn id="3" xr3:uid="{0FCC02B7-438A-453A-92A0-11482DE393CA}" name="TR"/>
    <tableColumn id="4" xr3:uid="{7B64DB57-FB64-4279-9D70-5EF3A541CCDD}" name="Award"/>
    <tableColumn id="5" xr3:uid="{E764586B-14E9-4919-81C4-F3B09E3492C5}" name="Milestone"/>
    <tableColumn id="6" xr3:uid="{67B9BECB-FBD8-4599-8B00-D47E697F4DF7}" name="Greenery"/>
    <tableColumn id="7" xr3:uid="{B6F08C1E-877D-4001-90BE-4D8B5D36FCAC}" name="Cities"/>
    <tableColumn id="8" xr3:uid="{EC9D6A78-485E-4D3E-AEE6-08D41DB4FCE7}" name="Cards"/>
    <tableColumn id="9" xr3:uid="{8D0B4E02-E4EF-4794-9F73-063E796C3A7B}" name="Total">
      <calculatedColumnFormula>SUM(C11:H11)</calculatedColumnFormula>
    </tableColumn>
  </tableColumns>
  <tableStyleInfo name="TableStyleLight1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1" xr:uid="{9B26C60F-CA7E-458E-B0EA-BCDCEF081FE9}" name="Tablica10192" displayName="Tablica10192" ref="A20:B28" totalsRowShown="0">
  <autoFilter ref="A20:B28" xr:uid="{89B996B5-211F-45E1-A49D-E9B47A62B592}"/>
  <tableColumns count="2">
    <tableColumn id="1" xr3:uid="{C3A4C4BE-20CC-43F8-BEF7-CF9F6301CD59}" name="Moon/Asteroid"/>
    <tableColumn id="2" xr3:uid="{7F93E1C2-6CA1-44E2-98BC-E5C071686F36}" name="No Colonies"/>
  </tableColumns>
  <tableStyleInfo name="TableStyleLight1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2" xr:uid="{BCBF5ABF-98FF-44E1-8BE2-AC5E10B9E608}" name="Tablica7193" displayName="Tablica7193" ref="A10:I15" totalsRowShown="0" headerRowDxfId="47">
  <autoFilter ref="A10:I15" xr:uid="{DD819EF7-FF25-4860-B383-015B47C9694E}"/>
  <tableColumns count="9">
    <tableColumn id="1" xr3:uid="{0D5208FA-2461-462E-8B96-02CE826B2477}" name="Players"/>
    <tableColumn id="2" xr3:uid="{4FD584A6-5830-4428-8B84-0ADE9EA15D2B}" name="Corporation"/>
    <tableColumn id="3" xr3:uid="{33CE45C3-982E-4C11-BFD5-5AC6E0B7D014}" name="TR"/>
    <tableColumn id="4" xr3:uid="{56ED3F81-BDE2-4333-9E0A-9169D7F4650D}" name="Award"/>
    <tableColumn id="5" xr3:uid="{C7D348D7-30F3-41A9-8BEC-AE62D0DAD2F8}" name="Milestone"/>
    <tableColumn id="6" xr3:uid="{F821F757-2C81-4C0B-82BA-A85E51F190E9}" name="Greenery"/>
    <tableColumn id="7" xr3:uid="{23D4D734-58EC-41FB-995E-24D8336D93D2}" name="Cities"/>
    <tableColumn id="8" xr3:uid="{995BDC27-F84B-4CA0-917D-2811DDF9653B}" name="Cards"/>
    <tableColumn id="9" xr3:uid="{B3CF804C-A1B0-4C28-9B9A-E015B978A1CB}" name="Total">
      <calculatedColumnFormula>SUM(C11:H11)</calculatedColumnFormula>
    </tableColumn>
  </tableColumns>
  <tableStyleInfo name="TableStyleLight16"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3" xr:uid="{E69671A5-BA20-4DAA-846A-ED50C533A15E}" name="Tablica10194" displayName="Tablica10194" ref="A20:B28" totalsRowShown="0">
  <autoFilter ref="A20:B28" xr:uid="{D597F462-F4C2-4F23-BE14-A5AE2108818E}"/>
  <tableColumns count="2">
    <tableColumn id="1" xr3:uid="{0C7E2D89-0EA2-4E9D-8621-49639FB64E1F}" name="Moon/Asteroid"/>
    <tableColumn id="2" xr3:uid="{CF11D30F-335E-4185-A1E9-DB180B24A93A}" name="No Colonies"/>
  </tableColumns>
  <tableStyleInfo name="TableStyleLight16"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4" xr:uid="{7FC88FDF-730D-4EA3-B202-5AFAA7F09D6C}" name="Tablica7195" displayName="Tablica7195" ref="A10:I15" totalsRowShown="0" headerRowDxfId="46">
  <autoFilter ref="A10:I15" xr:uid="{4860C21C-AFD8-4DC4-8894-C5E7C3B3A4A1}"/>
  <tableColumns count="9">
    <tableColumn id="1" xr3:uid="{1555AF09-7B3F-42E6-98D1-8EB2037ACD41}" name="Players"/>
    <tableColumn id="2" xr3:uid="{39970D66-ACCF-4A6D-9BCB-CE3AEFC74BC3}" name="Corporation"/>
    <tableColumn id="3" xr3:uid="{BCD474F9-39BE-4C71-A327-8330CD23E131}" name="TR"/>
    <tableColumn id="4" xr3:uid="{7552C3D7-F8D7-4C35-8A85-6343B842091A}" name="Award"/>
    <tableColumn id="5" xr3:uid="{4ECB5E26-584F-4502-8E5A-D18C9BCD070B}" name="Milestone"/>
    <tableColumn id="6" xr3:uid="{E5A65AA5-205F-4504-AE9A-8B85D8888453}" name="Greenery"/>
    <tableColumn id="7" xr3:uid="{3DBC8117-106D-4A40-8DAA-822DC600E5F2}" name="Cities"/>
    <tableColumn id="8" xr3:uid="{A67DDED6-58CE-4B63-A76F-24333957C4A6}" name="Cards"/>
    <tableColumn id="9" xr3:uid="{D1853190-96D5-4E4D-97D4-0A8E440154B3}" name="Total">
      <calculatedColumnFormula>SUM(C11:H11)</calculatedColumnFormula>
    </tableColumn>
  </tableColumns>
  <tableStyleInfo name="TableStyleLight16"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5" xr:uid="{60ACD964-6591-4381-95A2-127E868213CE}" name="Tablica10196" displayName="Tablica10196" ref="A20:B28" totalsRowShown="0">
  <autoFilter ref="A20:B28" xr:uid="{3AE4E746-A0A5-48F2-B078-1FADD770444C}"/>
  <tableColumns count="2">
    <tableColumn id="1" xr3:uid="{BE7DE3D4-2AC1-44F0-83EF-961FDE00AB14}" name="Moon/Asteroid"/>
    <tableColumn id="2" xr3:uid="{B2BEDD5C-5E1E-4502-ACFB-EB9BF8B21B42}" name="No Colonies"/>
  </tableColumns>
  <tableStyleInfo name="TableStyleLight16"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6" xr:uid="{F6B833DF-B80B-4AE6-8780-78ABA0627541}" name="Tablica7197" displayName="Tablica7197" ref="A10:I15" totalsRowShown="0" headerRowDxfId="45">
  <autoFilter ref="A10:I15" xr:uid="{7EF1C9FF-3647-4B76-89A9-2FEC0B6050B3}"/>
  <tableColumns count="9">
    <tableColumn id="1" xr3:uid="{36618026-50F2-4BD2-B1B8-E8ACC80C4ABF}" name="Players"/>
    <tableColumn id="2" xr3:uid="{8C8AA9DF-7B5F-407C-8FCE-31C7A6891492}" name="Corporation"/>
    <tableColumn id="3" xr3:uid="{2BCC3E15-8B8F-40EE-8DF1-8E323E8B33B5}" name="TR"/>
    <tableColumn id="4" xr3:uid="{2C5B535C-879B-42AE-960D-50ACF0504F37}" name="Award"/>
    <tableColumn id="5" xr3:uid="{BFA873B2-C116-498B-A510-6AC8C38E4B2A}" name="Milestone"/>
    <tableColumn id="6" xr3:uid="{7BD27F48-8ACD-4AFF-9BC0-9B9792F9B228}" name="Greenery"/>
    <tableColumn id="7" xr3:uid="{13100E20-7117-4E3D-9565-94B6004D8749}" name="Cities"/>
    <tableColumn id="8" xr3:uid="{EEBDAE72-F36A-4799-883A-2A2DC3CBC349}" name="Cards"/>
    <tableColumn id="9" xr3:uid="{E38B14B1-A005-4563-B154-4E9EF54CC12D}" name="Total">
      <calculatedColumnFormula>SUM(C11:H11)</calculatedColumnFormula>
    </tableColumn>
  </tableColumns>
  <tableStyleInfo name="TableStyleLight16"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7" xr:uid="{F9E11657-9224-4D29-90F8-6CF33622D839}" name="Tablica10198" displayName="Tablica10198" ref="A20:B28" totalsRowShown="0">
  <autoFilter ref="A20:B28" xr:uid="{37A6D948-0810-4DBA-83E1-7B2AB4C6284F}"/>
  <tableColumns count="2">
    <tableColumn id="1" xr3:uid="{4A3E7E7D-7D0D-41BB-AB4D-C58200FF8816}" name="Moon/Asteroid"/>
    <tableColumn id="2" xr3:uid="{FECE9C72-E51C-40F1-9FE6-65C52CA21645}" name="No Colonies"/>
  </tableColumns>
  <tableStyleInfo name="TableStyleLight16"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8" xr:uid="{8FCE064B-DC46-4BC4-B1C8-DF4441375753}" name="Tablica7199" displayName="Tablica7199" ref="A10:I15" totalsRowShown="0" headerRowDxfId="44">
  <autoFilter ref="A10:I15" xr:uid="{68CF9529-23CE-4904-AD15-4BFE8276926B}"/>
  <tableColumns count="9">
    <tableColumn id="1" xr3:uid="{E8B0F9FD-359F-45BC-92ED-8668404ADA78}" name="Players"/>
    <tableColumn id="2" xr3:uid="{669C2F1D-E794-4642-BF9C-3ECAE9E09261}" name="Corporation"/>
    <tableColumn id="3" xr3:uid="{7DE333D5-1C30-476B-9A67-82C3CFEB592F}" name="TR"/>
    <tableColumn id="4" xr3:uid="{8F15BEA6-B930-49DE-8938-AA1B630AA80D}" name="Award"/>
    <tableColumn id="5" xr3:uid="{A86B58F2-CEF7-432D-9A21-609A427B3A65}" name="Milestone"/>
    <tableColumn id="6" xr3:uid="{F2248D2E-6EE4-4750-A4C1-D4DEECB9AFCA}" name="Greenery"/>
    <tableColumn id="7" xr3:uid="{ABC43CE0-FCBC-41F7-A62E-3E70EA9B8083}" name="Cities"/>
    <tableColumn id="8" xr3:uid="{E2500B4D-22AF-44F2-8FC8-4F8398A31067}" name="Cards"/>
    <tableColumn id="9" xr3:uid="{110EE246-BF7C-4927-B33B-68D12826C5FB}" name="Total">
      <calculatedColumnFormula>SUM(C11:H11)</calculatedColumnFormula>
    </tableColumn>
  </tableColumns>
  <tableStyleInfo name="TableStyleLight16"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9" xr:uid="{79A90209-3FAB-43B2-9FD9-1DD67FF84E4A}" name="Tablica10200" displayName="Tablica10200" ref="A20:B28" totalsRowShown="0">
  <autoFilter ref="A20:B28" xr:uid="{E165C5F8-932B-4BA2-B13D-B4C7F315904F}"/>
  <tableColumns count="2">
    <tableColumn id="1" xr3:uid="{EE049F58-0378-427D-B884-FA8E2ABA166F}" name="Moon/Asteroid"/>
    <tableColumn id="2" xr3:uid="{520F230C-E0AD-4A6E-A7A9-C85136C4744E}" name="No Colonies"/>
  </tableColumns>
  <tableStyleInfo name="TableStyleLight16"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0" xr:uid="{87F2C38B-67B8-4936-9040-9EA5CD544DAD}" name="Tablica7201" displayName="Tablica7201" ref="A10:I15" totalsRowShown="0" headerRowDxfId="43">
  <autoFilter ref="A10:I15" xr:uid="{3301A6D8-4DD7-4DC0-A558-F233A076DE76}"/>
  <tableColumns count="9">
    <tableColumn id="1" xr3:uid="{066692D7-4F22-40A2-988C-98680ADDA95C}" name="Players"/>
    <tableColumn id="2" xr3:uid="{FC19E208-B6C6-43D6-ABBF-EF14AFBA07CA}" name="Corporation"/>
    <tableColumn id="3" xr3:uid="{3F6357DA-B37A-47C4-9617-E4F9161FA6A3}" name="TR"/>
    <tableColumn id="4" xr3:uid="{0F50D509-A2FB-4F80-A762-EA8D6C44BA7D}" name="Award"/>
    <tableColumn id="5" xr3:uid="{C1E5921F-2DC6-4F18-9B4D-F4C44379F144}" name="Milestone"/>
    <tableColumn id="6" xr3:uid="{555248D7-823F-4FF3-97FF-582FC6A53A33}" name="Greenery"/>
    <tableColumn id="7" xr3:uid="{CFDED895-02C3-48C6-80B1-A5B5088312AD}" name="Cities"/>
    <tableColumn id="8" xr3:uid="{018EB01F-04EA-405C-944B-2E38E2F54EFE}" name="Cards"/>
    <tableColumn id="9" xr3:uid="{B0699E6D-CB64-4F62-B51B-AF6D67F3DE12}" name="Total">
      <calculatedColumnFormula>SUM(C11:H11)</calculatedColumnFormula>
    </tableColumn>
  </tableColumns>
  <tableStyleInfo name="TableStyleLight16"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1" xr:uid="{ED99A20F-9BE6-40E2-821A-D2FE64467A5D}" name="Tablica10202" displayName="Tablica10202" ref="A20:B28" totalsRowShown="0">
  <autoFilter ref="A20:B28" xr:uid="{EF157411-61A7-462C-A037-C0061572D539}"/>
  <tableColumns count="2">
    <tableColumn id="1" xr3:uid="{A753D4C1-CC73-4240-9ABC-085A79AFA1EB}" name="Moon/Asteroid"/>
    <tableColumn id="2" xr3:uid="{DF9CA86A-68C8-4EAB-B113-37B6350F6AE1}" name="No Colonies"/>
  </tableColumns>
  <tableStyleInfo name="TableStyleLight16"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2" xr:uid="{EA9C71C2-D848-44FF-A170-7204CB86C566}" name="Tablica7203" displayName="Tablica7203" ref="A10:I15" totalsRowShown="0" headerRowDxfId="42">
  <autoFilter ref="A10:I15" xr:uid="{A8ED8B6A-8530-437E-8FEC-9F5CF67DF8AC}"/>
  <tableColumns count="9">
    <tableColumn id="1" xr3:uid="{AF713F89-AB76-49C2-A325-94669CBE632A}" name="Players"/>
    <tableColumn id="2" xr3:uid="{20A616E3-97A4-4B3D-A8A5-A87AB9C27B43}" name="Corporation"/>
    <tableColumn id="3" xr3:uid="{5C0498C3-C693-4FB8-A05A-F9684A980D2E}" name="TR"/>
    <tableColumn id="4" xr3:uid="{4D38A716-7273-4D32-A8D3-A135D40375E3}" name="Award"/>
    <tableColumn id="5" xr3:uid="{88C506B3-4D61-4A0A-9AA0-F8D211A01833}" name="Milestone"/>
    <tableColumn id="6" xr3:uid="{01127845-C68C-4DCB-A475-89ED11588B01}" name="Greenery"/>
    <tableColumn id="7" xr3:uid="{DA63F9F1-1DFE-4711-B1FB-D07C6D300D56}" name="Cities"/>
    <tableColumn id="8" xr3:uid="{2D8C7FD5-DB5F-4815-9165-E93C4729B443}" name="Cards"/>
    <tableColumn id="9" xr3:uid="{5BCD54A7-C181-488B-8C7F-B79CAB25BC7E}" name="Total">
      <calculatedColumnFormula>SUM(C11:H11)</calculatedColumnFormula>
    </tableColumn>
  </tableColumns>
  <tableStyleInfo name="TableStyleLight16"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3" xr:uid="{D574A011-B5E3-4970-BD86-2F4CCA562102}" name="Tablica10204" displayName="Tablica10204" ref="A20:B28" totalsRowShown="0">
  <autoFilter ref="A20:B28" xr:uid="{31D0EEEB-E307-46CB-8361-4873A02E66BF}"/>
  <tableColumns count="2">
    <tableColumn id="1" xr3:uid="{5DC57C8A-4C65-47F8-BD96-A6685AF86FFB}" name="Moon/Asteroid"/>
    <tableColumn id="2" xr3:uid="{DC80FE35-D6B1-4E2E-8EAC-02EFAD3A82D3}" name="No Colonies"/>
  </tableColumns>
  <tableStyleInfo name="TableStyleLight16"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4" xr:uid="{6614A3D4-0CC3-48EC-A45D-D306532E4084}" name="Tablica7205" displayName="Tablica7205" ref="A10:I15" totalsRowShown="0" headerRowDxfId="41">
  <autoFilter ref="A10:I15" xr:uid="{EAFBFAC4-E33A-462A-B974-61F50DC74168}"/>
  <tableColumns count="9">
    <tableColumn id="1" xr3:uid="{9BDD669E-ABFA-4272-9E8B-853F079AFDC0}" name="Players"/>
    <tableColumn id="2" xr3:uid="{AB01E04F-C6BC-4AFF-8189-F3518F82E4B4}" name="Corporation"/>
    <tableColumn id="3" xr3:uid="{B92041FC-6053-43E7-ABED-C7651D4E9B34}" name="TR"/>
    <tableColumn id="4" xr3:uid="{A5DE28EC-F08E-4C1B-9DC4-79BECCF0A005}" name="Award"/>
    <tableColumn id="5" xr3:uid="{3EC7A4F4-B683-4BB7-A8E7-53B1F41564E9}" name="Milestone"/>
    <tableColumn id="6" xr3:uid="{CBF004A3-BC02-41FA-8325-D69D163321EA}" name="Greenery"/>
    <tableColumn id="7" xr3:uid="{1198299C-F5DA-4238-AF1B-8D18E31D3312}" name="Cities"/>
    <tableColumn id="8" xr3:uid="{78F58732-72C0-413B-98CB-2CB61A2B6FE5}" name="Cards"/>
    <tableColumn id="9" xr3:uid="{2BB8E63D-27B2-476A-AD53-713F84C31628}" name="Total">
      <calculatedColumnFormula>SUM(C11:H11)</calculatedColumnFormula>
    </tableColumn>
  </tableColumns>
  <tableStyleInfo name="TableStyleLight16"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5" xr:uid="{0914D359-504D-4A01-B307-3E24E81AF792}" name="Tablica10206" displayName="Tablica10206" ref="A20:B28" totalsRowShown="0">
  <autoFilter ref="A20:B28" xr:uid="{763CB459-491E-4606-B35E-84AF930BD251}"/>
  <tableColumns count="2">
    <tableColumn id="1" xr3:uid="{5C9C08CF-806A-4503-A088-A2414E30C6DF}" name="Moon/Asteroid"/>
    <tableColumn id="2" xr3:uid="{C7D92F77-7FC8-4B0F-B099-728D83877E04}" name="No Colonies"/>
  </tableColumns>
  <tableStyleInfo name="TableStyleLight16"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6" xr:uid="{A2E7EEAF-35DA-45CD-A9C5-6FF5B3D01FA9}" name="Tablica7207" displayName="Tablica7207" ref="A10:I15" totalsRowShown="0" headerRowDxfId="40">
  <autoFilter ref="A10:I15" xr:uid="{7E04BE9D-AC54-435B-8117-95CBE87897C9}"/>
  <tableColumns count="9">
    <tableColumn id="1" xr3:uid="{C6DB1229-3FD1-46DC-817F-B5875A28E5FC}" name="Players"/>
    <tableColumn id="2" xr3:uid="{E18D5CCB-4F1D-4620-B1A8-E20B5AB3E780}" name="Corporation"/>
    <tableColumn id="3" xr3:uid="{87BD8EF8-D049-4629-B1DF-B8F3AA570193}" name="TR"/>
    <tableColumn id="4" xr3:uid="{FE42013F-769D-41F7-BA33-5855E776AC6E}" name="Award"/>
    <tableColumn id="5" xr3:uid="{B19D1FE2-A194-45C7-B3EC-A7573A196DBB}" name="Milestone"/>
    <tableColumn id="6" xr3:uid="{C5A001B3-6C4C-40B5-AA81-3CC41A978C04}" name="Greenery"/>
    <tableColumn id="7" xr3:uid="{A3DE583E-F059-4BC0-9E87-82B9ED66EB60}" name="Cities"/>
    <tableColumn id="8" xr3:uid="{5CD58AEA-107E-44B5-BD2A-F45CACDB6299}" name="Cards"/>
    <tableColumn id="9" xr3:uid="{319A9AB1-7DF7-464F-B84B-59F64BAA9FDB}" name="Total">
      <calculatedColumnFormula>SUM(C11:H11)</calculatedColumnFormula>
    </tableColumn>
  </tableColumns>
  <tableStyleInfo name="TableStyleLight16"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7" xr:uid="{2AE3101C-F777-4DEE-8D25-FDBC1105A2DC}" name="Tablica10208" displayName="Tablica10208" ref="A20:B28" totalsRowShown="0">
  <autoFilter ref="A20:B28" xr:uid="{B8EA96AA-E5D8-4208-BB0D-541CDD89F109}"/>
  <tableColumns count="2">
    <tableColumn id="1" xr3:uid="{B1975406-1A2A-46A7-8443-E1CE02920A48}" name="Moon/Asteroid"/>
    <tableColumn id="2" xr3:uid="{9BEA39FE-4C4E-4D7A-9099-4464649A6C9B}" name="No Colonies"/>
  </tableColumns>
  <tableStyleInfo name="TableStyleLight16"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8" xr:uid="{4BF579B5-A036-4A08-B92E-035F10A9C0E5}" name="Tablica7181209" displayName="Tablica7181209" ref="A10:I15" totalsRowShown="0" headerRowDxfId="39">
  <autoFilter ref="A10:I15" xr:uid="{3DA568FE-E2E5-4E6C-BFC2-4D71B0AC29AC}"/>
  <tableColumns count="9">
    <tableColumn id="1" xr3:uid="{0A8CE165-88C2-4F4F-A801-454359760A08}" name="Players"/>
    <tableColumn id="2" xr3:uid="{43F3B91F-0EDC-4D3F-8318-334B50654CBA}" name="Corporation"/>
    <tableColumn id="3" xr3:uid="{59F047E1-99BB-4FD3-B90A-8F7644E16DDD}" name="TR"/>
    <tableColumn id="4" xr3:uid="{1172BAFE-E074-4DE4-9550-7EF1687AC64C}" name="Award"/>
    <tableColumn id="5" xr3:uid="{614E1EF8-E5C7-4D0C-8D07-615DE327B3EE}" name="Milestone"/>
    <tableColumn id="6" xr3:uid="{7A1AF7A6-2C64-4646-9E69-6D08E4E1BBC0}" name="Greenery"/>
    <tableColumn id="7" xr3:uid="{153F1372-8968-40CD-9B23-7511F0EBE5CF}" name="Cities"/>
    <tableColumn id="8" xr3:uid="{E6C5B518-41EB-4B9A-B2BF-5CEEA4FA805A}" name="Cards"/>
    <tableColumn id="9" xr3:uid="{2038BCB3-30A6-46EC-B617-DEB0BE28128C}" name="Total">
      <calculatedColumnFormula>SUM(C11:H11)</calculatedColumnFormula>
    </tableColumn>
  </tableColumns>
  <tableStyleInfo name="TableStyleLight16"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9" xr:uid="{8D5F0131-3282-406C-A20F-887204F5B517}" name="Tablica10182210" displayName="Tablica10182210" ref="A20:B28" totalsRowShown="0">
  <autoFilter ref="A20:B28" xr:uid="{AD592528-6D5F-462D-97FA-9B69106BA4B8}"/>
  <tableColumns count="2">
    <tableColumn id="1" xr3:uid="{ED2A9D57-5B52-450F-A2D3-32C05A0A3AC1}" name="Moon/Asteroid"/>
    <tableColumn id="2" xr3:uid="{D195046E-35F2-4808-B7C1-54EF50A91647}" name="No Colonies"/>
  </tableColumns>
  <tableStyleInfo name="TableStyleLight16"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0" xr:uid="{155848F2-BE9A-41B6-B547-6BFD5A2FAF66}" name="Tablica7181211" displayName="Tablica7181211" ref="A10:I15" totalsRowShown="0" headerRowDxfId="38">
  <autoFilter ref="A10:I15" xr:uid="{491F33C4-20D8-4418-9D45-6301CC1D81E6}"/>
  <tableColumns count="9">
    <tableColumn id="1" xr3:uid="{C302AC05-17A9-425F-9FEA-515585544B98}" name="Players"/>
    <tableColumn id="2" xr3:uid="{A50580AD-E58E-4C93-B8D0-F61BE63C0FC1}" name="Corporation"/>
    <tableColumn id="3" xr3:uid="{D142C415-2158-4099-9EEF-1C23D2E61BB8}" name="TR"/>
    <tableColumn id="4" xr3:uid="{3048EF6C-2CCB-487F-8D73-9F7888DB455E}" name="Award"/>
    <tableColumn id="5" xr3:uid="{4714198C-91D2-4ABC-8CEF-834D01717CBC}" name="Milestone"/>
    <tableColumn id="6" xr3:uid="{8AE4F8BB-24CE-4AEB-8171-4693D71F02CB}" name="Greenery"/>
    <tableColumn id="7" xr3:uid="{191B40D8-E366-4A9C-9E2C-8EC71282877B}" name="Cities"/>
    <tableColumn id="8" xr3:uid="{2007F0CB-72B9-40AC-8FCF-8D914DAB6322}" name="Cards"/>
    <tableColumn id="9" xr3:uid="{FF74D94E-E1EA-40F5-AC29-F78859E13D4D}" name="Total">
      <calculatedColumnFormula>SUM(C11:H11)</calculatedColumnFormula>
    </tableColumn>
  </tableColumns>
  <tableStyleInfo name="TableStyleLight16"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1" xr:uid="{B597A6A1-93DB-49AF-ABD3-E51DA4CD9384}" name="Tablica10182212" displayName="Tablica10182212" ref="A20:B28" totalsRowShown="0">
  <autoFilter ref="A20:B28" xr:uid="{EBF59129-4D49-497A-A30F-ED8F84997F00}"/>
  <tableColumns count="2">
    <tableColumn id="1" xr3:uid="{DE8101C5-9723-4D79-8217-CC71344B7D30}" name="Moon/Asteroid"/>
    <tableColumn id="2" xr3:uid="{525FE369-7712-4AD0-A8BD-2C5701B705C9}" name="No Colonies"/>
  </tableColumns>
  <tableStyleInfo name="TableStyleLight16"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2" xr:uid="{938E318C-FD93-4C10-90B4-058773160EDB}" name="Tablica7181213" displayName="Tablica7181213" ref="A10:I15" totalsRowShown="0" headerRowDxfId="37">
  <autoFilter ref="A10:I15" xr:uid="{A6B7F0AD-85C2-49A1-9A23-EC2B6EED9001}"/>
  <tableColumns count="9">
    <tableColumn id="1" xr3:uid="{88C3B24E-19CE-41C1-9CC5-F9C60959E3F8}" name="Players"/>
    <tableColumn id="2" xr3:uid="{C1713D8B-F132-443D-8CDA-88220722FF43}" name="Corporation"/>
    <tableColumn id="3" xr3:uid="{A51365E4-EA33-4E11-B085-55DDA7B7CF9C}" name="TR"/>
    <tableColumn id="4" xr3:uid="{062E3678-1275-4456-A3D9-03C731022CE4}" name="Award"/>
    <tableColumn id="5" xr3:uid="{DF711C25-4D93-4E7A-8CB8-E44EF7056F6F}" name="Milestone"/>
    <tableColumn id="6" xr3:uid="{74A9BCB8-7718-4CF2-8B39-F3BCD7D4F67C}" name="Greenery"/>
    <tableColumn id="7" xr3:uid="{8EF997F2-0426-4F2A-960A-79E9C72B4D81}" name="Cities"/>
    <tableColumn id="8" xr3:uid="{8DE06EF8-9134-468F-A1AA-F6B7FDD70064}" name="Cards"/>
    <tableColumn id="9" xr3:uid="{308B28BD-D6E7-495C-9677-45EE8D3FDA33}" name="Total">
      <calculatedColumnFormula>SUM(C11:H11)</calculatedColumnFormula>
    </tableColumn>
  </tableColumns>
  <tableStyleInfo name="TableStyleLight16"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3" xr:uid="{81154606-3286-4669-8869-1FD57C16901D}" name="Tablica10182214" displayName="Tablica10182214" ref="A20:B28" totalsRowShown="0">
  <autoFilter ref="A20:B28" xr:uid="{9E0E5739-C6D9-4AD9-99F6-18AD9B9385F6}"/>
  <tableColumns count="2">
    <tableColumn id="1" xr3:uid="{19CFD626-7F7B-4DA8-B11C-EF99644EE71B}" name="Moon/Asteroid"/>
    <tableColumn id="2" xr3:uid="{0B16920A-7BCB-4EAF-90DE-B144A22B7F98}" name="No Colonies"/>
  </tableColumns>
  <tableStyleInfo name="TableStyleLight16"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4" xr:uid="{6A2A866D-BDF6-47ED-B834-DDE11AA42910}" name="Tablica7181215" displayName="Tablica7181215" ref="A10:I15" totalsRowShown="0" headerRowDxfId="36">
  <autoFilter ref="A10:I15" xr:uid="{B3DE6F23-B50C-48AD-994B-1012FD8EBA71}"/>
  <tableColumns count="9">
    <tableColumn id="1" xr3:uid="{8476BED8-36D4-4912-8925-B6EC0F898272}" name="Players"/>
    <tableColumn id="2" xr3:uid="{32E1B666-9881-458F-B240-84F1F2A13C1A}" name="Corporation"/>
    <tableColumn id="3" xr3:uid="{DD3B0217-4DBA-43E1-A0FF-5AB5F3441B31}" name="TR"/>
    <tableColumn id="4" xr3:uid="{234F5696-A01F-4890-9FBC-E32713C73766}" name="Award"/>
    <tableColumn id="5" xr3:uid="{72DCA1E4-C04B-4E94-93BB-4CCA29431190}" name="Milestone"/>
    <tableColumn id="6" xr3:uid="{D84A77DB-14E9-4D05-82E0-BEEF40D80AF3}" name="Greenery"/>
    <tableColumn id="7" xr3:uid="{39D93806-45F9-4BE4-AB2C-CF50E42CEBC0}" name="Cities"/>
    <tableColumn id="8" xr3:uid="{9835A0B3-C0DF-4327-9D76-0F62B7249D63}" name="Cards"/>
    <tableColumn id="9" xr3:uid="{874103CB-9245-487F-9E06-E00848707CF2}" name="Total">
      <calculatedColumnFormula>SUM(C11:H11)</calculatedColumnFormula>
    </tableColumn>
  </tableColumns>
  <tableStyleInfo name="TableStyleLight16"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5" xr:uid="{AB3234F6-C06F-48A4-8179-14563D610F1A}" name="Tablica10182216" displayName="Tablica10182216" ref="A20:B28" totalsRowShown="0">
  <autoFilter ref="A20:B28" xr:uid="{5F9C6B3F-5307-4910-B2AC-9F3BD04BAD59}"/>
  <tableColumns count="2">
    <tableColumn id="1" xr3:uid="{D527E5A0-DC31-469D-B956-4D6F6F28C04E}" name="Moon/Asteroid"/>
    <tableColumn id="2" xr3:uid="{739A25FF-5C9E-4294-AD20-49F5D035F25B}" name="No Colonies"/>
  </tableColumns>
  <tableStyleInfo name="TableStyleLight16"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6" xr:uid="{68DEB20B-FC65-4F74-9946-7E0CF5A17CCE}" name="Tablica7181217" displayName="Tablica7181217" ref="A10:I15" totalsRowShown="0" headerRowDxfId="35">
  <autoFilter ref="A10:I15" xr:uid="{64976279-C63D-409B-B3B5-3D0EF926EDF8}"/>
  <tableColumns count="9">
    <tableColumn id="1" xr3:uid="{61A66E99-ECF3-4348-B757-367B996825B7}" name="Players"/>
    <tableColumn id="2" xr3:uid="{A8AB437F-68CC-465B-B692-99BEE13D7FA2}" name="Corporation"/>
    <tableColumn id="3" xr3:uid="{0AD4906E-EBDD-4C05-A5E2-2DE7D7771613}" name="TR"/>
    <tableColumn id="4" xr3:uid="{C09D2363-0A6D-4AAC-BE3C-88009CD63055}" name="Award"/>
    <tableColumn id="5" xr3:uid="{536028EB-9885-4F12-B693-DA490BC226D4}" name="Milestone"/>
    <tableColumn id="6" xr3:uid="{2FABF9E8-2983-4C00-A79C-3C1567FC740B}" name="Greenery"/>
    <tableColumn id="7" xr3:uid="{7267B88B-7B21-437B-A5B4-179A5D0B00B3}" name="Cities"/>
    <tableColumn id="8" xr3:uid="{7EC16177-81A2-467C-992D-9F3B57296DF5}" name="Cards"/>
    <tableColumn id="9" xr3:uid="{4EFB5F30-0A7B-4779-B087-D5AD81ED0B3D}" name="Total">
      <calculatedColumnFormula>SUM(C11:H11)</calculatedColumnFormula>
    </tableColumn>
  </tableColumns>
  <tableStyleInfo name="TableStyleLight16"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7" xr:uid="{D1139BAA-5F68-47CA-84DF-15AEC6C9B891}" name="Tablica10182218" displayName="Tablica10182218" ref="A20:B28" totalsRowShown="0">
  <autoFilter ref="A20:B28" xr:uid="{05ABE34C-4547-4748-AF7D-A30A0B261A69}"/>
  <tableColumns count="2">
    <tableColumn id="1" xr3:uid="{015D9704-CAA4-4E8C-8026-80690407BB5D}" name="Moon/Asteroid"/>
    <tableColumn id="2" xr3:uid="{99114494-EF4F-4F8B-885A-7F64D4A47D4E}" name="No Colonies"/>
  </tableColumns>
  <tableStyleInfo name="TableStyleLight16"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8" xr:uid="{E7DD15FA-E2D3-42FF-B4E7-2CE9F75134E4}" name="Tablica7181219" displayName="Tablica7181219" ref="A10:I15" totalsRowShown="0" headerRowDxfId="34">
  <autoFilter ref="A10:I15" xr:uid="{FD9833CE-1814-4455-826B-79C8CADF9973}"/>
  <tableColumns count="9">
    <tableColumn id="1" xr3:uid="{056E216B-5A66-4283-B107-470FF98A81DB}" name="Players"/>
    <tableColumn id="2" xr3:uid="{54342FAC-8C6D-48E4-9F99-FF7C5588E965}" name="Corporation"/>
    <tableColumn id="3" xr3:uid="{AE2386AA-8199-44FB-9CD0-D8EAAEC2942C}" name="TR"/>
    <tableColumn id="4" xr3:uid="{132E040E-4AB2-48E0-BD71-84F31E7832CC}" name="Award"/>
    <tableColumn id="5" xr3:uid="{C18E1151-23C0-4E87-A818-A8A57E5AE7AA}" name="Milestone"/>
    <tableColumn id="6" xr3:uid="{A451EA13-556A-46EA-9492-DEBC6B037767}" name="Greenery"/>
    <tableColumn id="7" xr3:uid="{C3D9FD03-0623-453A-A19F-0CC310B92C53}" name="Cities"/>
    <tableColumn id="8" xr3:uid="{F8E7C964-7249-4559-9617-236CEB321CC2}" name="Cards"/>
    <tableColumn id="9" xr3:uid="{F0CD3F6B-7755-4D78-AD68-C8BFA6AACB90}" name="Total">
      <calculatedColumnFormula>SUM(C11:H11)</calculatedColumnFormula>
    </tableColumn>
  </tableColumns>
  <tableStyleInfo name="TableStyleLight16"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9" xr:uid="{79BCF491-F8B6-4974-9B66-D23D3B80EB59}" name="Tablica10182220" displayName="Tablica10182220" ref="A20:B28" totalsRowShown="0">
  <autoFilter ref="A20:B28" xr:uid="{5DD5FC77-246D-458E-8D87-6C15F92AEF12}"/>
  <tableColumns count="2">
    <tableColumn id="1" xr3:uid="{E4A4078A-B14C-4B93-BF61-42CD05916C50}" name="Moon/Asteroid"/>
    <tableColumn id="2" xr3:uid="{0601437D-4207-4217-B363-A764DDB3C9D2}" name="No Colonies"/>
  </tableColumns>
  <tableStyleInfo name="TableStyleLight16"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0" xr:uid="{649590F7-7299-4A34-91E8-1F208AE7EAF3}" name="Tablica7181221" displayName="Tablica7181221" ref="A10:I15" totalsRowShown="0" headerRowDxfId="33">
  <autoFilter ref="A10:I15" xr:uid="{1F31094D-C890-4D48-944E-8C65B251AA42}"/>
  <tableColumns count="9">
    <tableColumn id="1" xr3:uid="{3D2B5035-F83C-4AC6-B503-FA24AFCCC594}" name="Players"/>
    <tableColumn id="2" xr3:uid="{DC9EC83E-BA64-42D9-A725-ECD90F3F69A1}" name="Corporation"/>
    <tableColumn id="3" xr3:uid="{78E01A84-8449-4DC4-AA62-5AD182C1A380}" name="TR"/>
    <tableColumn id="4" xr3:uid="{4A58C538-9F88-4A4D-B35C-8A6E9FD12A2F}" name="Award"/>
    <tableColumn id="5" xr3:uid="{C1471858-42B1-435A-9649-BE020DE66017}" name="Milestone"/>
    <tableColumn id="6" xr3:uid="{588D2711-0C97-49D6-AB57-CB410F34B25F}" name="Greenery"/>
    <tableColumn id="7" xr3:uid="{9CDAA72D-76A8-4314-9705-CBD2AA66592B}" name="Cities"/>
    <tableColumn id="8" xr3:uid="{79CF5DBF-2843-448D-945D-C6790069147A}" name="Cards"/>
    <tableColumn id="9" xr3:uid="{93EA6E51-3501-4B7D-9EE4-6829AC864E69}" name="Total">
      <calculatedColumnFormula>SUM(C11:H11)</calculatedColumnFormula>
    </tableColumn>
  </tableColumns>
  <tableStyleInfo name="TableStyleLight16"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1" xr:uid="{B390B460-D2D5-4A7C-92AD-AC04D44C0AA5}" name="Tablica10182222" displayName="Tablica10182222" ref="A20:B28" totalsRowShown="0">
  <autoFilter ref="A20:B28" xr:uid="{9C0FFAF7-E297-41D5-BB19-D315AB0A1F0F}"/>
  <tableColumns count="2">
    <tableColumn id="1" xr3:uid="{BFDAC89B-4738-4435-847C-B63B3A1999D1}" name="Moon/Asteroid"/>
    <tableColumn id="2" xr3:uid="{E00A3B80-1B21-4A2A-9065-721BFF8CD997}" name="No Colonies"/>
  </tableColumns>
  <tableStyleInfo name="TableStyleLight16"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2" xr:uid="{F9C14F29-E745-488F-9EFE-DC1CFFEBE10B}" name="Tablica7181223" displayName="Tablica7181223" ref="A10:I15" totalsRowShown="0" headerRowDxfId="32">
  <autoFilter ref="A10:I15" xr:uid="{5A967A75-5245-4FCF-B2BF-889B0FA40804}"/>
  <tableColumns count="9">
    <tableColumn id="1" xr3:uid="{FA686B90-6140-470C-8100-042286B3423C}" name="Players"/>
    <tableColumn id="2" xr3:uid="{6425479B-40F6-4FBE-A390-0902E58AA2C7}" name="Corporation"/>
    <tableColumn id="3" xr3:uid="{D4C1F41A-E227-4509-AD25-FC8666066B1F}" name="TR"/>
    <tableColumn id="4" xr3:uid="{DAF128D8-ADCF-4AAF-90E9-BB127D2F116B}" name="Award"/>
    <tableColumn id="5" xr3:uid="{E314DF55-9559-4AAB-9F97-C33F1A24FDF1}" name="Milestone"/>
    <tableColumn id="6" xr3:uid="{C1F4CB34-D856-4FF2-8BC1-1BD89CC1E296}" name="Greenery"/>
    <tableColumn id="7" xr3:uid="{87DD9DDB-122E-4C3F-A762-2DCD7CC54580}" name="Cities"/>
    <tableColumn id="8" xr3:uid="{8521B808-E66B-450F-9A43-A40F8D99EDE0}" name="Cards"/>
    <tableColumn id="9" xr3:uid="{9E15C0AE-EC6F-4A84-BF1C-FFAAD5E12631}" name="Total">
      <calculatedColumnFormula>SUM(C11:H11)</calculatedColumnFormula>
    </tableColumn>
  </tableColumns>
  <tableStyleInfo name="TableStyleLight16"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3" xr:uid="{DBBE4D13-028B-43AB-8C70-62C9DFEC155D}" name="Tablica10182224" displayName="Tablica10182224" ref="A20:B28" totalsRowShown="0">
  <autoFilter ref="A20:B28" xr:uid="{1D2892D1-FE6B-425E-A3A8-D28C451972A1}"/>
  <tableColumns count="2">
    <tableColumn id="1" xr3:uid="{F8655F91-55F5-4E62-A6AE-DEE36BD92A2D}" name="Moon/Asteroid"/>
    <tableColumn id="2" xr3:uid="{6DA28711-B3D9-4FA1-A245-B1C720AE3BF6}" name="No Colonies"/>
  </tableColumns>
  <tableStyleInfo name="TableStyleLight16"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4" xr:uid="{F5736892-E3A2-4E8B-9293-6CC93446457D}" name="Tablica7181225" displayName="Tablica7181225" ref="A10:I15" totalsRowShown="0" headerRowDxfId="31">
  <autoFilter ref="A10:I15" xr:uid="{18E15BE2-0144-4BFC-87B5-55B03CAA882C}"/>
  <tableColumns count="9">
    <tableColumn id="1" xr3:uid="{70C3B9DE-950E-4363-8028-3C764709064F}" name="Players"/>
    <tableColumn id="2" xr3:uid="{23C85823-74F5-4C2A-88C1-B63040E96E81}" name="Corporation"/>
    <tableColumn id="3" xr3:uid="{18DFDCFC-12F9-48C1-BEBE-80B0EA9A7202}" name="TR"/>
    <tableColumn id="4" xr3:uid="{E02AE444-B02F-4CA2-9D89-847D77623C37}" name="Award"/>
    <tableColumn id="5" xr3:uid="{0D7CDDD2-45D8-4CCE-B67F-9FFC5464ABD3}" name="Milestone"/>
    <tableColumn id="6" xr3:uid="{FFD4FD19-E037-408C-AFB0-79AA76FEA6FC}" name="Greenery"/>
    <tableColumn id="7" xr3:uid="{87C92463-0AC1-4BE0-A328-A5AF13F8C943}" name="Cities"/>
    <tableColumn id="8" xr3:uid="{174A03B7-21B6-4E44-A6DF-0A6B3699120B}" name="Cards"/>
    <tableColumn id="9" xr3:uid="{B7C8C828-14AC-4FA4-98B0-AB3BBB0A6CF5}" name="Total">
      <calculatedColumnFormula>SUM(C11:H11)</calculatedColumnFormula>
    </tableColumn>
  </tableColumns>
  <tableStyleInfo name="TableStyleLight16"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5" xr:uid="{0D99D86D-E474-4931-8409-251487C2B54A}" name="Tablica10182226" displayName="Tablica10182226" ref="A20:B28" totalsRowShown="0">
  <autoFilter ref="A20:B28" xr:uid="{83E2D9D9-BBF8-4D8C-B141-64B13CA9FC6D}"/>
  <tableColumns count="2">
    <tableColumn id="1" xr3:uid="{7F3C5D81-55E8-4F4B-964E-6EFDF4205A8D}" name="Moon/Asteroid"/>
    <tableColumn id="2" xr3:uid="{15D9CCED-FCE2-437A-94BA-772FDD556CD8}" name="No Colonies"/>
  </tableColumns>
  <tableStyleInfo name="TableStyleLight16"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6" xr:uid="{3FA0B3B0-C52A-48D6-A7B9-F62BA34A7738}" name="Tablica7181227" displayName="Tablica7181227" ref="A10:I15" totalsRowShown="0" headerRowDxfId="30">
  <autoFilter ref="A10:I15" xr:uid="{EFFF1D12-2AE5-4E41-AE4E-6259D19E3A34}"/>
  <tableColumns count="9">
    <tableColumn id="1" xr3:uid="{086B23EC-1025-4A79-8137-54E8D613E2D6}" name="Players"/>
    <tableColumn id="2" xr3:uid="{1A0E49D9-6104-4A39-8A5E-60B5FFFFCE90}" name="Corporation"/>
    <tableColumn id="3" xr3:uid="{35652990-3195-4D00-A92F-E10832BC1AAA}" name="TR"/>
    <tableColumn id="4" xr3:uid="{C160B885-583B-401F-AC4D-8A6E927C5099}" name="Award"/>
    <tableColumn id="5" xr3:uid="{9A40821F-EF5D-45E1-9C7C-0224129F69B8}" name="Milestone"/>
    <tableColumn id="6" xr3:uid="{9E923E6D-5B28-40E9-804E-81596395F8D5}" name="Greenery"/>
    <tableColumn id="7" xr3:uid="{4F9A9D11-6826-420D-82B1-8E354A4BCEED}" name="Cities"/>
    <tableColumn id="8" xr3:uid="{243A0456-434D-4B2F-8F1B-8E26AB4E5DA3}" name="Cards"/>
    <tableColumn id="9" xr3:uid="{743DC639-920E-4921-86E1-A77818FE9FB9}" name="Total">
      <calculatedColumnFormula>SUM(C11:H11)</calculatedColumnFormula>
    </tableColumn>
  </tableColumns>
  <tableStyleInfo name="TableStyleLight16"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7" xr:uid="{0DCF0CC9-ABF1-4B02-9D4F-CCC1E2610854}" name="Tablica10182228" displayName="Tablica10182228" ref="A20:B28" totalsRowShown="0">
  <autoFilter ref="A20:B28" xr:uid="{C045E825-515A-482B-9DF3-D37BAB0B6300}"/>
  <tableColumns count="2">
    <tableColumn id="1" xr3:uid="{78948EEC-1601-46C5-9AF8-A3B42177B86B}" name="Moon/Asteroid"/>
    <tableColumn id="2" xr3:uid="{7A0B722E-5CFC-4BF9-98F5-4FA4D6DD45C8}" name="No Colonies"/>
  </tableColumns>
  <tableStyleInfo name="TableStyleLight16"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 xr:uid="{3B09E266-3EB9-4A2D-925F-D187D2B11ECB}" name="Tablica7181229" displayName="Tablica7181229" ref="A10:I15" totalsRowShown="0" headerRowDxfId="29">
  <autoFilter ref="A10:I15" xr:uid="{3601D706-7516-4F67-840C-390C26DB83A3}"/>
  <tableColumns count="9">
    <tableColumn id="1" xr3:uid="{262A7C9C-B9C7-48C3-953F-063D070CF4FD}" name="Players"/>
    <tableColumn id="2" xr3:uid="{E5158F90-4763-4C6A-804D-83C62681E29D}" name="Corporation"/>
    <tableColumn id="3" xr3:uid="{4488CF95-05EA-4D69-BCA3-15C5559FF53C}" name="TR"/>
    <tableColumn id="4" xr3:uid="{70DA5E3E-C0AF-4471-8E09-5034EFAFC371}" name="Award"/>
    <tableColumn id="5" xr3:uid="{9FA84788-F0B6-4C28-9AD5-C5DC3509A976}" name="Milestone"/>
    <tableColumn id="6" xr3:uid="{C01035B9-9476-48A9-A7FD-086B4001E24D}" name="Greenery"/>
    <tableColumn id="7" xr3:uid="{A9F66F03-56EA-473B-8435-20A25E224865}" name="Cities"/>
    <tableColumn id="8" xr3:uid="{3EF13263-F834-41AC-9205-E823C6B85990}" name="Cards"/>
    <tableColumn id="9" xr3:uid="{53DD9BE2-6942-4D67-A93A-C3947F422F76}" name="Total">
      <calculatedColumnFormula>SUM(C11:H11)</calculatedColumnFormula>
    </tableColumn>
  </tableColumns>
  <tableStyleInfo name="TableStyleLight16"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9" xr:uid="{F621ADEB-FE3F-4712-AC35-FAA6A9A84AFB}" name="Tablica10182230" displayName="Tablica10182230" ref="A20:B28" totalsRowShown="0">
  <autoFilter ref="A20:B28" xr:uid="{A5AE6CC1-5111-4475-B1E8-FBA2C5511753}"/>
  <tableColumns count="2">
    <tableColumn id="1" xr3:uid="{3B5E1673-9CC9-4C47-B7C5-1DBC4B8B1F3F}" name="Moon/Asteroid"/>
    <tableColumn id="2" xr3:uid="{14D22291-BFCC-4DAA-954C-3266D55BFBE3}" name="No Colonies"/>
  </tableColumns>
  <tableStyleInfo name="TableStyleLight16"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0" xr:uid="{527EA2DC-904B-4B49-BD45-7419FF903803}" name="Tablica7181231" displayName="Tablica7181231" ref="A10:I15" totalsRowShown="0" headerRowDxfId="28">
  <autoFilter ref="A10:I15" xr:uid="{3B9A742F-5CAA-45F1-81FB-83E2134657CE}"/>
  <tableColumns count="9">
    <tableColumn id="1" xr3:uid="{5B4235DE-D061-437E-9E45-CF0B0CABFC00}" name="Players"/>
    <tableColumn id="2" xr3:uid="{0390FBCC-49FD-473C-ABBB-1BF0E75E57AD}" name="Corporation"/>
    <tableColumn id="3" xr3:uid="{156D1003-FB3F-4E6A-B00C-9EE9F70E8EC2}" name="TR"/>
    <tableColumn id="4" xr3:uid="{72F9091B-D04C-43ED-A8A4-E6B16D81D1C9}" name="Award"/>
    <tableColumn id="5" xr3:uid="{78D76EF9-5837-4451-90AD-8FA530102509}" name="Milestone"/>
    <tableColumn id="6" xr3:uid="{F0309336-5DD6-4FEA-A0E0-DFCAA012A8CC}" name="Greenery"/>
    <tableColumn id="7" xr3:uid="{5462F4CF-8D12-4D1A-A644-964D9465BFAB}" name="Cities"/>
    <tableColumn id="8" xr3:uid="{E31C1795-9C2D-4B7A-AA28-1D3C7D1E686D}" name="Cards"/>
    <tableColumn id="9" xr3:uid="{F743EBE0-EA63-472C-BB53-6EFBE0773542}" name="Total">
      <calculatedColumnFormula>SUM(C11:H11)</calculatedColumnFormula>
    </tableColumn>
  </tableColumns>
  <tableStyleInfo name="TableStyleLight16"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1" xr:uid="{FE83FF95-EB48-4DB0-ACD8-3D872D9FE6AE}" name="Tablica10182232" displayName="Tablica10182232" ref="A20:B28" totalsRowShown="0">
  <autoFilter ref="A20:B28" xr:uid="{5218C9E1-D90B-4E96-AE10-DB69AC5DEF91}"/>
  <tableColumns count="2">
    <tableColumn id="1" xr3:uid="{9CEE5B69-08E4-465C-9B84-AF6937775F60}" name="Moon/Asteroid"/>
    <tableColumn id="2" xr3:uid="{6774834D-5C69-4696-BAA5-443DCF9446C0}" name="No Colonies"/>
  </tableColumns>
  <tableStyleInfo name="TableStyleLight16"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 xr:uid="{B0A09970-A4FA-4089-9066-C796B7CB0EC8}" name="Tablica7181233" displayName="Tablica7181233" ref="A10:I15" totalsRowShown="0" headerRowDxfId="27">
  <autoFilter ref="A10:I15" xr:uid="{85F9EECA-CD7C-48E3-A812-787A4E777BB2}"/>
  <tableColumns count="9">
    <tableColumn id="1" xr3:uid="{4C94848A-7A5A-4C6F-9C5B-B0ABF57431FB}" name="Players"/>
    <tableColumn id="2" xr3:uid="{B7ED6DF8-4F5D-4689-AA7F-F20BBE3E0423}" name="Corporation"/>
    <tableColumn id="3" xr3:uid="{FA1CDE4A-8C38-4E12-8E7C-C552C1B9A607}" name="TR"/>
    <tableColumn id="4" xr3:uid="{A6A90766-5EAE-4D1C-864C-B1472B568682}" name="Award"/>
    <tableColumn id="5" xr3:uid="{AD930A19-E091-4903-820F-7406488C3D35}" name="Milestone"/>
    <tableColumn id="6" xr3:uid="{070F7455-441F-449A-9B54-4AEAEA85E0CA}" name="Greenery"/>
    <tableColumn id="7" xr3:uid="{C8FB097F-D637-4950-9C1F-961CB852E8D3}" name="Cities"/>
    <tableColumn id="8" xr3:uid="{D6171CC1-E97B-47AD-A887-B684CC8CB917}" name="Cards"/>
    <tableColumn id="9" xr3:uid="{F2D4FB6F-A573-4451-BE9B-ABC43739F925}" name="Total">
      <calculatedColumnFormula>SUM(C11:H11)</calculatedColumnFormula>
    </tableColumn>
  </tableColumns>
  <tableStyleInfo name="TableStyleLight16"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3" xr:uid="{7A5366A9-5282-4A9D-91D1-9CC7820350EB}" name="Tablica10182234" displayName="Tablica10182234" ref="A20:B28" totalsRowShown="0">
  <autoFilter ref="A20:B28" xr:uid="{70E56073-F250-4DB5-9222-CB6F9143D332}"/>
  <tableColumns count="2">
    <tableColumn id="1" xr3:uid="{EEDAD208-60FE-4BFE-91E1-A7F32FA259C1}" name="Moon/Asteroid"/>
    <tableColumn id="2" xr3:uid="{734C205C-89A3-4EF0-8984-D56665D9D23B}" name="No Colonies"/>
  </tableColumns>
  <tableStyleInfo name="TableStyleLight16"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4" xr:uid="{5ED0553F-8668-4E7B-9932-D6BA3D18E3A0}" name="Tablica7181235" displayName="Tablica7181235" ref="A10:I15" totalsRowShown="0" headerRowDxfId="26">
  <autoFilter ref="A10:I15" xr:uid="{86C769BF-C4FE-434F-9DBC-BABBD6984448}"/>
  <tableColumns count="9">
    <tableColumn id="1" xr3:uid="{2A83EC82-59AE-4EC2-9DB3-4C4DC351FE17}" name="Players"/>
    <tableColumn id="2" xr3:uid="{4D595501-F937-4643-8DE1-F724BB544E03}" name="Corporation"/>
    <tableColumn id="3" xr3:uid="{765F50E1-9DAF-414A-B93F-C7FC76D3CB36}" name="TR"/>
    <tableColumn id="4" xr3:uid="{5AE4F631-CD9F-4EE9-9B53-CE63F07AB991}" name="Award"/>
    <tableColumn id="5" xr3:uid="{A4684D08-5CE9-402A-85E3-C01AEA5FF560}" name="Milestone"/>
    <tableColumn id="6" xr3:uid="{2A19B1BE-EA02-4E42-85DC-423947981855}" name="Greenery"/>
    <tableColumn id="7" xr3:uid="{AF9A6512-72B5-4CD2-9852-F50B68EDA05B}" name="Cities"/>
    <tableColumn id="8" xr3:uid="{80FAE38C-A90E-4F4B-A973-D61DA6F895D9}" name="Cards"/>
    <tableColumn id="9" xr3:uid="{CDA98165-4B8E-4950-A0A9-CC9B8F5A9D06}" name="Total">
      <calculatedColumnFormula>SUM(C11:H11)</calculatedColumnFormula>
    </tableColumn>
  </tableColumns>
  <tableStyleInfo name="TableStyleLight16"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5" xr:uid="{767FB001-8F77-4496-AAD0-9DB17A2A8E2E}" name="Tablica10182236" displayName="Tablica10182236" ref="A20:B28" totalsRowShown="0">
  <autoFilter ref="A20:B28" xr:uid="{59000B1C-7C19-45C6-A60D-797815AA6CC9}"/>
  <tableColumns count="2">
    <tableColumn id="1" xr3:uid="{D4295F81-C3AB-49FD-8239-A73223396706}" name="Moon/Asteroid"/>
    <tableColumn id="2" xr3:uid="{58AB0EA2-A0C3-4A1C-B8DA-20A47B7ED3BC}" name="No Colonies"/>
  </tableColumns>
  <tableStyleInfo name="TableStyleLight16"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6" xr:uid="{C9B73CC6-0DFA-4C4F-A2D1-4909D178F366}" name="Tablica7181237" displayName="Tablica7181237" ref="A10:I15" totalsRowShown="0" headerRowDxfId="25">
  <autoFilter ref="A10:I15" xr:uid="{8034A453-54ED-4BFE-B111-8160F6004C77}"/>
  <tableColumns count="9">
    <tableColumn id="1" xr3:uid="{5DD692A9-8FBF-4377-A852-1BD28F6ADEDF}" name="Players"/>
    <tableColumn id="2" xr3:uid="{E098E2A7-67E3-46AF-BBE7-FD30B544BE8B}" name="Corporation"/>
    <tableColumn id="3" xr3:uid="{6250F70C-158F-4A9F-A484-E76F799EEBF8}" name="TR"/>
    <tableColumn id="4" xr3:uid="{A664B54C-A083-4CDB-B7C2-ADF2988A2E74}" name="Award"/>
    <tableColumn id="5" xr3:uid="{77AF2611-90A9-41DF-80D2-6B4913694E55}" name="Milestone"/>
    <tableColumn id="6" xr3:uid="{E8E75823-A1B4-4181-8E0E-D95C5D6F19C6}" name="Greenery"/>
    <tableColumn id="7" xr3:uid="{7DE8A472-3879-4963-8882-F19B2133D979}" name="Cities"/>
    <tableColumn id="8" xr3:uid="{1D58CD17-26A0-48ED-A5F1-10ABA3EF3467}" name="Cards"/>
    <tableColumn id="9" xr3:uid="{F3D03C77-131C-4077-AF08-400A9B10C57E}" name="Total">
      <calculatedColumnFormula>SUM(C11:H11)</calculatedColumnFormula>
    </tableColumn>
  </tableColumns>
  <tableStyleInfo name="TableStyleLight16"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7" xr:uid="{9BB99E12-1F35-4CFE-951F-CCD6BD2D922C}" name="Tablica10182238" displayName="Tablica10182238" ref="A20:B28" totalsRowShown="0">
  <autoFilter ref="A20:B28" xr:uid="{A42A3CE1-4CB7-4DC1-8732-EFF8A6735687}"/>
  <tableColumns count="2">
    <tableColumn id="1" xr3:uid="{CBB02E5B-7D44-4B1B-868F-41E45F505F91}" name="Moon/Asteroid"/>
    <tableColumn id="2" xr3:uid="{8C021BA4-DEF0-4D35-8088-B7F81215DFFC}" name="No Colonies"/>
  </tableColumns>
  <tableStyleInfo name="TableStyleLight16"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8" xr:uid="{F2BA7562-2E48-422D-9889-FA997B65CE0A}" name="Tablica7181239" displayName="Tablica7181239" ref="A10:I15" totalsRowShown="0" headerRowDxfId="24">
  <autoFilter ref="A10:I15" xr:uid="{67492982-01D3-45C8-968E-44BB08FE824F}"/>
  <tableColumns count="9">
    <tableColumn id="1" xr3:uid="{59EEF98E-1318-4CC1-8B51-1DB2E44F0009}" name="Players"/>
    <tableColumn id="2" xr3:uid="{700047EC-3306-47DB-8B7D-2EAC8A278805}" name="Corporation"/>
    <tableColumn id="3" xr3:uid="{E9B246E4-F727-4937-A8ED-6F37885226CB}" name="TR"/>
    <tableColumn id="4" xr3:uid="{BBAEE061-FD26-4356-865D-5B9608B1D713}" name="Award"/>
    <tableColumn id="5" xr3:uid="{0EA0CD3B-D862-4864-90D9-14AAC9689971}" name="Milestone"/>
    <tableColumn id="6" xr3:uid="{6D722506-50C3-46E5-862C-4ACC0946A60E}" name="Greenery"/>
    <tableColumn id="7" xr3:uid="{762AE5BB-ACC2-462D-86C5-259B4C7599A1}" name="Cities"/>
    <tableColumn id="8" xr3:uid="{455DDE2F-1E33-419C-A06F-2DEF65798A55}" name="Cards"/>
    <tableColumn id="9" xr3:uid="{2DE035A2-DFE4-4F77-B7A3-66D9786A5507}" name="Total">
      <calculatedColumnFormula>SUM(C11:H11)</calculatedColumnFormula>
    </tableColumn>
  </tableColumns>
  <tableStyleInfo name="TableStyleLight16"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9" xr:uid="{700BB50A-85A6-4455-BB59-35924902644F}" name="Tablica10182240" displayName="Tablica10182240" ref="A20:B28" totalsRowShown="0">
  <autoFilter ref="A20:B28" xr:uid="{F025008F-24ED-4F62-9B56-212A611D780B}"/>
  <tableColumns count="2">
    <tableColumn id="1" xr3:uid="{EAC604AC-CFC7-41C2-821A-871C4541018A}" name="Moon/Asteroid"/>
    <tableColumn id="2" xr3:uid="{9C0D7836-55B3-4C59-BA22-8619C2D407B8}" name="No Colonies"/>
  </tableColumns>
  <tableStyleInfo name="TableStyleLight16"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0" xr:uid="{36D4958F-D69A-4906-8E19-BAE8FD545F7B}" name="Tablica7181241" displayName="Tablica7181241" ref="A10:I15" totalsRowShown="0" headerRowDxfId="23">
  <autoFilter ref="A10:I15" xr:uid="{FB08A539-9B14-443A-815C-C16BE14C2D90}"/>
  <tableColumns count="9">
    <tableColumn id="1" xr3:uid="{2F912469-A7AF-4F55-B08F-A5665F025019}" name="Players"/>
    <tableColumn id="2" xr3:uid="{C9706ECF-BCB1-4EBE-B0E9-F3B7DA426AEE}" name="Corporation"/>
    <tableColumn id="3" xr3:uid="{C1FD2E31-7029-4378-8A74-9DA6B15F6EEA}" name="TR"/>
    <tableColumn id="4" xr3:uid="{B229425E-D70D-4DA7-BC4F-30D88A64CC37}" name="Award"/>
    <tableColumn id="5" xr3:uid="{9026F888-63B5-4901-9A90-C05C4093E693}" name="Milestone"/>
    <tableColumn id="6" xr3:uid="{6FCDB998-D4FA-4410-A2A0-47C40BB64197}" name="Greenery"/>
    <tableColumn id="7" xr3:uid="{7F252525-2228-4D00-9A5F-B21D521A84AF}" name="Cities"/>
    <tableColumn id="8" xr3:uid="{CED5380D-787A-417B-8C2A-2A93EF7A0590}" name="Cards"/>
    <tableColumn id="9" xr3:uid="{2AF0BC05-DB6F-423A-A6BD-E46A06A3338A}" name="Total">
      <calculatedColumnFormula>SUM(C11:H11)</calculatedColumnFormula>
    </tableColumn>
  </tableColumns>
  <tableStyleInfo name="TableStyleLight16"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1" xr:uid="{DBDBE5FD-B3FD-4A94-BACF-F9A58765A056}" name="Tablica10182242" displayName="Tablica10182242" ref="A20:B28" totalsRowShown="0">
  <autoFilter ref="A20:B28" xr:uid="{EEA6FE03-3323-42FE-AA65-6624BB38302E}"/>
  <tableColumns count="2">
    <tableColumn id="1" xr3:uid="{8C7E048A-A970-44FE-A7EA-36BAE1F8442E}" name="Moon/Asteroid"/>
    <tableColumn id="2" xr3:uid="{5423AA5F-61E0-43C8-8593-51907E63A79E}" name="No Colonies"/>
  </tableColumns>
  <tableStyleInfo name="TableStyleLight16"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2" xr:uid="{C05EA601-B174-4325-866C-BEA8CE069FDB}" name="Tablica7181243" displayName="Tablica7181243" ref="A10:I15" totalsRowShown="0" headerRowDxfId="22">
  <autoFilter ref="A10:I15" xr:uid="{41023E7B-E047-422F-8E72-1740A1EB8F90}"/>
  <tableColumns count="9">
    <tableColumn id="1" xr3:uid="{A0FD4864-371C-4EFC-A2AB-AA6E234BABBA}" name="Players"/>
    <tableColumn id="2" xr3:uid="{FD828C05-B216-4ADA-94C5-2DE14D03C625}" name="Corporation"/>
    <tableColumn id="3" xr3:uid="{D1153FE8-51FD-4660-991E-9B893CC581AF}" name="TR"/>
    <tableColumn id="4" xr3:uid="{A4A8FFA5-F746-482B-AE0B-46D545604F0B}" name="Award"/>
    <tableColumn id="5" xr3:uid="{0327589A-79AB-4BEE-ADD5-86F862963C1B}" name="Milestone"/>
    <tableColumn id="6" xr3:uid="{DE540B25-9F88-4A45-903B-889F6C6AA338}" name="Greenery"/>
    <tableColumn id="7" xr3:uid="{9514DD65-3DAC-4FD5-BCAD-7A10BF1F358C}" name="Cities"/>
    <tableColumn id="8" xr3:uid="{3A1F2FDB-BDAD-4321-B851-062E6682436E}" name="Cards"/>
    <tableColumn id="9" xr3:uid="{23C5456A-07B7-4694-B81F-698C7EEEED73}" name="Total">
      <calculatedColumnFormula>SUM(C11:H11)</calculatedColumnFormula>
    </tableColumn>
  </tableColumns>
  <tableStyleInfo name="TableStyleLight16"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 xr:uid="{31832A1E-7AC8-409A-B70D-2D56F00C6584}" name="Tablica10182244" displayName="Tablica10182244" ref="A20:B28" totalsRowShown="0">
  <autoFilter ref="A20:B28" xr:uid="{095E2A60-E159-43D2-8648-73FEF24CBCFA}"/>
  <tableColumns count="2">
    <tableColumn id="1" xr3:uid="{C228889B-BEAF-4202-BA75-1A7FF9DF3985}" name="Moon/Asteroid"/>
    <tableColumn id="2" xr3:uid="{AE0A0EF5-0E21-4B91-ADA4-5F073D531882}" name="No Colonies"/>
  </tableColumns>
  <tableStyleInfo name="TableStyleLight16"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4" xr:uid="{DB8A8F95-F6AD-4484-8614-D59849264B8E}" name="Tablica7181245" displayName="Tablica7181245" ref="A10:I15" totalsRowShown="0" headerRowDxfId="21">
  <autoFilter ref="A10:I15" xr:uid="{2A8238A3-F8EF-4CEF-A15F-B25552A5E605}"/>
  <tableColumns count="9">
    <tableColumn id="1" xr3:uid="{6CB34545-9A69-4277-8B43-E119A6171531}" name="Players"/>
    <tableColumn id="2" xr3:uid="{EDA47B2F-73F3-45E7-BD7B-CB17CB8C7C14}" name="Corporation"/>
    <tableColumn id="3" xr3:uid="{856C9780-BDC9-4F25-96CC-62DCD34BF90E}" name="TR"/>
    <tableColumn id="4" xr3:uid="{358FC396-D8CF-4706-A143-BC7AB63CF2EB}" name="Award"/>
    <tableColumn id="5" xr3:uid="{EE02DA68-132B-4C01-A6C4-DE9EEC9645F6}" name="Milestone"/>
    <tableColumn id="6" xr3:uid="{4BC1D5A9-C2DB-4904-B812-1F64D7E3C138}" name="Greenery"/>
    <tableColumn id="7" xr3:uid="{A4BFD705-470F-45D1-AF8D-0641ED605906}" name="Cities"/>
    <tableColumn id="8" xr3:uid="{12AB0122-66F6-4425-B00C-7F76A10D0413}" name="Cards"/>
    <tableColumn id="9" xr3:uid="{1329B1A9-2296-447C-8F59-9048AE0535E8}" name="Total">
      <calculatedColumnFormula>SUM(C11:H11)</calculatedColumnFormula>
    </tableColumn>
  </tableColumns>
  <tableStyleInfo name="TableStyleLight16"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 xr:uid="{D06A46DB-212B-4BD5-ACF5-96874A4C89D0}" name="Tablica10182246" displayName="Tablica10182246" ref="A20:B28" totalsRowShown="0">
  <autoFilter ref="A20:B28" xr:uid="{06A880CF-86FB-4002-9315-2542C1CB92F2}"/>
  <tableColumns count="2">
    <tableColumn id="1" xr3:uid="{1E22D348-3896-4907-9D99-970CD7D56F98}" name="Moon/Asteroid"/>
    <tableColumn id="2" xr3:uid="{CF92C71F-DFE0-4825-A4E0-496741466A45}" name="No Colonies"/>
  </tableColumns>
  <tableStyleInfo name="TableStyleLight16"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6" xr:uid="{F8AC3E06-5AC1-41EC-A46A-8FEA0E8F918E}" name="Tablica7181247" displayName="Tablica7181247" ref="A10:I15" totalsRowShown="0" headerRowDxfId="20">
  <autoFilter ref="A10:I15" xr:uid="{10884E4F-ACE6-43D3-B13E-5A5356335F2F}"/>
  <tableColumns count="9">
    <tableColumn id="1" xr3:uid="{D3D8DF1E-2F34-4469-87BD-08CEBB4D1348}" name="Players"/>
    <tableColumn id="2" xr3:uid="{403FA5D4-99AE-475D-A179-0EF3188912FE}" name="Corporation"/>
    <tableColumn id="3" xr3:uid="{CA9311B5-615C-47F7-9B28-C443BC184C80}" name="TR"/>
    <tableColumn id="4" xr3:uid="{4D73B37F-D9BC-46A1-81C6-C755BB2A1B92}" name="Award"/>
    <tableColumn id="5" xr3:uid="{18524F11-FC92-4B5F-B6E8-835D37AE764E}" name="Milestone"/>
    <tableColumn id="6" xr3:uid="{6C25FA20-B66D-4A53-8451-4936EFEF9E1A}" name="Greenery"/>
    <tableColumn id="7" xr3:uid="{29785AB7-DF88-4893-A390-3AE907434B9F}" name="Cities"/>
    <tableColumn id="8" xr3:uid="{BDD97CF5-B216-4CEA-9501-1ECDF238A2A0}" name="Cards"/>
    <tableColumn id="9" xr3:uid="{7140BE64-1E63-491B-BEAD-427005F9542A}" name="Total">
      <calculatedColumnFormula>SUM(C11:H11)</calculatedColumnFormula>
    </tableColumn>
  </tableColumns>
  <tableStyleInfo name="TableStyleLight16"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7" xr:uid="{E65C1408-4849-41AC-AF79-E704D8E96F44}" name="Tablica10182248" displayName="Tablica10182248" ref="A20:B28" totalsRowShown="0">
  <autoFilter ref="A20:B28" xr:uid="{7BF8D12C-2083-4FCF-B058-DBDAF1469C87}"/>
  <tableColumns count="2">
    <tableColumn id="1" xr3:uid="{9A8F6B36-C1B8-4501-9B08-269229FA4367}" name="Moon/Asteroid"/>
    <tableColumn id="2" xr3:uid="{420A4F00-50D4-418B-B2C0-1EBA1A69A1F9}" name="No Colonies"/>
  </tableColumns>
  <tableStyleInfo name="TableStyleLight16"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8" xr:uid="{05E72582-6FF0-4AF4-85C5-B608A7EA3199}" name="Tablica7181249" displayName="Tablica7181249" ref="A10:I15" totalsRowShown="0" headerRowDxfId="19">
  <autoFilter ref="A10:I15" xr:uid="{AA76694B-C343-4846-9BDB-2C14812477B0}"/>
  <tableColumns count="9">
    <tableColumn id="1" xr3:uid="{81ED82F6-4089-4360-9DCE-55AB41956A1A}" name="Players"/>
    <tableColumn id="2" xr3:uid="{956C47FB-616D-49A2-9385-5510179CECAC}" name="Corporation"/>
    <tableColumn id="3" xr3:uid="{8920C4C2-5B25-4B18-9C85-3E0E5B3351A6}" name="TR"/>
    <tableColumn id="4" xr3:uid="{D02EC7E1-E148-4EBA-BBC7-498F1C54B252}" name="Award"/>
    <tableColumn id="5" xr3:uid="{D0131C0A-76B4-45E5-B4E4-FE257F8366F8}" name="Milestone"/>
    <tableColumn id="6" xr3:uid="{7753C762-176B-40CE-96B0-9DEFBCC7106E}" name="Greenery"/>
    <tableColumn id="7" xr3:uid="{622BF77D-B1AC-45B6-9F2C-ECF18DD6E079}" name="Cities"/>
    <tableColumn id="8" xr3:uid="{9F25C5E7-E60F-4A8E-95DD-BBA4A65075AE}" name="Cards"/>
    <tableColumn id="9" xr3:uid="{824BF53E-47B6-436A-8205-A6570FE3683C}" name="Total">
      <calculatedColumnFormula>SUM(C11:H11)</calculatedColumnFormula>
    </tableColumn>
  </tableColumns>
  <tableStyleInfo name="TableStyleLight16"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9" xr:uid="{DA1387AF-0251-4FD7-9611-FFF256258802}" name="Tablica10182250" displayName="Tablica10182250" ref="A20:B28" totalsRowShown="0">
  <autoFilter ref="A20:B28" xr:uid="{CA065FA7-E422-4E27-8AFF-80CEAF3291EC}"/>
  <tableColumns count="2">
    <tableColumn id="1" xr3:uid="{542885DC-4A66-414A-8393-0D0F3ED50682}" name="Moon/Asteroid"/>
    <tableColumn id="2" xr3:uid="{635C97B6-FCD3-4A50-B95E-83CA1E0791B2}" name="No Colonies"/>
  </tableColumns>
  <tableStyleInfo name="TableStyleLight16"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 xr:uid="{D5F2A827-13FD-40BC-A602-E980A3941AF6}" name="Tablica7181251" displayName="Tablica7181251" ref="A10:I15" totalsRowShown="0" headerRowDxfId="18">
  <autoFilter ref="A10:I15" xr:uid="{2C3FBC74-D265-4364-B9A1-15C158B03554}"/>
  <tableColumns count="9">
    <tableColumn id="1" xr3:uid="{F7AFF5EB-D4FF-4DD9-8F2E-C799036C92C1}" name="Players"/>
    <tableColumn id="2" xr3:uid="{5FD3CD85-6E84-4F1B-9A10-A2E2C3A4BD29}" name="Corporation"/>
    <tableColumn id="3" xr3:uid="{53400223-9B32-44B5-AA21-84B07FC0EBB6}" name="TR"/>
    <tableColumn id="4" xr3:uid="{8D788714-0468-4023-81D1-5B4B5E2C4788}" name="Award"/>
    <tableColumn id="5" xr3:uid="{57527537-3BA5-42C8-9787-577BF6ED7F04}" name="Milestone"/>
    <tableColumn id="6" xr3:uid="{4811553F-CAA2-4486-98B5-D974084FE907}" name="Greenery"/>
    <tableColumn id="7" xr3:uid="{77381216-8E69-4755-986B-85737E917E5D}" name="Cities"/>
    <tableColumn id="8" xr3:uid="{520FE2F4-F9FF-4CC1-82AD-9615CD1B4F33}" name="Cards"/>
    <tableColumn id="9" xr3:uid="{5155372A-DF91-4539-A477-8495A499A3A8}" name="Total">
      <calculatedColumnFormula>SUM(C11:H11)</calculatedColumnFormula>
    </tableColumn>
  </tableColumns>
  <tableStyleInfo name="TableStyleLight16"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1" xr:uid="{F629B8AC-C693-4FBA-ADB5-D36C25998730}" name="Tablica10182252" displayName="Tablica10182252" ref="A20:B28" totalsRowShown="0">
  <autoFilter ref="A20:B28" xr:uid="{0CEDA0C6-F00C-48A7-962A-59F56E35F96F}"/>
  <tableColumns count="2">
    <tableColumn id="1" xr3:uid="{693248F3-D608-4E36-9F3D-8758956DF603}" name="Moon/Asteroid"/>
    <tableColumn id="2" xr3:uid="{D99D0F1B-9269-4D74-B52E-4B0C76D72481}" name="No Colonies"/>
  </tableColumns>
  <tableStyleInfo name="TableStyleLight16"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2" xr:uid="{264BF606-D0BA-4700-BC6B-8B04707125C1}" name="Tablica7181253" displayName="Tablica7181253" ref="A10:I15" totalsRowShown="0" headerRowDxfId="17">
  <autoFilter ref="A10:I15" xr:uid="{E30617A6-49BD-4EAD-8755-8DF317B8CD7F}"/>
  <tableColumns count="9">
    <tableColumn id="1" xr3:uid="{B5DEB19E-22D9-43B6-87FF-E1651EC4D93A}" name="Players"/>
    <tableColumn id="2" xr3:uid="{CE243CBB-4594-4570-9F7C-A1D91D834501}" name="Corporation"/>
    <tableColumn id="3" xr3:uid="{BAA40E86-9DEF-49AB-8C25-15FBE2349179}" name="TR"/>
    <tableColumn id="4" xr3:uid="{289F6CAB-466D-4DFE-8E8E-9BA984ECCEC8}" name="Award"/>
    <tableColumn id="5" xr3:uid="{2AA1188B-5622-4A2E-B9FE-3E1C79B2AC4B}" name="Milestone"/>
    <tableColumn id="6" xr3:uid="{2C9174A9-61AB-4D8E-8564-24FEE409DF98}" name="Greenery"/>
    <tableColumn id="7" xr3:uid="{79AEC8B3-6E05-400F-A03D-172E85AB82C5}" name="Cities"/>
    <tableColumn id="8" xr3:uid="{84F75890-C2AC-41DB-A775-32CEE63B20E8}" name="Cards"/>
    <tableColumn id="9" xr3:uid="{A905D3BE-DB14-43E6-8852-B24BAA424605}" name="Total">
      <calculatedColumnFormula>SUM(C11:H11)</calculatedColumnFormula>
    </tableColumn>
  </tableColumns>
  <tableStyleInfo name="TableStyleLight16"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3" xr:uid="{A62B82B2-959B-4934-AE64-6DB4D77B8E8E}" name="Tablica10182254" displayName="Tablica10182254" ref="A20:B28" totalsRowShown="0">
  <autoFilter ref="A20:B28" xr:uid="{4B9B0804-4B2B-41A3-858F-7BF257970E8F}"/>
  <tableColumns count="2">
    <tableColumn id="1" xr3:uid="{E4DF976A-331C-4ECF-B5F3-FE7B1DF568C8}" name="Moon/Asteroid"/>
    <tableColumn id="2" xr3:uid="{1071A830-E22D-4A6E-A69E-C4FF7DE96AFB}" name="No Colonies"/>
  </tableColumns>
  <tableStyleInfo name="TableStyleLight16"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4" xr:uid="{2E622913-6D5E-48EA-969F-A774874E2E97}" name="Tablica7181255" displayName="Tablica7181255" ref="A10:I15" totalsRowShown="0" headerRowDxfId="16">
  <autoFilter ref="A10:I15" xr:uid="{3684FD62-3DDB-44FC-84F7-FD76DAABC187}"/>
  <tableColumns count="9">
    <tableColumn id="1" xr3:uid="{5C803AF0-5A12-4548-9292-1C9AB67AA499}" name="Players"/>
    <tableColumn id="2" xr3:uid="{A3E7361C-BD85-4C1F-B67E-7D882A80E6D1}" name="Corporation"/>
    <tableColumn id="3" xr3:uid="{0461BCF9-38ED-4419-8B75-35D73A7EC99C}" name="TR"/>
    <tableColumn id="4" xr3:uid="{4A749A63-BFA7-4BEA-A775-EEBC07042C13}" name="Award"/>
    <tableColumn id="5" xr3:uid="{0C293B83-5122-4764-A9DC-6A060BBDAE10}" name="Milestone"/>
    <tableColumn id="6" xr3:uid="{AC06C1A1-DDC1-4509-9D89-4E584D7D2B03}" name="Greenery"/>
    <tableColumn id="7" xr3:uid="{05938451-B3B3-4F00-BBB1-F4B03C77848F}" name="Cities"/>
    <tableColumn id="8" xr3:uid="{A9B7CB4E-DE70-4860-8E4E-3B1A624596A3}" name="Cards"/>
    <tableColumn id="9" xr3:uid="{0854F580-B94E-4DB9-A975-4EE293795EF7}" name="Total">
      <calculatedColumnFormula>SUM(C11:H11)</calculatedColumnFormula>
    </tableColumn>
  </tableColumns>
  <tableStyleInfo name="TableStyleLight16"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5" xr:uid="{068C8432-D2DF-44AF-B1FC-893E0014F1F0}" name="Tablica10182256" displayName="Tablica10182256" ref="A20:B28" totalsRowShown="0">
  <autoFilter ref="A20:B28" xr:uid="{7389916E-C6E4-496D-8F15-1DBC541FED1F}"/>
  <tableColumns count="2">
    <tableColumn id="1" xr3:uid="{BD28EE65-2F06-4476-9D53-577ED78DC954}" name="Moon/Asteroid"/>
    <tableColumn id="2" xr3:uid="{376FD3C0-BCEA-4E63-A692-085B3109F127}" name="No Colonies"/>
  </tableColumns>
  <tableStyleInfo name="TableStyleLight16"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6" xr:uid="{69BA787D-D69A-4301-9D62-15D945920EAB}" name="Tablica7181257" displayName="Tablica7181257" ref="A10:I15" totalsRowShown="0" headerRowDxfId="15">
  <autoFilter ref="A10:I15" xr:uid="{14AB9F6E-A531-4467-9DA0-0E1FF543011D}"/>
  <tableColumns count="9">
    <tableColumn id="1" xr3:uid="{B5045315-FF08-4A28-BFFD-93B179F092D5}" name="Players"/>
    <tableColumn id="2" xr3:uid="{A6DCDAA6-8C70-496B-8F0D-9E5E48698AB2}" name="Corporation"/>
    <tableColumn id="3" xr3:uid="{4954C2DF-105B-45A4-BAA1-51993F355A07}" name="TR"/>
    <tableColumn id="4" xr3:uid="{149E16F3-52DE-46EE-BA6D-2BC87A4BD2AA}" name="Award"/>
    <tableColumn id="5" xr3:uid="{CB717B0D-7C3D-4BE4-A8FC-4E24AEB738EB}" name="Milestone"/>
    <tableColumn id="6" xr3:uid="{BAC8B61F-5C59-42FF-A720-CB348F4D32CF}" name="Greenery"/>
    <tableColumn id="7" xr3:uid="{927290F8-9573-4450-B1CA-2D85C30FD313}" name="Cities"/>
    <tableColumn id="8" xr3:uid="{3BBF5D3D-878B-4C5D-A9DA-B1E2146DB342}" name="Cards"/>
    <tableColumn id="9" xr3:uid="{BBD41076-9BB3-4FFB-8EA5-575D7E57E17C}" name="Total">
      <calculatedColumnFormula>SUM(C11:H11)</calculatedColumnFormula>
    </tableColumn>
  </tableColumns>
  <tableStyleInfo name="TableStyleLight16"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7" xr:uid="{17036047-10A2-4AB0-A02B-D44237E26ADA}" name="Tablica10182258" displayName="Tablica10182258" ref="A20:B28" totalsRowShown="0">
  <autoFilter ref="A20:B28" xr:uid="{39EFD5F2-8694-4FDD-A1A4-78D2431F39EB}"/>
  <tableColumns count="2">
    <tableColumn id="1" xr3:uid="{FBFD9342-2CC4-4883-9A1F-069843272738}" name="Moon/Asteroid"/>
    <tableColumn id="2" xr3:uid="{ECB05314-901E-476C-B04D-5BDB0D5A104E}" name="No Colonies"/>
  </tableColumns>
  <tableStyleInfo name="TableStyleLight16"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8" xr:uid="{871F22C6-5A97-445A-8272-DED132D9D8F1}" name="Tablica7181259" displayName="Tablica7181259" ref="A10:I15" totalsRowShown="0" headerRowDxfId="14">
  <autoFilter ref="A10:I15" xr:uid="{2021E1CE-0C13-4C8C-9E33-364A1F0CF3D0}"/>
  <tableColumns count="9">
    <tableColumn id="1" xr3:uid="{6B059422-054F-4C7C-90F6-838BE1D9059B}" name="Players"/>
    <tableColumn id="2" xr3:uid="{9459727F-A820-46C7-90BB-C05613818DC5}" name="Corporation"/>
    <tableColumn id="3" xr3:uid="{EF82C278-7125-4A2A-AF58-3162402021CB}" name="TR"/>
    <tableColumn id="4" xr3:uid="{1BC1054F-0825-44DA-9D2F-F3BD309812D5}" name="Award"/>
    <tableColumn id="5" xr3:uid="{D4521D3C-4A5B-48A9-91EB-2FBF3854A615}" name="Milestone"/>
    <tableColumn id="6" xr3:uid="{64D581DF-EAD3-4C2D-B2B3-84FDC57A5F72}" name="Greenery"/>
    <tableColumn id="7" xr3:uid="{47431C57-AF10-4397-9F3F-D6931BED1D76}" name="Cities"/>
    <tableColumn id="8" xr3:uid="{3BD04C35-0E9A-4390-A510-233C020D017F}" name="Cards"/>
    <tableColumn id="9" xr3:uid="{249D2880-0A71-4D76-84E9-55EBEF348E53}" name="Total">
      <calculatedColumnFormula>SUM(C11:H11)</calculatedColumnFormula>
    </tableColumn>
  </tableColumns>
  <tableStyleInfo name="TableStyleLight16"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9" xr:uid="{216EB7AB-02AD-44AA-8B8B-E745440B344C}" name="Tablica10182260" displayName="Tablica10182260" ref="A20:B28" totalsRowShown="0">
  <autoFilter ref="A20:B28" xr:uid="{9871F458-F670-453F-A254-0B4929E3125F}"/>
  <tableColumns count="2">
    <tableColumn id="1" xr3:uid="{4E3C9D5B-19B2-45AA-86F5-02C3F4D64F34}" name="Moon/Asteroid"/>
    <tableColumn id="2" xr3:uid="{85F276ED-6E7A-4403-89F6-2404AB4071E2}" name="No Colonies"/>
  </tableColumns>
  <tableStyleInfo name="TableStyleLight16"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0" xr:uid="{93C442B0-3E53-4F41-BB92-A5AA8B4F5E4D}" name="Tablica7181261" displayName="Tablica7181261" ref="A10:I15" totalsRowShown="0" headerRowDxfId="13">
  <autoFilter ref="A10:I15" xr:uid="{02DC909B-7B73-44CF-880B-BEF49F188545}"/>
  <tableColumns count="9">
    <tableColumn id="1" xr3:uid="{485BD8B6-536B-455E-A347-C0C42627A658}" name="Players"/>
    <tableColumn id="2" xr3:uid="{BED60B09-03AA-46F3-A7C7-70DCFEA89B39}" name="Corporation"/>
    <tableColumn id="3" xr3:uid="{C7F23488-4A1E-4231-8D18-5293F5944B37}" name="TR"/>
    <tableColumn id="4" xr3:uid="{7E67F335-1E4E-4ABD-95CF-83562369F966}" name="Award"/>
    <tableColumn id="5" xr3:uid="{2AA93296-ED72-41A7-B0F3-510809703C52}" name="Milestone"/>
    <tableColumn id="6" xr3:uid="{CBC501CD-555F-47F3-B4F9-B274B258B823}" name="Greenery"/>
    <tableColumn id="7" xr3:uid="{1A726031-7BDC-4A0A-8929-65931410675C}" name="Cities"/>
    <tableColumn id="8" xr3:uid="{60EF0C26-970D-4072-B168-C6F77D347744}" name="Cards"/>
    <tableColumn id="9" xr3:uid="{8F40E027-0D50-4477-9B33-B49B4E0F7AA8}" name="Total">
      <calculatedColumnFormula>SUM(C11:H11)</calculatedColumnFormula>
    </tableColumn>
  </tableColumns>
  <tableStyleInfo name="TableStyleLight16"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1" xr:uid="{A5871F0B-C0B5-4282-8C72-34EFF36AC74B}" name="Tablica10182262" displayName="Tablica10182262" ref="A20:B28" totalsRowShown="0">
  <autoFilter ref="A20:B28" xr:uid="{C3B82232-4491-4B3A-A5A8-9B6CE6B04107}"/>
  <tableColumns count="2">
    <tableColumn id="1" xr3:uid="{E955D3B3-A492-420A-851F-DDC8457C551C}" name="Moon/Asteroid"/>
    <tableColumn id="2" xr3:uid="{C5B4AC59-ADF2-441F-AC30-F12B47E1708F}" name="No Colonies"/>
  </tableColumns>
  <tableStyleInfo name="TableStyleLight16"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2" xr:uid="{6DAE2487-2FF2-415A-A06C-747A58C1111F}" name="Tablica7181263" displayName="Tablica7181263" ref="A10:I15" totalsRowShown="0" headerRowDxfId="12">
  <autoFilter ref="A10:I15" xr:uid="{5DA73162-4525-4246-B9D3-85530AACD112}"/>
  <tableColumns count="9">
    <tableColumn id="1" xr3:uid="{B1B3EC38-C825-4F96-A852-A753EE6F74AF}" name="Players"/>
    <tableColumn id="2" xr3:uid="{A249FBA5-F8B6-4E48-9B97-3B86B560EA24}" name="Corporation"/>
    <tableColumn id="3" xr3:uid="{8D25F7A2-6A77-4F65-AB77-9FCB0D1FD6CC}" name="TR"/>
    <tableColumn id="4" xr3:uid="{300B4CE8-7AE6-4C7E-8C2E-C3FE4A23EE57}" name="Award"/>
    <tableColumn id="5" xr3:uid="{D96C04A3-4669-4096-9559-F76DFCC520D8}" name="Milestone"/>
    <tableColumn id="6" xr3:uid="{A74B3C87-331A-4587-AF3C-E358B494780C}" name="Greenery"/>
    <tableColumn id="7" xr3:uid="{23570AB4-8AA5-4FE3-BDF5-F24D9441522B}" name="Cities"/>
    <tableColumn id="8" xr3:uid="{54672AC5-931D-4A9F-A9E9-FC1E9AFA6A9E}" name="Cards"/>
    <tableColumn id="9" xr3:uid="{24F4444E-FB04-4F69-96FC-6D62E994220D}" name="Total">
      <calculatedColumnFormula>SUM(C11:H11)</calculatedColumnFormula>
    </tableColumn>
  </tableColumns>
  <tableStyleInfo name="TableStyleLight16"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3" xr:uid="{4FB8D13B-7812-4C25-BA05-EBA4ECF32487}" name="Tablica10182264" displayName="Tablica10182264" ref="A20:B28" totalsRowShown="0">
  <autoFilter ref="A20:B28" xr:uid="{E529A4FD-A947-4B92-84BF-30A20F61649A}"/>
  <tableColumns count="2">
    <tableColumn id="1" xr3:uid="{D6B43C55-F82B-4E24-963C-B40BE9DAD58F}" name="Moon/Asteroid"/>
    <tableColumn id="2" xr3:uid="{39ECB586-3579-4B96-AB60-EFE12B5AA2DF}" name="No Colonies"/>
  </tableColumns>
  <tableStyleInfo name="TableStyleLight16"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4" xr:uid="{21FDE81A-0E21-40D3-9316-AFCDFACD26B2}" name="Tablica7181265" displayName="Tablica7181265" ref="A10:I15" totalsRowShown="0" headerRowDxfId="11">
  <autoFilter ref="A10:I15" xr:uid="{73C85076-A0AE-4DC7-A4E3-5AC5D2EEF485}"/>
  <tableColumns count="9">
    <tableColumn id="1" xr3:uid="{38DBF65F-4386-4451-92CC-D56B9B809F16}" name="Players"/>
    <tableColumn id="2" xr3:uid="{4B1F6D64-FF74-4029-BFD4-2B4E472133C8}" name="Corporation"/>
    <tableColumn id="3" xr3:uid="{2AD19543-A185-4D88-905A-93F1B21F0882}" name="TR"/>
    <tableColumn id="4" xr3:uid="{3B0E7FA6-3D05-4BBB-916C-158F61674F4A}" name="Award"/>
    <tableColumn id="5" xr3:uid="{A895F514-085D-4E7D-BFA4-1507CE8414D7}" name="Milestone"/>
    <tableColumn id="6" xr3:uid="{FCC10D8E-C508-49AD-A48A-72C366513C30}" name="Greenery"/>
    <tableColumn id="7" xr3:uid="{C0DCD835-7A24-49F7-94F8-FA1EF3BCDAC5}" name="Cities"/>
    <tableColumn id="8" xr3:uid="{584E1666-A286-4B91-9040-F1286D0DC239}" name="Cards"/>
    <tableColumn id="9" xr3:uid="{05C25354-8E20-4B17-AB01-C9BC89F7FCE8}" name="Total">
      <calculatedColumnFormula>SUM(C11:H11)</calculatedColumnFormula>
    </tableColumn>
  </tableColumns>
  <tableStyleInfo name="TableStyleLight16"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5" xr:uid="{A846075D-B8D2-4831-AAF6-72D76BD5CFDE}" name="Tablica10182266" displayName="Tablica10182266" ref="A20:B28" totalsRowShown="0">
  <autoFilter ref="A20:B28" xr:uid="{CB531122-0B03-4DA9-B069-721E722B5E8C}"/>
  <tableColumns count="2">
    <tableColumn id="1" xr3:uid="{6EBBD3EB-C788-4924-B93B-FB919504C203}" name="Moon/Asteroid"/>
    <tableColumn id="2" xr3:uid="{7710D68D-F9D8-4D35-9E31-1C26163A7451}" name="No Colonies"/>
  </tableColumns>
  <tableStyleInfo name="TableStyleLight16"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 xr:uid="{62C2C800-8CA9-4D7D-86C7-89D0523D8F1F}" name="Tablica7181267" displayName="Tablica7181267" ref="A10:I15" totalsRowShown="0" headerRowDxfId="10">
  <autoFilter ref="A10:I15" xr:uid="{B58EBC91-7E3C-4E4C-AB23-22D7BC0AA7FD}"/>
  <tableColumns count="9">
    <tableColumn id="1" xr3:uid="{260C7DBC-314A-4EE9-BC82-1539C45C3947}" name="Players"/>
    <tableColumn id="2" xr3:uid="{82940F28-4141-4E84-8ECF-40E0FD6060A8}" name="Corporation"/>
    <tableColumn id="3" xr3:uid="{91F284CF-4137-4989-A93D-FC2CF9A97D4B}" name="TR"/>
    <tableColumn id="4" xr3:uid="{A632A3F2-7B6F-4762-98B2-4756048B7203}" name="Award"/>
    <tableColumn id="5" xr3:uid="{B8A556E1-48EC-4AF8-99A3-85D478C20BB7}" name="Milestone"/>
    <tableColumn id="6" xr3:uid="{BB850402-653E-4481-BF66-7B07907A798C}" name="Greenery"/>
    <tableColumn id="7" xr3:uid="{E48C733C-EB0F-49C1-9F2B-3D447C543CCF}" name="Cities"/>
    <tableColumn id="8" xr3:uid="{705FC8DB-12D5-491D-8822-368742B60880}" name="Cards"/>
    <tableColumn id="9" xr3:uid="{FFD299B3-396F-4DDC-B510-B7420D3E07CA}" name="Total">
      <calculatedColumnFormula>SUM(C11:H11)</calculatedColumnFormula>
    </tableColumn>
  </tableColumns>
  <tableStyleInfo name="TableStyleLight16"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7" xr:uid="{FF077E20-AD69-4693-93BD-DC17C891ABF6}" name="Tablica10182268" displayName="Tablica10182268" ref="A20:B28" totalsRowShown="0">
  <autoFilter ref="A20:B28" xr:uid="{496DA613-2D22-4F50-BE8B-DE56FB75BAB2}"/>
  <tableColumns count="2">
    <tableColumn id="1" xr3:uid="{D607FBCB-D95D-4EE6-855A-9BA8DE51BDC3}" name="Moon/Asteroid"/>
    <tableColumn id="2" xr3:uid="{7391F87A-DDCE-487B-916E-457F9D89BE7C}" name="No Colonies"/>
  </tableColumns>
  <tableStyleInfo name="TableStyleLight16"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8" xr:uid="{C1FC75C4-3FD8-47EE-B44C-494425BC847F}" name="Tablica7181269" displayName="Tablica7181269" ref="A10:I15" totalsRowShown="0" headerRowDxfId="9">
  <autoFilter ref="A10:I15" xr:uid="{C2ACB368-E087-4568-94F3-23172EB7AC42}"/>
  <tableColumns count="9">
    <tableColumn id="1" xr3:uid="{8AB042CC-185B-4111-B57E-EC66DC4E334E}" name="Players"/>
    <tableColumn id="2" xr3:uid="{7744D81E-3F89-43D3-A2F0-58BC3C74C770}" name="Corporation"/>
    <tableColumn id="3" xr3:uid="{8D66001B-E36D-4FF4-9D9B-8398095909FF}" name="TR"/>
    <tableColumn id="4" xr3:uid="{60B49592-D84D-42C1-A7E8-28892ACBFAD0}" name="Award"/>
    <tableColumn id="5" xr3:uid="{45F8649F-6C10-4B20-8820-429EFFB4AEAB}" name="Milestone"/>
    <tableColumn id="6" xr3:uid="{9F325A4D-41FB-428F-85B2-1C561851D327}" name="Greenery"/>
    <tableColumn id="7" xr3:uid="{8DEB88DE-7A81-4338-A85F-EEB158F78E8F}" name="Cities"/>
    <tableColumn id="8" xr3:uid="{D9275948-B6E6-41A0-8448-C024BF98E6D0}" name="Cards"/>
    <tableColumn id="9" xr3:uid="{5F2FE109-DE5C-4643-ABB2-8D278FEAD1F6}" name="Total">
      <calculatedColumnFormula>SUM(C11:H11)</calculatedColumnFormula>
    </tableColumn>
  </tableColumns>
  <tableStyleInfo name="TableStyleLight16"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9" xr:uid="{1B306723-1544-4143-BB6F-E4176F8379D2}" name="Tablica10182270" displayName="Tablica10182270" ref="A20:B28" totalsRowShown="0">
  <autoFilter ref="A20:B28" xr:uid="{63A1C119-7550-478D-85B0-327DF0DA35D3}"/>
  <tableColumns count="2">
    <tableColumn id="1" xr3:uid="{890294E7-086C-4A6A-A743-D03FBE401236}" name="Moon/Asteroid"/>
    <tableColumn id="2" xr3:uid="{4889AD33-5505-4BCF-9A18-80454E067F45}" name="No Colonies"/>
  </tableColumns>
  <tableStyleInfo name="TableStyleLight16"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0" xr:uid="{D370CF36-30F7-4FE0-B8EF-356B72A0FFAA}" name="Tablica7181271" displayName="Tablica7181271" ref="A10:I15" totalsRowShown="0" headerRowDxfId="8">
  <autoFilter ref="A10:I15" xr:uid="{37163A01-9E4B-4228-AA1A-7317922FA1A5}"/>
  <tableColumns count="9">
    <tableColumn id="1" xr3:uid="{0B1BEF8C-2CFF-444D-9843-03008CE9691E}" name="Players"/>
    <tableColumn id="2" xr3:uid="{C84AA81D-BD3C-4ED8-9000-A88BAB3A1190}" name="Corporation"/>
    <tableColumn id="3" xr3:uid="{446C7D09-BE66-4E69-9AD9-1DE3FCF9AD18}" name="TR"/>
    <tableColumn id="4" xr3:uid="{8FB1DD24-01C1-4321-BD73-4AA4C279B432}" name="Award"/>
    <tableColumn id="5" xr3:uid="{725F6B63-2282-4D51-8DF8-5CCAB54EB93F}" name="Milestone"/>
    <tableColumn id="6" xr3:uid="{2D4DE904-6659-43E8-9C50-231B33599975}" name="Greenery"/>
    <tableColumn id="7" xr3:uid="{97450141-25E0-4988-86B4-06D7B4E22F37}" name="Cities"/>
    <tableColumn id="8" xr3:uid="{C16FF492-40C8-438D-A896-56E3D141AE10}" name="Cards"/>
    <tableColumn id="9" xr3:uid="{E19CC7CE-250F-49C0-946C-85E05936CF80}" name="Total">
      <calculatedColumnFormula>SUM(C11:H11)</calculatedColumnFormula>
    </tableColumn>
  </tableColumns>
  <tableStyleInfo name="TableStyleLight16"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1" xr:uid="{629BC7F6-1CF9-466F-BDD3-587FF507DFF0}" name="Tablica10182272" displayName="Tablica10182272" ref="A20:B28" totalsRowShown="0">
  <autoFilter ref="A20:B28" xr:uid="{72755B42-2E6E-446F-9340-E7BBCBD904BA}"/>
  <tableColumns count="2">
    <tableColumn id="1" xr3:uid="{3D107AF2-DEDD-4B9E-91C6-62FDB2FB04DE}" name="Moon/Asteroid"/>
    <tableColumn id="2" xr3:uid="{81D0D0BF-2F3C-41BD-95ED-FFC4C6B7E968}" name="No Colonies"/>
  </tableColumns>
  <tableStyleInfo name="TableStyleLight16"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2" xr:uid="{C5831888-B566-48CF-910E-BB149D8927C0}" name="Tablica7181273" displayName="Tablica7181273" ref="A10:I15" totalsRowShown="0" headerRowDxfId="7">
  <autoFilter ref="A10:I15" xr:uid="{7099B3C3-C19A-4903-BAAB-AFD7E2ADF9A3}"/>
  <tableColumns count="9">
    <tableColumn id="1" xr3:uid="{87AA8814-7BD0-4E3F-B4DB-200C91E67DE8}" name="Players"/>
    <tableColumn id="2" xr3:uid="{7BB73E58-4A79-4236-A3C8-1283E4AE7828}" name="Corporation"/>
    <tableColumn id="3" xr3:uid="{1180B538-240A-46CF-8DB0-89FA88B09D73}" name="TR"/>
    <tableColumn id="4" xr3:uid="{5B173723-6321-4FA8-80A6-86C53F476E20}" name="Award"/>
    <tableColumn id="5" xr3:uid="{454126C2-AB72-4FE7-B4F7-11816EB4D044}" name="Milestone"/>
    <tableColumn id="6" xr3:uid="{ECCE8C51-CD25-4AB3-8F2D-34E3D139ADC3}" name="Greenery"/>
    <tableColumn id="7" xr3:uid="{1A669B05-5895-4B0D-A5FF-0B496D07848C}" name="Cities"/>
    <tableColumn id="8" xr3:uid="{D27E07DA-AD21-4697-B574-6BC8694DA480}" name="Cards"/>
    <tableColumn id="9" xr3:uid="{CC7DCA73-94F0-4BBF-92BE-02DFA5EB9211}" name="Total">
      <calculatedColumnFormula>SUM(C11:H11)</calculatedColumnFormula>
    </tableColumn>
  </tableColumns>
  <tableStyleInfo name="TableStyleLight16"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3" xr:uid="{667707D3-2A62-4C91-A7D2-AEDF7585EB21}" name="Tablica10182274" displayName="Tablica10182274" ref="A20:B28" totalsRowShown="0">
  <autoFilter ref="A20:B28" xr:uid="{F236EC9C-429E-4505-89CE-D57250BB35EE}"/>
  <tableColumns count="2">
    <tableColumn id="1" xr3:uid="{1956A611-C274-4C82-B487-4992E9C97040}" name="Moon/Asteroid"/>
    <tableColumn id="2" xr3:uid="{20DD8CA6-AE43-4956-A67C-81238791A482}" name="No Colonies"/>
  </tableColumns>
  <tableStyleInfo name="TableStyleLight16"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4" xr:uid="{94E8ADAF-B6EB-41E2-AD89-0D32639173C6}" name="Tablica7181275" displayName="Tablica7181275" ref="A10:I15" totalsRowShown="0" headerRowDxfId="6">
  <autoFilter ref="A10:I15" xr:uid="{FF0C6FAA-5397-4E78-9356-F2107D6D694C}"/>
  <tableColumns count="9">
    <tableColumn id="1" xr3:uid="{9866075E-88B5-4672-8BDC-251698A67728}" name="Players"/>
    <tableColumn id="2" xr3:uid="{8F6F1F73-41A7-4C7F-8C45-11F24C468D83}" name="Corporation"/>
    <tableColumn id="3" xr3:uid="{24E02732-B752-448C-B4F9-699A604520DB}" name="TR"/>
    <tableColumn id="4" xr3:uid="{990E1561-C543-4794-8578-7AC970F12D04}" name="Award"/>
    <tableColumn id="5" xr3:uid="{3D49FD32-1FDE-48FA-B6C7-DDCF398D4D25}" name="Milestone"/>
    <tableColumn id="6" xr3:uid="{E323C3E6-7C39-4C00-B19C-6E2AFC793F1A}" name="Greenery"/>
    <tableColumn id="7" xr3:uid="{7E918516-21A5-43D4-A4A4-20F04FE19FF0}" name="Cities"/>
    <tableColumn id="8" xr3:uid="{E46ADA70-34D2-4DFA-942C-2627ABDF199D}" name="Cards"/>
    <tableColumn id="9" xr3:uid="{027E2C7B-9CC7-422E-A2E6-550BEC46C8DA}" name="Total">
      <calculatedColumnFormula>SUM(C11:H11)</calculatedColumnFormula>
    </tableColumn>
  </tableColumns>
  <tableStyleInfo name="TableStyleLight16"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5" xr:uid="{5E295368-4325-401F-911B-7D295CE915DA}" name="Tablica10182276" displayName="Tablica10182276" ref="A20:B28" totalsRowShown="0">
  <autoFilter ref="A20:B28" xr:uid="{BC0F8549-0375-4F5D-AC05-903BBA9BB859}"/>
  <tableColumns count="2">
    <tableColumn id="1" xr3:uid="{4044C11E-86ED-4B65-9F9A-D641699E1889}" name="Moon/Asteroid"/>
    <tableColumn id="2" xr3:uid="{A61C5B9C-E76B-4F96-A04B-978E50552D87}" name="No Colonies"/>
  </tableColumns>
  <tableStyleInfo name="TableStyleLight16"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6" xr:uid="{9E56BB8B-42B3-4C0D-B7FB-353B10B428D7}" name="Tablica7181277" displayName="Tablica7181277" ref="A10:I15" totalsRowShown="0" headerRowDxfId="5">
  <autoFilter ref="A10:I15" xr:uid="{2013D571-B473-47C5-A888-361E18525F00}"/>
  <tableColumns count="9">
    <tableColumn id="1" xr3:uid="{041083B9-D267-42A4-A140-3635C8503328}" name="Players"/>
    <tableColumn id="2" xr3:uid="{53F24802-5128-4D8E-9B78-1F153D578E47}" name="Corporation"/>
    <tableColumn id="3" xr3:uid="{7A3A4B6B-21F7-46D6-BA98-DC5D5E173271}" name="TR"/>
    <tableColumn id="4" xr3:uid="{D37B7A0A-6520-4EB5-8B1C-43389B8D136B}" name="Award"/>
    <tableColumn id="5" xr3:uid="{451A5F52-7534-4210-BD7E-80D85E67B57D}" name="Milestone"/>
    <tableColumn id="6" xr3:uid="{1E6BE367-0103-4322-A349-0FC3D0B38583}" name="Greenery"/>
    <tableColumn id="7" xr3:uid="{74E704C4-4136-40CB-9A4F-746D9972115C}" name="Cities"/>
    <tableColumn id="8" xr3:uid="{E31FA777-003E-467B-ABAF-885C445C76A7}" name="Cards"/>
    <tableColumn id="9" xr3:uid="{64FC35B6-64B9-41AD-834E-D4598F609AF3}" name="Total">
      <calculatedColumnFormula>SUM(C11:H11)</calculatedColumnFormula>
    </tableColumn>
  </tableColumns>
  <tableStyleInfo name="TableStyleLight16"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7" xr:uid="{FC8286D6-E562-47DA-869E-DFAEDE816E67}" name="Tablica10182278" displayName="Tablica10182278" ref="A20:B28" totalsRowShown="0">
  <autoFilter ref="A20:B28" xr:uid="{A7FD2C71-F2F5-4C9F-A4DC-6CA2CEE2FEF1}"/>
  <tableColumns count="2">
    <tableColumn id="1" xr3:uid="{5F15A51C-35F1-447A-ADE0-99E5E6A698E2}" name="Moon/Asteroid"/>
    <tableColumn id="2" xr3:uid="{DE260820-2B7F-4DC2-AEDD-C41D48249F96}" name="No Colonies"/>
  </tableColumns>
  <tableStyleInfo name="TableStyleLight16"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8" xr:uid="{2CDE3C4E-C68A-4196-B6E1-069FD12D8B33}" name="Tablica7181279" displayName="Tablica7181279" ref="A10:I15" totalsRowShown="0" headerRowDxfId="4">
  <autoFilter ref="A10:I15" xr:uid="{74ED41B4-A36E-4D93-8DF5-7BA64CFDC49D}"/>
  <tableColumns count="9">
    <tableColumn id="1" xr3:uid="{7DB40970-26B6-4947-9DA8-D4EC11C64EE2}" name="Players"/>
    <tableColumn id="2" xr3:uid="{F6E41890-9B97-4580-8B36-A28FAB67561D}" name="Corporation"/>
    <tableColumn id="3" xr3:uid="{4BE732E7-863B-42D9-9D1D-0C97C8B308AC}" name="TR"/>
    <tableColumn id="4" xr3:uid="{68C85F71-53DC-4431-A861-32B76A5B458F}" name="Award"/>
    <tableColumn id="5" xr3:uid="{1D8143FC-2E60-4E1B-9188-C197B055C7C9}" name="Milestone"/>
    <tableColumn id="6" xr3:uid="{FDF5A842-B46E-4926-8AAC-E856F5D89EA3}" name="Greenery"/>
    <tableColumn id="7" xr3:uid="{345D28C3-AC7C-406B-9453-35C3A3B84FCC}" name="Cities"/>
    <tableColumn id="8" xr3:uid="{D6C84BD9-3CFC-47B3-9BCF-AE34421BC7AC}" name="Cards"/>
    <tableColumn id="9" xr3:uid="{0FC593DE-2C3C-4DB3-87A4-EEE4B16F1983}" name="Total">
      <calculatedColumnFormula>SUM(C11:H11)</calculatedColumnFormula>
    </tableColumn>
  </tableColumns>
  <tableStyleInfo name="TableStyleLight16"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9" xr:uid="{65A9A085-B2BC-4C06-8138-3EB46B25235E}" name="Tablica10182280" displayName="Tablica10182280" ref="A20:B28" totalsRowShown="0">
  <autoFilter ref="A20:B28" xr:uid="{7A0EA710-7C04-4817-BE25-CF6B70CEA65A}"/>
  <tableColumns count="2">
    <tableColumn id="1" xr3:uid="{9FD0A82A-0486-4980-989D-78016627EC88}" name="Moon/Asteroid"/>
    <tableColumn id="2" xr3:uid="{5A611FE2-2022-4FD8-9AF5-D45DA9FC3AAE}" name="No Colonies"/>
  </tableColumns>
  <tableStyleInfo name="TableStyleLight16"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0" xr:uid="{960D46FC-4E41-42D7-822D-75AD02C248D0}" name="Tablica7181281" displayName="Tablica7181281" ref="A10:I15" totalsRowShown="0" headerRowDxfId="3">
  <autoFilter ref="A10:I15" xr:uid="{CFAF213D-ACD5-4963-AC2A-87ECCAB7D431}"/>
  <tableColumns count="9">
    <tableColumn id="1" xr3:uid="{9A27C410-0249-444F-B29A-D777C2BF6EE8}" name="Players"/>
    <tableColumn id="2" xr3:uid="{752EECE4-AFF5-42A5-9A9A-32886BB5F967}" name="Corporation"/>
    <tableColumn id="3" xr3:uid="{4B7221DF-FE95-4D0A-ABC4-E255B30E85D7}" name="TR"/>
    <tableColumn id="4" xr3:uid="{8FCF1F42-29C4-4C2C-AA20-6A8C48A18EFA}" name="Award"/>
    <tableColumn id="5" xr3:uid="{B9208B69-92C3-4B87-9E9A-A8CAE194A6D8}" name="Milestone"/>
    <tableColumn id="6" xr3:uid="{35D59887-FEEE-423B-B3DD-5BCC062114BF}" name="Greenery"/>
    <tableColumn id="7" xr3:uid="{A7425B0E-D3C3-4655-AD04-70C6080216DC}" name="Cities"/>
    <tableColumn id="8" xr3:uid="{A1FC51DE-5E9E-4800-BBDB-43195130E7B2}" name="Cards"/>
    <tableColumn id="9" xr3:uid="{9D716140-0DBB-4C49-9094-8EE7D3FEBF6B}" name="Total">
      <calculatedColumnFormula>SUM(C11:H11)</calculatedColumnFormula>
    </tableColumn>
  </tableColumns>
  <tableStyleInfo name="TableStyleLight16"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1" xr:uid="{BD8E6194-9483-47F9-A229-26AC196FB852}" name="Tablica10182282" displayName="Tablica10182282" ref="A20:B28" totalsRowShown="0">
  <autoFilter ref="A20:B28" xr:uid="{6A352C03-46B9-4B5D-8723-E5F0D7360DAE}"/>
  <tableColumns count="2">
    <tableColumn id="1" xr3:uid="{80DDFD4C-41EE-4FDD-AFFD-8E047E9A7E43}" name="Moon/Asteroid"/>
    <tableColumn id="2" xr3:uid="{79F8FB11-8392-4B81-80FA-A481840E6233}" name="No Colonies"/>
  </tableColumns>
  <tableStyleInfo name="TableStyleLight16"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2" xr:uid="{CBB0FDB2-8ABB-47A3-A675-7ECCB20A3F5A}" name="Tablica7181283" displayName="Tablica7181283" ref="A10:I15" totalsRowShown="0" headerRowDxfId="2">
  <autoFilter ref="A10:I15" xr:uid="{AE58703F-4632-4D2D-B453-835FC810FDD6}"/>
  <tableColumns count="9">
    <tableColumn id="1" xr3:uid="{0DA443E3-87E2-4EC4-8100-45317B2815CB}" name="Players"/>
    <tableColumn id="2" xr3:uid="{6585675C-1340-4AFD-B847-A96F70856317}" name="Corporation"/>
    <tableColumn id="3" xr3:uid="{F2BFAE07-3C7F-4F38-B61B-9AF2F5259F34}" name="TR"/>
    <tableColumn id="4" xr3:uid="{23A7AED0-67B1-4035-AFF6-672E7BF1EC01}" name="Award"/>
    <tableColumn id="5" xr3:uid="{B9168E5E-8A0C-4150-986C-997A747A36BF}" name="Milestone"/>
    <tableColumn id="6" xr3:uid="{2E574255-C673-4E3A-86D0-CE0DDB89A00A}" name="Greenery"/>
    <tableColumn id="7" xr3:uid="{4819F993-41E8-4CA2-AC1F-34E173E9FF0C}" name="Cities"/>
    <tableColumn id="8" xr3:uid="{8BD13123-94C5-4FCE-B1CD-8B45B1BFBC82}" name="Cards"/>
    <tableColumn id="9" xr3:uid="{BD641136-77B7-4E31-808D-6D9ED34B206E}" name="Total">
      <calculatedColumnFormula>SUM(C11:H11)</calculatedColumnFormula>
    </tableColumn>
  </tableColumns>
  <tableStyleInfo name="TableStyleLight16"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3" xr:uid="{64CFA911-A693-4A31-A0FB-9D3EEBEB216D}" name="Tablica10182284" displayName="Tablica10182284" ref="A20:B28" totalsRowShown="0">
  <autoFilter ref="A20:B28" xr:uid="{8C636E72-7D17-42DC-B360-4BD5FE4CE9D7}"/>
  <tableColumns count="2">
    <tableColumn id="1" xr3:uid="{59B7C92E-27E3-4E98-909B-9378078C5A49}" name="Moon/Asteroid"/>
    <tableColumn id="2" xr3:uid="{CA9725BC-735F-431C-AE4F-60DC56A949F1}" name="No Colonies"/>
  </tableColumns>
  <tableStyleInfo name="TableStyleLight16"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4" xr:uid="{F7157CAA-D932-4B34-B90D-D025A9449E6A}" name="Tablica7181285" displayName="Tablica7181285" ref="A10:I15" totalsRowShown="0" headerRowDxfId="1">
  <autoFilter ref="A10:I15" xr:uid="{2451C246-B601-4EBB-ACC9-89ECA6C80808}"/>
  <tableColumns count="9">
    <tableColumn id="1" xr3:uid="{8002F56D-BD9C-4657-A136-920998EAFA7F}" name="Players"/>
    <tableColumn id="2" xr3:uid="{D73A3390-17B1-45B3-8D47-73F6848FAF33}" name="Corporation"/>
    <tableColumn id="3" xr3:uid="{406FD995-0DF2-45AD-9D3D-121EBE9BC22C}" name="TR"/>
    <tableColumn id="4" xr3:uid="{54604A77-5DE1-4DC9-BEC6-7E8B4C7BC8E9}" name="Award"/>
    <tableColumn id="5" xr3:uid="{7DA17AFC-1FD9-439F-8B7B-CF666011BE4C}" name="Milestone"/>
    <tableColumn id="6" xr3:uid="{696CFE15-CEED-4B3F-A416-94FE704991B8}" name="Greenery"/>
    <tableColumn id="7" xr3:uid="{3AF96E60-DBAE-4266-AD34-7355CDEFEE8D}" name="Cities"/>
    <tableColumn id="8" xr3:uid="{8F65EA7C-09D9-4A92-B5BE-5468A9DDCFFD}" name="Cards"/>
    <tableColumn id="9" xr3:uid="{835FFD31-681C-4196-88E7-CB7E33BD7A25}" name="Total">
      <calculatedColumnFormula>SUM(C11:H11)</calculatedColumnFormula>
    </tableColumn>
  </tableColumns>
  <tableStyleInfo name="TableStyleLight16"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5" xr:uid="{A116E1C9-AF2B-4825-BCF2-947CD0267F39}" name="Tablica10182286" displayName="Tablica10182286" ref="A20:B28" totalsRowShown="0">
  <autoFilter ref="A20:B28" xr:uid="{91E3D007-C11E-4AA4-9EF9-17074D492463}"/>
  <tableColumns count="2">
    <tableColumn id="1" xr3:uid="{695057FD-48C0-4565-BCEA-6D3B21352CE8}" name="Moon/Asteroid"/>
    <tableColumn id="2" xr3:uid="{E7E0A30C-2362-4EEA-8C14-A6958235D9AD}" name="No Colonies"/>
  </tableColumns>
  <tableStyleInfo name="TableStyleLight16"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6" xr:uid="{E4CF3E26-198D-4A0F-9457-FA1D191AAD7E}" name="Tablica7181287" displayName="Tablica7181287" ref="A10:I15" totalsRowShown="0" headerRowDxfId="0">
  <autoFilter ref="A10:I15" xr:uid="{1E7BA695-03D2-4317-AF68-695193837A2E}"/>
  <tableColumns count="9">
    <tableColumn id="1" xr3:uid="{52FB893D-A5B4-46D9-84C8-0EB1C0C242A5}" name="Players"/>
    <tableColumn id="2" xr3:uid="{887607DE-88FF-4F5E-AC6E-2514C276EEE8}" name="Corporation"/>
    <tableColumn id="3" xr3:uid="{DCCE9EB5-1B29-4F67-85A4-CFA3519B4E35}" name="TR"/>
    <tableColumn id="4" xr3:uid="{7318673E-E5B8-4EE8-B5E9-9D9E4C30A202}" name="Award"/>
    <tableColumn id="5" xr3:uid="{D204AB03-D5AB-48C4-BBCB-5D9D60C7E263}" name="Milestone"/>
    <tableColumn id="6" xr3:uid="{4B216494-279C-4A83-A762-1C32CAD987C0}" name="Greenery"/>
    <tableColumn id="7" xr3:uid="{98465E10-E217-4783-884C-6B2DC39600A7}" name="Cities"/>
    <tableColumn id="8" xr3:uid="{5BB19937-466C-4066-8DF0-C54C38DB8CFC}" name="Cards"/>
    <tableColumn id="9" xr3:uid="{CF29A4C4-B749-46E5-93F0-7B0B363ACF93}" name="Total">
      <calculatedColumnFormula>SUM(C11:H11)</calculatedColumnFormula>
    </tableColumn>
  </tableColumns>
  <tableStyleInfo name="TableStyleLight16"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7" xr:uid="{254CBCC2-5451-4596-9580-08074D14DD44}" name="Tablica10182288" displayName="Tablica10182288" ref="A20:B28" totalsRowShown="0">
  <autoFilter ref="A20:B28" xr:uid="{12AEAC3D-5676-4971-BB1B-69E86BF559A2}"/>
  <tableColumns count="2">
    <tableColumn id="1" xr3:uid="{5E65B32D-F71C-4A86-ABB0-C2B3B00A916F}" name="Moon/Asteroid"/>
    <tableColumn id="2" xr3:uid="{AD332180-B87D-4B94-9891-EBC4F07A2240}" name="No Colonies"/>
  </tableColumns>
  <tableStyleInfo name="TableStyleLight16" showFirstColumn="0" showLastColumn="0" showRowStripes="1" showColumnStripes="0"/>
</table>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table" Target="../tables/table26.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table" Target="../tables/table28.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table" Target="../tables/table30.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table" Target="../tables/table32.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table" Target="../tables/table34.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table" Target="../tables/table36.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table" Target="../tables/table38.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table" Target="../tables/table40.xml"/></Relationships>
</file>

<file path=xl/worksheets/_rels/sheet29.xml.rels><?xml version="1.0" encoding="UTF-8" standalone="yes"?>
<Relationships xmlns="http://schemas.openxmlformats.org/package/2006/relationships"><Relationship Id="rId2" Type="http://schemas.openxmlformats.org/officeDocument/2006/relationships/table" Target="../tables/table43.xml"/><Relationship Id="rId1" Type="http://schemas.openxmlformats.org/officeDocument/2006/relationships/table" Target="../tables/table42.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table" Target="../tables/table44.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table" Target="../tables/table46.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table" Target="../tables/table48.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51.xml"/><Relationship Id="rId1" Type="http://schemas.openxmlformats.org/officeDocument/2006/relationships/table" Target="../tables/table50.xml"/></Relationships>
</file>

<file path=xl/worksheets/_rels/sheet34.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table" Target="../tables/table52.xml"/></Relationships>
</file>

<file path=xl/worksheets/_rels/sheet35.xml.rels><?xml version="1.0" encoding="UTF-8" standalone="yes"?>
<Relationships xmlns="http://schemas.openxmlformats.org/package/2006/relationships"><Relationship Id="rId2" Type="http://schemas.openxmlformats.org/officeDocument/2006/relationships/table" Target="../tables/table55.xml"/><Relationship Id="rId1" Type="http://schemas.openxmlformats.org/officeDocument/2006/relationships/table" Target="../tables/table54.xml"/></Relationships>
</file>

<file path=xl/worksheets/_rels/sheet36.xml.rels><?xml version="1.0" encoding="UTF-8" standalone="yes"?>
<Relationships xmlns="http://schemas.openxmlformats.org/package/2006/relationships"><Relationship Id="rId2" Type="http://schemas.openxmlformats.org/officeDocument/2006/relationships/table" Target="../tables/table57.xml"/><Relationship Id="rId1" Type="http://schemas.openxmlformats.org/officeDocument/2006/relationships/table" Target="../tables/table56.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59.xml"/><Relationship Id="rId1" Type="http://schemas.openxmlformats.org/officeDocument/2006/relationships/table" Target="../tables/table58.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61.xml"/><Relationship Id="rId1" Type="http://schemas.openxmlformats.org/officeDocument/2006/relationships/table" Target="../tables/table60.xml"/></Relationships>
</file>

<file path=xl/worksheets/_rels/sheet39.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printerSettings" Target="../printerSettings/printerSettings11.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65.xml"/><Relationship Id="rId2" Type="http://schemas.openxmlformats.org/officeDocument/2006/relationships/table" Target="../tables/table64.xml"/><Relationship Id="rId1" Type="http://schemas.openxmlformats.org/officeDocument/2006/relationships/printerSettings" Target="../printerSettings/printerSettings12.bin"/></Relationships>
</file>

<file path=xl/worksheets/_rels/sheet41.xml.rels><?xml version="1.0" encoding="UTF-8" standalone="yes"?>
<Relationships xmlns="http://schemas.openxmlformats.org/package/2006/relationships"><Relationship Id="rId3" Type="http://schemas.openxmlformats.org/officeDocument/2006/relationships/table" Target="../tables/table67.xml"/><Relationship Id="rId2" Type="http://schemas.openxmlformats.org/officeDocument/2006/relationships/table" Target="../tables/table66.xml"/><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2" Type="http://schemas.openxmlformats.org/officeDocument/2006/relationships/table" Target="../tables/table69.xml"/><Relationship Id="rId1" Type="http://schemas.openxmlformats.org/officeDocument/2006/relationships/table" Target="../tables/table68.xml"/></Relationships>
</file>

<file path=xl/worksheets/_rels/sheet43.xml.rels><?xml version="1.0" encoding="UTF-8" standalone="yes"?>
<Relationships xmlns="http://schemas.openxmlformats.org/package/2006/relationships"><Relationship Id="rId2" Type="http://schemas.openxmlformats.org/officeDocument/2006/relationships/table" Target="../tables/table71.xml"/><Relationship Id="rId1" Type="http://schemas.openxmlformats.org/officeDocument/2006/relationships/table" Target="../tables/table70.xml"/></Relationships>
</file>

<file path=xl/worksheets/_rels/sheet44.xml.rels><?xml version="1.0" encoding="UTF-8" standalone="yes"?>
<Relationships xmlns="http://schemas.openxmlformats.org/package/2006/relationships"><Relationship Id="rId2" Type="http://schemas.openxmlformats.org/officeDocument/2006/relationships/table" Target="../tables/table73.xml"/><Relationship Id="rId1" Type="http://schemas.openxmlformats.org/officeDocument/2006/relationships/table" Target="../tables/table72.xml"/></Relationships>
</file>

<file path=xl/worksheets/_rels/sheet45.xml.rels><?xml version="1.0" encoding="UTF-8" standalone="yes"?>
<Relationships xmlns="http://schemas.openxmlformats.org/package/2006/relationships"><Relationship Id="rId2" Type="http://schemas.openxmlformats.org/officeDocument/2006/relationships/table" Target="../tables/table75.xml"/><Relationship Id="rId1" Type="http://schemas.openxmlformats.org/officeDocument/2006/relationships/table" Target="../tables/table74.xml"/></Relationships>
</file>

<file path=xl/worksheets/_rels/sheet46.xml.rels><?xml version="1.0" encoding="UTF-8" standalone="yes"?>
<Relationships xmlns="http://schemas.openxmlformats.org/package/2006/relationships"><Relationship Id="rId2" Type="http://schemas.openxmlformats.org/officeDocument/2006/relationships/table" Target="../tables/table77.xml"/><Relationship Id="rId1" Type="http://schemas.openxmlformats.org/officeDocument/2006/relationships/table" Target="../tables/table76.xml"/></Relationships>
</file>

<file path=xl/worksheets/_rels/sheet47.xml.rels><?xml version="1.0" encoding="UTF-8" standalone="yes"?>
<Relationships xmlns="http://schemas.openxmlformats.org/package/2006/relationships"><Relationship Id="rId2" Type="http://schemas.openxmlformats.org/officeDocument/2006/relationships/table" Target="../tables/table79.xml"/><Relationship Id="rId1" Type="http://schemas.openxmlformats.org/officeDocument/2006/relationships/table" Target="../tables/table78.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81.xml"/><Relationship Id="rId1" Type="http://schemas.openxmlformats.org/officeDocument/2006/relationships/table" Target="../tables/table80.xml"/></Relationships>
</file>

<file path=xl/worksheets/_rels/sheet49.xml.rels><?xml version="1.0" encoding="UTF-8" standalone="yes"?>
<Relationships xmlns="http://schemas.openxmlformats.org/package/2006/relationships"><Relationship Id="rId2" Type="http://schemas.openxmlformats.org/officeDocument/2006/relationships/table" Target="../tables/table83.xml"/><Relationship Id="rId1" Type="http://schemas.openxmlformats.org/officeDocument/2006/relationships/table" Target="../tables/table82.xml"/></Relationships>
</file>

<file path=xl/worksheets/_rels/sheet50.xml.rels><?xml version="1.0" encoding="UTF-8" standalone="yes"?>
<Relationships xmlns="http://schemas.openxmlformats.org/package/2006/relationships"><Relationship Id="rId2" Type="http://schemas.openxmlformats.org/officeDocument/2006/relationships/table" Target="../tables/table85.xml"/><Relationship Id="rId1" Type="http://schemas.openxmlformats.org/officeDocument/2006/relationships/table" Target="../tables/table84.xml"/></Relationships>
</file>

<file path=xl/worksheets/_rels/sheet51.xml.rels><?xml version="1.0" encoding="UTF-8" standalone="yes"?>
<Relationships xmlns="http://schemas.openxmlformats.org/package/2006/relationships"><Relationship Id="rId2" Type="http://schemas.openxmlformats.org/officeDocument/2006/relationships/table" Target="../tables/table87.xml"/><Relationship Id="rId1" Type="http://schemas.openxmlformats.org/officeDocument/2006/relationships/table" Target="../tables/table86.xml"/></Relationships>
</file>

<file path=xl/worksheets/_rels/sheet52.xml.rels><?xml version="1.0" encoding="UTF-8" standalone="yes"?>
<Relationships xmlns="http://schemas.openxmlformats.org/package/2006/relationships"><Relationship Id="rId2" Type="http://schemas.openxmlformats.org/officeDocument/2006/relationships/table" Target="../tables/table89.xml"/><Relationship Id="rId1" Type="http://schemas.openxmlformats.org/officeDocument/2006/relationships/table" Target="../tables/table88.xml"/></Relationships>
</file>

<file path=xl/worksheets/_rels/sheet53.xml.rels><?xml version="1.0" encoding="UTF-8" standalone="yes"?>
<Relationships xmlns="http://schemas.openxmlformats.org/package/2006/relationships"><Relationship Id="rId2" Type="http://schemas.openxmlformats.org/officeDocument/2006/relationships/table" Target="../tables/table91.xml"/><Relationship Id="rId1" Type="http://schemas.openxmlformats.org/officeDocument/2006/relationships/table" Target="../tables/table90.xml"/></Relationships>
</file>

<file path=xl/worksheets/_rels/sheet54.xml.rels><?xml version="1.0" encoding="UTF-8" standalone="yes"?>
<Relationships xmlns="http://schemas.openxmlformats.org/package/2006/relationships"><Relationship Id="rId2" Type="http://schemas.openxmlformats.org/officeDocument/2006/relationships/table" Target="../tables/table93.xml"/><Relationship Id="rId1" Type="http://schemas.openxmlformats.org/officeDocument/2006/relationships/table" Target="../tables/table92.xml"/></Relationships>
</file>

<file path=xl/worksheets/_rels/sheet55.xml.rels><?xml version="1.0" encoding="UTF-8" standalone="yes"?>
<Relationships xmlns="http://schemas.openxmlformats.org/package/2006/relationships"><Relationship Id="rId2" Type="http://schemas.openxmlformats.org/officeDocument/2006/relationships/table" Target="../tables/table95.xml"/><Relationship Id="rId1" Type="http://schemas.openxmlformats.org/officeDocument/2006/relationships/table" Target="../tables/table94.xml"/></Relationships>
</file>

<file path=xl/worksheets/_rels/sheet56.xml.rels><?xml version="1.0" encoding="UTF-8" standalone="yes"?>
<Relationships xmlns="http://schemas.openxmlformats.org/package/2006/relationships"><Relationship Id="rId2" Type="http://schemas.openxmlformats.org/officeDocument/2006/relationships/table" Target="../tables/table97.xml"/><Relationship Id="rId1" Type="http://schemas.openxmlformats.org/officeDocument/2006/relationships/table" Target="../tables/table96.xml"/></Relationships>
</file>

<file path=xl/worksheets/_rels/sheet57.xml.rels><?xml version="1.0" encoding="UTF-8" standalone="yes"?>
<Relationships xmlns="http://schemas.openxmlformats.org/package/2006/relationships"><Relationship Id="rId2" Type="http://schemas.openxmlformats.org/officeDocument/2006/relationships/table" Target="../tables/table99.xml"/><Relationship Id="rId1" Type="http://schemas.openxmlformats.org/officeDocument/2006/relationships/table" Target="../tables/table98.xml"/></Relationships>
</file>

<file path=xl/worksheets/_rels/sheet58.xml.rels><?xml version="1.0" encoding="UTF-8" standalone="yes"?>
<Relationships xmlns="http://schemas.openxmlformats.org/package/2006/relationships"><Relationship Id="rId2" Type="http://schemas.openxmlformats.org/officeDocument/2006/relationships/table" Target="../tables/table101.xml"/><Relationship Id="rId1" Type="http://schemas.openxmlformats.org/officeDocument/2006/relationships/table" Target="../tables/table100.xml"/></Relationships>
</file>

<file path=xl/worksheets/_rels/sheet59.xml.rels><?xml version="1.0" encoding="UTF-8" standalone="yes"?>
<Relationships xmlns="http://schemas.openxmlformats.org/package/2006/relationships"><Relationship Id="rId2" Type="http://schemas.openxmlformats.org/officeDocument/2006/relationships/table" Target="../tables/table103.xml"/><Relationship Id="rId1" Type="http://schemas.openxmlformats.org/officeDocument/2006/relationships/table" Target="../tables/table102.xml"/></Relationships>
</file>

<file path=xl/worksheets/_rels/sheet60.xml.rels><?xml version="1.0" encoding="UTF-8" standalone="yes"?>
<Relationships xmlns="http://schemas.openxmlformats.org/package/2006/relationships"><Relationship Id="rId2" Type="http://schemas.openxmlformats.org/officeDocument/2006/relationships/table" Target="../tables/table105.xml"/><Relationship Id="rId1" Type="http://schemas.openxmlformats.org/officeDocument/2006/relationships/table" Target="../tables/table104.xml"/></Relationships>
</file>

<file path=xl/worksheets/_rels/sheet61.xml.rels><?xml version="1.0" encoding="UTF-8" standalone="yes"?>
<Relationships xmlns="http://schemas.openxmlformats.org/package/2006/relationships"><Relationship Id="rId2" Type="http://schemas.openxmlformats.org/officeDocument/2006/relationships/table" Target="../tables/table107.xml"/><Relationship Id="rId1" Type="http://schemas.openxmlformats.org/officeDocument/2006/relationships/table" Target="../tables/table106.xml"/></Relationships>
</file>

<file path=xl/worksheets/_rels/sheet62.xml.rels><?xml version="1.0" encoding="UTF-8" standalone="yes"?>
<Relationships xmlns="http://schemas.openxmlformats.org/package/2006/relationships"><Relationship Id="rId2" Type="http://schemas.openxmlformats.org/officeDocument/2006/relationships/table" Target="../tables/table109.xml"/><Relationship Id="rId1" Type="http://schemas.openxmlformats.org/officeDocument/2006/relationships/table" Target="../tables/table108.xml"/></Relationships>
</file>

<file path=xl/worksheets/_rels/sheet63.xml.rels><?xml version="1.0" encoding="UTF-8" standalone="yes"?>
<Relationships xmlns="http://schemas.openxmlformats.org/package/2006/relationships"><Relationship Id="rId2" Type="http://schemas.openxmlformats.org/officeDocument/2006/relationships/table" Target="../tables/table111.xml"/><Relationship Id="rId1" Type="http://schemas.openxmlformats.org/officeDocument/2006/relationships/table" Target="../tables/table110.xml"/></Relationships>
</file>

<file path=xl/worksheets/_rels/sheet64.xml.rels><?xml version="1.0" encoding="UTF-8" standalone="yes"?>
<Relationships xmlns="http://schemas.openxmlformats.org/package/2006/relationships"><Relationship Id="rId2" Type="http://schemas.openxmlformats.org/officeDocument/2006/relationships/table" Target="../tables/table113.xml"/><Relationship Id="rId1" Type="http://schemas.openxmlformats.org/officeDocument/2006/relationships/table" Target="../tables/table112.xml"/></Relationships>
</file>

<file path=xl/worksheets/_rels/sheet65.xml.rels><?xml version="1.0" encoding="UTF-8" standalone="yes"?>
<Relationships xmlns="http://schemas.openxmlformats.org/package/2006/relationships"><Relationship Id="rId2" Type="http://schemas.openxmlformats.org/officeDocument/2006/relationships/table" Target="../tables/table115.xml"/><Relationship Id="rId1" Type="http://schemas.openxmlformats.org/officeDocument/2006/relationships/table" Target="../tables/table114.xml"/></Relationships>
</file>

<file path=xl/worksheets/_rels/sheet66.xml.rels><?xml version="1.0" encoding="UTF-8" standalone="yes"?>
<Relationships xmlns="http://schemas.openxmlformats.org/package/2006/relationships"><Relationship Id="rId2" Type="http://schemas.openxmlformats.org/officeDocument/2006/relationships/table" Target="../tables/table117.xml"/><Relationship Id="rId1" Type="http://schemas.openxmlformats.org/officeDocument/2006/relationships/table" Target="../tables/table116.xml"/></Relationships>
</file>

<file path=xl/worksheets/_rels/sheet67.xml.rels><?xml version="1.0" encoding="UTF-8" standalone="yes"?>
<Relationships xmlns="http://schemas.openxmlformats.org/package/2006/relationships"><Relationship Id="rId2" Type="http://schemas.openxmlformats.org/officeDocument/2006/relationships/table" Target="../tables/table119.xml"/><Relationship Id="rId1" Type="http://schemas.openxmlformats.org/officeDocument/2006/relationships/table" Target="../tables/table118.xml"/></Relationships>
</file>

<file path=xl/worksheets/_rels/sheet68.xml.rels><?xml version="1.0" encoding="UTF-8" standalone="yes"?>
<Relationships xmlns="http://schemas.openxmlformats.org/package/2006/relationships"><Relationship Id="rId2" Type="http://schemas.openxmlformats.org/officeDocument/2006/relationships/table" Target="../tables/table121.xml"/><Relationship Id="rId1" Type="http://schemas.openxmlformats.org/officeDocument/2006/relationships/table" Target="../tables/table120.xml"/></Relationships>
</file>

<file path=xl/worksheets/_rels/sheet69.xml.rels><?xml version="1.0" encoding="UTF-8" standalone="yes"?>
<Relationships xmlns="http://schemas.openxmlformats.org/package/2006/relationships"><Relationship Id="rId2" Type="http://schemas.openxmlformats.org/officeDocument/2006/relationships/table" Target="../tables/table123.xml"/><Relationship Id="rId1" Type="http://schemas.openxmlformats.org/officeDocument/2006/relationships/table" Target="../tables/table122.xml"/></Relationships>
</file>

<file path=xl/worksheets/_rels/sheet70.xml.rels><?xml version="1.0" encoding="UTF-8" standalone="yes"?>
<Relationships xmlns="http://schemas.openxmlformats.org/package/2006/relationships"><Relationship Id="rId2" Type="http://schemas.openxmlformats.org/officeDocument/2006/relationships/table" Target="../tables/table125.xml"/><Relationship Id="rId1" Type="http://schemas.openxmlformats.org/officeDocument/2006/relationships/table" Target="../tables/table124.xml"/></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CF349-15C9-4435-8128-C966DC343822}">
  <dimension ref="A1:K1000"/>
  <sheetViews>
    <sheetView workbookViewId="0">
      <selection activeCell="F16" sqref="F16"/>
    </sheetView>
  </sheetViews>
  <sheetFormatPr defaultRowHeight="15" x14ac:dyDescent="0.25"/>
  <cols>
    <col min="1" max="1" width="9.140625" customWidth="1"/>
    <col min="2" max="2" width="11.28515625" style="16" customWidth="1"/>
    <col min="3" max="3" width="17.7109375" customWidth="1"/>
    <col min="4" max="4" width="11.5703125" customWidth="1"/>
    <col min="5" max="5" width="17.7109375" customWidth="1"/>
    <col min="6" max="6" width="18" customWidth="1"/>
    <col min="7" max="7" width="11" customWidth="1"/>
    <col min="8" max="8" width="8.140625" customWidth="1"/>
    <col min="9" max="9" width="9" customWidth="1"/>
    <col min="10" max="10" width="6.85546875" customWidth="1"/>
    <col min="11" max="11" width="6" customWidth="1"/>
    <col min="12" max="12" width="14.85546875" customWidth="1"/>
    <col min="13" max="13" width="15.42578125" customWidth="1"/>
    <col min="14" max="14" width="9.140625" customWidth="1"/>
  </cols>
  <sheetData>
    <row r="1" spans="1:11" ht="42" customHeight="1" x14ac:dyDescent="0.25">
      <c r="A1" s="63" t="s">
        <v>0</v>
      </c>
      <c r="B1" s="63"/>
      <c r="C1" s="63"/>
      <c r="D1" s="63"/>
      <c r="E1" s="63"/>
      <c r="F1" s="63"/>
      <c r="G1" s="63"/>
      <c r="H1" s="63"/>
      <c r="I1" s="63"/>
      <c r="J1" s="63"/>
      <c r="K1" s="63"/>
    </row>
    <row r="3" spans="1:11" x14ac:dyDescent="0.25">
      <c r="E3" t="s">
        <v>1</v>
      </c>
      <c r="F3" t="s">
        <v>2</v>
      </c>
      <c r="G3" t="s">
        <v>3</v>
      </c>
    </row>
    <row r="4" spans="1:11" x14ac:dyDescent="0.25">
      <c r="E4" t="s">
        <v>4</v>
      </c>
      <c r="F4" s="9" t="str">
        <f>HYPERLINK("[.\]"&amp;E4&amp;"!A1",E4)</f>
        <v>Players</v>
      </c>
      <c r="G4">
        <f ca="1">_xlfn.SHEET(INDIRECT(E4&amp;"!A1"))</f>
        <v>2</v>
      </c>
    </row>
    <row r="5" spans="1:11" x14ac:dyDescent="0.25">
      <c r="E5" t="s">
        <v>5</v>
      </c>
      <c r="F5" s="9" t="str">
        <f t="shared" ref="F5:F14" si="0">HYPERLINK("[.\]"&amp;E5&amp;"!A1",E5)</f>
        <v>Corporations</v>
      </c>
      <c r="G5">
        <f t="shared" ref="G5:G14" ca="1" si="1">_xlfn.SHEET(INDIRECT(E5&amp;"!A1"))</f>
        <v>3</v>
      </c>
    </row>
    <row r="6" spans="1:11" x14ac:dyDescent="0.25">
      <c r="E6" t="s">
        <v>6</v>
      </c>
      <c r="F6" s="9" t="str">
        <f t="shared" si="0"/>
        <v>Variables</v>
      </c>
      <c r="G6">
        <f t="shared" ca="1" si="1"/>
        <v>8</v>
      </c>
    </row>
    <row r="7" spans="1:11" x14ac:dyDescent="0.25">
      <c r="E7" t="s">
        <v>7</v>
      </c>
      <c r="F7" s="9" t="str">
        <f t="shared" si="0"/>
        <v>PlayedPC</v>
      </c>
      <c r="G7">
        <f t="shared" ca="1" si="1"/>
        <v>4</v>
      </c>
    </row>
    <row r="8" spans="1:11" x14ac:dyDescent="0.25">
      <c r="E8" t="s">
        <v>8</v>
      </c>
      <c r="F8" s="9" t="str">
        <f>HYPERLINK("[.\]"&amp;E8&amp;"!A1",E8)</f>
        <v>WinPC</v>
      </c>
      <c r="G8">
        <f ca="1">_xlfn.SHEET(INDIRECT(E8&amp;"!A1"))</f>
        <v>5</v>
      </c>
    </row>
    <row r="9" spans="1:11" x14ac:dyDescent="0.25">
      <c r="E9" t="s">
        <v>9</v>
      </c>
      <c r="F9" s="9" t="str">
        <f>HYPERLINK("[.\]"&amp;E9&amp;"!A1",E9)</f>
        <v>WinRate</v>
      </c>
      <c r="G9">
        <f ca="1">_xlfn.SHEET(INDIRECT(E9&amp;"!A1"))</f>
        <v>6</v>
      </c>
    </row>
    <row r="10" spans="1:11" x14ac:dyDescent="0.25">
      <c r="E10" t="s">
        <v>10</v>
      </c>
      <c r="F10" s="9" t="str">
        <f>HYPERLINK("[.\]"&amp;E10&amp;"!A1",E10)</f>
        <v>FunFacts</v>
      </c>
      <c r="G10">
        <f ca="1">_xlfn.SHEET(INDIRECT(E10&amp;"!A1"))</f>
        <v>7</v>
      </c>
    </row>
    <row r="11" spans="1:11" x14ac:dyDescent="0.25">
      <c r="E11" t="s">
        <v>6</v>
      </c>
      <c r="F11" s="9" t="str">
        <f>HYPERLINK("[.\]"&amp;E11&amp;"!A1",E11)</f>
        <v>Variables</v>
      </c>
      <c r="G11">
        <f ca="1">_xlfn.SHEET(INDIRECT(E11&amp;"!A1"))</f>
        <v>8</v>
      </c>
    </row>
    <row r="12" spans="1:11" x14ac:dyDescent="0.25">
      <c r="E12" t="s">
        <v>11</v>
      </c>
      <c r="F12" s="9" t="str">
        <f t="shared" si="0"/>
        <v>GameTemplate</v>
      </c>
      <c r="G12">
        <f t="shared" ca="1" si="1"/>
        <v>9</v>
      </c>
    </row>
    <row r="13" spans="1:11" x14ac:dyDescent="0.25">
      <c r="E13" t="s">
        <v>12</v>
      </c>
      <c r="F13" s="9" t="str">
        <f t="shared" si="0"/>
        <v>START</v>
      </c>
      <c r="G13">
        <f t="shared" ca="1" si="1"/>
        <v>10</v>
      </c>
    </row>
    <row r="14" spans="1:11" x14ac:dyDescent="0.25">
      <c r="E14" t="s">
        <v>13</v>
      </c>
      <c r="F14" s="9" t="str">
        <f t="shared" si="0"/>
        <v>END</v>
      </c>
      <c r="G14">
        <f t="shared" ca="1" si="1"/>
        <v>71</v>
      </c>
    </row>
    <row r="15" spans="1:11" x14ac:dyDescent="0.25">
      <c r="E15" t="s">
        <v>14</v>
      </c>
      <c r="F15" s="9" t="str">
        <f t="shared" ref="F15" si="2">HYPERLINK("[.\]"&amp;E15&amp;"!A1",E15)</f>
        <v>CHANGELOG</v>
      </c>
      <c r="G15">
        <f t="shared" ref="G15" ca="1" si="3">_xlfn.SHEET(INDIRECT(E15&amp;"!A1"))</f>
        <v>72</v>
      </c>
    </row>
    <row r="16" spans="1:11" x14ac:dyDescent="0.25">
      <c r="E16" t="s">
        <v>234</v>
      </c>
      <c r="F16" s="9" t="str">
        <f>HYPERLINK("[.\]"&amp;E16&amp;"!A1",E16)</f>
        <v>HowToUse</v>
      </c>
      <c r="G16">
        <f ca="1">_xlfn.SHEET(INDIRECT(E16&amp;"!A1"))</f>
        <v>73</v>
      </c>
    </row>
    <row r="18" spans="1:11" x14ac:dyDescent="0.25">
      <c r="B18"/>
    </row>
    <row r="19" spans="1:11" x14ac:dyDescent="0.25">
      <c r="A19" t="s">
        <v>1</v>
      </c>
      <c r="B19" t="s">
        <v>15</v>
      </c>
      <c r="C19" t="s">
        <v>16</v>
      </c>
      <c r="D19" t="s">
        <v>17</v>
      </c>
      <c r="E19" t="s">
        <v>18</v>
      </c>
      <c r="F19" t="s">
        <v>19</v>
      </c>
      <c r="G19" t="s">
        <v>20</v>
      </c>
      <c r="H19" t="s">
        <v>21</v>
      </c>
      <c r="I19" t="s">
        <v>2</v>
      </c>
      <c r="J19" t="s">
        <v>3</v>
      </c>
      <c r="K19" t="s">
        <v>22</v>
      </c>
    </row>
    <row r="20" spans="1:11" x14ac:dyDescent="0.25">
      <c r="A20" t="s">
        <v>23</v>
      </c>
      <c r="B20" s="16" t="str" cm="1">
        <f t="array" aca="1" ref="B20" ca="1">IF(INDIRECT($A20&amp;"!$B$1")&lt;&gt;"",INDIRECT($A20&amp;"!$B$1"),"")</f>
        <v/>
      </c>
      <c r="C20" s="17" t="str" cm="1">
        <f t="array" aca="1" ref="C20" ca="1">IF(INDIRECT($A20&amp;"!$B$2")&lt;&gt;"",INDIRECT($A20&amp;"!$B$2"),"")</f>
        <v/>
      </c>
      <c r="D20" s="17" t="str" cm="1">
        <f t="array" aca="1" ref="D20" ca="1">IF(INDIRECT($A20&amp;"!$B$3")&lt;&gt;"",INDIRECT($A20&amp;"!$B$3"),"")</f>
        <v/>
      </c>
      <c r="E20" s="17" t="str" cm="1">
        <f t="array" aca="1" ref="E20" ca="1">IF(INDIRECT($A20&amp;"!$B$5")&lt;&gt;0,INDIRECT($A20&amp;"!$B$5"),"")</f>
        <v/>
      </c>
      <c r="F20" s="17" t="str" cm="1">
        <f t="array" aca="1" ref="F20" ca="1">IF(INDIRECT($A20&amp;"!$B$6")&lt;&gt;0,INDIRECT($A20&amp;"!$B$6"),"")</f>
        <v/>
      </c>
      <c r="G20" s="17" t="str" cm="1">
        <f t="array" aca="1" ref="G20" ca="1">IF(INDIRECT($A20&amp;"!$B$7")&lt;&gt;0,INDIRECT($A20&amp;"!$B$7"),"")</f>
        <v/>
      </c>
      <c r="H20" s="17" t="str" cm="1">
        <f t="array" aca="1" ref="H20" ca="1">IF(INDIRECT($A20&amp;"!$B$8")&lt;&gt;0,INDIRECT($A20&amp;"!$B$8"),"")</f>
        <v/>
      </c>
      <c r="I20" s="9" t="str">
        <f t="shared" ref="I20:I53" si="4">HYPERLINK("[.\]"&amp;A20&amp;"!A1",A20)</f>
        <v>Game1</v>
      </c>
      <c r="J20">
        <f t="shared" ref="J20:J53" ca="1" si="5">_xlfn.SHEET(INDIRECT(A20&amp;"!A1"))</f>
        <v>11</v>
      </c>
      <c r="K20" s="17" t="str" cm="1">
        <f t="array" aca="1" ref="K20" ca="1">IF(INDIRECT($A20&amp;"!$B$18")&lt;&gt;0,INDIRECT($A20&amp;"!$B$18"),"")</f>
        <v/>
      </c>
    </row>
    <row r="21" spans="1:11" x14ac:dyDescent="0.25">
      <c r="A21" t="s">
        <v>24</v>
      </c>
      <c r="B21" s="16" t="str" cm="1">
        <f t="array" aca="1" ref="B21" ca="1">IF(INDIRECT($A21&amp;"!$B$1")&lt;&gt;"",INDIRECT($A21&amp;"!$B$1"),"")</f>
        <v/>
      </c>
      <c r="C21" s="17" t="str" cm="1">
        <f t="array" aca="1" ref="C21" ca="1">IF(INDIRECT($A21&amp;"!$B$2")&lt;&gt;"",INDIRECT($A21&amp;"!$B$2"),"")</f>
        <v/>
      </c>
      <c r="D21" s="17" t="str" cm="1">
        <f t="array" aca="1" ref="D21" ca="1">IF(INDIRECT($A21&amp;"!$B$3")&lt;&gt;"",INDIRECT($A21&amp;"!$B$3"),"")</f>
        <v/>
      </c>
      <c r="E21" s="17" t="str" cm="1">
        <f t="array" aca="1" ref="E21" ca="1">IF(INDIRECT($A21&amp;"!$B$5")&lt;&gt;0,INDIRECT($A21&amp;"!$B$5"),"")</f>
        <v/>
      </c>
      <c r="F21" s="17" t="str" cm="1">
        <f t="array" aca="1" ref="F21" ca="1">IF(INDIRECT($A21&amp;"!$B$6")&lt;&gt;0,INDIRECT($A21&amp;"!$B$6"),"")</f>
        <v/>
      </c>
      <c r="G21" s="17" t="str" cm="1">
        <f t="array" aca="1" ref="G21" ca="1">IF(INDIRECT($A21&amp;"!$B$7")&lt;&gt;0,INDIRECT($A21&amp;"!$B$7"),"")</f>
        <v/>
      </c>
      <c r="H21" s="17" t="str" cm="1">
        <f t="array" aca="1" ref="H21" ca="1">IF(INDIRECT($A21&amp;"!$B$8")&lt;&gt;0,INDIRECT($A21&amp;"!$B$8"),"")</f>
        <v/>
      </c>
      <c r="I21" s="9" t="str">
        <f t="shared" si="4"/>
        <v>Game2</v>
      </c>
      <c r="J21">
        <f t="shared" ca="1" si="5"/>
        <v>12</v>
      </c>
      <c r="K21" s="17" t="str" cm="1">
        <f t="array" aca="1" ref="K21" ca="1">IF(INDIRECT($A21&amp;"!$B$18")&lt;&gt;0,INDIRECT($A21&amp;"!$B$18"),"")</f>
        <v/>
      </c>
    </row>
    <row r="22" spans="1:11" x14ac:dyDescent="0.25">
      <c r="A22" t="s">
        <v>25</v>
      </c>
      <c r="B22" s="16" t="str" cm="1">
        <f t="array" aca="1" ref="B22" ca="1">IF(INDIRECT($A22&amp;"!$B$1")&lt;&gt;"",INDIRECT($A22&amp;"!$B$1"),"")</f>
        <v/>
      </c>
      <c r="C22" s="17" t="str" cm="1">
        <f t="array" aca="1" ref="C22" ca="1">IF(INDIRECT($A22&amp;"!$B$2")&lt;&gt;"",INDIRECT($A22&amp;"!$B$2"),"")</f>
        <v/>
      </c>
      <c r="D22" s="17" t="str" cm="1">
        <f t="array" aca="1" ref="D22" ca="1">IF(INDIRECT($A22&amp;"!$B$3")&lt;&gt;"",INDIRECT($A22&amp;"!$B$3"),"")</f>
        <v/>
      </c>
      <c r="E22" s="17" t="str" cm="1">
        <f t="array" aca="1" ref="E22" ca="1">IF(INDIRECT($A22&amp;"!$B$5")&lt;&gt;0,INDIRECT($A22&amp;"!$B$5"),"")</f>
        <v/>
      </c>
      <c r="F22" s="17" t="str" cm="1">
        <f t="array" aca="1" ref="F22" ca="1">IF(INDIRECT($A22&amp;"!$B$6")&lt;&gt;0,INDIRECT($A22&amp;"!$B$6"),"")</f>
        <v/>
      </c>
      <c r="G22" s="17" t="str" cm="1">
        <f t="array" aca="1" ref="G22" ca="1">IF(INDIRECT($A22&amp;"!$B$7")&lt;&gt;0,INDIRECT($A22&amp;"!$B$7"),"")</f>
        <v/>
      </c>
      <c r="H22" s="17" t="str" cm="1">
        <f t="array" aca="1" ref="H22" ca="1">IF(INDIRECT($A22&amp;"!$B$8")&lt;&gt;0,INDIRECT($A22&amp;"!$B$8"),"")</f>
        <v/>
      </c>
      <c r="I22" s="9" t="str">
        <f t="shared" si="4"/>
        <v>Game3</v>
      </c>
      <c r="J22">
        <f t="shared" ca="1" si="5"/>
        <v>13</v>
      </c>
      <c r="K22" s="17" t="str" cm="1">
        <f t="array" aca="1" ref="K22" ca="1">IF(INDIRECT($A22&amp;"!$B$18")&lt;&gt;0,INDIRECT($A22&amp;"!$B$18"),"")</f>
        <v/>
      </c>
    </row>
    <row r="23" spans="1:11" x14ac:dyDescent="0.25">
      <c r="A23" t="s">
        <v>26</v>
      </c>
      <c r="B23" s="16" t="str" cm="1">
        <f t="array" aca="1" ref="B23" ca="1">IF(INDIRECT($A23&amp;"!$B$1")&lt;&gt;"",INDIRECT($A23&amp;"!$B$1"),"")</f>
        <v/>
      </c>
      <c r="C23" s="17" t="str" cm="1">
        <f t="array" aca="1" ref="C23" ca="1">IF(INDIRECT($A23&amp;"!$B$2")&lt;&gt;"",INDIRECT($A23&amp;"!$B$2"),"")</f>
        <v/>
      </c>
      <c r="D23" s="17" t="str" cm="1">
        <f t="array" aca="1" ref="D23" ca="1">IF(INDIRECT($A23&amp;"!$B$3")&lt;&gt;"",INDIRECT($A23&amp;"!$B$3"),"")</f>
        <v/>
      </c>
      <c r="E23" s="17" t="str" cm="1">
        <f t="array" aca="1" ref="E23" ca="1">IF(INDIRECT($A23&amp;"!$B$5")&lt;&gt;0,INDIRECT($A23&amp;"!$B$5"),"")</f>
        <v/>
      </c>
      <c r="F23" s="17" t="str" cm="1">
        <f t="array" aca="1" ref="F23" ca="1">IF(INDIRECT($A23&amp;"!$B$6")&lt;&gt;0,INDIRECT($A23&amp;"!$B$6"),"")</f>
        <v/>
      </c>
      <c r="G23" s="17" t="str" cm="1">
        <f t="array" aca="1" ref="G23" ca="1">IF(INDIRECT($A23&amp;"!$B$7")&lt;&gt;0,INDIRECT($A23&amp;"!$B$7"),"")</f>
        <v/>
      </c>
      <c r="H23" s="17" t="str" cm="1">
        <f t="array" aca="1" ref="H23" ca="1">IF(INDIRECT($A23&amp;"!$B$8")&lt;&gt;0,INDIRECT($A23&amp;"!$B$8"),"")</f>
        <v/>
      </c>
      <c r="I23" s="9" t="str">
        <f t="shared" si="4"/>
        <v>Game4</v>
      </c>
      <c r="J23">
        <f t="shared" ca="1" si="5"/>
        <v>14</v>
      </c>
      <c r="K23" s="17" t="str" cm="1">
        <f t="array" aca="1" ref="K23" ca="1">IF(INDIRECT($A23&amp;"!$B$18")&lt;&gt;0,INDIRECT($A23&amp;"!$B$18"),"")</f>
        <v/>
      </c>
    </row>
    <row r="24" spans="1:11" x14ac:dyDescent="0.25">
      <c r="A24" t="s">
        <v>27</v>
      </c>
      <c r="B24" s="16" t="str" cm="1">
        <f t="array" aca="1" ref="B24" ca="1">IF(INDIRECT($A24&amp;"!$B$1")&lt;&gt;"",INDIRECT($A24&amp;"!$B$1"),"")</f>
        <v/>
      </c>
      <c r="C24" s="17" t="str" cm="1">
        <f t="array" aca="1" ref="C24" ca="1">IF(INDIRECT($A24&amp;"!$B$2")&lt;&gt;"",INDIRECT($A24&amp;"!$B$2"),"")</f>
        <v/>
      </c>
      <c r="D24" s="17" t="str" cm="1">
        <f t="array" aca="1" ref="D24" ca="1">IF(INDIRECT($A24&amp;"!$B$3")&lt;&gt;"",INDIRECT($A24&amp;"!$B$3"),"")</f>
        <v/>
      </c>
      <c r="E24" s="17" t="str" cm="1">
        <f t="array" aca="1" ref="E24" ca="1">IF(INDIRECT($A24&amp;"!$B$5")&lt;&gt;0,INDIRECT($A24&amp;"!$B$5"),"")</f>
        <v/>
      </c>
      <c r="F24" s="17" t="str" cm="1">
        <f t="array" aca="1" ref="F24" ca="1">IF(INDIRECT($A24&amp;"!$B$6")&lt;&gt;0,INDIRECT($A24&amp;"!$B$6"),"")</f>
        <v/>
      </c>
      <c r="G24" s="17" t="str" cm="1">
        <f t="array" aca="1" ref="G24" ca="1">IF(INDIRECT($A24&amp;"!$B$7")&lt;&gt;0,INDIRECT($A24&amp;"!$B$7"),"")</f>
        <v/>
      </c>
      <c r="H24" s="17" t="str" cm="1">
        <f t="array" aca="1" ref="H24" ca="1">IF(INDIRECT($A24&amp;"!$B$8")&lt;&gt;0,INDIRECT($A24&amp;"!$B$8"),"")</f>
        <v/>
      </c>
      <c r="I24" s="9" t="str">
        <f t="shared" ref="I24:I42" si="6">HYPERLINK("[.\]"&amp;A24&amp;"!A1",A24)</f>
        <v>Game5</v>
      </c>
      <c r="J24">
        <f t="shared" ref="J24:J42" ca="1" si="7">_xlfn.SHEET(INDIRECT(A24&amp;"!A1"))</f>
        <v>15</v>
      </c>
      <c r="K24" s="17" t="str" cm="1">
        <f t="array" aca="1" ref="K24" ca="1">IF(INDIRECT($A24&amp;"!$B$18")&lt;&gt;0,INDIRECT($A24&amp;"!$B$18"),"")</f>
        <v/>
      </c>
    </row>
    <row r="25" spans="1:11" x14ac:dyDescent="0.25">
      <c r="A25" t="s">
        <v>28</v>
      </c>
      <c r="B25" s="16" t="str" cm="1">
        <f t="array" aca="1" ref="B25" ca="1">IF(INDIRECT($A25&amp;"!$B$1")&lt;&gt;"",INDIRECT($A25&amp;"!$B$1"),"")</f>
        <v/>
      </c>
      <c r="C25" s="17" t="str" cm="1">
        <f t="array" aca="1" ref="C25" ca="1">IF(INDIRECT($A25&amp;"!$B$2")&lt;&gt;"",INDIRECT($A25&amp;"!$B$2"),"")</f>
        <v/>
      </c>
      <c r="D25" s="17" t="str" cm="1">
        <f t="array" aca="1" ref="D25" ca="1">IF(INDIRECT($A25&amp;"!$B$3")&lt;&gt;"",INDIRECT($A25&amp;"!$B$3"),"")</f>
        <v/>
      </c>
      <c r="E25" s="17" t="str" cm="1">
        <f t="array" aca="1" ref="E25" ca="1">IF(INDIRECT($A25&amp;"!$B$5")&lt;&gt;0,INDIRECT($A25&amp;"!$B$5"),"")</f>
        <v/>
      </c>
      <c r="F25" s="17" t="str" cm="1">
        <f t="array" aca="1" ref="F25" ca="1">IF(INDIRECT($A25&amp;"!$B$6")&lt;&gt;0,INDIRECT($A25&amp;"!$B$6"),"")</f>
        <v/>
      </c>
      <c r="G25" s="17" t="str" cm="1">
        <f t="array" aca="1" ref="G25" ca="1">IF(INDIRECT($A25&amp;"!$B$7")&lt;&gt;0,INDIRECT($A25&amp;"!$B$7"),"")</f>
        <v/>
      </c>
      <c r="H25" s="17" t="str" cm="1">
        <f t="array" aca="1" ref="H25" ca="1">IF(INDIRECT($A25&amp;"!$B$8")&lt;&gt;0,INDIRECT($A25&amp;"!$B$8"),"")</f>
        <v/>
      </c>
      <c r="I25" s="9" t="str">
        <f t="shared" si="6"/>
        <v>Game6</v>
      </c>
      <c r="J25">
        <f t="shared" ca="1" si="7"/>
        <v>16</v>
      </c>
      <c r="K25" s="17" t="str" cm="1">
        <f t="array" aca="1" ref="K25" ca="1">IF(INDIRECT($A25&amp;"!$B$18")&lt;&gt;0,INDIRECT($A25&amp;"!$B$18"),"")</f>
        <v/>
      </c>
    </row>
    <row r="26" spans="1:11" x14ac:dyDescent="0.25">
      <c r="A26" t="s">
        <v>29</v>
      </c>
      <c r="B26" s="16" t="str" cm="1">
        <f t="array" aca="1" ref="B26" ca="1">IF(INDIRECT($A26&amp;"!$B$1")&lt;&gt;"",INDIRECT($A26&amp;"!$B$1"),"")</f>
        <v/>
      </c>
      <c r="C26" s="17" t="str" cm="1">
        <f t="array" aca="1" ref="C26" ca="1">IF(INDIRECT($A26&amp;"!$B$2")&lt;&gt;"",INDIRECT($A26&amp;"!$B$2"),"")</f>
        <v/>
      </c>
      <c r="D26" s="17" t="str" cm="1">
        <f t="array" aca="1" ref="D26" ca="1">IF(INDIRECT($A26&amp;"!$B$3")&lt;&gt;"",INDIRECT($A26&amp;"!$B$3"),"")</f>
        <v/>
      </c>
      <c r="E26" s="17" t="str" cm="1">
        <f t="array" aca="1" ref="E26" ca="1">IF(INDIRECT($A26&amp;"!$B$5")&lt;&gt;0,INDIRECT($A26&amp;"!$B$5"),"")</f>
        <v/>
      </c>
      <c r="F26" s="17" t="str" cm="1">
        <f t="array" aca="1" ref="F26" ca="1">IF(INDIRECT($A26&amp;"!$B$6")&lt;&gt;0,INDIRECT($A26&amp;"!$B$6"),"")</f>
        <v/>
      </c>
      <c r="G26" s="17" t="str" cm="1">
        <f t="array" aca="1" ref="G26" ca="1">IF(INDIRECT($A26&amp;"!$B$7")&lt;&gt;0,INDIRECT($A26&amp;"!$B$7"),"")</f>
        <v/>
      </c>
      <c r="H26" s="17" t="str" cm="1">
        <f t="array" aca="1" ref="H26" ca="1">IF(INDIRECT($A26&amp;"!$B$8")&lt;&gt;0,INDIRECT($A26&amp;"!$B$8"),"")</f>
        <v/>
      </c>
      <c r="I26" s="9" t="str">
        <f t="shared" si="6"/>
        <v>Game7</v>
      </c>
      <c r="J26">
        <f t="shared" ca="1" si="7"/>
        <v>17</v>
      </c>
      <c r="K26" s="17" t="str" cm="1">
        <f t="array" aca="1" ref="K26" ca="1">IF(INDIRECT($A26&amp;"!$B$18")&lt;&gt;0,INDIRECT($A26&amp;"!$B$18"),"")</f>
        <v/>
      </c>
    </row>
    <row r="27" spans="1:11" x14ac:dyDescent="0.25">
      <c r="A27" t="s">
        <v>30</v>
      </c>
      <c r="B27" s="16" t="str" cm="1">
        <f t="array" aca="1" ref="B27" ca="1">IF(INDIRECT($A27&amp;"!$B$1")&lt;&gt;"",INDIRECT($A27&amp;"!$B$1"),"")</f>
        <v/>
      </c>
      <c r="C27" s="17" t="str" cm="1">
        <f t="array" aca="1" ref="C27" ca="1">IF(INDIRECT($A27&amp;"!$B$2")&lt;&gt;"",INDIRECT($A27&amp;"!$B$2"),"")</f>
        <v/>
      </c>
      <c r="D27" s="17" t="str" cm="1">
        <f t="array" aca="1" ref="D27" ca="1">IF(INDIRECT($A27&amp;"!$B$3")&lt;&gt;"",INDIRECT($A27&amp;"!$B$3"),"")</f>
        <v/>
      </c>
      <c r="E27" s="17" t="str" cm="1">
        <f t="array" aca="1" ref="E27" ca="1">IF(INDIRECT($A27&amp;"!$B$5")&lt;&gt;0,INDIRECT($A27&amp;"!$B$5"),"")</f>
        <v/>
      </c>
      <c r="F27" s="17" t="str" cm="1">
        <f t="array" aca="1" ref="F27" ca="1">IF(INDIRECT($A27&amp;"!$B$6")&lt;&gt;0,INDIRECT($A27&amp;"!$B$6"),"")</f>
        <v/>
      </c>
      <c r="G27" s="17" t="str" cm="1">
        <f t="array" aca="1" ref="G27" ca="1">IF(INDIRECT($A27&amp;"!$B$7")&lt;&gt;0,INDIRECT($A27&amp;"!$B$7"),"")</f>
        <v/>
      </c>
      <c r="H27" s="17" t="str" cm="1">
        <f t="array" aca="1" ref="H27" ca="1">IF(INDIRECT($A27&amp;"!$B$8")&lt;&gt;0,INDIRECT($A27&amp;"!$B$8"),"")</f>
        <v/>
      </c>
      <c r="I27" s="9" t="str">
        <f t="shared" si="6"/>
        <v>Game8</v>
      </c>
      <c r="J27">
        <f t="shared" ca="1" si="7"/>
        <v>18</v>
      </c>
      <c r="K27" s="17" t="str" cm="1">
        <f t="array" aca="1" ref="K27" ca="1">IF(INDIRECT($A27&amp;"!$B$18")&lt;&gt;0,INDIRECT($A27&amp;"!$B$18"),"")</f>
        <v/>
      </c>
    </row>
    <row r="28" spans="1:11" x14ac:dyDescent="0.25">
      <c r="A28" t="s">
        <v>31</v>
      </c>
      <c r="B28" s="16" t="str" cm="1">
        <f t="array" aca="1" ref="B28" ca="1">IF(INDIRECT($A28&amp;"!$B$1")&lt;&gt;"",INDIRECT($A28&amp;"!$B$1"),"")</f>
        <v/>
      </c>
      <c r="C28" s="17" t="str" cm="1">
        <f t="array" aca="1" ref="C28" ca="1">IF(INDIRECT($A28&amp;"!$B$2")&lt;&gt;"",INDIRECT($A28&amp;"!$B$2"),"")</f>
        <v/>
      </c>
      <c r="D28" s="17" t="str" cm="1">
        <f t="array" aca="1" ref="D28" ca="1">IF(INDIRECT($A28&amp;"!$B$3")&lt;&gt;"",INDIRECT($A28&amp;"!$B$3"),"")</f>
        <v/>
      </c>
      <c r="E28" s="17" t="str" cm="1">
        <f t="array" aca="1" ref="E28" ca="1">IF(INDIRECT($A28&amp;"!$B$5")&lt;&gt;0,INDIRECT($A28&amp;"!$B$5"),"")</f>
        <v/>
      </c>
      <c r="F28" s="17" t="str" cm="1">
        <f t="array" aca="1" ref="F28" ca="1">IF(INDIRECT($A28&amp;"!$B$6")&lt;&gt;0,INDIRECT($A28&amp;"!$B$6"),"")</f>
        <v/>
      </c>
      <c r="G28" s="17" t="str" cm="1">
        <f t="array" aca="1" ref="G28" ca="1">IF(INDIRECT($A28&amp;"!$B$7")&lt;&gt;0,INDIRECT($A28&amp;"!$B$7"),"")</f>
        <v/>
      </c>
      <c r="H28" s="17" t="str" cm="1">
        <f t="array" aca="1" ref="H28" ca="1">IF(INDIRECT($A28&amp;"!$B$8")&lt;&gt;0,INDIRECT($A28&amp;"!$B$8"),"")</f>
        <v/>
      </c>
      <c r="I28" s="9" t="str">
        <f t="shared" si="6"/>
        <v>Game9</v>
      </c>
      <c r="J28">
        <f t="shared" ca="1" si="7"/>
        <v>19</v>
      </c>
      <c r="K28" s="17" t="str" cm="1">
        <f t="array" aca="1" ref="K28" ca="1">IF(INDIRECT($A28&amp;"!$B$18")&lt;&gt;0,INDIRECT($A28&amp;"!$B$18"),"")</f>
        <v/>
      </c>
    </row>
    <row r="29" spans="1:11" x14ac:dyDescent="0.25">
      <c r="A29" t="s">
        <v>32</v>
      </c>
      <c r="B29" s="16" t="str" cm="1">
        <f t="array" aca="1" ref="B29" ca="1">IF(INDIRECT($A29&amp;"!$B$1")&lt;&gt;"",INDIRECT($A29&amp;"!$B$1"),"")</f>
        <v/>
      </c>
      <c r="C29" s="17" t="str" cm="1">
        <f t="array" aca="1" ref="C29" ca="1">IF(INDIRECT($A29&amp;"!$B$2")&lt;&gt;"",INDIRECT($A29&amp;"!$B$2"),"")</f>
        <v/>
      </c>
      <c r="D29" s="17" t="str" cm="1">
        <f t="array" aca="1" ref="D29" ca="1">IF(INDIRECT($A29&amp;"!$B$3")&lt;&gt;"",INDIRECT($A29&amp;"!$B$3"),"")</f>
        <v/>
      </c>
      <c r="E29" s="17" t="str" cm="1">
        <f t="array" aca="1" ref="E29" ca="1">IF(INDIRECT($A29&amp;"!$B$5")&lt;&gt;0,INDIRECT($A29&amp;"!$B$5"),"")</f>
        <v/>
      </c>
      <c r="F29" s="17" t="str" cm="1">
        <f t="array" aca="1" ref="F29" ca="1">IF(INDIRECT($A29&amp;"!$B$6")&lt;&gt;0,INDIRECT($A29&amp;"!$B$6"),"")</f>
        <v/>
      </c>
      <c r="G29" s="17" t="str" cm="1">
        <f t="array" aca="1" ref="G29" ca="1">IF(INDIRECT($A29&amp;"!$B$7")&lt;&gt;0,INDIRECT($A29&amp;"!$B$7"),"")</f>
        <v/>
      </c>
      <c r="H29" s="17" t="str" cm="1">
        <f t="array" aca="1" ref="H29" ca="1">IF(INDIRECT($A29&amp;"!$B$8")&lt;&gt;0,INDIRECT($A29&amp;"!$B$8"),"")</f>
        <v/>
      </c>
      <c r="I29" s="9" t="str">
        <f t="shared" si="6"/>
        <v>Game10</v>
      </c>
      <c r="J29">
        <f t="shared" ca="1" si="7"/>
        <v>20</v>
      </c>
      <c r="K29" s="17" t="str" cm="1">
        <f t="array" aca="1" ref="K29" ca="1">IF(INDIRECT($A29&amp;"!$B$18")&lt;&gt;0,INDIRECT($A29&amp;"!$B$18"),"")</f>
        <v/>
      </c>
    </row>
    <row r="30" spans="1:11" x14ac:dyDescent="0.25">
      <c r="A30" t="s">
        <v>33</v>
      </c>
      <c r="B30" s="16" t="str" cm="1">
        <f t="array" aca="1" ref="B30" ca="1">IF(INDIRECT($A30&amp;"!$B$1")&lt;&gt;"",INDIRECT($A30&amp;"!$B$1"),"")</f>
        <v/>
      </c>
      <c r="C30" s="17" t="str" cm="1">
        <f t="array" aca="1" ref="C30" ca="1">IF(INDIRECT($A30&amp;"!$B$2")&lt;&gt;"",INDIRECT($A30&amp;"!$B$2"),"")</f>
        <v/>
      </c>
      <c r="D30" s="17" t="str" cm="1">
        <f t="array" aca="1" ref="D30" ca="1">IF(INDIRECT($A30&amp;"!$B$3")&lt;&gt;"",INDIRECT($A30&amp;"!$B$3"),"")</f>
        <v/>
      </c>
      <c r="E30" s="17" t="str" cm="1">
        <f t="array" aca="1" ref="E30" ca="1">IF(INDIRECT($A30&amp;"!$B$5")&lt;&gt;0,INDIRECT($A30&amp;"!$B$5"),"")</f>
        <v/>
      </c>
      <c r="F30" s="17" t="str" cm="1">
        <f t="array" aca="1" ref="F30" ca="1">IF(INDIRECT($A30&amp;"!$B$6")&lt;&gt;0,INDIRECT($A30&amp;"!$B$6"),"")</f>
        <v/>
      </c>
      <c r="G30" s="17" t="str" cm="1">
        <f t="array" aca="1" ref="G30" ca="1">IF(INDIRECT($A30&amp;"!$B$7")&lt;&gt;0,INDIRECT($A30&amp;"!$B$7"),"")</f>
        <v/>
      </c>
      <c r="H30" s="17" t="str" cm="1">
        <f t="array" aca="1" ref="H30" ca="1">IF(INDIRECT($A30&amp;"!$B$8")&lt;&gt;0,INDIRECT($A30&amp;"!$B$8"),"")</f>
        <v/>
      </c>
      <c r="I30" s="9" t="str">
        <f t="shared" si="6"/>
        <v>Game11</v>
      </c>
      <c r="J30">
        <f t="shared" ca="1" si="7"/>
        <v>21</v>
      </c>
      <c r="K30" s="17" t="str" cm="1">
        <f t="array" aca="1" ref="K30" ca="1">IF(INDIRECT($A30&amp;"!$B$18")&lt;&gt;0,INDIRECT($A30&amp;"!$B$18"),"")</f>
        <v/>
      </c>
    </row>
    <row r="31" spans="1:11" x14ac:dyDescent="0.25">
      <c r="A31" t="s">
        <v>34</v>
      </c>
      <c r="B31" s="16" t="str" cm="1">
        <f t="array" aca="1" ref="B31" ca="1">IF(INDIRECT($A31&amp;"!$B$1")&lt;&gt;"",INDIRECT($A31&amp;"!$B$1"),"")</f>
        <v/>
      </c>
      <c r="C31" s="17" t="str" cm="1">
        <f t="array" aca="1" ref="C31" ca="1">IF(INDIRECT($A31&amp;"!$B$2")&lt;&gt;"",INDIRECT($A31&amp;"!$B$2"),"")</f>
        <v/>
      </c>
      <c r="D31" s="17" t="str" cm="1">
        <f t="array" aca="1" ref="D31" ca="1">IF(INDIRECT($A31&amp;"!$B$3")&lt;&gt;"",INDIRECT($A31&amp;"!$B$3"),"")</f>
        <v/>
      </c>
      <c r="E31" s="17" t="str" cm="1">
        <f t="array" aca="1" ref="E31" ca="1">IF(INDIRECT($A31&amp;"!$B$5")&lt;&gt;0,INDIRECT($A31&amp;"!$B$5"),"")</f>
        <v/>
      </c>
      <c r="F31" s="17" t="str" cm="1">
        <f t="array" aca="1" ref="F31" ca="1">IF(INDIRECT($A31&amp;"!$B$6")&lt;&gt;0,INDIRECT($A31&amp;"!$B$6"),"")</f>
        <v/>
      </c>
      <c r="G31" s="17" t="str" cm="1">
        <f t="array" aca="1" ref="G31" ca="1">IF(INDIRECT($A31&amp;"!$B$7")&lt;&gt;0,INDIRECT($A31&amp;"!$B$7"),"")</f>
        <v/>
      </c>
      <c r="H31" s="17" t="str" cm="1">
        <f t="array" aca="1" ref="H31" ca="1">IF(INDIRECT($A31&amp;"!$B$8")&lt;&gt;0,INDIRECT($A31&amp;"!$B$8"),"")</f>
        <v/>
      </c>
      <c r="I31" s="9" t="str">
        <f t="shared" si="6"/>
        <v>Game12</v>
      </c>
      <c r="J31">
        <f t="shared" ca="1" si="7"/>
        <v>22</v>
      </c>
      <c r="K31" s="17" t="str" cm="1">
        <f t="array" aca="1" ref="K31" ca="1">IF(INDIRECT($A31&amp;"!$B$18")&lt;&gt;0,INDIRECT($A31&amp;"!$B$18"),"")</f>
        <v/>
      </c>
    </row>
    <row r="32" spans="1:11" x14ac:dyDescent="0.25">
      <c r="A32" t="s">
        <v>35</v>
      </c>
      <c r="B32" s="16" t="str" cm="1">
        <f t="array" aca="1" ref="B32" ca="1">IF(INDIRECT($A32&amp;"!$B$1")&lt;&gt;"",INDIRECT($A32&amp;"!$B$1"),"")</f>
        <v/>
      </c>
      <c r="C32" s="17" t="str" cm="1">
        <f t="array" aca="1" ref="C32" ca="1">IF(INDIRECT($A32&amp;"!$B$2")&lt;&gt;"",INDIRECT($A32&amp;"!$B$2"),"")</f>
        <v/>
      </c>
      <c r="D32" s="17" t="str" cm="1">
        <f t="array" aca="1" ref="D32" ca="1">IF(INDIRECT($A32&amp;"!$B$3")&lt;&gt;"",INDIRECT($A32&amp;"!$B$3"),"")</f>
        <v/>
      </c>
      <c r="E32" s="17" t="str" cm="1">
        <f t="array" aca="1" ref="E32" ca="1">IF(INDIRECT($A32&amp;"!$B$5")&lt;&gt;0,INDIRECT($A32&amp;"!$B$5"),"")</f>
        <v/>
      </c>
      <c r="F32" s="17" t="str" cm="1">
        <f t="array" aca="1" ref="F32" ca="1">IF(INDIRECT($A32&amp;"!$B$6")&lt;&gt;0,INDIRECT($A32&amp;"!$B$6"),"")</f>
        <v/>
      </c>
      <c r="G32" s="17" t="str" cm="1">
        <f t="array" aca="1" ref="G32" ca="1">IF(INDIRECT($A32&amp;"!$B$7")&lt;&gt;0,INDIRECT($A32&amp;"!$B$7"),"")</f>
        <v/>
      </c>
      <c r="H32" s="17" t="str" cm="1">
        <f t="array" aca="1" ref="H32" ca="1">IF(INDIRECT($A32&amp;"!$B$8")&lt;&gt;0,INDIRECT($A32&amp;"!$B$8"),"")</f>
        <v/>
      </c>
      <c r="I32" s="9" t="str">
        <f t="shared" si="6"/>
        <v>Game13</v>
      </c>
      <c r="J32">
        <f t="shared" ca="1" si="7"/>
        <v>23</v>
      </c>
      <c r="K32" s="17" t="str" cm="1">
        <f t="array" aca="1" ref="K32" ca="1">IF(INDIRECT($A32&amp;"!$B$18")&lt;&gt;0,INDIRECT($A32&amp;"!$B$18"),"")</f>
        <v/>
      </c>
    </row>
    <row r="33" spans="1:11" x14ac:dyDescent="0.25">
      <c r="A33" t="s">
        <v>36</v>
      </c>
      <c r="B33" s="16" t="str" cm="1">
        <f t="array" aca="1" ref="B33" ca="1">IF(INDIRECT($A33&amp;"!$B$1")&lt;&gt;"",INDIRECT($A33&amp;"!$B$1"),"")</f>
        <v/>
      </c>
      <c r="C33" s="17" t="str" cm="1">
        <f t="array" aca="1" ref="C33" ca="1">IF(INDIRECT($A33&amp;"!$B$2")&lt;&gt;"",INDIRECT($A33&amp;"!$B$2"),"")</f>
        <v/>
      </c>
      <c r="D33" s="17" t="str" cm="1">
        <f t="array" aca="1" ref="D33" ca="1">IF(INDIRECT($A33&amp;"!$B$3")&lt;&gt;"",INDIRECT($A33&amp;"!$B$3"),"")</f>
        <v/>
      </c>
      <c r="E33" s="17" t="str" cm="1">
        <f t="array" aca="1" ref="E33" ca="1">IF(INDIRECT($A33&amp;"!$B$5")&lt;&gt;0,INDIRECT($A33&amp;"!$B$5"),"")</f>
        <v/>
      </c>
      <c r="F33" s="17" t="str" cm="1">
        <f t="array" aca="1" ref="F33" ca="1">IF(INDIRECT($A33&amp;"!$B$6")&lt;&gt;0,INDIRECT($A33&amp;"!$B$6"),"")</f>
        <v/>
      </c>
      <c r="G33" s="17" t="str" cm="1">
        <f t="array" aca="1" ref="G33" ca="1">IF(INDIRECT($A33&amp;"!$B$7")&lt;&gt;0,INDIRECT($A33&amp;"!$B$7"),"")</f>
        <v/>
      </c>
      <c r="H33" s="17" t="str" cm="1">
        <f t="array" aca="1" ref="H33" ca="1">IF(INDIRECT($A33&amp;"!$B$8")&lt;&gt;0,INDIRECT($A33&amp;"!$B$8"),"")</f>
        <v/>
      </c>
      <c r="I33" s="9" t="str">
        <f t="shared" si="6"/>
        <v>Game14</v>
      </c>
      <c r="J33">
        <f t="shared" ca="1" si="7"/>
        <v>24</v>
      </c>
      <c r="K33" s="17" t="str" cm="1">
        <f t="array" aca="1" ref="K33" ca="1">IF(INDIRECT($A33&amp;"!$B$18")&lt;&gt;0,INDIRECT($A33&amp;"!$B$18"),"")</f>
        <v/>
      </c>
    </row>
    <row r="34" spans="1:11" x14ac:dyDescent="0.25">
      <c r="A34" t="s">
        <v>37</v>
      </c>
      <c r="B34" s="16" t="str" cm="1">
        <f t="array" aca="1" ref="B34" ca="1">IF(INDIRECT($A34&amp;"!$B$1")&lt;&gt;"",INDIRECT($A34&amp;"!$B$1"),"")</f>
        <v/>
      </c>
      <c r="C34" s="17" t="str" cm="1">
        <f t="array" aca="1" ref="C34" ca="1">IF(INDIRECT($A34&amp;"!$B$2")&lt;&gt;"",INDIRECT($A34&amp;"!$B$2"),"")</f>
        <v/>
      </c>
      <c r="D34" s="17" t="str" cm="1">
        <f t="array" aca="1" ref="D34" ca="1">IF(INDIRECT($A34&amp;"!$B$3")&lt;&gt;"",INDIRECT($A34&amp;"!$B$3"),"")</f>
        <v/>
      </c>
      <c r="E34" s="17" t="str" cm="1">
        <f t="array" aca="1" ref="E34" ca="1">IF(INDIRECT($A34&amp;"!$B$5")&lt;&gt;0,INDIRECT($A34&amp;"!$B$5"),"")</f>
        <v/>
      </c>
      <c r="F34" s="17" t="str" cm="1">
        <f t="array" aca="1" ref="F34" ca="1">IF(INDIRECT($A34&amp;"!$B$6")&lt;&gt;0,INDIRECT($A34&amp;"!$B$6"),"")</f>
        <v/>
      </c>
      <c r="G34" s="17" t="str" cm="1">
        <f t="array" aca="1" ref="G34" ca="1">IF(INDIRECT($A34&amp;"!$B$7")&lt;&gt;0,INDIRECT($A34&amp;"!$B$7"),"")</f>
        <v/>
      </c>
      <c r="H34" s="17" t="str" cm="1">
        <f t="array" aca="1" ref="H34" ca="1">IF(INDIRECT($A34&amp;"!$B$8")&lt;&gt;0,INDIRECT($A34&amp;"!$B$8"),"")</f>
        <v/>
      </c>
      <c r="I34" s="9" t="str">
        <f t="shared" si="6"/>
        <v>Game15</v>
      </c>
      <c r="J34">
        <f t="shared" ca="1" si="7"/>
        <v>25</v>
      </c>
      <c r="K34" s="17" t="str" cm="1">
        <f t="array" aca="1" ref="K34" ca="1">IF(INDIRECT($A34&amp;"!$B$18")&lt;&gt;0,INDIRECT($A34&amp;"!$B$18"),"")</f>
        <v/>
      </c>
    </row>
    <row r="35" spans="1:11" x14ac:dyDescent="0.25">
      <c r="A35" t="s">
        <v>38</v>
      </c>
      <c r="B35" s="16" t="str" cm="1">
        <f t="array" aca="1" ref="B35" ca="1">IF(INDIRECT($A35&amp;"!$B$1")&lt;&gt;"",INDIRECT($A35&amp;"!$B$1"),"")</f>
        <v/>
      </c>
      <c r="C35" s="17" t="str" cm="1">
        <f t="array" aca="1" ref="C35" ca="1">IF(INDIRECT($A35&amp;"!$B$2")&lt;&gt;"",INDIRECT($A35&amp;"!$B$2"),"")</f>
        <v/>
      </c>
      <c r="D35" s="17" t="str" cm="1">
        <f t="array" aca="1" ref="D35" ca="1">IF(INDIRECT($A35&amp;"!$B$3")&lt;&gt;"",INDIRECT($A35&amp;"!$B$3"),"")</f>
        <v/>
      </c>
      <c r="E35" s="17" t="str" cm="1">
        <f t="array" aca="1" ref="E35" ca="1">IF(INDIRECT($A35&amp;"!$B$5")&lt;&gt;0,INDIRECT($A35&amp;"!$B$5"),"")</f>
        <v/>
      </c>
      <c r="F35" s="17" t="str" cm="1">
        <f t="array" aca="1" ref="F35" ca="1">IF(INDIRECT($A35&amp;"!$B$6")&lt;&gt;0,INDIRECT($A35&amp;"!$B$6"),"")</f>
        <v/>
      </c>
      <c r="G35" s="17" t="str" cm="1">
        <f t="array" aca="1" ref="G35" ca="1">IF(INDIRECT($A35&amp;"!$B$7")&lt;&gt;0,INDIRECT($A35&amp;"!$B$7"),"")</f>
        <v/>
      </c>
      <c r="H35" s="17" t="str" cm="1">
        <f t="array" aca="1" ref="H35" ca="1">IF(INDIRECT($A35&amp;"!$B$8")&lt;&gt;0,INDIRECT($A35&amp;"!$B$8"),"")</f>
        <v/>
      </c>
      <c r="I35" s="9" t="str">
        <f t="shared" si="6"/>
        <v>Game16</v>
      </c>
      <c r="J35">
        <f t="shared" ca="1" si="7"/>
        <v>26</v>
      </c>
      <c r="K35" s="17" t="str" cm="1">
        <f t="array" aca="1" ref="K35" ca="1">IF(INDIRECT($A35&amp;"!$B$18")&lt;&gt;0,INDIRECT($A35&amp;"!$B$18"),"")</f>
        <v/>
      </c>
    </row>
    <row r="36" spans="1:11" x14ac:dyDescent="0.25">
      <c r="A36" t="s">
        <v>39</v>
      </c>
      <c r="B36" s="16" t="str" cm="1">
        <f t="array" aca="1" ref="B36" ca="1">IF(INDIRECT($A36&amp;"!$B$1")&lt;&gt;"",INDIRECT($A36&amp;"!$B$1"),"")</f>
        <v/>
      </c>
      <c r="C36" s="17" t="str" cm="1">
        <f t="array" aca="1" ref="C36" ca="1">IF(INDIRECT($A36&amp;"!$B$2")&lt;&gt;"",INDIRECT($A36&amp;"!$B$2"),"")</f>
        <v/>
      </c>
      <c r="D36" s="17" t="str" cm="1">
        <f t="array" aca="1" ref="D36" ca="1">IF(INDIRECT($A36&amp;"!$B$3")&lt;&gt;"",INDIRECT($A36&amp;"!$B$3"),"")</f>
        <v/>
      </c>
      <c r="E36" s="17" t="str" cm="1">
        <f t="array" aca="1" ref="E36" ca="1">IF(INDIRECT($A36&amp;"!$B$5")&lt;&gt;0,INDIRECT($A36&amp;"!$B$5"),"")</f>
        <v/>
      </c>
      <c r="F36" s="17" t="str" cm="1">
        <f t="array" aca="1" ref="F36" ca="1">IF(INDIRECT($A36&amp;"!$B$6")&lt;&gt;0,INDIRECT($A36&amp;"!$B$6"),"")</f>
        <v/>
      </c>
      <c r="G36" s="17" t="str" cm="1">
        <f t="array" aca="1" ref="G36" ca="1">IF(INDIRECT($A36&amp;"!$B$7")&lt;&gt;0,INDIRECT($A36&amp;"!$B$7"),"")</f>
        <v/>
      </c>
      <c r="H36" s="17" t="str" cm="1">
        <f t="array" aca="1" ref="H36" ca="1">IF(INDIRECT($A36&amp;"!$B$8")&lt;&gt;0,INDIRECT($A36&amp;"!$B$8"),"")</f>
        <v/>
      </c>
      <c r="I36" s="9" t="str">
        <f t="shared" si="6"/>
        <v>Game17</v>
      </c>
      <c r="J36">
        <f t="shared" ca="1" si="7"/>
        <v>27</v>
      </c>
      <c r="K36" s="17" t="str" cm="1">
        <f t="array" aca="1" ref="K36" ca="1">IF(INDIRECT($A36&amp;"!$B$18")&lt;&gt;0,INDIRECT($A36&amp;"!$B$18"),"")</f>
        <v/>
      </c>
    </row>
    <row r="37" spans="1:11" x14ac:dyDescent="0.25">
      <c r="A37" t="s">
        <v>40</v>
      </c>
      <c r="B37" s="16" t="str" cm="1">
        <f t="array" aca="1" ref="B37" ca="1">IF(INDIRECT($A37&amp;"!$B$1")&lt;&gt;"",INDIRECT($A37&amp;"!$B$1"),"")</f>
        <v/>
      </c>
      <c r="C37" s="17" t="str" cm="1">
        <f t="array" aca="1" ref="C37" ca="1">IF(INDIRECT($A37&amp;"!$B$2")&lt;&gt;"",INDIRECT($A37&amp;"!$B$2"),"")</f>
        <v/>
      </c>
      <c r="D37" s="17" t="str" cm="1">
        <f t="array" aca="1" ref="D37" ca="1">IF(INDIRECT($A37&amp;"!$B$3")&lt;&gt;"",INDIRECT($A37&amp;"!$B$3"),"")</f>
        <v/>
      </c>
      <c r="E37" s="17" t="str" cm="1">
        <f t="array" aca="1" ref="E37" ca="1">IF(INDIRECT($A37&amp;"!$B$5")&lt;&gt;0,INDIRECT($A37&amp;"!$B$5"),"")</f>
        <v/>
      </c>
      <c r="F37" s="17" t="str" cm="1">
        <f t="array" aca="1" ref="F37" ca="1">IF(INDIRECT($A37&amp;"!$B$6")&lt;&gt;0,INDIRECT($A37&amp;"!$B$6"),"")</f>
        <v/>
      </c>
      <c r="G37" s="17" t="str" cm="1">
        <f t="array" aca="1" ref="G37" ca="1">IF(INDIRECT($A37&amp;"!$B$7")&lt;&gt;0,INDIRECT($A37&amp;"!$B$7"),"")</f>
        <v/>
      </c>
      <c r="H37" s="17" t="str" cm="1">
        <f t="array" aca="1" ref="H37" ca="1">IF(INDIRECT($A37&amp;"!$B$8")&lt;&gt;0,INDIRECT($A37&amp;"!$B$8"),"")</f>
        <v/>
      </c>
      <c r="I37" s="9" t="str">
        <f t="shared" si="6"/>
        <v>Game18</v>
      </c>
      <c r="J37">
        <f t="shared" ca="1" si="7"/>
        <v>28</v>
      </c>
      <c r="K37" s="17" t="str" cm="1">
        <f t="array" aca="1" ref="K37" ca="1">IF(INDIRECT($A37&amp;"!$B$18")&lt;&gt;0,INDIRECT($A37&amp;"!$B$18"),"")</f>
        <v/>
      </c>
    </row>
    <row r="38" spans="1:11" x14ac:dyDescent="0.25">
      <c r="A38" t="s">
        <v>41</v>
      </c>
      <c r="B38" s="16" t="str" cm="1">
        <f t="array" aca="1" ref="B38" ca="1">IF(INDIRECT($A38&amp;"!$B$1")&lt;&gt;"",INDIRECT($A38&amp;"!$B$1"),"")</f>
        <v/>
      </c>
      <c r="C38" s="17" t="str" cm="1">
        <f t="array" aca="1" ref="C38" ca="1">IF(INDIRECT($A38&amp;"!$B$2")&lt;&gt;"",INDIRECT($A38&amp;"!$B$2"),"")</f>
        <v/>
      </c>
      <c r="D38" s="17" t="str" cm="1">
        <f t="array" aca="1" ref="D38" ca="1">IF(INDIRECT($A38&amp;"!$B$3")&lt;&gt;"",INDIRECT($A38&amp;"!$B$3"),"")</f>
        <v/>
      </c>
      <c r="E38" s="17" t="str" cm="1">
        <f t="array" aca="1" ref="E38" ca="1">IF(INDIRECT($A38&amp;"!$B$5")&lt;&gt;0,INDIRECT($A38&amp;"!$B$5"),"")</f>
        <v/>
      </c>
      <c r="F38" s="17" t="str" cm="1">
        <f t="array" aca="1" ref="F38" ca="1">IF(INDIRECT($A38&amp;"!$B$6")&lt;&gt;0,INDIRECT($A38&amp;"!$B$6"),"")</f>
        <v/>
      </c>
      <c r="G38" s="17" t="str" cm="1">
        <f t="array" aca="1" ref="G38" ca="1">IF(INDIRECT($A38&amp;"!$B$7")&lt;&gt;0,INDIRECT($A38&amp;"!$B$7"),"")</f>
        <v/>
      </c>
      <c r="H38" s="17" t="str" cm="1">
        <f t="array" aca="1" ref="H38" ca="1">IF(INDIRECT($A38&amp;"!$B$8")&lt;&gt;0,INDIRECT($A38&amp;"!$B$8"),"")</f>
        <v/>
      </c>
      <c r="I38" s="9" t="str">
        <f t="shared" si="6"/>
        <v>Game19</v>
      </c>
      <c r="J38">
        <f t="shared" ca="1" si="7"/>
        <v>29</v>
      </c>
      <c r="K38" s="17" t="str" cm="1">
        <f t="array" aca="1" ref="K38" ca="1">IF(INDIRECT($A38&amp;"!$B$18")&lt;&gt;0,INDIRECT($A38&amp;"!$B$18"),"")</f>
        <v/>
      </c>
    </row>
    <row r="39" spans="1:11" x14ac:dyDescent="0.25">
      <c r="A39" t="s">
        <v>42</v>
      </c>
      <c r="B39" s="16" t="str" cm="1">
        <f t="array" aca="1" ref="B39" ca="1">IF(INDIRECT($A39&amp;"!$B$1")&lt;&gt;"",INDIRECT($A39&amp;"!$B$1"),"")</f>
        <v/>
      </c>
      <c r="C39" s="17" t="str" cm="1">
        <f t="array" aca="1" ref="C39" ca="1">IF(INDIRECT($A39&amp;"!$B$2")&lt;&gt;"",INDIRECT($A39&amp;"!$B$2"),"")</f>
        <v/>
      </c>
      <c r="D39" s="17" t="str" cm="1">
        <f t="array" aca="1" ref="D39" ca="1">IF(INDIRECT($A39&amp;"!$B$3")&lt;&gt;"",INDIRECT($A39&amp;"!$B$3"),"")</f>
        <v/>
      </c>
      <c r="E39" s="17" t="str" cm="1">
        <f t="array" aca="1" ref="E39" ca="1">IF(INDIRECT($A39&amp;"!$B$5")&lt;&gt;0,INDIRECT($A39&amp;"!$B$5"),"")</f>
        <v/>
      </c>
      <c r="F39" s="17" t="str" cm="1">
        <f t="array" aca="1" ref="F39" ca="1">IF(INDIRECT($A39&amp;"!$B$6")&lt;&gt;0,INDIRECT($A39&amp;"!$B$6"),"")</f>
        <v/>
      </c>
      <c r="G39" s="17" t="str" cm="1">
        <f t="array" aca="1" ref="G39" ca="1">IF(INDIRECT($A39&amp;"!$B$7")&lt;&gt;0,INDIRECT($A39&amp;"!$B$7"),"")</f>
        <v/>
      </c>
      <c r="H39" s="17" t="str" cm="1">
        <f t="array" aca="1" ref="H39" ca="1">IF(INDIRECT($A39&amp;"!$B$8")&lt;&gt;0,INDIRECT($A39&amp;"!$B$8"),"")</f>
        <v/>
      </c>
      <c r="I39" s="9" t="str">
        <f t="shared" si="6"/>
        <v>Game20</v>
      </c>
      <c r="J39">
        <f t="shared" ca="1" si="7"/>
        <v>30</v>
      </c>
      <c r="K39" s="17" t="str" cm="1">
        <f t="array" aca="1" ref="K39" ca="1">IF(INDIRECT($A39&amp;"!$B$18")&lt;&gt;0,INDIRECT($A39&amp;"!$B$18"),"")</f>
        <v/>
      </c>
    </row>
    <row r="40" spans="1:11" x14ac:dyDescent="0.25">
      <c r="A40" t="s">
        <v>43</v>
      </c>
      <c r="B40" s="16" t="str" cm="1">
        <f t="array" aca="1" ref="B40" ca="1">IF(INDIRECT($A40&amp;"!$B$1")&lt;&gt;"",INDIRECT($A40&amp;"!$B$1"),"")</f>
        <v/>
      </c>
      <c r="C40" s="17" t="str" cm="1">
        <f t="array" aca="1" ref="C40" ca="1">IF(INDIRECT($A40&amp;"!$B$2")&lt;&gt;"",INDIRECT($A40&amp;"!$B$2"),"")</f>
        <v/>
      </c>
      <c r="D40" s="17" t="str" cm="1">
        <f t="array" aca="1" ref="D40" ca="1">IF(INDIRECT($A40&amp;"!$B$3")&lt;&gt;"",INDIRECT($A40&amp;"!$B$3"),"")</f>
        <v/>
      </c>
      <c r="E40" s="17" t="str" cm="1">
        <f t="array" aca="1" ref="E40" ca="1">IF(INDIRECT($A40&amp;"!$B$5")&lt;&gt;0,INDIRECT($A40&amp;"!$B$5"),"")</f>
        <v/>
      </c>
      <c r="F40" s="17" t="str" cm="1">
        <f t="array" aca="1" ref="F40" ca="1">IF(INDIRECT($A40&amp;"!$B$6")&lt;&gt;0,INDIRECT($A40&amp;"!$B$6"),"")</f>
        <v/>
      </c>
      <c r="G40" s="17" t="str" cm="1">
        <f t="array" aca="1" ref="G40" ca="1">IF(INDIRECT($A40&amp;"!$B$7")&lt;&gt;0,INDIRECT($A40&amp;"!$B$7"),"")</f>
        <v/>
      </c>
      <c r="H40" s="17" t="str" cm="1">
        <f t="array" aca="1" ref="H40" ca="1">IF(INDIRECT($A40&amp;"!$B$8")&lt;&gt;0,INDIRECT($A40&amp;"!$B$8"),"")</f>
        <v/>
      </c>
      <c r="I40" s="9" t="str">
        <f t="shared" si="6"/>
        <v>Game21</v>
      </c>
      <c r="J40">
        <f t="shared" ca="1" si="7"/>
        <v>31</v>
      </c>
      <c r="K40" s="17" t="str" cm="1">
        <f t="array" aca="1" ref="K40" ca="1">IF(INDIRECT($A40&amp;"!$B$18")&lt;&gt;0,INDIRECT($A40&amp;"!$B$18"),"")</f>
        <v/>
      </c>
    </row>
    <row r="41" spans="1:11" x14ac:dyDescent="0.25">
      <c r="A41" t="s">
        <v>44</v>
      </c>
      <c r="B41" s="16" t="str" cm="1">
        <f t="array" aca="1" ref="B41" ca="1">IF(INDIRECT($A41&amp;"!$B$1")&lt;&gt;"",INDIRECT($A41&amp;"!$B$1"),"")</f>
        <v/>
      </c>
      <c r="C41" s="17" t="str" cm="1">
        <f t="array" aca="1" ref="C41" ca="1">IF(INDIRECT($A41&amp;"!$B$2")&lt;&gt;"",INDIRECT($A41&amp;"!$B$2"),"")</f>
        <v/>
      </c>
      <c r="D41" s="17" t="str" cm="1">
        <f t="array" aca="1" ref="D41" ca="1">IF(INDIRECT($A41&amp;"!$B$3")&lt;&gt;"",INDIRECT($A41&amp;"!$B$3"),"")</f>
        <v/>
      </c>
      <c r="E41" s="17" t="str" cm="1">
        <f t="array" aca="1" ref="E41" ca="1">IF(INDIRECT($A41&amp;"!$B$5")&lt;&gt;0,INDIRECT($A41&amp;"!$B$5"),"")</f>
        <v/>
      </c>
      <c r="F41" s="17" t="str" cm="1">
        <f t="array" aca="1" ref="F41" ca="1">IF(INDIRECT($A41&amp;"!$B$6")&lt;&gt;0,INDIRECT($A41&amp;"!$B$6"),"")</f>
        <v/>
      </c>
      <c r="G41" s="17" t="str" cm="1">
        <f t="array" aca="1" ref="G41" ca="1">IF(INDIRECT($A41&amp;"!$B$7")&lt;&gt;0,INDIRECT($A41&amp;"!$B$7"),"")</f>
        <v/>
      </c>
      <c r="H41" s="17" t="str" cm="1">
        <f t="array" aca="1" ref="H41" ca="1">IF(INDIRECT($A41&amp;"!$B$8")&lt;&gt;0,INDIRECT($A41&amp;"!$B$8"),"")</f>
        <v/>
      </c>
      <c r="I41" s="9" t="str">
        <f t="shared" si="6"/>
        <v>Game22</v>
      </c>
      <c r="J41">
        <f t="shared" ca="1" si="7"/>
        <v>32</v>
      </c>
      <c r="K41" s="17" t="str" cm="1">
        <f t="array" aca="1" ref="K41" ca="1">IF(INDIRECT($A41&amp;"!$B$18")&lt;&gt;0,INDIRECT($A41&amp;"!$B$18"),"")</f>
        <v/>
      </c>
    </row>
    <row r="42" spans="1:11" x14ac:dyDescent="0.25">
      <c r="A42" t="s">
        <v>45</v>
      </c>
      <c r="B42" s="16" t="str" cm="1">
        <f t="array" aca="1" ref="B42" ca="1">IF(INDIRECT($A42&amp;"!$B$1")&lt;&gt;"",INDIRECT($A42&amp;"!$B$1"),"")</f>
        <v/>
      </c>
      <c r="C42" s="17" t="str" cm="1">
        <f t="array" aca="1" ref="C42" ca="1">IF(INDIRECT($A42&amp;"!$B$2")&lt;&gt;"",INDIRECT($A42&amp;"!$B$2"),"")</f>
        <v/>
      </c>
      <c r="D42" s="17" t="str" cm="1">
        <f t="array" aca="1" ref="D42" ca="1">IF(INDIRECT($A42&amp;"!$B$3")&lt;&gt;"",INDIRECT($A42&amp;"!$B$3"),"")</f>
        <v/>
      </c>
      <c r="E42" s="17" t="str" cm="1">
        <f t="array" aca="1" ref="E42" ca="1">IF(INDIRECT($A42&amp;"!$B$5")&lt;&gt;0,INDIRECT($A42&amp;"!$B$5"),"")</f>
        <v/>
      </c>
      <c r="F42" s="17" t="str" cm="1">
        <f t="array" aca="1" ref="F42" ca="1">IF(INDIRECT($A42&amp;"!$B$6")&lt;&gt;0,INDIRECT($A42&amp;"!$B$6"),"")</f>
        <v/>
      </c>
      <c r="G42" s="17" t="str" cm="1">
        <f t="array" aca="1" ref="G42" ca="1">IF(INDIRECT($A42&amp;"!$B$7")&lt;&gt;0,INDIRECT($A42&amp;"!$B$7"),"")</f>
        <v/>
      </c>
      <c r="H42" s="17" t="str" cm="1">
        <f t="array" aca="1" ref="H42" ca="1">IF(INDIRECT($A42&amp;"!$B$8")&lt;&gt;0,INDIRECT($A42&amp;"!$B$8"),"")</f>
        <v/>
      </c>
      <c r="I42" s="9" t="str">
        <f t="shared" si="6"/>
        <v>Game23</v>
      </c>
      <c r="J42">
        <f t="shared" ca="1" si="7"/>
        <v>33</v>
      </c>
      <c r="K42" s="17" t="str" cm="1">
        <f t="array" aca="1" ref="K42" ca="1">IF(INDIRECT($A42&amp;"!$B$18")&lt;&gt;0,INDIRECT($A42&amp;"!$B$18"),"")</f>
        <v/>
      </c>
    </row>
    <row r="43" spans="1:11" x14ac:dyDescent="0.25">
      <c r="A43" t="s">
        <v>46</v>
      </c>
      <c r="B43" s="16" t="str" cm="1">
        <f t="array" aca="1" ref="B43" ca="1">IF(INDIRECT($A43&amp;"!$B$1")&lt;&gt;"",INDIRECT($A43&amp;"!$B$1"),"")</f>
        <v/>
      </c>
      <c r="C43" s="17" t="str" cm="1">
        <f t="array" aca="1" ref="C43" ca="1">IF(INDIRECT($A43&amp;"!$B$2")&lt;&gt;"",INDIRECT($A43&amp;"!$B$2"),"")</f>
        <v/>
      </c>
      <c r="D43" s="17" t="str" cm="1">
        <f t="array" aca="1" ref="D43" ca="1">IF(INDIRECT($A43&amp;"!$B$3")&lt;&gt;"",INDIRECT($A43&amp;"!$B$3"),"")</f>
        <v/>
      </c>
      <c r="E43" s="17" t="str" cm="1">
        <f t="array" aca="1" ref="E43" ca="1">IF(INDIRECT($A43&amp;"!$B$5")&lt;&gt;0,INDIRECT($A43&amp;"!$B$5"),"")</f>
        <v/>
      </c>
      <c r="F43" s="17" t="str" cm="1">
        <f t="array" aca="1" ref="F43" ca="1">IF(INDIRECT($A43&amp;"!$B$6")&lt;&gt;0,INDIRECT($A43&amp;"!$B$6"),"")</f>
        <v/>
      </c>
      <c r="G43" s="17" t="str" cm="1">
        <f t="array" aca="1" ref="G43" ca="1">IF(INDIRECT($A43&amp;"!$B$7")&lt;&gt;0,INDIRECT($A43&amp;"!$B$7"),"")</f>
        <v/>
      </c>
      <c r="H43" s="17" t="str" cm="1">
        <f t="array" aca="1" ref="H43" ca="1">IF(INDIRECT($A43&amp;"!$B$8")&lt;&gt;0,INDIRECT($A43&amp;"!$B$8"),"")</f>
        <v/>
      </c>
      <c r="I43" s="9" t="str">
        <f t="shared" si="4"/>
        <v>Game24</v>
      </c>
      <c r="J43">
        <f t="shared" ca="1" si="5"/>
        <v>34</v>
      </c>
      <c r="K43" s="17" t="str" cm="1">
        <f t="array" aca="1" ref="K43" ca="1">IF(INDIRECT($A43&amp;"!$B$18")&lt;&gt;0,INDIRECT($A43&amp;"!$B$18"),"")</f>
        <v/>
      </c>
    </row>
    <row r="44" spans="1:11" x14ac:dyDescent="0.25">
      <c r="A44" t="s">
        <v>47</v>
      </c>
      <c r="B44" s="16" t="str" cm="1">
        <f t="array" aca="1" ref="B44" ca="1">IF(INDIRECT($A44&amp;"!$B$1")&lt;&gt;"",INDIRECT($A44&amp;"!$B$1"),"")</f>
        <v/>
      </c>
      <c r="C44" s="17" t="str" cm="1">
        <f t="array" aca="1" ref="C44" ca="1">IF(INDIRECT($A44&amp;"!$B$2")&lt;&gt;"",INDIRECT($A44&amp;"!$B$2"),"")</f>
        <v/>
      </c>
      <c r="D44" s="17" t="str" cm="1">
        <f t="array" aca="1" ref="D44" ca="1">IF(INDIRECT($A44&amp;"!$B$3")&lt;&gt;"",INDIRECT($A44&amp;"!$B$3"),"")</f>
        <v/>
      </c>
      <c r="E44" s="17" t="str" cm="1">
        <f t="array" aca="1" ref="E44" ca="1">IF(INDIRECT($A44&amp;"!$B$5")&lt;&gt;0,INDIRECT($A44&amp;"!$B$5"),"")</f>
        <v/>
      </c>
      <c r="F44" s="17" t="str" cm="1">
        <f t="array" aca="1" ref="F44" ca="1">IF(INDIRECT($A44&amp;"!$B$6")&lt;&gt;0,INDIRECT($A44&amp;"!$B$6"),"")</f>
        <v/>
      </c>
      <c r="G44" s="17" t="str" cm="1">
        <f t="array" aca="1" ref="G44" ca="1">IF(INDIRECT($A44&amp;"!$B$7")&lt;&gt;0,INDIRECT($A44&amp;"!$B$7"),"")</f>
        <v/>
      </c>
      <c r="H44" s="17" t="str" cm="1">
        <f t="array" aca="1" ref="H44" ca="1">IF(INDIRECT($A44&amp;"!$B$8")&lt;&gt;0,INDIRECT($A44&amp;"!$B$8"),"")</f>
        <v/>
      </c>
      <c r="I44" s="9" t="str">
        <f t="shared" si="4"/>
        <v>Game25</v>
      </c>
      <c r="J44">
        <f t="shared" ca="1" si="5"/>
        <v>35</v>
      </c>
      <c r="K44" s="17" t="str" cm="1">
        <f t="array" aca="1" ref="K44" ca="1">IF(INDIRECT($A44&amp;"!$B$18")&lt;&gt;0,INDIRECT($A44&amp;"!$B$18"),"")</f>
        <v/>
      </c>
    </row>
    <row r="45" spans="1:11" x14ac:dyDescent="0.25">
      <c r="A45" t="s">
        <v>48</v>
      </c>
      <c r="B45" s="16" t="str" cm="1">
        <f t="array" aca="1" ref="B45" ca="1">IF(INDIRECT($A45&amp;"!$B$1")&lt;&gt;"",INDIRECT($A45&amp;"!$B$1"),"")</f>
        <v/>
      </c>
      <c r="C45" s="17" t="str" cm="1">
        <f t="array" aca="1" ref="C45" ca="1">IF(INDIRECT($A45&amp;"!$B$2")&lt;&gt;"",INDIRECT($A45&amp;"!$B$2"),"")</f>
        <v/>
      </c>
      <c r="D45" s="17" t="str" cm="1">
        <f t="array" aca="1" ref="D45" ca="1">IF(INDIRECT($A45&amp;"!$B$3")&lt;&gt;"",INDIRECT($A45&amp;"!$B$3"),"")</f>
        <v/>
      </c>
      <c r="E45" s="17" t="str" cm="1">
        <f t="array" aca="1" ref="E45" ca="1">IF(INDIRECT($A45&amp;"!$B$5")&lt;&gt;0,INDIRECT($A45&amp;"!$B$5"),"")</f>
        <v/>
      </c>
      <c r="F45" s="17" t="str" cm="1">
        <f t="array" aca="1" ref="F45" ca="1">IF(INDIRECT($A45&amp;"!$B$6")&lt;&gt;0,INDIRECT($A45&amp;"!$B$6"),"")</f>
        <v/>
      </c>
      <c r="G45" s="17" t="str" cm="1">
        <f t="array" aca="1" ref="G45" ca="1">IF(INDIRECT($A45&amp;"!$B$7")&lt;&gt;0,INDIRECT($A45&amp;"!$B$7"),"")</f>
        <v/>
      </c>
      <c r="H45" s="17" t="str" cm="1">
        <f t="array" aca="1" ref="H45" ca="1">IF(INDIRECT($A45&amp;"!$B$8")&lt;&gt;0,INDIRECT($A45&amp;"!$B$8"),"")</f>
        <v/>
      </c>
      <c r="I45" s="9" t="str">
        <f t="shared" si="4"/>
        <v>Game26</v>
      </c>
      <c r="J45">
        <f t="shared" ca="1" si="5"/>
        <v>36</v>
      </c>
      <c r="K45" s="17" t="str" cm="1">
        <f t="array" aca="1" ref="K45" ca="1">IF(INDIRECT($A45&amp;"!$B$18")&lt;&gt;0,INDIRECT($A45&amp;"!$B$18"),"")</f>
        <v/>
      </c>
    </row>
    <row r="46" spans="1:11" x14ac:dyDescent="0.25">
      <c r="A46" t="s">
        <v>49</v>
      </c>
      <c r="B46" s="16" t="str" cm="1">
        <f t="array" aca="1" ref="B46" ca="1">IF(INDIRECT($A46&amp;"!$B$1")&lt;&gt;"",INDIRECT($A46&amp;"!$B$1"),"")</f>
        <v/>
      </c>
      <c r="C46" s="17" t="str" cm="1">
        <f t="array" aca="1" ref="C46" ca="1">IF(INDIRECT($A46&amp;"!$B$2")&lt;&gt;"",INDIRECT($A46&amp;"!$B$2"),"")</f>
        <v/>
      </c>
      <c r="D46" s="17" t="str" cm="1">
        <f t="array" aca="1" ref="D46" ca="1">IF(INDIRECT($A46&amp;"!$B$3")&lt;&gt;"",INDIRECT($A46&amp;"!$B$3"),"")</f>
        <v/>
      </c>
      <c r="E46" s="17" t="str" cm="1">
        <f t="array" aca="1" ref="E46" ca="1">IF(INDIRECT($A46&amp;"!$B$5")&lt;&gt;0,INDIRECT($A46&amp;"!$B$5"),"")</f>
        <v/>
      </c>
      <c r="F46" s="17" t="str" cm="1">
        <f t="array" aca="1" ref="F46" ca="1">IF(INDIRECT($A46&amp;"!$B$6")&lt;&gt;0,INDIRECT($A46&amp;"!$B$6"),"")</f>
        <v/>
      </c>
      <c r="G46" s="17" t="str" cm="1">
        <f t="array" aca="1" ref="G46" ca="1">IF(INDIRECT($A46&amp;"!$B$7")&lt;&gt;0,INDIRECT($A46&amp;"!$B$7"),"")</f>
        <v/>
      </c>
      <c r="H46" s="17" t="str" cm="1">
        <f t="array" aca="1" ref="H46" ca="1">IF(INDIRECT($A46&amp;"!$B$8")&lt;&gt;0,INDIRECT($A46&amp;"!$B$8"),"")</f>
        <v/>
      </c>
      <c r="I46" s="9" t="str">
        <f t="shared" si="4"/>
        <v>Game27</v>
      </c>
      <c r="J46">
        <f t="shared" ca="1" si="5"/>
        <v>37</v>
      </c>
      <c r="K46" s="17" t="str" cm="1">
        <f t="array" aca="1" ref="K46" ca="1">IF(INDIRECT($A46&amp;"!$B$18")&lt;&gt;0,INDIRECT($A46&amp;"!$B$18"),"")</f>
        <v/>
      </c>
    </row>
    <row r="47" spans="1:11" x14ac:dyDescent="0.25">
      <c r="A47" t="s">
        <v>50</v>
      </c>
      <c r="B47" s="16" t="str" cm="1">
        <f t="array" aca="1" ref="B47" ca="1">IF(INDIRECT($A47&amp;"!$B$1")&lt;&gt;"",INDIRECT($A47&amp;"!$B$1"),"")</f>
        <v/>
      </c>
      <c r="C47" s="17" t="str" cm="1">
        <f t="array" aca="1" ref="C47" ca="1">IF(INDIRECT($A47&amp;"!$B$2")&lt;&gt;"",INDIRECT($A47&amp;"!$B$2"),"")</f>
        <v/>
      </c>
      <c r="D47" s="17" t="str" cm="1">
        <f t="array" aca="1" ref="D47" ca="1">IF(INDIRECT($A47&amp;"!$B$3")&lt;&gt;"",INDIRECT($A47&amp;"!$B$3"),"")</f>
        <v/>
      </c>
      <c r="E47" s="17" t="str" cm="1">
        <f t="array" aca="1" ref="E47" ca="1">IF(INDIRECT($A47&amp;"!$B$5")&lt;&gt;0,INDIRECT($A47&amp;"!$B$5"),"")</f>
        <v/>
      </c>
      <c r="F47" s="17" t="str" cm="1">
        <f t="array" aca="1" ref="F47" ca="1">IF(INDIRECT($A47&amp;"!$B$6")&lt;&gt;0,INDIRECT($A47&amp;"!$B$6"),"")</f>
        <v/>
      </c>
      <c r="G47" s="17" t="str" cm="1">
        <f t="array" aca="1" ref="G47" ca="1">IF(INDIRECT($A47&amp;"!$B$7")&lt;&gt;0,INDIRECT($A47&amp;"!$B$7"),"")</f>
        <v/>
      </c>
      <c r="H47" s="17" t="str" cm="1">
        <f t="array" aca="1" ref="H47" ca="1">IF(INDIRECT($A47&amp;"!$B$8")&lt;&gt;0,INDIRECT($A47&amp;"!$B$8"),"")</f>
        <v/>
      </c>
      <c r="I47" s="9" t="str">
        <f t="shared" si="4"/>
        <v>Game28</v>
      </c>
      <c r="J47">
        <f t="shared" ca="1" si="5"/>
        <v>38</v>
      </c>
      <c r="K47" s="17" t="str" cm="1">
        <f t="array" aca="1" ref="K47" ca="1">IF(INDIRECT($A47&amp;"!$B$18")&lt;&gt;0,INDIRECT($A47&amp;"!$B$18"),"")</f>
        <v/>
      </c>
    </row>
    <row r="48" spans="1:11" x14ac:dyDescent="0.25">
      <c r="A48" t="s">
        <v>51</v>
      </c>
      <c r="B48" s="16" t="str" cm="1">
        <f t="array" aca="1" ref="B48" ca="1">IF(INDIRECT($A48&amp;"!$B$1")&lt;&gt;"",INDIRECT($A48&amp;"!$B$1"),"")</f>
        <v/>
      </c>
      <c r="C48" s="17" t="str" cm="1">
        <f t="array" aca="1" ref="C48" ca="1">IF(INDIRECT($A48&amp;"!$B$2")&lt;&gt;"",INDIRECT($A48&amp;"!$B$2"),"")</f>
        <v/>
      </c>
      <c r="D48" s="17" t="str" cm="1">
        <f t="array" aca="1" ref="D48" ca="1">IF(INDIRECT($A48&amp;"!$B$3")&lt;&gt;"",INDIRECT($A48&amp;"!$B$3"),"")</f>
        <v/>
      </c>
      <c r="E48" s="17" t="str" cm="1">
        <f t="array" aca="1" ref="E48" ca="1">IF(INDIRECT($A48&amp;"!$B$5")&lt;&gt;0,INDIRECT($A48&amp;"!$B$5"),"")</f>
        <v/>
      </c>
      <c r="F48" s="17" t="str" cm="1">
        <f t="array" aca="1" ref="F48" ca="1">IF(INDIRECT($A48&amp;"!$B$6")&lt;&gt;0,INDIRECT($A48&amp;"!$B$6"),"")</f>
        <v/>
      </c>
      <c r="G48" s="17" t="str" cm="1">
        <f t="array" aca="1" ref="G48" ca="1">IF(INDIRECT($A48&amp;"!$B$7")&lt;&gt;0,INDIRECT($A48&amp;"!$B$7"),"")</f>
        <v/>
      </c>
      <c r="H48" s="17" t="str" cm="1">
        <f t="array" aca="1" ref="H48" ca="1">IF(INDIRECT($A48&amp;"!$B$8")&lt;&gt;0,INDIRECT($A48&amp;"!$B$8"),"")</f>
        <v/>
      </c>
      <c r="I48" s="9" t="str">
        <f t="shared" si="4"/>
        <v>Game29</v>
      </c>
      <c r="J48">
        <f t="shared" ca="1" si="5"/>
        <v>39</v>
      </c>
      <c r="K48" s="17" t="str" cm="1">
        <f t="array" aca="1" ref="K48" ca="1">IF(INDIRECT($A48&amp;"!$B$18")&lt;&gt;0,INDIRECT($A48&amp;"!$B$18"),"")</f>
        <v/>
      </c>
    </row>
    <row r="49" spans="1:11" x14ac:dyDescent="0.25">
      <c r="A49" t="s">
        <v>52</v>
      </c>
      <c r="B49" s="16" t="str" cm="1">
        <f t="array" aca="1" ref="B49" ca="1">IF(INDIRECT($A49&amp;"!$B$1")&lt;&gt;"",INDIRECT($A49&amp;"!$B$1"),"")</f>
        <v/>
      </c>
      <c r="C49" s="17" t="str" cm="1">
        <f t="array" aca="1" ref="C49" ca="1">IF(INDIRECT($A49&amp;"!$B$2")&lt;&gt;"",INDIRECT($A49&amp;"!$B$2"),"")</f>
        <v/>
      </c>
      <c r="D49" s="17" t="str" cm="1">
        <f t="array" aca="1" ref="D49" ca="1">IF(INDIRECT($A49&amp;"!$B$3")&lt;&gt;"",INDIRECT($A49&amp;"!$B$3"),"")</f>
        <v/>
      </c>
      <c r="E49" s="17" t="str" cm="1">
        <f t="array" aca="1" ref="E49" ca="1">IF(INDIRECT($A49&amp;"!$B$5")&lt;&gt;0,INDIRECT($A49&amp;"!$B$5"),"")</f>
        <v/>
      </c>
      <c r="F49" s="17" t="str" cm="1">
        <f t="array" aca="1" ref="F49" ca="1">IF(INDIRECT($A49&amp;"!$B$6")&lt;&gt;0,INDIRECT($A49&amp;"!$B$6"),"")</f>
        <v/>
      </c>
      <c r="G49" s="17" t="str" cm="1">
        <f t="array" aca="1" ref="G49" ca="1">IF(INDIRECT($A49&amp;"!$B$7")&lt;&gt;0,INDIRECT($A49&amp;"!$B$7"),"")</f>
        <v/>
      </c>
      <c r="H49" s="17" t="str" cm="1">
        <f t="array" aca="1" ref="H49" ca="1">IF(INDIRECT($A49&amp;"!$B$8")&lt;&gt;0,INDIRECT($A49&amp;"!$B$8"),"")</f>
        <v/>
      </c>
      <c r="I49" s="9" t="str">
        <f t="shared" si="4"/>
        <v>Game30</v>
      </c>
      <c r="J49">
        <f t="shared" ca="1" si="5"/>
        <v>40</v>
      </c>
      <c r="K49" s="17" t="str" cm="1">
        <f t="array" aca="1" ref="K49" ca="1">IF(INDIRECT($A49&amp;"!$B$18")&lt;&gt;0,INDIRECT($A49&amp;"!$B$18"),"")</f>
        <v/>
      </c>
    </row>
    <row r="50" spans="1:11" x14ac:dyDescent="0.25">
      <c r="A50" t="s">
        <v>53</v>
      </c>
      <c r="B50" s="16" t="str" cm="1">
        <f t="array" aca="1" ref="B50" ca="1">IF(INDIRECT($A50&amp;"!$B$1")&lt;&gt;"",INDIRECT($A50&amp;"!$B$1"),"")</f>
        <v/>
      </c>
      <c r="C50" s="17" t="str" cm="1">
        <f t="array" aca="1" ref="C50" ca="1">IF(INDIRECT($A50&amp;"!$B$2")&lt;&gt;"",INDIRECT($A50&amp;"!$B$2"),"")</f>
        <v/>
      </c>
      <c r="D50" s="17" t="str" cm="1">
        <f t="array" aca="1" ref="D50" ca="1">IF(INDIRECT($A50&amp;"!$B$3")&lt;&gt;"",INDIRECT($A50&amp;"!$B$3"),"")</f>
        <v/>
      </c>
      <c r="E50" s="17" t="str" cm="1">
        <f t="array" aca="1" ref="E50" ca="1">IF(INDIRECT($A50&amp;"!$B$5")&lt;&gt;0,INDIRECT($A50&amp;"!$B$5"),"")</f>
        <v/>
      </c>
      <c r="F50" s="17" t="str" cm="1">
        <f t="array" aca="1" ref="F50" ca="1">IF(INDIRECT($A50&amp;"!$B$6")&lt;&gt;0,INDIRECT($A50&amp;"!$B$6"),"")</f>
        <v/>
      </c>
      <c r="G50" s="17" t="str" cm="1">
        <f t="array" aca="1" ref="G50" ca="1">IF(INDIRECT($A50&amp;"!$B$7")&lt;&gt;0,INDIRECT($A50&amp;"!$B$7"),"")</f>
        <v/>
      </c>
      <c r="H50" s="17" t="str" cm="1">
        <f t="array" aca="1" ref="H50" ca="1">IF(INDIRECT($A50&amp;"!$B$8")&lt;&gt;0,INDIRECT($A50&amp;"!$B$8"),"")</f>
        <v/>
      </c>
      <c r="I50" s="9" t="str">
        <f t="shared" si="4"/>
        <v>Game31</v>
      </c>
      <c r="J50">
        <f t="shared" ca="1" si="5"/>
        <v>41</v>
      </c>
      <c r="K50" s="17" t="str" cm="1">
        <f t="array" aca="1" ref="K50" ca="1">IF(INDIRECT($A50&amp;"!$B$18")&lt;&gt;0,INDIRECT($A50&amp;"!$B$18"),"")</f>
        <v/>
      </c>
    </row>
    <row r="51" spans="1:11" x14ac:dyDescent="0.25">
      <c r="A51" t="s">
        <v>54</v>
      </c>
      <c r="B51" s="16" t="str" cm="1">
        <f t="array" aca="1" ref="B51" ca="1">IF(INDIRECT($A51&amp;"!$B$1")&lt;&gt;"",INDIRECT($A51&amp;"!$B$1"),"")</f>
        <v/>
      </c>
      <c r="C51" s="17" t="str" cm="1">
        <f t="array" aca="1" ref="C51" ca="1">IF(INDIRECT($A51&amp;"!$B$2")&lt;&gt;"",INDIRECT($A51&amp;"!$B$2"),"")</f>
        <v/>
      </c>
      <c r="D51" s="17" t="str" cm="1">
        <f t="array" aca="1" ref="D51" ca="1">IF(INDIRECT($A51&amp;"!$B$3")&lt;&gt;"",INDIRECT($A51&amp;"!$B$3"),"")</f>
        <v/>
      </c>
      <c r="E51" s="17" t="str" cm="1">
        <f t="array" aca="1" ref="E51" ca="1">IF(INDIRECT($A51&amp;"!$B$5")&lt;&gt;0,INDIRECT($A51&amp;"!$B$5"),"")</f>
        <v/>
      </c>
      <c r="F51" s="17" t="str" cm="1">
        <f t="array" aca="1" ref="F51" ca="1">IF(INDIRECT($A51&amp;"!$B$6")&lt;&gt;0,INDIRECT($A51&amp;"!$B$6"),"")</f>
        <v/>
      </c>
      <c r="G51" s="17" t="str" cm="1">
        <f t="array" aca="1" ref="G51" ca="1">IF(INDIRECT($A51&amp;"!$B$7")&lt;&gt;0,INDIRECT($A51&amp;"!$B$7"),"")</f>
        <v/>
      </c>
      <c r="H51" s="17" t="str" cm="1">
        <f t="array" aca="1" ref="H51" ca="1">IF(INDIRECT($A51&amp;"!$B$8")&lt;&gt;0,INDIRECT($A51&amp;"!$B$8"),"")</f>
        <v/>
      </c>
      <c r="I51" s="9" t="str">
        <f t="shared" si="4"/>
        <v>Game32</v>
      </c>
      <c r="J51">
        <f t="shared" ca="1" si="5"/>
        <v>42</v>
      </c>
      <c r="K51" s="17" t="str" cm="1">
        <f t="array" aca="1" ref="K51" ca="1">IF(INDIRECT($A51&amp;"!$B$18")&lt;&gt;0,INDIRECT($A51&amp;"!$B$18"),"")</f>
        <v/>
      </c>
    </row>
    <row r="52" spans="1:11" x14ac:dyDescent="0.25">
      <c r="A52" t="s">
        <v>55</v>
      </c>
      <c r="B52" s="16" t="str" cm="1">
        <f t="array" aca="1" ref="B52" ca="1">IF(INDIRECT($A52&amp;"!$B$1")&lt;&gt;"",INDIRECT($A52&amp;"!$B$1"),"")</f>
        <v/>
      </c>
      <c r="C52" s="17" t="str" cm="1">
        <f t="array" aca="1" ref="C52" ca="1">IF(INDIRECT($A52&amp;"!$B$2")&lt;&gt;"",INDIRECT($A52&amp;"!$B$2"),"")</f>
        <v/>
      </c>
      <c r="D52" s="17" t="str" cm="1">
        <f t="array" aca="1" ref="D52" ca="1">IF(INDIRECT($A52&amp;"!$B$3")&lt;&gt;"",INDIRECT($A52&amp;"!$B$3"),"")</f>
        <v/>
      </c>
      <c r="E52" s="17" t="str" cm="1">
        <f t="array" aca="1" ref="E52" ca="1">IF(INDIRECT($A52&amp;"!$B$5")&lt;&gt;0,INDIRECT($A52&amp;"!$B$5"),"")</f>
        <v/>
      </c>
      <c r="F52" s="17" t="str" cm="1">
        <f t="array" aca="1" ref="F52" ca="1">IF(INDIRECT($A52&amp;"!$B$6")&lt;&gt;0,INDIRECT($A52&amp;"!$B$6"),"")</f>
        <v/>
      </c>
      <c r="G52" s="17" t="str" cm="1">
        <f t="array" aca="1" ref="G52" ca="1">IF(INDIRECT($A52&amp;"!$B$7")&lt;&gt;0,INDIRECT($A52&amp;"!$B$7"),"")</f>
        <v/>
      </c>
      <c r="H52" s="17" t="str" cm="1">
        <f t="array" aca="1" ref="H52" ca="1">IF(INDIRECT($A52&amp;"!$B$8")&lt;&gt;0,INDIRECT($A52&amp;"!$B$8"),"")</f>
        <v/>
      </c>
      <c r="I52" s="9" t="str">
        <f t="shared" si="4"/>
        <v>Game33</v>
      </c>
      <c r="J52">
        <f t="shared" ca="1" si="5"/>
        <v>43</v>
      </c>
      <c r="K52" s="17" t="str" cm="1">
        <f t="array" aca="1" ref="K52" ca="1">IF(INDIRECT($A52&amp;"!$B$18")&lt;&gt;0,INDIRECT($A52&amp;"!$B$18"),"")</f>
        <v/>
      </c>
    </row>
    <row r="53" spans="1:11" x14ac:dyDescent="0.25">
      <c r="A53" t="s">
        <v>56</v>
      </c>
      <c r="B53" s="16" t="str" cm="1">
        <f t="array" aca="1" ref="B53" ca="1">IF(INDIRECT($A53&amp;"!$B$1")&lt;&gt;"",INDIRECT($A53&amp;"!$B$1"),"")</f>
        <v/>
      </c>
      <c r="C53" s="17" t="str" cm="1">
        <f t="array" aca="1" ref="C53" ca="1">IF(INDIRECT($A53&amp;"!$B$2")&lt;&gt;"",INDIRECT($A53&amp;"!$B$2"),"")</f>
        <v/>
      </c>
      <c r="D53" s="17" t="str" cm="1">
        <f t="array" aca="1" ref="D53" ca="1">IF(INDIRECT($A53&amp;"!$B$3")&lt;&gt;"",INDIRECT($A53&amp;"!$B$3"),"")</f>
        <v/>
      </c>
      <c r="E53" s="17" t="str" cm="1">
        <f t="array" aca="1" ref="E53" ca="1">IF(INDIRECT($A53&amp;"!$B$5")&lt;&gt;0,INDIRECT($A53&amp;"!$B$5"),"")</f>
        <v/>
      </c>
      <c r="F53" s="17" t="str" cm="1">
        <f t="array" aca="1" ref="F53" ca="1">IF(INDIRECT($A53&amp;"!$B$6")&lt;&gt;0,INDIRECT($A53&amp;"!$B$6"),"")</f>
        <v/>
      </c>
      <c r="G53" s="17" t="str" cm="1">
        <f t="array" aca="1" ref="G53" ca="1">IF(INDIRECT($A53&amp;"!$B$7")&lt;&gt;0,INDIRECT($A53&amp;"!$B$7"),"")</f>
        <v/>
      </c>
      <c r="H53" s="17" t="str" cm="1">
        <f t="array" aca="1" ref="H53" ca="1">IF(INDIRECT($A53&amp;"!$B$8")&lt;&gt;0,INDIRECT($A53&amp;"!$B$8"),"")</f>
        <v/>
      </c>
      <c r="I53" s="9" t="str">
        <f t="shared" si="4"/>
        <v>Game34</v>
      </c>
      <c r="J53">
        <f t="shared" ca="1" si="5"/>
        <v>44</v>
      </c>
      <c r="K53" s="17" t="str" cm="1">
        <f t="array" aca="1" ref="K53" ca="1">IF(INDIRECT($A53&amp;"!$B$18")&lt;&gt;0,INDIRECT($A53&amp;"!$B$18"),"")</f>
        <v/>
      </c>
    </row>
    <row r="54" spans="1:11" x14ac:dyDescent="0.25">
      <c r="A54" t="s">
        <v>57</v>
      </c>
      <c r="B54" s="16" t="str" cm="1">
        <f t="array" aca="1" ref="B54" ca="1">IF(INDIRECT($A54&amp;"!$B$1")&lt;&gt;"",INDIRECT($A54&amp;"!$B$1"),"")</f>
        <v/>
      </c>
      <c r="C54" s="17" t="str" cm="1">
        <f t="array" aca="1" ref="C54" ca="1">IF(INDIRECT($A54&amp;"!$B$2")&lt;&gt;"",INDIRECT($A54&amp;"!$B$2"),"")</f>
        <v/>
      </c>
      <c r="D54" s="17" t="str" cm="1">
        <f t="array" aca="1" ref="D54" ca="1">IF(INDIRECT($A54&amp;"!$B$3")&lt;&gt;"",INDIRECT($A54&amp;"!$B$3"),"")</f>
        <v/>
      </c>
      <c r="E54" s="17" t="str" cm="1">
        <f t="array" aca="1" ref="E54" ca="1">IF(INDIRECT($A54&amp;"!$B$5")&lt;&gt;0,INDIRECT($A54&amp;"!$B$5"),"")</f>
        <v/>
      </c>
      <c r="F54" s="17" t="str" cm="1">
        <f t="array" aca="1" ref="F54" ca="1">IF(INDIRECT($A54&amp;"!$B$6")&lt;&gt;0,INDIRECT($A54&amp;"!$B$6"),"")</f>
        <v/>
      </c>
      <c r="G54" s="17" t="str" cm="1">
        <f t="array" aca="1" ref="G54" ca="1">IF(INDIRECT($A54&amp;"!$B$7")&lt;&gt;0,INDIRECT($A54&amp;"!$B$7"),"")</f>
        <v/>
      </c>
      <c r="H54" s="17" t="str" cm="1">
        <f t="array" aca="1" ref="H54" ca="1">IF(INDIRECT($A54&amp;"!$B$8")&lt;&gt;0,INDIRECT($A54&amp;"!$B$8"),"")</f>
        <v/>
      </c>
      <c r="I54" s="9" t="str">
        <f t="shared" ref="I54:I59" si="8">HYPERLINK("[.\]"&amp;A54&amp;"!A1",A54)</f>
        <v>Game35</v>
      </c>
      <c r="J54">
        <f t="shared" ref="J54:J59" ca="1" si="9">_xlfn.SHEET(INDIRECT(A54&amp;"!A1"))</f>
        <v>45</v>
      </c>
      <c r="K54" s="17" t="str" cm="1">
        <f t="array" aca="1" ref="K54" ca="1">IF(INDIRECT($A54&amp;"!$B$18")&lt;&gt;0,INDIRECT($A54&amp;"!$B$18"),"")</f>
        <v/>
      </c>
    </row>
    <row r="55" spans="1:11" x14ac:dyDescent="0.25">
      <c r="A55" t="s">
        <v>58</v>
      </c>
      <c r="B55" s="16" t="str" cm="1">
        <f t="array" aca="1" ref="B55" ca="1">IF(INDIRECT($A55&amp;"!$B$1")&lt;&gt;"",INDIRECT($A55&amp;"!$B$1"),"")</f>
        <v/>
      </c>
      <c r="C55" s="17" t="str" cm="1">
        <f t="array" aca="1" ref="C55" ca="1">IF(INDIRECT($A55&amp;"!$B$2")&lt;&gt;"",INDIRECT($A55&amp;"!$B$2"),"")</f>
        <v/>
      </c>
      <c r="D55" s="17" t="str" cm="1">
        <f t="array" aca="1" ref="D55" ca="1">IF(INDIRECT($A55&amp;"!$B$3")&lt;&gt;"",INDIRECT($A55&amp;"!$B$3"),"")</f>
        <v/>
      </c>
      <c r="E55" s="17" t="str" cm="1">
        <f t="array" aca="1" ref="E55" ca="1">IF(INDIRECT($A55&amp;"!$B$5")&lt;&gt;0,INDIRECT($A55&amp;"!$B$5"),"")</f>
        <v/>
      </c>
      <c r="F55" s="17" t="str" cm="1">
        <f t="array" aca="1" ref="F55" ca="1">IF(INDIRECT($A55&amp;"!$B$6")&lt;&gt;0,INDIRECT($A55&amp;"!$B$6"),"")</f>
        <v/>
      </c>
      <c r="G55" s="17" t="str" cm="1">
        <f t="array" aca="1" ref="G55" ca="1">IF(INDIRECT($A55&amp;"!$B$7")&lt;&gt;0,INDIRECT($A55&amp;"!$B$7"),"")</f>
        <v/>
      </c>
      <c r="H55" s="17" t="str" cm="1">
        <f t="array" aca="1" ref="H55" ca="1">IF(INDIRECT($A55&amp;"!$B$8")&lt;&gt;0,INDIRECT($A55&amp;"!$B$8"),"")</f>
        <v/>
      </c>
      <c r="I55" s="9" t="str">
        <f t="shared" si="8"/>
        <v>Game36</v>
      </c>
      <c r="J55">
        <f t="shared" ca="1" si="9"/>
        <v>46</v>
      </c>
      <c r="K55" s="17" t="str" cm="1">
        <f t="array" aca="1" ref="K55" ca="1">IF(INDIRECT($A55&amp;"!$B$18")&lt;&gt;0,INDIRECT($A55&amp;"!$B$18"),"")</f>
        <v/>
      </c>
    </row>
    <row r="56" spans="1:11" x14ac:dyDescent="0.25">
      <c r="A56" t="s">
        <v>59</v>
      </c>
      <c r="B56" s="16" t="str" cm="1">
        <f t="array" aca="1" ref="B56" ca="1">IF(INDIRECT($A56&amp;"!$B$1")&lt;&gt;"",INDIRECT($A56&amp;"!$B$1"),"")</f>
        <v/>
      </c>
      <c r="C56" s="17" t="str" cm="1">
        <f t="array" aca="1" ref="C56" ca="1">IF(INDIRECT($A56&amp;"!$B$2")&lt;&gt;"",INDIRECT($A56&amp;"!$B$2"),"")</f>
        <v/>
      </c>
      <c r="D56" s="17" t="str" cm="1">
        <f t="array" aca="1" ref="D56" ca="1">IF(INDIRECT($A56&amp;"!$B$3")&lt;&gt;"",INDIRECT($A56&amp;"!$B$3"),"")</f>
        <v/>
      </c>
      <c r="E56" s="17" t="str" cm="1">
        <f t="array" aca="1" ref="E56" ca="1">IF(INDIRECT($A56&amp;"!$B$5")&lt;&gt;0,INDIRECT($A56&amp;"!$B$5"),"")</f>
        <v/>
      </c>
      <c r="F56" s="17" t="str" cm="1">
        <f t="array" aca="1" ref="F56" ca="1">IF(INDIRECT($A56&amp;"!$B$6")&lt;&gt;0,INDIRECT($A56&amp;"!$B$6"),"")</f>
        <v/>
      </c>
      <c r="G56" s="17" t="str" cm="1">
        <f t="array" aca="1" ref="G56" ca="1">IF(INDIRECT($A56&amp;"!$B$7")&lt;&gt;0,INDIRECT($A56&amp;"!$B$7"),"")</f>
        <v/>
      </c>
      <c r="H56" s="17" t="str" cm="1">
        <f t="array" aca="1" ref="H56" ca="1">IF(INDIRECT($A56&amp;"!$B$8")&lt;&gt;0,INDIRECT($A56&amp;"!$B$8"),"")</f>
        <v/>
      </c>
      <c r="I56" s="9" t="str">
        <f t="shared" si="8"/>
        <v>Game37</v>
      </c>
      <c r="J56">
        <f t="shared" ca="1" si="9"/>
        <v>47</v>
      </c>
      <c r="K56" s="17" t="str" cm="1">
        <f t="array" aca="1" ref="K56" ca="1">IF(INDIRECT($A56&amp;"!$B$18")&lt;&gt;0,INDIRECT($A56&amp;"!$B$18"),"")</f>
        <v/>
      </c>
    </row>
    <row r="57" spans="1:11" x14ac:dyDescent="0.25">
      <c r="A57" t="s">
        <v>60</v>
      </c>
      <c r="B57" s="16" t="str" cm="1">
        <f t="array" aca="1" ref="B57" ca="1">IF(INDIRECT($A57&amp;"!$B$1")&lt;&gt;"",INDIRECT($A57&amp;"!$B$1"),"")</f>
        <v/>
      </c>
      <c r="C57" s="17" t="str" cm="1">
        <f t="array" aca="1" ref="C57" ca="1">IF(INDIRECT($A57&amp;"!$B$2")&lt;&gt;"",INDIRECT($A57&amp;"!$B$2"),"")</f>
        <v/>
      </c>
      <c r="D57" s="17" t="str" cm="1">
        <f t="array" aca="1" ref="D57" ca="1">IF(INDIRECT($A57&amp;"!$B$3")&lt;&gt;"",INDIRECT($A57&amp;"!$B$3"),"")</f>
        <v/>
      </c>
      <c r="E57" s="17" t="str" cm="1">
        <f t="array" aca="1" ref="E57" ca="1">IF(INDIRECT($A57&amp;"!$B$5")&lt;&gt;0,INDIRECT($A57&amp;"!$B$5"),"")</f>
        <v/>
      </c>
      <c r="F57" s="17" t="str" cm="1">
        <f t="array" aca="1" ref="F57" ca="1">IF(INDIRECT($A57&amp;"!$B$6")&lt;&gt;0,INDIRECT($A57&amp;"!$B$6"),"")</f>
        <v/>
      </c>
      <c r="G57" s="17" t="str" cm="1">
        <f t="array" aca="1" ref="G57" ca="1">IF(INDIRECT($A57&amp;"!$B$7")&lt;&gt;0,INDIRECT($A57&amp;"!$B$7"),"")</f>
        <v/>
      </c>
      <c r="H57" s="17" t="str" cm="1">
        <f t="array" aca="1" ref="H57" ca="1">IF(INDIRECT($A57&amp;"!$B$8")&lt;&gt;0,INDIRECT($A57&amp;"!$B$8"),"")</f>
        <v/>
      </c>
      <c r="I57" s="9" t="str">
        <f t="shared" si="8"/>
        <v>Game38</v>
      </c>
      <c r="J57">
        <f t="shared" ca="1" si="9"/>
        <v>48</v>
      </c>
      <c r="K57" s="17" t="str" cm="1">
        <f t="array" aca="1" ref="K57" ca="1">IF(INDIRECT($A57&amp;"!$B$18")&lt;&gt;0,INDIRECT($A57&amp;"!$B$18"),"")</f>
        <v/>
      </c>
    </row>
    <row r="58" spans="1:11" x14ac:dyDescent="0.25">
      <c r="A58" t="s">
        <v>61</v>
      </c>
      <c r="B58" s="16" t="str" cm="1">
        <f t="array" aca="1" ref="B58" ca="1">IF(INDIRECT($A58&amp;"!$B$1")&lt;&gt;"",INDIRECT($A58&amp;"!$B$1"),"")</f>
        <v/>
      </c>
      <c r="C58" s="17" t="str" cm="1">
        <f t="array" aca="1" ref="C58" ca="1">IF(INDIRECT($A58&amp;"!$B$2")&lt;&gt;"",INDIRECT($A58&amp;"!$B$2"),"")</f>
        <v/>
      </c>
      <c r="D58" s="17" t="str" cm="1">
        <f t="array" aca="1" ref="D58" ca="1">IF(INDIRECT($A58&amp;"!$B$3")&lt;&gt;"",INDIRECT($A58&amp;"!$B$3"),"")</f>
        <v/>
      </c>
      <c r="E58" s="17" t="str" cm="1">
        <f t="array" aca="1" ref="E58" ca="1">IF(INDIRECT($A58&amp;"!$B$5")&lt;&gt;0,INDIRECT($A58&amp;"!$B$5"),"")</f>
        <v/>
      </c>
      <c r="F58" s="17" t="str" cm="1">
        <f t="array" aca="1" ref="F58" ca="1">IF(INDIRECT($A58&amp;"!$B$6")&lt;&gt;0,INDIRECT($A58&amp;"!$B$6"),"")</f>
        <v/>
      </c>
      <c r="G58" s="17" t="str" cm="1">
        <f t="array" aca="1" ref="G58" ca="1">IF(INDIRECT($A58&amp;"!$B$7")&lt;&gt;0,INDIRECT($A58&amp;"!$B$7"),"")</f>
        <v/>
      </c>
      <c r="H58" s="17" t="str" cm="1">
        <f t="array" aca="1" ref="H58" ca="1">IF(INDIRECT($A58&amp;"!$B$8")&lt;&gt;0,INDIRECT($A58&amp;"!$B$8"),"")</f>
        <v/>
      </c>
      <c r="I58" s="9" t="str">
        <f t="shared" si="8"/>
        <v>Game39</v>
      </c>
      <c r="J58">
        <f t="shared" ca="1" si="9"/>
        <v>49</v>
      </c>
      <c r="K58" s="17" t="str" cm="1">
        <f t="array" aca="1" ref="K58" ca="1">IF(INDIRECT($A58&amp;"!$B$18")&lt;&gt;0,INDIRECT($A58&amp;"!$B$18"),"")</f>
        <v/>
      </c>
    </row>
    <row r="59" spans="1:11" x14ac:dyDescent="0.25">
      <c r="A59" t="s">
        <v>62</v>
      </c>
      <c r="B59" s="16" t="str" cm="1">
        <f t="array" aca="1" ref="B59" ca="1">IF(INDIRECT($A59&amp;"!$B$1")&lt;&gt;"",INDIRECT($A59&amp;"!$B$1"),"")</f>
        <v/>
      </c>
      <c r="C59" s="17" t="str" cm="1">
        <f t="array" aca="1" ref="C59" ca="1">IF(INDIRECT($A59&amp;"!$B$2")&lt;&gt;"",INDIRECT($A59&amp;"!$B$2"),"")</f>
        <v/>
      </c>
      <c r="D59" s="17" t="str" cm="1">
        <f t="array" aca="1" ref="D59" ca="1">IF(INDIRECT($A59&amp;"!$B$3")&lt;&gt;"",INDIRECT($A59&amp;"!$B$3"),"")</f>
        <v/>
      </c>
      <c r="E59" s="17" t="str" cm="1">
        <f t="array" aca="1" ref="E59" ca="1">IF(INDIRECT($A59&amp;"!$B$5")&lt;&gt;0,INDIRECT($A59&amp;"!$B$5"),"")</f>
        <v/>
      </c>
      <c r="F59" s="17" t="str" cm="1">
        <f t="array" aca="1" ref="F59" ca="1">IF(INDIRECT($A59&amp;"!$B$6")&lt;&gt;0,INDIRECT($A59&amp;"!$B$6"),"")</f>
        <v/>
      </c>
      <c r="G59" s="17" t="str" cm="1">
        <f t="array" aca="1" ref="G59" ca="1">IF(INDIRECT($A59&amp;"!$B$7")&lt;&gt;0,INDIRECT($A59&amp;"!$B$7"),"")</f>
        <v/>
      </c>
      <c r="H59" s="17" t="str" cm="1">
        <f t="array" aca="1" ref="H59" ca="1">IF(INDIRECT($A59&amp;"!$B$8")&lt;&gt;0,INDIRECT($A59&amp;"!$B$8"),"")</f>
        <v/>
      </c>
      <c r="I59" s="9" t="str">
        <f t="shared" si="8"/>
        <v>Game40</v>
      </c>
      <c r="J59">
        <f t="shared" ca="1" si="9"/>
        <v>50</v>
      </c>
      <c r="K59" s="17" t="str" cm="1">
        <f t="array" aca="1" ref="K59" ca="1">IF(INDIRECT($A59&amp;"!$B$18")&lt;&gt;0,INDIRECT($A59&amp;"!$B$18"),"")</f>
        <v/>
      </c>
    </row>
    <row r="60" spans="1:11" x14ac:dyDescent="0.25">
      <c r="A60" t="s">
        <v>63</v>
      </c>
      <c r="B60" s="16" t="str" cm="1">
        <f t="array" aca="1" ref="B60" ca="1">IF(INDIRECT($A60&amp;"!$B$1")&lt;&gt;"",INDIRECT($A60&amp;"!$B$1"),"")</f>
        <v/>
      </c>
      <c r="C60" s="17" t="str" cm="1">
        <f t="array" aca="1" ref="C60" ca="1">IF(INDIRECT($A60&amp;"!$B$2")&lt;&gt;"",INDIRECT($A60&amp;"!$B$2"),"")</f>
        <v/>
      </c>
      <c r="D60" s="17" t="str" cm="1">
        <f t="array" aca="1" ref="D60" ca="1">IF(INDIRECT($A60&amp;"!$B$3")&lt;&gt;"",INDIRECT($A60&amp;"!$B$3"),"")</f>
        <v/>
      </c>
      <c r="E60" s="17" t="str" cm="1">
        <f t="array" aca="1" ref="E60" ca="1">IF(INDIRECT($A60&amp;"!$B$5")&lt;&gt;0,INDIRECT($A60&amp;"!$B$5"),"")</f>
        <v/>
      </c>
      <c r="F60" s="17" t="str" cm="1">
        <f t="array" aca="1" ref="F60" ca="1">IF(INDIRECT($A60&amp;"!$B$6")&lt;&gt;0,INDIRECT($A60&amp;"!$B$6"),"")</f>
        <v/>
      </c>
      <c r="G60" s="17" t="str" cm="1">
        <f t="array" aca="1" ref="G60" ca="1">IF(INDIRECT($A60&amp;"!$B$7")&lt;&gt;0,INDIRECT($A60&amp;"!$B$7"),"")</f>
        <v/>
      </c>
      <c r="H60" s="17" t="str" cm="1">
        <f t="array" aca="1" ref="H60" ca="1">IF(INDIRECT($A60&amp;"!$B$8")&lt;&gt;0,INDIRECT($A60&amp;"!$B$8"),"")</f>
        <v/>
      </c>
      <c r="I60" s="9" t="str">
        <f t="shared" ref="I60:I79" si="10">HYPERLINK("[.\]"&amp;A60&amp;"!A1",A60)</f>
        <v>Game41</v>
      </c>
      <c r="J60">
        <f t="shared" ref="J60:J79" ca="1" si="11">_xlfn.SHEET(INDIRECT(A60&amp;"!A1"))</f>
        <v>51</v>
      </c>
      <c r="K60" s="17" t="str" cm="1">
        <f t="array" aca="1" ref="K60" ca="1">IF(INDIRECT($A60&amp;"!$B$18")&lt;&gt;0,INDIRECT($A60&amp;"!$B$18"),"")</f>
        <v/>
      </c>
    </row>
    <row r="61" spans="1:11" x14ac:dyDescent="0.25">
      <c r="A61" t="s">
        <v>64</v>
      </c>
      <c r="B61" s="16" t="str" cm="1">
        <f t="array" aca="1" ref="B61" ca="1">IF(INDIRECT($A61&amp;"!$B$1")&lt;&gt;"",INDIRECT($A61&amp;"!$B$1"),"")</f>
        <v/>
      </c>
      <c r="C61" s="17" t="str" cm="1">
        <f t="array" aca="1" ref="C61" ca="1">IF(INDIRECT($A61&amp;"!$B$2")&lt;&gt;"",INDIRECT($A61&amp;"!$B$2"),"")</f>
        <v/>
      </c>
      <c r="D61" s="17" t="str" cm="1">
        <f t="array" aca="1" ref="D61" ca="1">IF(INDIRECT($A61&amp;"!$B$3")&lt;&gt;"",INDIRECT($A61&amp;"!$B$3"),"")</f>
        <v/>
      </c>
      <c r="E61" s="17" t="str" cm="1">
        <f t="array" aca="1" ref="E61" ca="1">IF(INDIRECT($A61&amp;"!$B$5")&lt;&gt;0,INDIRECT($A61&amp;"!$B$5"),"")</f>
        <v/>
      </c>
      <c r="F61" s="17" t="str" cm="1">
        <f t="array" aca="1" ref="F61" ca="1">IF(INDIRECT($A61&amp;"!$B$6")&lt;&gt;0,INDIRECT($A61&amp;"!$B$6"),"")</f>
        <v/>
      </c>
      <c r="G61" s="17" t="str" cm="1">
        <f t="array" aca="1" ref="G61" ca="1">IF(INDIRECT($A61&amp;"!$B$7")&lt;&gt;0,INDIRECT($A61&amp;"!$B$7"),"")</f>
        <v/>
      </c>
      <c r="H61" s="17" t="str" cm="1">
        <f t="array" aca="1" ref="H61" ca="1">IF(INDIRECT($A61&amp;"!$B$8")&lt;&gt;0,INDIRECT($A61&amp;"!$B$8"),"")</f>
        <v/>
      </c>
      <c r="I61" s="9" t="str">
        <f t="shared" si="10"/>
        <v>Game42</v>
      </c>
      <c r="J61">
        <f t="shared" ca="1" si="11"/>
        <v>52</v>
      </c>
      <c r="K61" s="17" t="str" cm="1">
        <f t="array" aca="1" ref="K61" ca="1">IF(INDIRECT($A61&amp;"!$B$18")&lt;&gt;0,INDIRECT($A61&amp;"!$B$18"),"")</f>
        <v/>
      </c>
    </row>
    <row r="62" spans="1:11" x14ac:dyDescent="0.25">
      <c r="A62" t="s">
        <v>65</v>
      </c>
      <c r="B62" s="16" t="str" cm="1">
        <f t="array" aca="1" ref="B62" ca="1">IF(INDIRECT($A62&amp;"!$B$1")&lt;&gt;"",INDIRECT($A62&amp;"!$B$1"),"")</f>
        <v/>
      </c>
      <c r="C62" s="17" t="str" cm="1">
        <f t="array" aca="1" ref="C62" ca="1">IF(INDIRECT($A62&amp;"!$B$2")&lt;&gt;"",INDIRECT($A62&amp;"!$B$2"),"")</f>
        <v/>
      </c>
      <c r="D62" s="17" t="str" cm="1">
        <f t="array" aca="1" ref="D62" ca="1">IF(INDIRECT($A62&amp;"!$B$3")&lt;&gt;"",INDIRECT($A62&amp;"!$B$3"),"")</f>
        <v/>
      </c>
      <c r="E62" s="17" t="str" cm="1">
        <f t="array" aca="1" ref="E62" ca="1">IF(INDIRECT($A62&amp;"!$B$5")&lt;&gt;0,INDIRECT($A62&amp;"!$B$5"),"")</f>
        <v/>
      </c>
      <c r="F62" s="17" t="str" cm="1">
        <f t="array" aca="1" ref="F62" ca="1">IF(INDIRECT($A62&amp;"!$B$6")&lt;&gt;0,INDIRECT($A62&amp;"!$B$6"),"")</f>
        <v/>
      </c>
      <c r="G62" s="17" t="str" cm="1">
        <f t="array" aca="1" ref="G62" ca="1">IF(INDIRECT($A62&amp;"!$B$7")&lt;&gt;0,INDIRECT($A62&amp;"!$B$7"),"")</f>
        <v/>
      </c>
      <c r="H62" s="17" t="str" cm="1">
        <f t="array" aca="1" ref="H62" ca="1">IF(INDIRECT($A62&amp;"!$B$8")&lt;&gt;0,INDIRECT($A62&amp;"!$B$8"),"")</f>
        <v/>
      </c>
      <c r="I62" s="9" t="str">
        <f t="shared" si="10"/>
        <v>Game43</v>
      </c>
      <c r="J62">
        <f t="shared" ca="1" si="11"/>
        <v>53</v>
      </c>
      <c r="K62" s="17" t="str" cm="1">
        <f t="array" aca="1" ref="K62" ca="1">IF(INDIRECT($A62&amp;"!$B$18")&lt;&gt;0,INDIRECT($A62&amp;"!$B$18"),"")</f>
        <v/>
      </c>
    </row>
    <row r="63" spans="1:11" x14ac:dyDescent="0.25">
      <c r="A63" t="s">
        <v>66</v>
      </c>
      <c r="B63" s="16" t="str" cm="1">
        <f t="array" aca="1" ref="B63" ca="1">IF(INDIRECT($A63&amp;"!$B$1")&lt;&gt;"",INDIRECT($A63&amp;"!$B$1"),"")</f>
        <v/>
      </c>
      <c r="C63" s="17" t="str" cm="1">
        <f t="array" aca="1" ref="C63" ca="1">IF(INDIRECT($A63&amp;"!$B$2")&lt;&gt;"",INDIRECT($A63&amp;"!$B$2"),"")</f>
        <v/>
      </c>
      <c r="D63" s="17" t="str" cm="1">
        <f t="array" aca="1" ref="D63" ca="1">IF(INDIRECT($A63&amp;"!$B$3")&lt;&gt;"",INDIRECT($A63&amp;"!$B$3"),"")</f>
        <v/>
      </c>
      <c r="E63" s="17" t="str" cm="1">
        <f t="array" aca="1" ref="E63" ca="1">IF(INDIRECT($A63&amp;"!$B$5")&lt;&gt;0,INDIRECT($A63&amp;"!$B$5"),"")</f>
        <v/>
      </c>
      <c r="F63" s="17" t="str" cm="1">
        <f t="array" aca="1" ref="F63" ca="1">IF(INDIRECT($A63&amp;"!$B$6")&lt;&gt;0,INDIRECT($A63&amp;"!$B$6"),"")</f>
        <v/>
      </c>
      <c r="G63" s="17" t="str" cm="1">
        <f t="array" aca="1" ref="G63" ca="1">IF(INDIRECT($A63&amp;"!$B$7")&lt;&gt;0,INDIRECT($A63&amp;"!$B$7"),"")</f>
        <v/>
      </c>
      <c r="H63" s="17" t="str" cm="1">
        <f t="array" aca="1" ref="H63" ca="1">IF(INDIRECT($A63&amp;"!$B$8")&lt;&gt;0,INDIRECT($A63&amp;"!$B$8"),"")</f>
        <v/>
      </c>
      <c r="I63" s="9" t="str">
        <f t="shared" si="10"/>
        <v>Game44</v>
      </c>
      <c r="J63">
        <f t="shared" ca="1" si="11"/>
        <v>54</v>
      </c>
      <c r="K63" s="17" t="str" cm="1">
        <f t="array" aca="1" ref="K63" ca="1">IF(INDIRECT($A63&amp;"!$B$18")&lt;&gt;0,INDIRECT($A63&amp;"!$B$18"),"")</f>
        <v/>
      </c>
    </row>
    <row r="64" spans="1:11" x14ac:dyDescent="0.25">
      <c r="A64" t="s">
        <v>67</v>
      </c>
      <c r="B64" s="16" t="str" cm="1">
        <f t="array" aca="1" ref="B64" ca="1">IF(INDIRECT($A64&amp;"!$B$1")&lt;&gt;"",INDIRECT($A64&amp;"!$B$1"),"")</f>
        <v/>
      </c>
      <c r="C64" s="17" t="str" cm="1">
        <f t="array" aca="1" ref="C64" ca="1">IF(INDIRECT($A64&amp;"!$B$2")&lt;&gt;"",INDIRECT($A64&amp;"!$B$2"),"")</f>
        <v/>
      </c>
      <c r="D64" s="17" t="str" cm="1">
        <f t="array" aca="1" ref="D64" ca="1">IF(INDIRECT($A64&amp;"!$B$3")&lt;&gt;"",INDIRECT($A64&amp;"!$B$3"),"")</f>
        <v/>
      </c>
      <c r="E64" s="17" t="str" cm="1">
        <f t="array" aca="1" ref="E64" ca="1">IF(INDIRECT($A64&amp;"!$B$5")&lt;&gt;0,INDIRECT($A64&amp;"!$B$5"),"")</f>
        <v/>
      </c>
      <c r="F64" s="17" t="str" cm="1">
        <f t="array" aca="1" ref="F64" ca="1">IF(INDIRECT($A64&amp;"!$B$6")&lt;&gt;0,INDIRECT($A64&amp;"!$B$6"),"")</f>
        <v/>
      </c>
      <c r="G64" s="17" t="str" cm="1">
        <f t="array" aca="1" ref="G64" ca="1">IF(INDIRECT($A64&amp;"!$B$7")&lt;&gt;0,INDIRECT($A64&amp;"!$B$7"),"")</f>
        <v/>
      </c>
      <c r="H64" s="17" t="str" cm="1">
        <f t="array" aca="1" ref="H64" ca="1">IF(INDIRECT($A64&amp;"!$B$8")&lt;&gt;0,INDIRECT($A64&amp;"!$B$8"),"")</f>
        <v/>
      </c>
      <c r="I64" s="9" t="str">
        <f t="shared" si="10"/>
        <v>Game45</v>
      </c>
      <c r="J64">
        <f t="shared" ca="1" si="11"/>
        <v>55</v>
      </c>
      <c r="K64" s="17" t="str" cm="1">
        <f t="array" aca="1" ref="K64" ca="1">IF(INDIRECT($A64&amp;"!$B$18")&lt;&gt;0,INDIRECT($A64&amp;"!$B$18"),"")</f>
        <v/>
      </c>
    </row>
    <row r="65" spans="1:11" x14ac:dyDescent="0.25">
      <c r="A65" t="s">
        <v>68</v>
      </c>
      <c r="B65" s="16" t="str" cm="1">
        <f t="array" aca="1" ref="B65" ca="1">IF(INDIRECT($A65&amp;"!$B$1")&lt;&gt;"",INDIRECT($A65&amp;"!$B$1"),"")</f>
        <v/>
      </c>
      <c r="C65" s="17" t="str" cm="1">
        <f t="array" aca="1" ref="C65" ca="1">IF(INDIRECT($A65&amp;"!$B$2")&lt;&gt;"",INDIRECT($A65&amp;"!$B$2"),"")</f>
        <v/>
      </c>
      <c r="D65" s="17" t="str" cm="1">
        <f t="array" aca="1" ref="D65" ca="1">IF(INDIRECT($A65&amp;"!$B$3")&lt;&gt;"",INDIRECT($A65&amp;"!$B$3"),"")</f>
        <v/>
      </c>
      <c r="E65" s="17" t="str" cm="1">
        <f t="array" aca="1" ref="E65" ca="1">IF(INDIRECT($A65&amp;"!$B$5")&lt;&gt;0,INDIRECT($A65&amp;"!$B$5"),"")</f>
        <v/>
      </c>
      <c r="F65" s="17" t="str" cm="1">
        <f t="array" aca="1" ref="F65" ca="1">IF(INDIRECT($A65&amp;"!$B$6")&lt;&gt;0,INDIRECT($A65&amp;"!$B$6"),"")</f>
        <v/>
      </c>
      <c r="G65" s="17" t="str" cm="1">
        <f t="array" aca="1" ref="G65" ca="1">IF(INDIRECT($A65&amp;"!$B$7")&lt;&gt;0,INDIRECT($A65&amp;"!$B$7"),"")</f>
        <v/>
      </c>
      <c r="H65" s="17" t="str" cm="1">
        <f t="array" aca="1" ref="H65" ca="1">IF(INDIRECT($A65&amp;"!$B$8")&lt;&gt;0,INDIRECT($A65&amp;"!$B$8"),"")</f>
        <v/>
      </c>
      <c r="I65" s="9" t="str">
        <f t="shared" si="10"/>
        <v>Game46</v>
      </c>
      <c r="J65">
        <f t="shared" ca="1" si="11"/>
        <v>56</v>
      </c>
      <c r="K65" s="17" t="str" cm="1">
        <f t="array" aca="1" ref="K65" ca="1">IF(INDIRECT($A65&amp;"!$B$18")&lt;&gt;0,INDIRECT($A65&amp;"!$B$18"),"")</f>
        <v/>
      </c>
    </row>
    <row r="66" spans="1:11" x14ac:dyDescent="0.25">
      <c r="A66" t="s">
        <v>69</v>
      </c>
      <c r="B66" s="16" t="str" cm="1">
        <f t="array" aca="1" ref="B66" ca="1">IF(INDIRECT($A66&amp;"!$B$1")&lt;&gt;"",INDIRECT($A66&amp;"!$B$1"),"")</f>
        <v/>
      </c>
      <c r="C66" s="17" t="str" cm="1">
        <f t="array" aca="1" ref="C66" ca="1">IF(INDIRECT($A66&amp;"!$B$2")&lt;&gt;"",INDIRECT($A66&amp;"!$B$2"),"")</f>
        <v/>
      </c>
      <c r="D66" s="17" t="str" cm="1">
        <f t="array" aca="1" ref="D66" ca="1">IF(INDIRECT($A66&amp;"!$B$3")&lt;&gt;"",INDIRECT($A66&amp;"!$B$3"),"")</f>
        <v/>
      </c>
      <c r="E66" s="17" t="str" cm="1">
        <f t="array" aca="1" ref="E66" ca="1">IF(INDIRECT($A66&amp;"!$B$5")&lt;&gt;0,INDIRECT($A66&amp;"!$B$5"),"")</f>
        <v/>
      </c>
      <c r="F66" s="17" t="str" cm="1">
        <f t="array" aca="1" ref="F66" ca="1">IF(INDIRECT($A66&amp;"!$B$6")&lt;&gt;0,INDIRECT($A66&amp;"!$B$6"),"")</f>
        <v/>
      </c>
      <c r="G66" s="17" t="str" cm="1">
        <f t="array" aca="1" ref="G66" ca="1">IF(INDIRECT($A66&amp;"!$B$7")&lt;&gt;0,INDIRECT($A66&amp;"!$B$7"),"")</f>
        <v/>
      </c>
      <c r="H66" s="17" t="str" cm="1">
        <f t="array" aca="1" ref="H66" ca="1">IF(INDIRECT($A66&amp;"!$B$8")&lt;&gt;0,INDIRECT($A66&amp;"!$B$8"),"")</f>
        <v/>
      </c>
      <c r="I66" s="9" t="str">
        <f t="shared" si="10"/>
        <v>Game47</v>
      </c>
      <c r="J66">
        <f t="shared" ca="1" si="11"/>
        <v>57</v>
      </c>
      <c r="K66" s="17" t="str" cm="1">
        <f t="array" aca="1" ref="K66" ca="1">IF(INDIRECT($A66&amp;"!$B$18")&lt;&gt;0,INDIRECT($A66&amp;"!$B$18"),"")</f>
        <v/>
      </c>
    </row>
    <row r="67" spans="1:11" x14ac:dyDescent="0.25">
      <c r="A67" t="s">
        <v>70</v>
      </c>
      <c r="B67" s="16" t="str" cm="1">
        <f t="array" aca="1" ref="B67" ca="1">IF(INDIRECT($A67&amp;"!$B$1")&lt;&gt;"",INDIRECT($A67&amp;"!$B$1"),"")</f>
        <v/>
      </c>
      <c r="C67" s="17" t="str" cm="1">
        <f t="array" aca="1" ref="C67" ca="1">IF(INDIRECT($A67&amp;"!$B$2")&lt;&gt;"",INDIRECT($A67&amp;"!$B$2"),"")</f>
        <v/>
      </c>
      <c r="D67" s="17" t="str" cm="1">
        <f t="array" aca="1" ref="D67" ca="1">IF(INDIRECT($A67&amp;"!$B$3")&lt;&gt;"",INDIRECT($A67&amp;"!$B$3"),"")</f>
        <v/>
      </c>
      <c r="E67" s="17" t="str" cm="1">
        <f t="array" aca="1" ref="E67" ca="1">IF(INDIRECT($A67&amp;"!$B$5")&lt;&gt;0,INDIRECT($A67&amp;"!$B$5"),"")</f>
        <v/>
      </c>
      <c r="F67" s="17" t="str" cm="1">
        <f t="array" aca="1" ref="F67" ca="1">IF(INDIRECT($A67&amp;"!$B$6")&lt;&gt;0,INDIRECT($A67&amp;"!$B$6"),"")</f>
        <v/>
      </c>
      <c r="G67" s="17" t="str" cm="1">
        <f t="array" aca="1" ref="G67" ca="1">IF(INDIRECT($A67&amp;"!$B$7")&lt;&gt;0,INDIRECT($A67&amp;"!$B$7"),"")</f>
        <v/>
      </c>
      <c r="H67" s="17" t="str" cm="1">
        <f t="array" aca="1" ref="H67" ca="1">IF(INDIRECT($A67&amp;"!$B$8")&lt;&gt;0,INDIRECT($A67&amp;"!$B$8"),"")</f>
        <v/>
      </c>
      <c r="I67" s="9" t="str">
        <f t="shared" si="10"/>
        <v>Game48</v>
      </c>
      <c r="J67">
        <f t="shared" ca="1" si="11"/>
        <v>58</v>
      </c>
      <c r="K67" s="17" t="str" cm="1">
        <f t="array" aca="1" ref="K67" ca="1">IF(INDIRECT($A67&amp;"!$B$18")&lt;&gt;0,INDIRECT($A67&amp;"!$B$18"),"")</f>
        <v/>
      </c>
    </row>
    <row r="68" spans="1:11" x14ac:dyDescent="0.25">
      <c r="A68" t="s">
        <v>71</v>
      </c>
      <c r="B68" s="16" t="str" cm="1">
        <f t="array" aca="1" ref="B68" ca="1">IF(INDIRECT($A68&amp;"!$B$1")&lt;&gt;"",INDIRECT($A68&amp;"!$B$1"),"")</f>
        <v/>
      </c>
      <c r="C68" s="17" t="str" cm="1">
        <f t="array" aca="1" ref="C68" ca="1">IF(INDIRECT($A68&amp;"!$B$2")&lt;&gt;"",INDIRECT($A68&amp;"!$B$2"),"")</f>
        <v/>
      </c>
      <c r="D68" s="17" t="str" cm="1">
        <f t="array" aca="1" ref="D68" ca="1">IF(INDIRECT($A68&amp;"!$B$3")&lt;&gt;"",INDIRECT($A68&amp;"!$B$3"),"")</f>
        <v/>
      </c>
      <c r="E68" s="17" t="str" cm="1">
        <f t="array" aca="1" ref="E68" ca="1">IF(INDIRECT($A68&amp;"!$B$5")&lt;&gt;0,INDIRECT($A68&amp;"!$B$5"),"")</f>
        <v/>
      </c>
      <c r="F68" s="17" t="str" cm="1">
        <f t="array" aca="1" ref="F68" ca="1">IF(INDIRECT($A68&amp;"!$B$6")&lt;&gt;0,INDIRECT($A68&amp;"!$B$6"),"")</f>
        <v/>
      </c>
      <c r="G68" s="17" t="str" cm="1">
        <f t="array" aca="1" ref="G68" ca="1">IF(INDIRECT($A68&amp;"!$B$7")&lt;&gt;0,INDIRECT($A68&amp;"!$B$7"),"")</f>
        <v/>
      </c>
      <c r="H68" s="17" t="str" cm="1">
        <f t="array" aca="1" ref="H68" ca="1">IF(INDIRECT($A68&amp;"!$B$8")&lt;&gt;0,INDIRECT($A68&amp;"!$B$8"),"")</f>
        <v/>
      </c>
      <c r="I68" s="9" t="str">
        <f t="shared" si="10"/>
        <v>Game49</v>
      </c>
      <c r="J68">
        <f t="shared" ca="1" si="11"/>
        <v>59</v>
      </c>
      <c r="K68" s="17" t="str" cm="1">
        <f t="array" aca="1" ref="K68" ca="1">IF(INDIRECT($A68&amp;"!$B$18")&lt;&gt;0,INDIRECT($A68&amp;"!$B$18"),"")</f>
        <v/>
      </c>
    </row>
    <row r="69" spans="1:11" x14ac:dyDescent="0.25">
      <c r="A69" t="s">
        <v>72</v>
      </c>
      <c r="B69" s="16" t="str" cm="1">
        <f t="array" aca="1" ref="B69" ca="1">IF(INDIRECT($A69&amp;"!$B$1")&lt;&gt;"",INDIRECT($A69&amp;"!$B$1"),"")</f>
        <v/>
      </c>
      <c r="C69" s="17" t="str" cm="1">
        <f t="array" aca="1" ref="C69" ca="1">IF(INDIRECT($A69&amp;"!$B$2")&lt;&gt;"",INDIRECT($A69&amp;"!$B$2"),"")</f>
        <v/>
      </c>
      <c r="D69" s="17" t="str" cm="1">
        <f t="array" aca="1" ref="D69" ca="1">IF(INDIRECT($A69&amp;"!$B$3")&lt;&gt;"",INDIRECT($A69&amp;"!$B$3"),"")</f>
        <v/>
      </c>
      <c r="E69" s="17" t="str" cm="1">
        <f t="array" aca="1" ref="E69" ca="1">IF(INDIRECT($A69&amp;"!$B$5")&lt;&gt;0,INDIRECT($A69&amp;"!$B$5"),"")</f>
        <v/>
      </c>
      <c r="F69" s="17" t="str" cm="1">
        <f t="array" aca="1" ref="F69" ca="1">IF(INDIRECT($A69&amp;"!$B$6")&lt;&gt;0,INDIRECT($A69&amp;"!$B$6"),"")</f>
        <v/>
      </c>
      <c r="G69" s="17" t="str" cm="1">
        <f t="array" aca="1" ref="G69" ca="1">IF(INDIRECT($A69&amp;"!$B$7")&lt;&gt;0,INDIRECT($A69&amp;"!$B$7"),"")</f>
        <v/>
      </c>
      <c r="H69" s="17" t="str" cm="1">
        <f t="array" aca="1" ref="H69" ca="1">IF(INDIRECT($A69&amp;"!$B$8")&lt;&gt;0,INDIRECT($A69&amp;"!$B$8"),"")</f>
        <v/>
      </c>
      <c r="I69" s="9" t="str">
        <f t="shared" si="10"/>
        <v>Game50</v>
      </c>
      <c r="J69">
        <f t="shared" ca="1" si="11"/>
        <v>60</v>
      </c>
      <c r="K69" s="17" t="str" cm="1">
        <f t="array" aca="1" ref="K69" ca="1">IF(INDIRECT($A69&amp;"!$B$18")&lt;&gt;0,INDIRECT($A69&amp;"!$B$18"),"")</f>
        <v/>
      </c>
    </row>
    <row r="70" spans="1:11" x14ac:dyDescent="0.25">
      <c r="A70" t="s">
        <v>73</v>
      </c>
      <c r="B70" s="16" t="str" cm="1">
        <f t="array" aca="1" ref="B70" ca="1">IF(INDIRECT($A70&amp;"!$B$1")&lt;&gt;"",INDIRECT($A70&amp;"!$B$1"),"")</f>
        <v/>
      </c>
      <c r="C70" s="17" t="str" cm="1">
        <f t="array" aca="1" ref="C70" ca="1">IF(INDIRECT($A70&amp;"!$B$2")&lt;&gt;"",INDIRECT($A70&amp;"!$B$2"),"")</f>
        <v/>
      </c>
      <c r="D70" s="17" t="str" cm="1">
        <f t="array" aca="1" ref="D70" ca="1">IF(INDIRECT($A70&amp;"!$B$3")&lt;&gt;"",INDIRECT($A70&amp;"!$B$3"),"")</f>
        <v/>
      </c>
      <c r="E70" s="17" t="str" cm="1">
        <f t="array" aca="1" ref="E70" ca="1">IF(INDIRECT($A70&amp;"!$B$5")&lt;&gt;0,INDIRECT($A70&amp;"!$B$5"),"")</f>
        <v/>
      </c>
      <c r="F70" s="17" t="str" cm="1">
        <f t="array" aca="1" ref="F70" ca="1">IF(INDIRECT($A70&amp;"!$B$6")&lt;&gt;0,INDIRECT($A70&amp;"!$B$6"),"")</f>
        <v/>
      </c>
      <c r="G70" s="17" t="str" cm="1">
        <f t="array" aca="1" ref="G70" ca="1">IF(INDIRECT($A70&amp;"!$B$7")&lt;&gt;0,INDIRECT($A70&amp;"!$B$7"),"")</f>
        <v/>
      </c>
      <c r="H70" s="17" t="str" cm="1">
        <f t="array" aca="1" ref="H70" ca="1">IF(INDIRECT($A70&amp;"!$B$8")&lt;&gt;0,INDIRECT($A70&amp;"!$B$8"),"")</f>
        <v/>
      </c>
      <c r="I70" s="9" t="str">
        <f t="shared" si="10"/>
        <v>Game51</v>
      </c>
      <c r="J70">
        <f t="shared" ca="1" si="11"/>
        <v>61</v>
      </c>
      <c r="K70" s="17" t="str" cm="1">
        <f t="array" aca="1" ref="K70" ca="1">IF(INDIRECT($A70&amp;"!$B$18")&lt;&gt;0,INDIRECT($A70&amp;"!$B$18"),"")</f>
        <v/>
      </c>
    </row>
    <row r="71" spans="1:11" x14ac:dyDescent="0.25">
      <c r="A71" t="s">
        <v>74</v>
      </c>
      <c r="B71" s="16" t="str" cm="1">
        <f t="array" aca="1" ref="B71" ca="1">IF(INDIRECT($A71&amp;"!$B$1")&lt;&gt;"",INDIRECT($A71&amp;"!$B$1"),"")</f>
        <v/>
      </c>
      <c r="C71" s="17" t="str" cm="1">
        <f t="array" aca="1" ref="C71" ca="1">IF(INDIRECT($A71&amp;"!$B$2")&lt;&gt;"",INDIRECT($A71&amp;"!$B$2"),"")</f>
        <v/>
      </c>
      <c r="D71" s="17" t="str" cm="1">
        <f t="array" aca="1" ref="D71" ca="1">IF(INDIRECT($A71&amp;"!$B$3")&lt;&gt;"",INDIRECT($A71&amp;"!$B$3"),"")</f>
        <v/>
      </c>
      <c r="E71" s="17" t="str" cm="1">
        <f t="array" aca="1" ref="E71" ca="1">IF(INDIRECT($A71&amp;"!$B$5")&lt;&gt;0,INDIRECT($A71&amp;"!$B$5"),"")</f>
        <v/>
      </c>
      <c r="F71" s="17" t="str" cm="1">
        <f t="array" aca="1" ref="F71" ca="1">IF(INDIRECT($A71&amp;"!$B$6")&lt;&gt;0,INDIRECT($A71&amp;"!$B$6"),"")</f>
        <v/>
      </c>
      <c r="G71" s="17" t="str" cm="1">
        <f t="array" aca="1" ref="G71" ca="1">IF(INDIRECT($A71&amp;"!$B$7")&lt;&gt;0,INDIRECT($A71&amp;"!$B$7"),"")</f>
        <v/>
      </c>
      <c r="H71" s="17" t="str" cm="1">
        <f t="array" aca="1" ref="H71" ca="1">IF(INDIRECT($A71&amp;"!$B$8")&lt;&gt;0,INDIRECT($A71&amp;"!$B$8"),"")</f>
        <v/>
      </c>
      <c r="I71" s="9" t="str">
        <f t="shared" si="10"/>
        <v>Game52</v>
      </c>
      <c r="J71">
        <f t="shared" ca="1" si="11"/>
        <v>62</v>
      </c>
      <c r="K71" s="17" t="str" cm="1">
        <f t="array" aca="1" ref="K71" ca="1">IF(INDIRECT($A71&amp;"!$B$18")&lt;&gt;0,INDIRECT($A71&amp;"!$B$18"),"")</f>
        <v/>
      </c>
    </row>
    <row r="72" spans="1:11" x14ac:dyDescent="0.25">
      <c r="A72" t="s">
        <v>75</v>
      </c>
      <c r="B72" s="16" t="str" cm="1">
        <f t="array" aca="1" ref="B72" ca="1">IF(INDIRECT($A72&amp;"!$B$1")&lt;&gt;"",INDIRECT($A72&amp;"!$B$1"),"")</f>
        <v/>
      </c>
      <c r="C72" s="17" t="str" cm="1">
        <f t="array" aca="1" ref="C72" ca="1">IF(INDIRECT($A72&amp;"!$B$2")&lt;&gt;"",INDIRECT($A72&amp;"!$B$2"),"")</f>
        <v/>
      </c>
      <c r="D72" s="17" t="str" cm="1">
        <f t="array" aca="1" ref="D72" ca="1">IF(INDIRECT($A72&amp;"!$B$3")&lt;&gt;"",INDIRECT($A72&amp;"!$B$3"),"")</f>
        <v/>
      </c>
      <c r="E72" s="17" t="str" cm="1">
        <f t="array" aca="1" ref="E72" ca="1">IF(INDIRECT($A72&amp;"!$B$5")&lt;&gt;0,INDIRECT($A72&amp;"!$B$5"),"")</f>
        <v/>
      </c>
      <c r="F72" s="17" t="str" cm="1">
        <f t="array" aca="1" ref="F72" ca="1">IF(INDIRECT($A72&amp;"!$B$6")&lt;&gt;0,INDIRECT($A72&amp;"!$B$6"),"")</f>
        <v/>
      </c>
      <c r="G72" s="17" t="str" cm="1">
        <f t="array" aca="1" ref="G72" ca="1">IF(INDIRECT($A72&amp;"!$B$7")&lt;&gt;0,INDIRECT($A72&amp;"!$B$7"),"")</f>
        <v/>
      </c>
      <c r="H72" s="17" t="str" cm="1">
        <f t="array" aca="1" ref="H72" ca="1">IF(INDIRECT($A72&amp;"!$B$8")&lt;&gt;0,INDIRECT($A72&amp;"!$B$8"),"")</f>
        <v/>
      </c>
      <c r="I72" s="9" t="str">
        <f t="shared" si="10"/>
        <v>Game53</v>
      </c>
      <c r="J72">
        <f t="shared" ca="1" si="11"/>
        <v>63</v>
      </c>
      <c r="K72" s="17" t="str" cm="1">
        <f t="array" aca="1" ref="K72" ca="1">IF(INDIRECT($A72&amp;"!$B$18")&lt;&gt;0,INDIRECT($A72&amp;"!$B$18"),"")</f>
        <v/>
      </c>
    </row>
    <row r="73" spans="1:11" x14ac:dyDescent="0.25">
      <c r="A73" t="s">
        <v>76</v>
      </c>
      <c r="B73" s="16" t="str" cm="1">
        <f t="array" aca="1" ref="B73" ca="1">IF(INDIRECT($A73&amp;"!$B$1")&lt;&gt;"",INDIRECT($A73&amp;"!$B$1"),"")</f>
        <v/>
      </c>
      <c r="C73" s="17" t="str" cm="1">
        <f t="array" aca="1" ref="C73" ca="1">IF(INDIRECT($A73&amp;"!$B$2")&lt;&gt;"",INDIRECT($A73&amp;"!$B$2"),"")</f>
        <v/>
      </c>
      <c r="D73" s="17" t="str" cm="1">
        <f t="array" aca="1" ref="D73" ca="1">IF(INDIRECT($A73&amp;"!$B$3")&lt;&gt;"",INDIRECT($A73&amp;"!$B$3"),"")</f>
        <v/>
      </c>
      <c r="E73" s="17" t="str" cm="1">
        <f t="array" aca="1" ref="E73" ca="1">IF(INDIRECT($A73&amp;"!$B$5")&lt;&gt;0,INDIRECT($A73&amp;"!$B$5"),"")</f>
        <v/>
      </c>
      <c r="F73" s="17" t="str" cm="1">
        <f t="array" aca="1" ref="F73" ca="1">IF(INDIRECT($A73&amp;"!$B$6")&lt;&gt;0,INDIRECT($A73&amp;"!$B$6"),"")</f>
        <v/>
      </c>
      <c r="G73" s="17" t="str" cm="1">
        <f t="array" aca="1" ref="G73" ca="1">IF(INDIRECT($A73&amp;"!$B$7")&lt;&gt;0,INDIRECT($A73&amp;"!$B$7"),"")</f>
        <v/>
      </c>
      <c r="H73" s="17" t="str" cm="1">
        <f t="array" aca="1" ref="H73" ca="1">IF(INDIRECT($A73&amp;"!$B$8")&lt;&gt;0,INDIRECT($A73&amp;"!$B$8"),"")</f>
        <v/>
      </c>
      <c r="I73" s="9" t="str">
        <f t="shared" si="10"/>
        <v>Game54</v>
      </c>
      <c r="J73">
        <f t="shared" ca="1" si="11"/>
        <v>64</v>
      </c>
      <c r="K73" s="17" t="str" cm="1">
        <f t="array" aca="1" ref="K73" ca="1">IF(INDIRECT($A73&amp;"!$B$18")&lt;&gt;0,INDIRECT($A73&amp;"!$B$18"),"")</f>
        <v/>
      </c>
    </row>
    <row r="74" spans="1:11" x14ac:dyDescent="0.25">
      <c r="A74" t="s">
        <v>77</v>
      </c>
      <c r="B74" s="16" t="str" cm="1">
        <f t="array" aca="1" ref="B74" ca="1">IF(INDIRECT($A74&amp;"!$B$1")&lt;&gt;"",INDIRECT($A74&amp;"!$B$1"),"")</f>
        <v/>
      </c>
      <c r="C74" s="17" t="str" cm="1">
        <f t="array" aca="1" ref="C74" ca="1">IF(INDIRECT($A74&amp;"!$B$2")&lt;&gt;"",INDIRECT($A74&amp;"!$B$2"),"")</f>
        <v/>
      </c>
      <c r="D74" s="17" t="str" cm="1">
        <f t="array" aca="1" ref="D74" ca="1">IF(INDIRECT($A74&amp;"!$B$3")&lt;&gt;"",INDIRECT($A74&amp;"!$B$3"),"")</f>
        <v/>
      </c>
      <c r="E74" s="17" t="str" cm="1">
        <f t="array" aca="1" ref="E74" ca="1">IF(INDIRECT($A74&amp;"!$B$5")&lt;&gt;0,INDIRECT($A74&amp;"!$B$5"),"")</f>
        <v/>
      </c>
      <c r="F74" s="17" t="str" cm="1">
        <f t="array" aca="1" ref="F74" ca="1">IF(INDIRECT($A74&amp;"!$B$6")&lt;&gt;0,INDIRECT($A74&amp;"!$B$6"),"")</f>
        <v/>
      </c>
      <c r="G74" s="17" t="str" cm="1">
        <f t="array" aca="1" ref="G74" ca="1">IF(INDIRECT($A74&amp;"!$B$7")&lt;&gt;0,INDIRECT($A74&amp;"!$B$7"),"")</f>
        <v/>
      </c>
      <c r="H74" s="17" t="str" cm="1">
        <f t="array" aca="1" ref="H74" ca="1">IF(INDIRECT($A74&amp;"!$B$8")&lt;&gt;0,INDIRECT($A74&amp;"!$B$8"),"")</f>
        <v/>
      </c>
      <c r="I74" s="9" t="str">
        <f t="shared" si="10"/>
        <v>Game55</v>
      </c>
      <c r="J74">
        <f t="shared" ca="1" si="11"/>
        <v>65</v>
      </c>
      <c r="K74" s="17" t="str" cm="1">
        <f t="array" aca="1" ref="K74" ca="1">IF(INDIRECT($A74&amp;"!$B$18")&lt;&gt;0,INDIRECT($A74&amp;"!$B$18"),"")</f>
        <v/>
      </c>
    </row>
    <row r="75" spans="1:11" x14ac:dyDescent="0.25">
      <c r="A75" t="s">
        <v>78</v>
      </c>
      <c r="B75" s="16" t="str" cm="1">
        <f t="array" aca="1" ref="B75" ca="1">IF(INDIRECT($A75&amp;"!$B$1")&lt;&gt;"",INDIRECT($A75&amp;"!$B$1"),"")</f>
        <v/>
      </c>
      <c r="C75" s="17" t="str" cm="1">
        <f t="array" aca="1" ref="C75" ca="1">IF(INDIRECT($A75&amp;"!$B$2")&lt;&gt;"",INDIRECT($A75&amp;"!$B$2"),"")</f>
        <v/>
      </c>
      <c r="D75" s="17" t="str" cm="1">
        <f t="array" aca="1" ref="D75" ca="1">IF(INDIRECT($A75&amp;"!$B$3")&lt;&gt;"",INDIRECT($A75&amp;"!$B$3"),"")</f>
        <v/>
      </c>
      <c r="E75" s="17" t="str" cm="1">
        <f t="array" aca="1" ref="E75" ca="1">IF(INDIRECT($A75&amp;"!$B$5")&lt;&gt;0,INDIRECT($A75&amp;"!$B$5"),"")</f>
        <v/>
      </c>
      <c r="F75" s="17" t="str" cm="1">
        <f t="array" aca="1" ref="F75" ca="1">IF(INDIRECT($A75&amp;"!$B$6")&lt;&gt;0,INDIRECT($A75&amp;"!$B$6"),"")</f>
        <v/>
      </c>
      <c r="G75" s="17" t="str" cm="1">
        <f t="array" aca="1" ref="G75" ca="1">IF(INDIRECT($A75&amp;"!$B$7")&lt;&gt;0,INDIRECT($A75&amp;"!$B$7"),"")</f>
        <v/>
      </c>
      <c r="H75" s="17" t="str" cm="1">
        <f t="array" aca="1" ref="H75" ca="1">IF(INDIRECT($A75&amp;"!$B$8")&lt;&gt;0,INDIRECT($A75&amp;"!$B$8"),"")</f>
        <v/>
      </c>
      <c r="I75" s="9" t="str">
        <f t="shared" si="10"/>
        <v>Game56</v>
      </c>
      <c r="J75">
        <f t="shared" ca="1" si="11"/>
        <v>66</v>
      </c>
      <c r="K75" s="17" t="str" cm="1">
        <f t="array" aca="1" ref="K75" ca="1">IF(INDIRECT($A75&amp;"!$B$18")&lt;&gt;0,INDIRECT($A75&amp;"!$B$18"),"")</f>
        <v/>
      </c>
    </row>
    <row r="76" spans="1:11" x14ac:dyDescent="0.25">
      <c r="A76" t="s">
        <v>79</v>
      </c>
      <c r="B76" s="16" t="str" cm="1">
        <f t="array" aca="1" ref="B76" ca="1">IF(INDIRECT($A76&amp;"!$B$1")&lt;&gt;"",INDIRECT($A76&amp;"!$B$1"),"")</f>
        <v/>
      </c>
      <c r="C76" s="17" t="str" cm="1">
        <f t="array" aca="1" ref="C76" ca="1">IF(INDIRECT($A76&amp;"!$B$2")&lt;&gt;"",INDIRECT($A76&amp;"!$B$2"),"")</f>
        <v/>
      </c>
      <c r="D76" s="17" t="str" cm="1">
        <f t="array" aca="1" ref="D76" ca="1">IF(INDIRECT($A76&amp;"!$B$3")&lt;&gt;"",INDIRECT($A76&amp;"!$B$3"),"")</f>
        <v/>
      </c>
      <c r="E76" s="17" t="str" cm="1">
        <f t="array" aca="1" ref="E76" ca="1">IF(INDIRECT($A76&amp;"!$B$5")&lt;&gt;0,INDIRECT($A76&amp;"!$B$5"),"")</f>
        <v/>
      </c>
      <c r="F76" s="17" t="str" cm="1">
        <f t="array" aca="1" ref="F76" ca="1">IF(INDIRECT($A76&amp;"!$B$6")&lt;&gt;0,INDIRECT($A76&amp;"!$B$6"),"")</f>
        <v/>
      </c>
      <c r="G76" s="17" t="str" cm="1">
        <f t="array" aca="1" ref="G76" ca="1">IF(INDIRECT($A76&amp;"!$B$7")&lt;&gt;0,INDIRECT($A76&amp;"!$B$7"),"")</f>
        <v/>
      </c>
      <c r="H76" s="17" t="str" cm="1">
        <f t="array" aca="1" ref="H76" ca="1">IF(INDIRECT($A76&amp;"!$B$8")&lt;&gt;0,INDIRECT($A76&amp;"!$B$8"),"")</f>
        <v/>
      </c>
      <c r="I76" s="9" t="str">
        <f t="shared" si="10"/>
        <v>Game57</v>
      </c>
      <c r="J76">
        <f t="shared" ca="1" si="11"/>
        <v>67</v>
      </c>
      <c r="K76" s="17" t="str" cm="1">
        <f t="array" aca="1" ref="K76" ca="1">IF(INDIRECT($A76&amp;"!$B$18")&lt;&gt;0,INDIRECT($A76&amp;"!$B$18"),"")</f>
        <v/>
      </c>
    </row>
    <row r="77" spans="1:11" x14ac:dyDescent="0.25">
      <c r="A77" t="s">
        <v>80</v>
      </c>
      <c r="B77" s="16" t="str" cm="1">
        <f t="array" aca="1" ref="B77" ca="1">IF(INDIRECT($A77&amp;"!$B$1")&lt;&gt;"",INDIRECT($A77&amp;"!$B$1"),"")</f>
        <v/>
      </c>
      <c r="C77" s="17" t="str" cm="1">
        <f t="array" aca="1" ref="C77" ca="1">IF(INDIRECT($A77&amp;"!$B$2")&lt;&gt;"",INDIRECT($A77&amp;"!$B$2"),"")</f>
        <v/>
      </c>
      <c r="D77" s="17" t="str" cm="1">
        <f t="array" aca="1" ref="D77" ca="1">IF(INDIRECT($A77&amp;"!$B$3")&lt;&gt;"",INDIRECT($A77&amp;"!$B$3"),"")</f>
        <v/>
      </c>
      <c r="E77" s="17" t="str" cm="1">
        <f t="array" aca="1" ref="E77" ca="1">IF(INDIRECT($A77&amp;"!$B$5")&lt;&gt;0,INDIRECT($A77&amp;"!$B$5"),"")</f>
        <v/>
      </c>
      <c r="F77" s="17" t="str" cm="1">
        <f t="array" aca="1" ref="F77" ca="1">IF(INDIRECT($A77&amp;"!$B$6")&lt;&gt;0,INDIRECT($A77&amp;"!$B$6"),"")</f>
        <v/>
      </c>
      <c r="G77" s="17" t="str" cm="1">
        <f t="array" aca="1" ref="G77" ca="1">IF(INDIRECT($A77&amp;"!$B$7")&lt;&gt;0,INDIRECT($A77&amp;"!$B$7"),"")</f>
        <v/>
      </c>
      <c r="H77" s="17" t="str" cm="1">
        <f t="array" aca="1" ref="H77" ca="1">IF(INDIRECT($A77&amp;"!$B$8")&lt;&gt;0,INDIRECT($A77&amp;"!$B$8"),"")</f>
        <v/>
      </c>
      <c r="I77" s="9" t="str">
        <f t="shared" si="10"/>
        <v>Game58</v>
      </c>
      <c r="J77">
        <f t="shared" ca="1" si="11"/>
        <v>68</v>
      </c>
      <c r="K77" s="17" t="str" cm="1">
        <f t="array" aca="1" ref="K77" ca="1">IF(INDIRECT($A77&amp;"!$B$18")&lt;&gt;0,INDIRECT($A77&amp;"!$B$18"),"")</f>
        <v/>
      </c>
    </row>
    <row r="78" spans="1:11" x14ac:dyDescent="0.25">
      <c r="A78" t="s">
        <v>81</v>
      </c>
      <c r="B78" s="16" t="str" cm="1">
        <f t="array" aca="1" ref="B78" ca="1">IF(INDIRECT($A78&amp;"!$B$1")&lt;&gt;"",INDIRECT($A78&amp;"!$B$1"),"")</f>
        <v/>
      </c>
      <c r="C78" s="17" t="str" cm="1">
        <f t="array" aca="1" ref="C78" ca="1">IF(INDIRECT($A78&amp;"!$B$2")&lt;&gt;"",INDIRECT($A78&amp;"!$B$2"),"")</f>
        <v/>
      </c>
      <c r="D78" s="17" t="str" cm="1">
        <f t="array" aca="1" ref="D78" ca="1">IF(INDIRECT($A78&amp;"!$B$3")&lt;&gt;"",INDIRECT($A78&amp;"!$B$3"),"")</f>
        <v/>
      </c>
      <c r="E78" s="17" t="str" cm="1">
        <f t="array" aca="1" ref="E78" ca="1">IF(INDIRECT($A78&amp;"!$B$5")&lt;&gt;0,INDIRECT($A78&amp;"!$B$5"),"")</f>
        <v/>
      </c>
      <c r="F78" s="17" t="str" cm="1">
        <f t="array" aca="1" ref="F78" ca="1">IF(INDIRECT($A78&amp;"!$B$6")&lt;&gt;0,INDIRECT($A78&amp;"!$B$6"),"")</f>
        <v/>
      </c>
      <c r="G78" s="17" t="str" cm="1">
        <f t="array" aca="1" ref="G78" ca="1">IF(INDIRECT($A78&amp;"!$B$7")&lt;&gt;0,INDIRECT($A78&amp;"!$B$7"),"")</f>
        <v/>
      </c>
      <c r="H78" s="17" t="str" cm="1">
        <f t="array" aca="1" ref="H78" ca="1">IF(INDIRECT($A78&amp;"!$B$8")&lt;&gt;0,INDIRECT($A78&amp;"!$B$8"),"")</f>
        <v/>
      </c>
      <c r="I78" s="9" t="str">
        <f t="shared" si="10"/>
        <v>Game59</v>
      </c>
      <c r="J78">
        <f t="shared" ca="1" si="11"/>
        <v>69</v>
      </c>
      <c r="K78" s="17" t="str" cm="1">
        <f t="array" aca="1" ref="K78" ca="1">IF(INDIRECT($A78&amp;"!$B$18")&lt;&gt;0,INDIRECT($A78&amp;"!$B$18"),"")</f>
        <v/>
      </c>
    </row>
    <row r="79" spans="1:11" x14ac:dyDescent="0.25">
      <c r="A79" t="s">
        <v>82</v>
      </c>
      <c r="B79" s="16" t="str" cm="1">
        <f t="array" aca="1" ref="B79" ca="1">IF(INDIRECT($A79&amp;"!$B$1")&lt;&gt;"",INDIRECT($A79&amp;"!$B$1"),"")</f>
        <v/>
      </c>
      <c r="C79" s="17" t="str" cm="1">
        <f t="array" aca="1" ref="C79" ca="1">IF(INDIRECT($A79&amp;"!$B$2")&lt;&gt;"",INDIRECT($A79&amp;"!$B$2"),"")</f>
        <v/>
      </c>
      <c r="D79" s="17" t="str" cm="1">
        <f t="array" aca="1" ref="D79" ca="1">IF(INDIRECT($A79&amp;"!$B$3")&lt;&gt;"",INDIRECT($A79&amp;"!$B$3"),"")</f>
        <v/>
      </c>
      <c r="E79" s="17" t="str" cm="1">
        <f t="array" aca="1" ref="E79" ca="1">IF(INDIRECT($A79&amp;"!$B$5")&lt;&gt;0,INDIRECT($A79&amp;"!$B$5"),"")</f>
        <v/>
      </c>
      <c r="F79" s="17" t="str" cm="1">
        <f t="array" aca="1" ref="F79" ca="1">IF(INDIRECT($A79&amp;"!$B$6")&lt;&gt;0,INDIRECT($A79&amp;"!$B$6"),"")</f>
        <v/>
      </c>
      <c r="G79" s="17" t="str" cm="1">
        <f t="array" aca="1" ref="G79" ca="1">IF(INDIRECT($A79&amp;"!$B$7")&lt;&gt;0,INDIRECT($A79&amp;"!$B$7"),"")</f>
        <v/>
      </c>
      <c r="H79" s="17" t="str" cm="1">
        <f t="array" aca="1" ref="H79" ca="1">IF(INDIRECT($A79&amp;"!$B$8")&lt;&gt;0,INDIRECT($A79&amp;"!$B$8"),"")</f>
        <v/>
      </c>
      <c r="I79" s="9" t="str">
        <f t="shared" si="10"/>
        <v>Game60</v>
      </c>
      <c r="J79">
        <f t="shared" ca="1" si="11"/>
        <v>70</v>
      </c>
      <c r="K79" s="17" t="str" cm="1">
        <f t="array" aca="1" ref="K79" ca="1">IF(INDIRECT($A79&amp;"!$B$18")&lt;&gt;0,INDIRECT($A79&amp;"!$B$18"),"")</f>
        <v/>
      </c>
    </row>
    <row r="80" spans="1:11" x14ac:dyDescent="0.25">
      <c r="C80" s="17"/>
      <c r="D80" s="17"/>
      <c r="E80" s="17"/>
      <c r="F80" s="17"/>
      <c r="G80" s="17"/>
      <c r="H80" s="17"/>
      <c r="I80" s="9"/>
    </row>
    <row r="81" spans="3:9" x14ac:dyDescent="0.25">
      <c r="C81" s="17"/>
      <c r="D81" s="17"/>
      <c r="E81" s="17"/>
      <c r="F81" s="17"/>
      <c r="G81" s="17"/>
      <c r="H81" s="17"/>
      <c r="I81" s="9"/>
    </row>
    <row r="1000" spans="1:1" x14ac:dyDescent="0.25">
      <c r="A1000" t="s">
        <v>258</v>
      </c>
    </row>
  </sheetData>
  <mergeCells count="1">
    <mergeCell ref="A1:K1"/>
  </mergeCells>
  <phoneticPr fontId="8" type="noConversion"/>
  <pageMargins left="0.7" right="0.7" top="0.75" bottom="0.75" header="0.3" footer="0.3"/>
  <pageSetup paperSize="9" orientation="portrait" horizontalDpi="4294967293" verticalDpi="4294967293"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cellIs" priority="4" operator="equal" id="{B4735728-FF3F-4132-96B2-22DEF88FB8D8}">
            <xm:f>Players!$A$4</xm:f>
            <x14:dxf>
              <fill>
                <patternFill>
                  <bgColor theme="8" tint="0.59996337778862885"/>
                </patternFill>
              </fill>
            </x14:dxf>
          </x14:cfRule>
          <x14:cfRule type="cellIs" priority="5" operator="equal" id="{5029A11A-24FD-46E5-8B38-25DAAD2D47A9}">
            <xm:f>Players!$A$3</xm:f>
            <x14:dxf>
              <fill>
                <patternFill>
                  <bgColor rgb="FFFFC7CE"/>
                </patternFill>
              </fill>
            </x14:dxf>
          </x14:cfRule>
          <xm:sqref>E20:E79</xm:sqref>
        </x14:conditionalFormatting>
        <x14:conditionalFormatting xmlns:xm="http://schemas.microsoft.com/office/excel/2006/main">
          <x14:cfRule type="cellIs" priority="6" operator="equal" id="{B24690DD-2D8F-4F01-ADE1-A91FEBBA7F94}">
            <xm:f>Players!$A$2</xm:f>
            <x14:dxf>
              <font>
                <color auto="1"/>
              </font>
              <fill>
                <patternFill>
                  <bgColor theme="1" tint="0.499984740745262"/>
                </patternFill>
              </fill>
            </x14:dxf>
          </x14:cfRule>
          <xm:sqref>E20:E79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8B22E-2C86-4032-A283-6472001666CF}">
  <sheetPr codeName="List2"/>
  <dimension ref="A1:Q22"/>
  <sheetViews>
    <sheetView workbookViewId="0">
      <selection activeCell="L1" sqref="L1:Q2"/>
    </sheetView>
  </sheetViews>
  <sheetFormatPr defaultRowHeight="15" x14ac:dyDescent="0.25"/>
  <cols>
    <col min="1" max="1" width="22.140625" customWidth="1"/>
    <col min="2" max="2" width="12.140625" customWidth="1"/>
    <col min="3" max="3" width="10.7109375" customWidth="1"/>
    <col min="4" max="4" width="12" customWidth="1"/>
    <col min="5" max="10" width="9.5703125" style="14" customWidth="1"/>
    <col min="11" max="11" width="9.5703125" customWidth="1"/>
    <col min="12" max="12" width="17.85546875" customWidth="1"/>
  </cols>
  <sheetData>
    <row r="1" spans="1:17" ht="15" customHeight="1" x14ac:dyDescent="0.25">
      <c r="A1" s="38" t="s">
        <v>83</v>
      </c>
      <c r="B1" s="38" t="s">
        <v>84</v>
      </c>
      <c r="C1" s="40" t="s">
        <v>85</v>
      </c>
      <c r="D1" s="22" t="s">
        <v>86</v>
      </c>
      <c r="E1" s="62"/>
      <c r="F1" s="23"/>
      <c r="G1" s="23"/>
      <c r="H1" s="62"/>
      <c r="I1" s="23"/>
      <c r="J1" s="23"/>
      <c r="K1" s="23"/>
      <c r="L1" s="64" t="str">
        <f>HYPERLINK("[.\]TOC!A1","GO TO TOC")</f>
        <v>GO TO TOC</v>
      </c>
      <c r="M1" s="65" t="str">
        <f t="shared" ref="M1:Q2" si="0">HYPERLINK("[.\]TOC!A1","BACK TO TOC")</f>
        <v>BACK TO TOC</v>
      </c>
      <c r="N1" s="65" t="str">
        <f t="shared" si="0"/>
        <v>BACK TO TOC</v>
      </c>
      <c r="O1" s="65" t="str">
        <f t="shared" si="0"/>
        <v>BACK TO TOC</v>
      </c>
      <c r="P1" s="65" t="str">
        <f t="shared" si="0"/>
        <v>BACK TO TOC</v>
      </c>
      <c r="Q1" s="65" t="str">
        <f t="shared" si="0"/>
        <v>BACK TO TOC</v>
      </c>
    </row>
    <row r="2" spans="1:17" ht="15" customHeight="1" x14ac:dyDescent="0.25">
      <c r="A2" s="41" t="s">
        <v>176</v>
      </c>
      <c r="B2" s="42" cm="1">
        <f t="array" aca="1" ref="B2" ca="1">SUMPRODUCT(COUNTIF(INDIRECT("'"&amp;GAMES&amp;"'!A11:A15"),$A2))</f>
        <v>0</v>
      </c>
      <c r="C2" s="5" cm="1">
        <f t="array" aca="1" ref="C2" ca="1">SUMPRODUCT(COUNTIF(INDIRECT("'"&amp;GAMES&amp;"'!B5"),$A2))</f>
        <v>0</v>
      </c>
      <c r="D2" s="20" t="e">
        <f t="shared" ref="D2:D22" ca="1" si="1">C2/B2*100</f>
        <v>#DIV/0!</v>
      </c>
      <c r="E2" s="24"/>
      <c r="F2" s="24"/>
      <c r="G2" s="24"/>
      <c r="H2" s="24"/>
      <c r="I2" s="24"/>
      <c r="L2" s="65" t="str">
        <f>HYPERLINK("[.\]TOC!A1","BACK TO TOC")</f>
        <v>BACK TO TOC</v>
      </c>
      <c r="M2" s="65" t="str">
        <f t="shared" si="0"/>
        <v>BACK TO TOC</v>
      </c>
      <c r="N2" s="65" t="str">
        <f t="shared" si="0"/>
        <v>BACK TO TOC</v>
      </c>
      <c r="O2" s="65" t="str">
        <f t="shared" si="0"/>
        <v>BACK TO TOC</v>
      </c>
      <c r="P2" s="65" t="str">
        <f t="shared" si="0"/>
        <v>BACK TO TOC</v>
      </c>
      <c r="Q2" s="65" t="str">
        <f t="shared" si="0"/>
        <v>BACK TO TOC</v>
      </c>
    </row>
    <row r="3" spans="1:17" ht="15" customHeight="1" x14ac:dyDescent="0.3">
      <c r="A3" s="41" t="s">
        <v>177</v>
      </c>
      <c r="B3" s="42" cm="1">
        <f t="array" aca="1" ref="B3" ca="1">SUMPRODUCT(COUNTIF(INDIRECT("'"&amp;GAMES&amp;"'!A11:A15"),$A3))</f>
        <v>0</v>
      </c>
      <c r="C3" s="5" cm="1">
        <f t="array" aca="1" ref="C3" ca="1">SUMPRODUCT(COUNTIF(INDIRECT("'"&amp;GAMES&amp;"'!B5"),$A3))</f>
        <v>0</v>
      </c>
      <c r="D3" s="20" t="e">
        <f t="shared" ref="D3:D5" ca="1" si="2">C3/B3*100</f>
        <v>#DIV/0!</v>
      </c>
      <c r="E3" s="24"/>
      <c r="F3" s="24"/>
      <c r="G3" s="24"/>
      <c r="H3" s="24"/>
      <c r="I3" s="24"/>
      <c r="L3" s="6"/>
    </row>
    <row r="4" spans="1:17" ht="15" customHeight="1" x14ac:dyDescent="0.25">
      <c r="A4" s="41" t="s">
        <v>178</v>
      </c>
      <c r="B4" s="42" cm="1">
        <f t="array" aca="1" ref="B4" ca="1">SUMPRODUCT(COUNTIF(INDIRECT("'"&amp;GAMES&amp;"'!A11:A15"),$A4))</f>
        <v>0</v>
      </c>
      <c r="C4" s="5" cm="1">
        <f t="array" aca="1" ref="C4" ca="1">SUMPRODUCT(COUNTIF(INDIRECT("'"&amp;GAMES&amp;"'!B5"),$A4))</f>
        <v>0</v>
      </c>
      <c r="D4" s="20" t="e">
        <f t="shared" ca="1" si="2"/>
        <v>#DIV/0!</v>
      </c>
      <c r="E4" s="24"/>
      <c r="F4" s="24"/>
      <c r="G4" s="24"/>
      <c r="H4" s="24"/>
      <c r="I4" s="24"/>
      <c r="L4" s="67" t="s">
        <v>227</v>
      </c>
      <c r="M4" s="67"/>
      <c r="N4" s="67"/>
      <c r="O4" s="67"/>
      <c r="P4" s="67"/>
    </row>
    <row r="5" spans="1:17" ht="15" customHeight="1" x14ac:dyDescent="0.25">
      <c r="A5" s="41" t="s">
        <v>179</v>
      </c>
      <c r="B5" s="42" cm="1">
        <f t="array" aca="1" ref="B5" ca="1">SUMPRODUCT(COUNTIF(INDIRECT("'"&amp;GAMES&amp;"'!A11:A15"),$A5))</f>
        <v>0</v>
      </c>
      <c r="C5" s="5" cm="1">
        <f t="array" aca="1" ref="C5" ca="1">SUMPRODUCT(COUNTIF(INDIRECT("'"&amp;GAMES&amp;"'!B5"),$A5))</f>
        <v>0</v>
      </c>
      <c r="D5" s="20" t="e">
        <f t="shared" ca="1" si="2"/>
        <v>#DIV/0!</v>
      </c>
      <c r="E5" s="24"/>
      <c r="F5" s="24"/>
      <c r="G5" s="24"/>
      <c r="H5" s="24"/>
      <c r="I5" s="24"/>
      <c r="L5" s="67"/>
      <c r="M5" s="67"/>
      <c r="N5" s="67"/>
      <c r="O5" s="67"/>
      <c r="P5" s="67"/>
    </row>
    <row r="6" spans="1:17" ht="15" customHeight="1" x14ac:dyDescent="0.25">
      <c r="A6" s="41" t="s">
        <v>180</v>
      </c>
      <c r="B6" s="42" cm="1">
        <f t="array" aca="1" ref="B6" ca="1">SUMPRODUCT(COUNTIF(INDIRECT("'"&amp;GAMES&amp;"'!A11:A15"),$A6))</f>
        <v>0</v>
      </c>
      <c r="C6" s="5" cm="1">
        <f t="array" aca="1" ref="C6" ca="1">SUMPRODUCT(COUNTIF(INDIRECT("'"&amp;GAMES&amp;"'!B5"),$A6))</f>
        <v>0</v>
      </c>
      <c r="D6" s="20" t="e">
        <f t="shared" ca="1" si="1"/>
        <v>#DIV/0!</v>
      </c>
      <c r="E6" s="24"/>
      <c r="F6" s="24"/>
      <c r="G6" s="24"/>
      <c r="H6" s="24"/>
      <c r="I6" s="24"/>
      <c r="L6" s="67"/>
      <c r="M6" s="67"/>
      <c r="N6" s="67"/>
      <c r="O6" s="67"/>
      <c r="P6" s="67"/>
    </row>
    <row r="7" spans="1:17" ht="15" customHeight="1" x14ac:dyDescent="0.3">
      <c r="A7" s="41" t="s">
        <v>181</v>
      </c>
      <c r="B7" s="42" cm="1">
        <f t="array" aca="1" ref="B7" ca="1">SUMPRODUCT(COUNTIF(INDIRECT("'"&amp;GAMES&amp;"'!A11:A15"),$A7))</f>
        <v>0</v>
      </c>
      <c r="C7" s="5" cm="1">
        <f t="array" aca="1" ref="C7" ca="1">SUMPRODUCT(COUNTIF(INDIRECT("'"&amp;GAMES&amp;"'!B5"),$A7))</f>
        <v>0</v>
      </c>
      <c r="D7" s="20" t="e">
        <f t="shared" ca="1" si="1"/>
        <v>#DIV/0!</v>
      </c>
      <c r="E7" s="24"/>
      <c r="F7" s="24"/>
      <c r="G7" s="24"/>
      <c r="H7" s="24"/>
      <c r="I7" s="24"/>
      <c r="L7" s="6"/>
    </row>
    <row r="8" spans="1:17" ht="15" customHeight="1" x14ac:dyDescent="0.25">
      <c r="A8" s="41" t="s">
        <v>182</v>
      </c>
      <c r="B8" s="42" cm="1">
        <f t="array" aca="1" ref="B8" ca="1">SUMPRODUCT(COUNTIF(INDIRECT("'"&amp;GAMES&amp;"'!A11:A15"),$A8))</f>
        <v>0</v>
      </c>
      <c r="C8" s="5" cm="1">
        <f t="array" aca="1" ref="C8" ca="1">SUMPRODUCT(COUNTIF(INDIRECT("'"&amp;GAMES&amp;"'!B5"),$A8))</f>
        <v>0</v>
      </c>
      <c r="D8" s="20" t="e">
        <f t="shared" ca="1" si="1"/>
        <v>#DIV/0!</v>
      </c>
      <c r="E8" s="24"/>
      <c r="F8" s="24"/>
      <c r="G8" s="24"/>
      <c r="H8" s="24"/>
      <c r="I8" s="24"/>
      <c r="L8" s="68"/>
      <c r="M8" s="69"/>
      <c r="N8" s="69"/>
      <c r="O8" s="69"/>
      <c r="P8" s="69"/>
    </row>
    <row r="9" spans="1:17" ht="15" customHeight="1" x14ac:dyDescent="0.25">
      <c r="A9" s="41" t="s">
        <v>183</v>
      </c>
      <c r="B9" s="42" cm="1">
        <f t="array" aca="1" ref="B9" ca="1">SUMPRODUCT(COUNTIF(INDIRECT("'"&amp;GAMES&amp;"'!A11:A15"),$A9))</f>
        <v>0</v>
      </c>
      <c r="C9" s="5" cm="1">
        <f t="array" aca="1" ref="C9" ca="1">SUMPRODUCT(COUNTIF(INDIRECT("'"&amp;GAMES&amp;"'!B5"),$A9))</f>
        <v>0</v>
      </c>
      <c r="D9" s="20" t="e">
        <f t="shared" ca="1" si="1"/>
        <v>#DIV/0!</v>
      </c>
      <c r="E9" s="24"/>
      <c r="F9" s="24"/>
      <c r="G9" s="24"/>
      <c r="H9" s="24"/>
      <c r="I9" s="24"/>
      <c r="L9" s="69"/>
      <c r="M9" s="69"/>
      <c r="N9" s="69"/>
      <c r="O9" s="69"/>
      <c r="P9" s="69"/>
    </row>
    <row r="10" spans="1:17" ht="15" customHeight="1" x14ac:dyDescent="0.25">
      <c r="A10" s="41" t="s">
        <v>184</v>
      </c>
      <c r="B10" s="42" cm="1">
        <f t="array" aca="1" ref="B10" ca="1">SUMPRODUCT(COUNTIF(INDIRECT("'"&amp;GAMES&amp;"'!A11:A15"),$A10))</f>
        <v>0</v>
      </c>
      <c r="C10" s="5" cm="1">
        <f t="array" aca="1" ref="C10" ca="1">SUMPRODUCT(COUNTIF(INDIRECT("'"&amp;GAMES&amp;"'!B5"),$A10))</f>
        <v>0</v>
      </c>
      <c r="D10" s="20" t="e">
        <f t="shared" ca="1" si="1"/>
        <v>#DIV/0!</v>
      </c>
      <c r="E10" s="24"/>
      <c r="F10" s="24"/>
      <c r="G10" s="24"/>
      <c r="H10" s="24"/>
      <c r="I10" s="24"/>
      <c r="L10" s="69"/>
      <c r="M10" s="69"/>
      <c r="N10" s="69"/>
      <c r="O10" s="69"/>
      <c r="P10" s="69"/>
    </row>
    <row r="11" spans="1:17" ht="15" customHeight="1" x14ac:dyDescent="0.25">
      <c r="A11" s="41" t="s">
        <v>185</v>
      </c>
      <c r="B11" s="42" cm="1">
        <f t="array" aca="1" ref="B11" ca="1">SUMPRODUCT(COUNTIF(INDIRECT("'"&amp;GAMES&amp;"'!A11:A15"),$A11))</f>
        <v>0</v>
      </c>
      <c r="C11" s="5" cm="1">
        <f t="array" aca="1" ref="C11" ca="1">SUMPRODUCT(COUNTIF(INDIRECT("'"&amp;GAMES&amp;"'!B5"),$A11))</f>
        <v>0</v>
      </c>
      <c r="D11" s="20" t="e">
        <f t="shared" ca="1" si="1"/>
        <v>#DIV/0!</v>
      </c>
      <c r="E11" s="24"/>
      <c r="F11" s="24"/>
      <c r="G11" s="24"/>
      <c r="H11" s="24"/>
      <c r="I11" s="24"/>
    </row>
    <row r="12" spans="1:17" ht="15" customHeight="1" x14ac:dyDescent="0.3">
      <c r="A12" s="41" t="s">
        <v>186</v>
      </c>
      <c r="B12" s="42" cm="1">
        <f t="array" aca="1" ref="B12" ca="1">SUMPRODUCT(COUNTIF(INDIRECT("'"&amp;GAMES&amp;"'!A11:A15"),$A12))</f>
        <v>0</v>
      </c>
      <c r="C12" s="5" cm="1">
        <f t="array" aca="1" ref="C12" ca="1">SUMPRODUCT(COUNTIF(INDIRECT("'"&amp;GAMES&amp;"'!B5"),$A12))</f>
        <v>0</v>
      </c>
      <c r="D12" s="20" t="e">
        <f t="shared" ca="1" si="1"/>
        <v>#DIV/0!</v>
      </c>
      <c r="E12" s="24"/>
      <c r="F12" s="24"/>
      <c r="G12" s="24"/>
      <c r="H12" s="24"/>
      <c r="I12" s="24"/>
      <c r="L12" s="6"/>
    </row>
    <row r="13" spans="1:17" ht="15" customHeight="1" x14ac:dyDescent="0.3">
      <c r="A13" s="41" t="s">
        <v>187</v>
      </c>
      <c r="B13" s="42" cm="1">
        <f t="array" aca="1" ref="B13" ca="1">SUMPRODUCT(COUNTIF(INDIRECT("'"&amp;GAMES&amp;"'!A11:A15"),$A13))</f>
        <v>0</v>
      </c>
      <c r="C13" s="5" cm="1">
        <f t="array" aca="1" ref="C13" ca="1">SUMPRODUCT(COUNTIF(INDIRECT("'"&amp;GAMES&amp;"'!B5"),$A13))</f>
        <v>0</v>
      </c>
      <c r="D13" s="20" t="e">
        <f t="shared" ref="D13" ca="1" si="3">C13/B13*100</f>
        <v>#DIV/0!</v>
      </c>
      <c r="E13" s="24"/>
      <c r="F13" s="24"/>
      <c r="G13" s="24"/>
      <c r="H13" s="24"/>
      <c r="I13" s="24"/>
      <c r="L13" s="6"/>
    </row>
    <row r="14" spans="1:17" ht="15" customHeight="1" x14ac:dyDescent="0.3">
      <c r="A14" s="43" t="s">
        <v>188</v>
      </c>
      <c r="B14" s="42" cm="1">
        <f t="array" aca="1" ref="B14" ca="1">SUMPRODUCT(COUNTIF(INDIRECT("'"&amp;GAMES&amp;"'!A11:A15"),$A14))</f>
        <v>0</v>
      </c>
      <c r="C14" s="5" cm="1">
        <f t="array" aca="1" ref="C14" ca="1">SUMPRODUCT(COUNTIF(INDIRECT("'"&amp;GAMES&amp;"'!B5"),$A14))</f>
        <v>0</v>
      </c>
      <c r="D14" s="20" t="e">
        <f t="shared" ca="1" si="1"/>
        <v>#DIV/0!</v>
      </c>
      <c r="E14" s="24"/>
      <c r="F14" s="24"/>
      <c r="G14" s="24"/>
      <c r="H14" s="24"/>
      <c r="I14" s="24"/>
      <c r="L14" s="6"/>
    </row>
    <row r="15" spans="1:17" ht="15" customHeight="1" x14ac:dyDescent="0.3">
      <c r="A15" s="41" t="s">
        <v>189</v>
      </c>
      <c r="B15" s="42" cm="1">
        <f t="array" aca="1" ref="B15" ca="1">SUMPRODUCT(COUNTIF(INDIRECT("'"&amp;GAMES&amp;"'!A11:A15"),$A15))</f>
        <v>0</v>
      </c>
      <c r="C15" s="5" cm="1">
        <f t="array" aca="1" ref="C15" ca="1">SUMPRODUCT(COUNTIF(INDIRECT("'"&amp;GAMES&amp;"'!B5"),$A15))</f>
        <v>0</v>
      </c>
      <c r="D15" s="20" t="e">
        <f t="shared" ca="1" si="1"/>
        <v>#DIV/0!</v>
      </c>
      <c r="E15" s="24"/>
      <c r="F15" s="24"/>
      <c r="G15" s="24"/>
      <c r="H15" s="24"/>
      <c r="I15" s="24"/>
      <c r="L15" s="6"/>
    </row>
    <row r="16" spans="1:17" ht="15" customHeight="1" x14ac:dyDescent="0.3">
      <c r="A16" s="41" t="s">
        <v>190</v>
      </c>
      <c r="B16" s="42" cm="1">
        <f t="array" aca="1" ref="B16" ca="1">SUMPRODUCT(COUNTIF(INDIRECT("'"&amp;GAMES&amp;"'!A11:A15"),$A16))</f>
        <v>0</v>
      </c>
      <c r="C16" s="5" cm="1">
        <f t="array" aca="1" ref="C16" ca="1">SUMPRODUCT(COUNTIF(INDIRECT("'"&amp;GAMES&amp;"'!B5"),$A16))</f>
        <v>0</v>
      </c>
      <c r="D16" s="20" t="e">
        <f t="shared" ca="1" si="1"/>
        <v>#DIV/0!</v>
      </c>
      <c r="E16" s="24"/>
      <c r="F16" s="24"/>
      <c r="G16" s="24"/>
      <c r="H16" s="24"/>
      <c r="I16" s="24"/>
      <c r="L16" s="6"/>
    </row>
    <row r="17" spans="1:16" x14ac:dyDescent="0.25">
      <c r="A17" s="13" t="s">
        <v>191</v>
      </c>
      <c r="B17" s="42" cm="1">
        <f t="array" aca="1" ref="B17" ca="1">SUMPRODUCT(COUNTIF(INDIRECT("'"&amp;GAMES&amp;"'!A11:A15"),$A17))</f>
        <v>0</v>
      </c>
      <c r="C17" s="5" cm="1">
        <f t="array" aca="1" ref="C17" ca="1">SUMPRODUCT(COUNTIF(INDIRECT("'"&amp;GAMES&amp;"'!B5"),$A17))</f>
        <v>0</v>
      </c>
      <c r="D17" s="20" t="e">
        <f t="shared" ca="1" si="1"/>
        <v>#DIV/0!</v>
      </c>
      <c r="E17" s="24"/>
      <c r="F17" s="24"/>
      <c r="G17" s="24"/>
      <c r="H17" s="24"/>
      <c r="I17" s="24"/>
    </row>
    <row r="18" spans="1:16" x14ac:dyDescent="0.25">
      <c r="A18" s="13" t="s">
        <v>192</v>
      </c>
      <c r="B18" s="42" cm="1">
        <f t="array" aca="1" ref="B18" ca="1">SUMPRODUCT(COUNTIF(INDIRECT("'"&amp;GAMES&amp;"'!A11:A15"),$A18))</f>
        <v>0</v>
      </c>
      <c r="C18" s="5" cm="1">
        <f t="array" aca="1" ref="C18" ca="1">SUMPRODUCT(COUNTIF(INDIRECT("'"&amp;GAMES&amp;"'!B5"),$A18))</f>
        <v>0</v>
      </c>
      <c r="D18" s="20" t="e">
        <f t="shared" ca="1" si="1"/>
        <v>#DIV/0!</v>
      </c>
      <c r="E18" s="24"/>
      <c r="F18" s="24"/>
      <c r="G18" s="24"/>
      <c r="H18" s="24"/>
      <c r="I18" s="24"/>
    </row>
    <row r="19" spans="1:16" x14ac:dyDescent="0.25">
      <c r="A19" s="13" t="s">
        <v>193</v>
      </c>
      <c r="B19" s="42" cm="1">
        <f t="array" aca="1" ref="B19" ca="1">SUMPRODUCT(COUNTIF(INDIRECT("'"&amp;GAMES&amp;"'!A11:A15"),$A19))</f>
        <v>0</v>
      </c>
      <c r="C19" s="5" cm="1">
        <f t="array" aca="1" ref="C19" ca="1">SUMPRODUCT(COUNTIF(INDIRECT("'"&amp;GAMES&amp;"'!B5"),$A19))</f>
        <v>0</v>
      </c>
      <c r="D19" s="20" t="e">
        <f t="shared" ca="1" si="1"/>
        <v>#DIV/0!</v>
      </c>
      <c r="E19" s="24"/>
      <c r="F19" s="24"/>
      <c r="G19" s="24"/>
      <c r="H19" s="24"/>
      <c r="I19" s="24"/>
    </row>
    <row r="20" spans="1:16" x14ac:dyDescent="0.25">
      <c r="A20" s="43" t="s">
        <v>194</v>
      </c>
      <c r="B20" s="42" cm="1">
        <f t="array" aca="1" ref="B20" ca="1">SUMPRODUCT(COUNTIF(INDIRECT("'"&amp;GAMES&amp;"'!A11:A15"),$A20))</f>
        <v>0</v>
      </c>
      <c r="C20" s="5" cm="1">
        <f t="array" aca="1" ref="C20" ca="1">SUMPRODUCT(COUNTIF(INDIRECT("'"&amp;GAMES&amp;"'!B5"),$A20))</f>
        <v>0</v>
      </c>
      <c r="D20" s="20" t="e">
        <f t="shared" ca="1" si="1"/>
        <v>#DIV/0!</v>
      </c>
      <c r="E20" s="24"/>
      <c r="F20" s="24"/>
      <c r="G20" s="24"/>
      <c r="H20" s="24"/>
      <c r="I20" s="24"/>
      <c r="L20" s="66"/>
      <c r="M20" s="66"/>
      <c r="N20" s="66"/>
      <c r="O20" s="66"/>
      <c r="P20" s="66"/>
    </row>
    <row r="21" spans="1:16" x14ac:dyDescent="0.25">
      <c r="A21" s="18" t="s">
        <v>195</v>
      </c>
      <c r="B21" s="45" cm="1">
        <f t="array" aca="1" ref="B21" ca="1">SUMPRODUCT(COUNTIF(INDIRECT("'"&amp;GAMES&amp;"'!A11:A15"),$A21))</f>
        <v>0</v>
      </c>
      <c r="C21" s="5" cm="1">
        <f t="array" aca="1" ref="C21" ca="1">SUMPRODUCT(COUNTIF(INDIRECT("'"&amp;GAMES&amp;"'!B5"),$A21))</f>
        <v>0</v>
      </c>
      <c r="D21" s="20" t="e">
        <f t="shared" ca="1" si="1"/>
        <v>#DIV/0!</v>
      </c>
      <c r="E21" s="24"/>
      <c r="F21" s="24"/>
      <c r="G21" s="24"/>
      <c r="H21" s="24"/>
      <c r="I21" s="24"/>
      <c r="L21" s="66"/>
      <c r="M21" s="66"/>
      <c r="N21" s="66"/>
      <c r="O21" s="66"/>
      <c r="P21" s="66"/>
    </row>
    <row r="22" spans="1:16" x14ac:dyDescent="0.25">
      <c r="A22" s="18" t="s">
        <v>196</v>
      </c>
      <c r="B22" s="5" cm="1">
        <f t="array" aca="1" ref="B22" ca="1">SUMPRODUCT(COUNTIF(INDIRECT("'"&amp;GAMES&amp;"'!A11:A15"),$A22))</f>
        <v>0</v>
      </c>
      <c r="C22" s="5" cm="1">
        <f t="array" aca="1" ref="C22" ca="1">SUMPRODUCT(COUNTIF(INDIRECT("'"&amp;GAMES&amp;"'!B5"),$A22))</f>
        <v>0</v>
      </c>
      <c r="D22" s="20" t="e">
        <f t="shared" ca="1" si="1"/>
        <v>#DIV/0!</v>
      </c>
      <c r="E22" s="24"/>
      <c r="F22" s="24"/>
      <c r="G22" s="24"/>
      <c r="H22" s="24"/>
      <c r="I22" s="24"/>
    </row>
  </sheetData>
  <mergeCells count="4">
    <mergeCell ref="L1:Q2"/>
    <mergeCell ref="L20:P21"/>
    <mergeCell ref="L4:P6"/>
    <mergeCell ref="L8:P10"/>
  </mergeCells>
  <conditionalFormatting sqref="D2:D3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9A93E-8B30-4480-9042-D4C1BFA6C9DB}">
  <sheetPr codeName="List3"/>
  <dimension ref="A1:N34"/>
  <sheetViews>
    <sheetView workbookViewId="0">
      <selection activeCell="I1" sqref="I1:N2"/>
    </sheetView>
  </sheetViews>
  <sheetFormatPr defaultRowHeight="15" x14ac:dyDescent="0.25"/>
  <cols>
    <col min="1" max="1" width="16.42578125" customWidth="1"/>
    <col min="2" max="2" width="15.7109375" customWidth="1"/>
    <col min="3" max="3" width="11.28515625" customWidth="1"/>
    <col min="4" max="4" width="9.7109375" customWidth="1"/>
    <col min="5" max="5" width="10.28515625" customWidth="1"/>
    <col min="7" max="7" width="13.85546875" customWidth="1"/>
    <col min="8" max="8" width="9.140625" customWidth="1"/>
  </cols>
  <sheetData>
    <row r="1" spans="1:14" s="3" customFormat="1" ht="15" customHeight="1" x14ac:dyDescent="0.25">
      <c r="A1" s="2" t="s">
        <v>87</v>
      </c>
      <c r="B1" s="2" t="s">
        <v>88</v>
      </c>
      <c r="C1" s="7" t="s">
        <v>89</v>
      </c>
      <c r="D1" s="7" t="s">
        <v>85</v>
      </c>
      <c r="E1" s="7" t="s">
        <v>86</v>
      </c>
      <c r="G1" s="61"/>
      <c r="H1" s="55"/>
      <c r="I1" s="64" t="str">
        <f>HYPERLINK("[.\]TOC!A1","GO TO TOC")</f>
        <v>GO TO TOC</v>
      </c>
      <c r="J1" s="65" t="str">
        <f t="shared" ref="J1:N2" si="0">HYPERLINK("[.\]TOC!A1","BACK TO TOC")</f>
        <v>BACK TO TOC</v>
      </c>
      <c r="K1" s="65" t="str">
        <f t="shared" si="0"/>
        <v>BACK TO TOC</v>
      </c>
      <c r="L1" s="65" t="str">
        <f t="shared" si="0"/>
        <v>BACK TO TOC</v>
      </c>
      <c r="M1" s="65" t="str">
        <f t="shared" si="0"/>
        <v>BACK TO TOC</v>
      </c>
      <c r="N1" s="65" t="str">
        <f t="shared" si="0"/>
        <v>BACK TO TOC</v>
      </c>
    </row>
    <row r="2" spans="1:14" s="3" customFormat="1" ht="15" customHeight="1" x14ac:dyDescent="0.25">
      <c r="A2" s="4" t="s">
        <v>90</v>
      </c>
      <c r="B2" s="4" t="s">
        <v>91</v>
      </c>
      <c r="C2" s="1" cm="1">
        <f t="array" aca="1" ref="C2" ca="1">SUMPRODUCT(COUNTIF(INDIRECT("'"&amp;GAMES&amp;"'!B11:B15"),$A2))</f>
        <v>0</v>
      </c>
      <c r="D2" s="1" cm="1">
        <f t="array" aca="1" ref="D2" ca="1">SUMPRODUCT(COUNTIF(INDIRECT("'"&amp;GAMES&amp;"'!B6"),$A2))</f>
        <v>0</v>
      </c>
      <c r="E2" s="1" t="e">
        <f ca="1">D2/C2*100</f>
        <v>#DIV/0!</v>
      </c>
      <c r="G2" s="55"/>
      <c r="H2" s="55"/>
      <c r="I2" s="65" t="str">
        <f>HYPERLINK("[.\]TOC!A1","BACK TO TOC")</f>
        <v>BACK TO TOC</v>
      </c>
      <c r="J2" s="65" t="str">
        <f t="shared" si="0"/>
        <v>BACK TO TOC</v>
      </c>
      <c r="K2" s="65" t="str">
        <f t="shared" si="0"/>
        <v>BACK TO TOC</v>
      </c>
      <c r="L2" s="65" t="str">
        <f t="shared" si="0"/>
        <v>BACK TO TOC</v>
      </c>
      <c r="M2" s="65" t="str">
        <f t="shared" si="0"/>
        <v>BACK TO TOC</v>
      </c>
      <c r="N2" s="65" t="str">
        <f t="shared" si="0"/>
        <v>BACK TO TOC</v>
      </c>
    </row>
    <row r="3" spans="1:14" s="3" customFormat="1" ht="15" customHeight="1" x14ac:dyDescent="0.25">
      <c r="A3" s="4" t="s">
        <v>92</v>
      </c>
      <c r="B3" s="4" t="s">
        <v>91</v>
      </c>
      <c r="C3" s="1" cm="1">
        <f t="array" aca="1" ref="C3" ca="1">SUMPRODUCT(COUNTIF(INDIRECT("'"&amp;GAMES&amp;"'!B11:B15"),$A3))</f>
        <v>0</v>
      </c>
      <c r="D3" s="1" cm="1">
        <f t="array" aca="1" ref="D3" ca="1">SUMPRODUCT(COUNTIF(INDIRECT("'"&amp;GAMES&amp;"'!B6"),$A3))</f>
        <v>0</v>
      </c>
      <c r="E3" s="1" t="e">
        <f t="shared" ref="E3:E24" ca="1" si="1">D3/C3*100</f>
        <v>#DIV/0!</v>
      </c>
    </row>
    <row r="4" spans="1:14" s="3" customFormat="1" ht="15" customHeight="1" x14ac:dyDescent="0.25">
      <c r="A4" s="4" t="s">
        <v>93</v>
      </c>
      <c r="B4" s="4" t="s">
        <v>91</v>
      </c>
      <c r="C4" s="1" cm="1">
        <f t="array" aca="1" ref="C4" ca="1">SUMPRODUCT(COUNTIF(INDIRECT("'"&amp;GAMES&amp;"'!B11:B15"),$A4))</f>
        <v>0</v>
      </c>
      <c r="D4" s="1" cm="1">
        <f t="array" aca="1" ref="D4" ca="1">SUMPRODUCT(COUNTIF(INDIRECT("'"&amp;GAMES&amp;"'!B6"),$A4))</f>
        <v>0</v>
      </c>
      <c r="E4" s="1" t="e">
        <f t="shared" ca="1" si="1"/>
        <v>#DIV/0!</v>
      </c>
      <c r="I4" s="70" t="s">
        <v>224</v>
      </c>
      <c r="J4" s="70"/>
      <c r="K4" s="70"/>
      <c r="L4" s="70"/>
      <c r="M4" s="70"/>
      <c r="N4" s="70"/>
    </row>
    <row r="5" spans="1:14" s="3" customFormat="1" ht="15" customHeight="1" x14ac:dyDescent="0.25">
      <c r="A5" s="4" t="s">
        <v>94</v>
      </c>
      <c r="B5" s="4" t="s">
        <v>91</v>
      </c>
      <c r="C5" s="1" cm="1">
        <f t="array" aca="1" ref="C5" ca="1">SUMPRODUCT(COUNTIF(INDIRECT("'"&amp;GAMES&amp;"'!B11:B15"),$A5))</f>
        <v>0</v>
      </c>
      <c r="D5" s="1" cm="1">
        <f t="array" aca="1" ref="D5" ca="1">SUMPRODUCT(COUNTIF(INDIRECT("'"&amp;GAMES&amp;"'!B6"),$A5))</f>
        <v>0</v>
      </c>
      <c r="E5" s="1" t="e">
        <f t="shared" ca="1" si="1"/>
        <v>#DIV/0!</v>
      </c>
      <c r="I5" s="70"/>
      <c r="J5" s="70"/>
      <c r="K5" s="70"/>
      <c r="L5" s="70"/>
      <c r="M5" s="70"/>
      <c r="N5" s="70"/>
    </row>
    <row r="6" spans="1:14" s="3" customFormat="1" ht="15" customHeight="1" x14ac:dyDescent="0.25">
      <c r="A6" s="44" t="s">
        <v>95</v>
      </c>
      <c r="B6" s="4" t="s">
        <v>91</v>
      </c>
      <c r="C6" s="1" cm="1">
        <f t="array" aca="1" ref="C6" ca="1">SUMPRODUCT(COUNTIF(INDIRECT("'"&amp;GAMES&amp;"'!B11:B15"),$A6))</f>
        <v>0</v>
      </c>
      <c r="D6" s="1" cm="1">
        <f t="array" aca="1" ref="D6" ca="1">SUMPRODUCT(COUNTIF(INDIRECT("'"&amp;GAMES&amp;"'!B6"),$A6))</f>
        <v>0</v>
      </c>
      <c r="E6" s="1" t="e">
        <f t="shared" ca="1" si="1"/>
        <v>#DIV/0!</v>
      </c>
      <c r="I6" s="70"/>
      <c r="J6" s="70"/>
      <c r="K6" s="70"/>
      <c r="L6" s="70"/>
      <c r="M6" s="70"/>
      <c r="N6" s="70"/>
    </row>
    <row r="7" spans="1:14" s="3" customFormat="1" ht="15" customHeight="1" x14ac:dyDescent="0.25">
      <c r="A7" s="4" t="s">
        <v>96</v>
      </c>
      <c r="B7" s="4" t="s">
        <v>91</v>
      </c>
      <c r="C7" s="1" cm="1">
        <f t="array" aca="1" ref="C7" ca="1">SUMPRODUCT(COUNTIF(INDIRECT("'"&amp;GAMES&amp;"'!B11:B15"),$A7))</f>
        <v>0</v>
      </c>
      <c r="D7" s="1" cm="1">
        <f t="array" aca="1" ref="D7" ca="1">SUMPRODUCT(COUNTIF(INDIRECT("'"&amp;GAMES&amp;"'!B6"),$A7))</f>
        <v>0</v>
      </c>
      <c r="E7" s="1" t="e">
        <f t="shared" ca="1" si="1"/>
        <v>#DIV/0!</v>
      </c>
      <c r="I7" s="70"/>
      <c r="J7" s="70"/>
      <c r="K7" s="70"/>
      <c r="L7" s="70"/>
      <c r="M7" s="70"/>
      <c r="N7" s="70"/>
    </row>
    <row r="8" spans="1:14" s="3" customFormat="1" ht="15" customHeight="1" x14ac:dyDescent="0.25">
      <c r="A8" s="4" t="s">
        <v>97</v>
      </c>
      <c r="B8" s="4" t="s">
        <v>91</v>
      </c>
      <c r="C8" s="1" cm="1">
        <f t="array" aca="1" ref="C8" ca="1">SUMPRODUCT(COUNTIF(INDIRECT("'"&amp;GAMES&amp;"'!B11:B15"),$A8))</f>
        <v>0</v>
      </c>
      <c r="D8" s="1" cm="1">
        <f t="array" aca="1" ref="D8" ca="1">SUMPRODUCT(COUNTIF(INDIRECT("'"&amp;GAMES&amp;"'!B6"),$A8))</f>
        <v>0</v>
      </c>
      <c r="E8" s="1" t="e">
        <f t="shared" ca="1" si="1"/>
        <v>#DIV/0!</v>
      </c>
      <c r="I8" s="70"/>
      <c r="J8" s="70"/>
      <c r="K8" s="70"/>
      <c r="L8" s="70"/>
      <c r="M8" s="70"/>
      <c r="N8" s="70"/>
    </row>
    <row r="9" spans="1:14" s="3" customFormat="1" ht="15" customHeight="1" x14ac:dyDescent="0.25">
      <c r="A9" s="4" t="s">
        <v>98</v>
      </c>
      <c r="B9" s="4" t="s">
        <v>91</v>
      </c>
      <c r="C9" s="1" cm="1">
        <f t="array" aca="1" ref="C9" ca="1">SUMPRODUCT(COUNTIF(INDIRECT("'"&amp;GAMES&amp;"'!B11:B15"),$A9))</f>
        <v>0</v>
      </c>
      <c r="D9" s="1" cm="1">
        <f t="array" aca="1" ref="D9" ca="1">SUMPRODUCT(COUNTIF(INDIRECT("'"&amp;GAMES&amp;"'!B6"),$A9))</f>
        <v>0</v>
      </c>
      <c r="E9" s="1" t="e">
        <f t="shared" ca="1" si="1"/>
        <v>#DIV/0!</v>
      </c>
      <c r="I9" s="70"/>
      <c r="J9" s="70"/>
      <c r="K9" s="70"/>
      <c r="L9" s="70"/>
      <c r="M9" s="70"/>
      <c r="N9" s="70"/>
    </row>
    <row r="10" spans="1:14" s="3" customFormat="1" ht="15" customHeight="1" x14ac:dyDescent="0.25">
      <c r="A10" s="4" t="s">
        <v>99</v>
      </c>
      <c r="B10" s="4" t="s">
        <v>91</v>
      </c>
      <c r="C10" s="1" cm="1">
        <f t="array" aca="1" ref="C10" ca="1">SUMPRODUCT(COUNTIF(INDIRECT("'"&amp;GAMES&amp;"'!B11:B15"),$A10))</f>
        <v>0</v>
      </c>
      <c r="D10" s="1" cm="1">
        <f t="array" aca="1" ref="D10" ca="1">SUMPRODUCT(COUNTIF(INDIRECT("'"&amp;GAMES&amp;"'!B6"),$A10))</f>
        <v>0</v>
      </c>
      <c r="E10" s="1" t="e">
        <f t="shared" ca="1" si="1"/>
        <v>#DIV/0!</v>
      </c>
      <c r="I10" s="70"/>
      <c r="J10" s="70"/>
      <c r="K10" s="70"/>
      <c r="L10" s="70"/>
      <c r="M10" s="70"/>
      <c r="N10" s="70"/>
    </row>
    <row r="11" spans="1:14" s="3" customFormat="1" ht="15" customHeight="1" x14ac:dyDescent="0.25">
      <c r="A11" s="4" t="s">
        <v>100</v>
      </c>
      <c r="B11" s="4" t="s">
        <v>91</v>
      </c>
      <c r="C11" s="1" cm="1">
        <f t="array" aca="1" ref="C11" ca="1">SUMPRODUCT(COUNTIF(INDIRECT("'"&amp;GAMES&amp;"'!B11:B15"),$A11))</f>
        <v>0</v>
      </c>
      <c r="D11" s="1" cm="1">
        <f t="array" aca="1" ref="D11" ca="1">SUMPRODUCT(COUNTIF(INDIRECT("'"&amp;GAMES&amp;"'!B6"),$A11))</f>
        <v>0</v>
      </c>
      <c r="E11" s="1" t="e">
        <f t="shared" ca="1" si="1"/>
        <v>#DIV/0!</v>
      </c>
      <c r="I11" s="70"/>
      <c r="J11" s="70"/>
      <c r="K11" s="70"/>
      <c r="L11" s="70"/>
      <c r="M11" s="70"/>
      <c r="N11" s="70"/>
    </row>
    <row r="12" spans="1:14" s="3" customFormat="1" ht="15" customHeight="1" x14ac:dyDescent="0.25">
      <c r="A12" s="4" t="s">
        <v>101</v>
      </c>
      <c r="B12" s="4" t="s">
        <v>91</v>
      </c>
      <c r="C12" s="1" cm="1">
        <f t="array" aca="1" ref="C12" ca="1">SUMPRODUCT(COUNTIF(INDIRECT("'"&amp;GAMES&amp;"'!B11:B15"),$A12))</f>
        <v>0</v>
      </c>
      <c r="D12" s="1" cm="1">
        <f t="array" aca="1" ref="D12" ca="1">SUMPRODUCT(COUNTIF(INDIRECT("'"&amp;GAMES&amp;"'!B6"),$A12))</f>
        <v>0</v>
      </c>
      <c r="E12" s="1" t="e">
        <f t="shared" ca="1" si="1"/>
        <v>#DIV/0!</v>
      </c>
      <c r="I12" s="70"/>
      <c r="J12" s="70"/>
      <c r="K12" s="70"/>
      <c r="L12" s="70"/>
      <c r="M12" s="70"/>
      <c r="N12" s="70"/>
    </row>
    <row r="13" spans="1:14" s="3" customFormat="1" ht="15" customHeight="1" x14ac:dyDescent="0.25">
      <c r="A13" s="4" t="s">
        <v>102</v>
      </c>
      <c r="B13" s="4" t="s">
        <v>103</v>
      </c>
      <c r="C13" s="1" cm="1">
        <f t="array" aca="1" ref="C13" ca="1">SUMPRODUCT(COUNTIF(INDIRECT("'"&amp;GAMES&amp;"'!B11:B15"),$A13))</f>
        <v>0</v>
      </c>
      <c r="D13" s="1" cm="1">
        <f t="array" aca="1" ref="D13" ca="1">SUMPRODUCT(COUNTIF(INDIRECT("'"&amp;GAMES&amp;"'!B6"),$A13))</f>
        <v>0</v>
      </c>
      <c r="E13" s="1" t="e">
        <f t="shared" ca="1" si="1"/>
        <v>#DIV/0!</v>
      </c>
      <c r="I13" s="70"/>
      <c r="J13" s="70"/>
      <c r="K13" s="70"/>
      <c r="L13" s="70"/>
      <c r="M13" s="70"/>
      <c r="N13" s="70"/>
    </row>
    <row r="14" spans="1:14" s="3" customFormat="1" ht="15" customHeight="1" x14ac:dyDescent="0.25">
      <c r="A14" s="4" t="s">
        <v>104</v>
      </c>
      <c r="B14" s="4" t="s">
        <v>103</v>
      </c>
      <c r="C14" s="1" cm="1">
        <f t="array" aca="1" ref="C14" ca="1">SUMPRODUCT(COUNTIF(INDIRECT("'"&amp;GAMES&amp;"'!B11:B15"),$A14))</f>
        <v>0</v>
      </c>
      <c r="D14" s="1" cm="1">
        <f t="array" aca="1" ref="D14" ca="1">SUMPRODUCT(COUNTIF(INDIRECT("'"&amp;GAMES&amp;"'!B6"),$A14))</f>
        <v>0</v>
      </c>
      <c r="E14" s="1" t="e">
        <f t="shared" ca="1" si="1"/>
        <v>#DIV/0!</v>
      </c>
      <c r="I14" s="70"/>
      <c r="J14" s="70"/>
      <c r="K14" s="70"/>
      <c r="L14" s="70"/>
      <c r="M14" s="70"/>
      <c r="N14" s="70"/>
    </row>
    <row r="15" spans="1:14" s="3" customFormat="1" ht="15" customHeight="1" x14ac:dyDescent="0.25">
      <c r="A15" s="4" t="s">
        <v>105</v>
      </c>
      <c r="B15" s="4" t="s">
        <v>106</v>
      </c>
      <c r="C15" s="1" cm="1">
        <f t="array" aca="1" ref="C15" ca="1">SUMPRODUCT(COUNTIF(INDIRECT("'"&amp;GAMES&amp;"'!B11:B15"),$A15))</f>
        <v>0</v>
      </c>
      <c r="D15" s="1" cm="1">
        <f t="array" aca="1" ref="D15" ca="1">SUMPRODUCT(COUNTIF(INDIRECT("'"&amp;GAMES&amp;"'!B6"),$A15))</f>
        <v>0</v>
      </c>
      <c r="E15" s="1" t="e">
        <f t="shared" ca="1" si="1"/>
        <v>#DIV/0!</v>
      </c>
      <c r="I15" s="70"/>
      <c r="J15" s="70"/>
      <c r="K15" s="70"/>
      <c r="L15" s="70"/>
      <c r="M15" s="70"/>
      <c r="N15" s="70"/>
    </row>
    <row r="16" spans="1:14" s="3" customFormat="1" ht="15" customHeight="1" x14ac:dyDescent="0.25">
      <c r="A16" s="4" t="s">
        <v>107</v>
      </c>
      <c r="B16" s="4" t="s">
        <v>106</v>
      </c>
      <c r="C16" s="1" cm="1">
        <f t="array" aca="1" ref="C16" ca="1">SUMPRODUCT(COUNTIF(INDIRECT("'"&amp;GAMES&amp;"'!B11:B15"),$A16))</f>
        <v>0</v>
      </c>
      <c r="D16" s="1" cm="1">
        <f t="array" aca="1" ref="D16" ca="1">SUMPRODUCT(COUNTIF(INDIRECT("'"&amp;GAMES&amp;"'!B6"),$A16))</f>
        <v>0</v>
      </c>
      <c r="E16" s="1" t="e">
        <f t="shared" ca="1" si="1"/>
        <v>#DIV/0!</v>
      </c>
      <c r="I16" s="70"/>
      <c r="J16" s="70"/>
      <c r="K16" s="70"/>
      <c r="L16" s="70"/>
      <c r="M16" s="70"/>
      <c r="N16" s="70"/>
    </row>
    <row r="17" spans="1:14" s="3" customFormat="1" ht="15" customHeight="1" x14ac:dyDescent="0.25">
      <c r="A17" s="4" t="s">
        <v>108</v>
      </c>
      <c r="B17" s="4" t="s">
        <v>106</v>
      </c>
      <c r="C17" s="1" cm="1">
        <f t="array" aca="1" ref="C17" ca="1">SUMPRODUCT(COUNTIF(INDIRECT("'"&amp;GAMES&amp;"'!B11:B15"),$A17))</f>
        <v>0</v>
      </c>
      <c r="D17" s="1" cm="1">
        <f t="array" aca="1" ref="D17" ca="1">SUMPRODUCT(COUNTIF(INDIRECT("'"&amp;GAMES&amp;"'!B6"),$A17))</f>
        <v>0</v>
      </c>
      <c r="E17" s="1" t="e">
        <f t="shared" ca="1" si="1"/>
        <v>#DIV/0!</v>
      </c>
      <c r="I17" s="70"/>
      <c r="J17" s="70"/>
      <c r="K17" s="70"/>
      <c r="L17" s="70"/>
      <c r="M17" s="70"/>
      <c r="N17" s="70"/>
    </row>
    <row r="18" spans="1:14" s="3" customFormat="1" ht="15" customHeight="1" x14ac:dyDescent="0.25">
      <c r="A18" s="4" t="s">
        <v>109</v>
      </c>
      <c r="B18" s="4" t="s">
        <v>106</v>
      </c>
      <c r="C18" s="1" cm="1">
        <f t="array" aca="1" ref="C18" ca="1">SUMPRODUCT(COUNTIF(INDIRECT("'"&amp;GAMES&amp;"'!B11:B15"),$A18))</f>
        <v>0</v>
      </c>
      <c r="D18" s="1" cm="1">
        <f t="array" aca="1" ref="D18" ca="1">SUMPRODUCT(COUNTIF(INDIRECT("'"&amp;GAMES&amp;"'!B6"),$A18))</f>
        <v>0</v>
      </c>
      <c r="E18" s="1" t="e">
        <f t="shared" ca="1" si="1"/>
        <v>#DIV/0!</v>
      </c>
      <c r="G18" s="3" t="s">
        <v>110</v>
      </c>
      <c r="I18" s="70"/>
      <c r="J18" s="70"/>
      <c r="K18" s="70"/>
      <c r="L18" s="70"/>
      <c r="M18" s="70"/>
      <c r="N18" s="70"/>
    </row>
    <row r="19" spans="1:14" s="3" customFormat="1" ht="15" customHeight="1" x14ac:dyDescent="0.25">
      <c r="A19" s="44" t="s">
        <v>111</v>
      </c>
      <c r="B19" s="4" t="s">
        <v>106</v>
      </c>
      <c r="C19" s="1" cm="1">
        <f t="array" aca="1" ref="C19" ca="1">SUMPRODUCT(COUNTIF(INDIRECT("'"&amp;GAMES&amp;"'!B11:B15"),$A19))</f>
        <v>0</v>
      </c>
      <c r="D19" s="1" cm="1">
        <f t="array" aca="1" ref="D19" ca="1">SUMPRODUCT(COUNTIF(INDIRECT("'"&amp;GAMES&amp;"'!B6"),$A19))</f>
        <v>0</v>
      </c>
      <c r="E19" s="1" t="e">
        <f t="shared" ca="1" si="1"/>
        <v>#DIV/0!</v>
      </c>
      <c r="I19" s="70"/>
      <c r="J19" s="70"/>
      <c r="K19" s="70"/>
      <c r="L19" s="70"/>
      <c r="M19" s="70"/>
      <c r="N19" s="70"/>
    </row>
    <row r="20" spans="1:14" x14ac:dyDescent="0.25">
      <c r="A20" s="47" t="s">
        <v>112</v>
      </c>
      <c r="B20" s="46" t="s">
        <v>113</v>
      </c>
      <c r="C20" s="1" cm="1">
        <f t="array" aca="1" ref="C20" ca="1">SUMPRODUCT(COUNTIF(INDIRECT("'"&amp;GAMES&amp;"'!B11:B15"),$A20))</f>
        <v>0</v>
      </c>
      <c r="D20" s="1" cm="1">
        <f t="array" aca="1" ref="D20" ca="1">SUMPRODUCT(COUNTIF(INDIRECT("'"&amp;GAMES&amp;"'!B6"),$A20))</f>
        <v>0</v>
      </c>
      <c r="E20" s="1" t="e">
        <f t="shared" ca="1" si="1"/>
        <v>#DIV/0!</v>
      </c>
      <c r="I20" s="70"/>
      <c r="J20" s="70"/>
      <c r="K20" s="70"/>
      <c r="L20" s="70"/>
      <c r="M20" s="70"/>
      <c r="N20" s="70"/>
    </row>
    <row r="21" spans="1:14" x14ac:dyDescent="0.25">
      <c r="A21" s="47" t="s">
        <v>114</v>
      </c>
      <c r="B21" s="46" t="s">
        <v>113</v>
      </c>
      <c r="C21" s="1" cm="1">
        <f t="array" aca="1" ref="C21" ca="1">SUMPRODUCT(COUNTIF(INDIRECT("'"&amp;GAMES&amp;"'!B11:B15"),$A21))</f>
        <v>0</v>
      </c>
      <c r="D21" s="1" cm="1">
        <f t="array" aca="1" ref="D21" ca="1">SUMPRODUCT(COUNTIF(INDIRECT("'"&amp;GAMES&amp;"'!B6"),$A21))</f>
        <v>0</v>
      </c>
      <c r="E21" s="1" t="e">
        <f t="shared" ca="1" si="1"/>
        <v>#DIV/0!</v>
      </c>
    </row>
    <row r="22" spans="1:14" x14ac:dyDescent="0.25">
      <c r="A22" s="47" t="s">
        <v>115</v>
      </c>
      <c r="B22" s="46" t="s">
        <v>113</v>
      </c>
      <c r="C22" s="1" cm="1">
        <f t="array" aca="1" ref="C22" ca="1">SUMPRODUCT(COUNTIF(INDIRECT("'"&amp;GAMES&amp;"'!B11:B15"),$A22))</f>
        <v>0</v>
      </c>
      <c r="D22" s="1" cm="1">
        <f t="array" aca="1" ref="D22" ca="1">SUMPRODUCT(COUNTIF(INDIRECT("'"&amp;GAMES&amp;"'!B6"),$A22))</f>
        <v>0</v>
      </c>
      <c r="E22" s="1" t="e">
        <f t="shared" ca="1" si="1"/>
        <v>#DIV/0!</v>
      </c>
    </row>
    <row r="23" spans="1:14" x14ac:dyDescent="0.25">
      <c r="A23" s="47" t="s">
        <v>116</v>
      </c>
      <c r="B23" s="46" t="s">
        <v>113</v>
      </c>
      <c r="C23" s="1" cm="1">
        <f t="array" aca="1" ref="C23" ca="1">SUMPRODUCT(COUNTIF(INDIRECT("'"&amp;GAMES&amp;"'!B11:B15"),$A23))</f>
        <v>0</v>
      </c>
      <c r="D23" s="1" cm="1">
        <f t="array" aca="1" ref="D23" ca="1">SUMPRODUCT(COUNTIF(INDIRECT("'"&amp;GAMES&amp;"'!B6"),$A23))</f>
        <v>0</v>
      </c>
      <c r="E23" s="1" t="e">
        <f t="shared" ca="1" si="1"/>
        <v>#DIV/0!</v>
      </c>
    </row>
    <row r="24" spans="1:14" x14ac:dyDescent="0.25">
      <c r="A24" s="47" t="s">
        <v>117</v>
      </c>
      <c r="B24" s="46" t="s">
        <v>113</v>
      </c>
      <c r="C24" s="1" cm="1">
        <f t="array" aca="1" ref="C24" ca="1">SUMPRODUCT(COUNTIF(INDIRECT("'"&amp;GAMES&amp;"'!B11:B15"),$A24))</f>
        <v>0</v>
      </c>
      <c r="D24" s="1" cm="1">
        <f t="array" aca="1" ref="D24" ca="1">SUMPRODUCT(COUNTIF(INDIRECT("'"&amp;GAMES&amp;"'!B6"),$A24))</f>
        <v>0</v>
      </c>
      <c r="E24" s="1" t="e">
        <f t="shared" ca="1" si="1"/>
        <v>#DIV/0!</v>
      </c>
    </row>
    <row r="25" spans="1:14" x14ac:dyDescent="0.25">
      <c r="A25" s="48"/>
    </row>
    <row r="26" spans="1:14" x14ac:dyDescent="0.25">
      <c r="A26" s="48"/>
    </row>
    <row r="27" spans="1:14" x14ac:dyDescent="0.25">
      <c r="A27" s="48"/>
    </row>
    <row r="28" spans="1:14" x14ac:dyDescent="0.25">
      <c r="A28" s="48"/>
    </row>
    <row r="29" spans="1:14" x14ac:dyDescent="0.25">
      <c r="A29" s="48"/>
    </row>
    <row r="30" spans="1:14" x14ac:dyDescent="0.25">
      <c r="A30" s="48"/>
    </row>
    <row r="31" spans="1:14" x14ac:dyDescent="0.25">
      <c r="A31" s="48"/>
    </row>
    <row r="32" spans="1:14" x14ac:dyDescent="0.25">
      <c r="A32" s="48"/>
    </row>
    <row r="33" spans="1:1" x14ac:dyDescent="0.25">
      <c r="A33" s="48"/>
    </row>
    <row r="34" spans="1:1" x14ac:dyDescent="0.25">
      <c r="A34" s="48"/>
    </row>
  </sheetData>
  <mergeCells count="2">
    <mergeCell ref="I4:N20"/>
    <mergeCell ref="I1:N2"/>
  </mergeCells>
  <conditionalFormatting sqref="E1:E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80DA8-630F-4FB2-9213-CEC15CE30F2B}">
  <sheetPr codeName="List1"/>
  <dimension ref="A1:AG28"/>
  <sheetViews>
    <sheetView workbookViewId="0">
      <selection activeCell="AB2" sqref="AB2:AG3"/>
    </sheetView>
  </sheetViews>
  <sheetFormatPr defaultRowHeight="15" x14ac:dyDescent="0.25"/>
  <cols>
    <col min="1" max="1" width="18.42578125" customWidth="1"/>
    <col min="2" max="19" width="4.7109375" style="27" customWidth="1"/>
    <col min="20" max="25" width="4.7109375" customWidth="1"/>
  </cols>
  <sheetData>
    <row r="1" spans="1:33" ht="144.75" customHeight="1" x14ac:dyDescent="0.25">
      <c r="A1" s="25" t="s">
        <v>118</v>
      </c>
      <c r="B1" s="32" t="s">
        <v>90</v>
      </c>
      <c r="C1" s="33" t="s">
        <v>92</v>
      </c>
      <c r="D1" s="32" t="s">
        <v>93</v>
      </c>
      <c r="E1" s="33" t="s">
        <v>94</v>
      </c>
      <c r="F1" s="32" t="s">
        <v>95</v>
      </c>
      <c r="G1" s="33" t="s">
        <v>96</v>
      </c>
      <c r="H1" s="32" t="s">
        <v>97</v>
      </c>
      <c r="I1" s="33" t="s">
        <v>98</v>
      </c>
      <c r="J1" s="32" t="s">
        <v>99</v>
      </c>
      <c r="K1" s="33" t="s">
        <v>100</v>
      </c>
      <c r="L1" s="32" t="s">
        <v>101</v>
      </c>
      <c r="M1" s="33" t="s">
        <v>102</v>
      </c>
      <c r="N1" s="32" t="s">
        <v>104</v>
      </c>
      <c r="O1" s="33" t="s">
        <v>105</v>
      </c>
      <c r="P1" s="32" t="s">
        <v>107</v>
      </c>
      <c r="Q1" s="33" t="s">
        <v>108</v>
      </c>
      <c r="R1" s="32" t="s">
        <v>109</v>
      </c>
      <c r="S1" s="33" t="s">
        <v>111</v>
      </c>
      <c r="T1" s="50" t="s">
        <v>112</v>
      </c>
      <c r="U1" s="51" t="s">
        <v>114</v>
      </c>
      <c r="V1" s="50" t="s">
        <v>115</v>
      </c>
      <c r="W1" s="51" t="s">
        <v>116</v>
      </c>
      <c r="X1" s="52" t="s">
        <v>117</v>
      </c>
      <c r="Y1" s="53" t="s">
        <v>119</v>
      </c>
    </row>
    <row r="2" spans="1:33" ht="20.100000000000001" customHeight="1" x14ac:dyDescent="0.25">
      <c r="A2" s="34" t="s">
        <v>176</v>
      </c>
      <c r="B2" s="26" cm="1">
        <f t="array" aca="1" ref="B2" ca="1">SUMPRODUCT(COUNTIFS(INDIRECT("'"&amp;GAMES&amp;"'!A11:A15"),$A2,INDIRECT("'"&amp;GAMES&amp;"'!B11:B15"),B$1))</f>
        <v>0</v>
      </c>
      <c r="C2" s="26" cm="1">
        <f t="array" aca="1" ref="C2" ca="1">SUMPRODUCT(COUNTIFS(INDIRECT("'"&amp;GAMES&amp;"'!A11:A15"),$A2,INDIRECT("'"&amp;GAMES&amp;"'!B11:B15"),C$1))</f>
        <v>0</v>
      </c>
      <c r="D2" s="26" cm="1">
        <f t="array" aca="1" ref="D2" ca="1">SUMPRODUCT(COUNTIFS(INDIRECT("'"&amp;GAMES&amp;"'!A11:A15"),$A2,INDIRECT("'"&amp;GAMES&amp;"'!B11:B15"),D$1))</f>
        <v>0</v>
      </c>
      <c r="E2" s="26" cm="1">
        <f t="array" aca="1" ref="E2" ca="1">SUMPRODUCT(COUNTIFS(INDIRECT("'"&amp;GAMES&amp;"'!A11:A15"),$A2,INDIRECT("'"&amp;GAMES&amp;"'!B11:B15"),E$1))</f>
        <v>0</v>
      </c>
      <c r="F2" s="26" cm="1">
        <f t="array" aca="1" ref="F2" ca="1">SUMPRODUCT(COUNTIFS(INDIRECT("'"&amp;GAMES&amp;"'!A11:A15"),$A2,INDIRECT("'"&amp;GAMES&amp;"'!B11:B15"),F$1))</f>
        <v>0</v>
      </c>
      <c r="G2" s="26" cm="1">
        <f t="array" aca="1" ref="G2" ca="1">SUMPRODUCT(COUNTIFS(INDIRECT("'"&amp;GAMES&amp;"'!A11:A15"),$A2,INDIRECT("'"&amp;GAMES&amp;"'!B11:B15"),G$1))</f>
        <v>0</v>
      </c>
      <c r="H2" s="26" cm="1">
        <f t="array" aca="1" ref="H2" ca="1">SUMPRODUCT(COUNTIFS(INDIRECT("'"&amp;GAMES&amp;"'!A11:A15"),$A2,INDIRECT("'"&amp;GAMES&amp;"'!B11:B15"),H$1))</f>
        <v>0</v>
      </c>
      <c r="I2" s="26" cm="1">
        <f t="array" aca="1" ref="I2" ca="1">SUMPRODUCT(COUNTIFS(INDIRECT("'"&amp;GAMES&amp;"'!A11:A15"),$A2,INDIRECT("'"&amp;GAMES&amp;"'!B11:B15"),I$1))</f>
        <v>0</v>
      </c>
      <c r="J2" s="26" cm="1">
        <f t="array" aca="1" ref="J2" ca="1">SUMPRODUCT(COUNTIFS(INDIRECT("'"&amp;GAMES&amp;"'!A11:A15"),$A2,INDIRECT("'"&amp;GAMES&amp;"'!B11:B15"),J$1))</f>
        <v>0</v>
      </c>
      <c r="K2" s="26" cm="1">
        <f t="array" aca="1" ref="K2" ca="1">SUMPRODUCT(COUNTIFS(INDIRECT("'"&amp;GAMES&amp;"'!A11:A15"),$A2,INDIRECT("'"&amp;GAMES&amp;"'!B11:B15"),K$1))</f>
        <v>0</v>
      </c>
      <c r="L2" s="26" cm="1">
        <f t="array" aca="1" ref="L2" ca="1">SUMPRODUCT(COUNTIFS(INDIRECT("'"&amp;GAMES&amp;"'!A11:A15"),$A2,INDIRECT("'"&amp;GAMES&amp;"'!B11:B15"),L$1))</f>
        <v>0</v>
      </c>
      <c r="M2" s="26" cm="1">
        <f t="array" aca="1" ref="M2" ca="1">SUMPRODUCT(COUNTIFS(INDIRECT("'"&amp;GAMES&amp;"'!A11:A15"),$A2,INDIRECT("'"&amp;GAMES&amp;"'!B11:B15"),M$1))</f>
        <v>0</v>
      </c>
      <c r="N2" s="26" cm="1">
        <f t="array" aca="1" ref="N2" ca="1">SUMPRODUCT(COUNTIFS(INDIRECT("'"&amp;GAMES&amp;"'!A11:A15"),$A2,INDIRECT("'"&amp;GAMES&amp;"'!B11:B15"),N$1))</f>
        <v>0</v>
      </c>
      <c r="O2" s="26" cm="1">
        <f t="array" aca="1" ref="O2" ca="1">SUMPRODUCT(COUNTIFS(INDIRECT("'"&amp;GAMES&amp;"'!A11:A15"),$A2,INDIRECT("'"&amp;GAMES&amp;"'!B11:B15"),O$1))</f>
        <v>0</v>
      </c>
      <c r="P2" s="26" cm="1">
        <f t="array" aca="1" ref="P2" ca="1">SUMPRODUCT(COUNTIFS(INDIRECT("'"&amp;GAMES&amp;"'!A11:A15"),$A2,INDIRECT("'"&amp;GAMES&amp;"'!B11:B15"),P$1))</f>
        <v>0</v>
      </c>
      <c r="Q2" s="26" cm="1">
        <f t="array" aca="1" ref="Q2" ca="1">SUMPRODUCT(COUNTIFS(INDIRECT("'"&amp;GAMES&amp;"'!A11:A15"),$A2,INDIRECT("'"&amp;GAMES&amp;"'!B11:B15"),Q$1))</f>
        <v>0</v>
      </c>
      <c r="R2" s="26" cm="1">
        <f t="array" aca="1" ref="R2" ca="1">SUMPRODUCT(COUNTIFS(INDIRECT("'"&amp;GAMES&amp;"'!A11:A15"),$A2,INDIRECT("'"&amp;GAMES&amp;"'!B11:B15"),R$1))</f>
        <v>0</v>
      </c>
      <c r="S2" s="26" cm="1">
        <f t="array" aca="1" ref="S2" ca="1">SUMPRODUCT(COUNTIFS(INDIRECT("'"&amp;GAMES&amp;"'!A11:A15"),$A2,INDIRECT("'"&amp;GAMES&amp;"'!B11:B15"),S$1))</f>
        <v>0</v>
      </c>
      <c r="T2" s="26" cm="1">
        <f t="array" aca="1" ref="T2" ca="1">SUMPRODUCT(COUNTIFS(INDIRECT("'"&amp;GAMES&amp;"'!A11:A15"),$A2,INDIRECT("'"&amp;GAMES&amp;"'!B11:B15"),T$1))</f>
        <v>0</v>
      </c>
      <c r="U2" s="26" cm="1">
        <f t="array" aca="1" ref="U2" ca="1">SUMPRODUCT(COUNTIFS(INDIRECT("'"&amp;GAMES&amp;"'!A11:A15"),$A2,INDIRECT("'"&amp;GAMES&amp;"'!B11:B15"),U$1))</f>
        <v>0</v>
      </c>
      <c r="V2" s="26" cm="1">
        <f t="array" aca="1" ref="V2" ca="1">SUMPRODUCT(COUNTIFS(INDIRECT("'"&amp;GAMES&amp;"'!A11:A15"),$A2,INDIRECT("'"&amp;GAMES&amp;"'!B11:B15"),V$1))</f>
        <v>0</v>
      </c>
      <c r="W2" s="26" cm="1">
        <f t="array" aca="1" ref="W2" ca="1">SUMPRODUCT(COUNTIFS(INDIRECT("'"&amp;GAMES&amp;"'!A11:A15"),$A2,INDIRECT("'"&amp;GAMES&amp;"'!B11:B15"),W$1))</f>
        <v>0</v>
      </c>
      <c r="X2" s="26" cm="1">
        <f t="array" aca="1" ref="X2" ca="1">SUMPRODUCT(COUNTIFS(INDIRECT("'"&amp;GAMES&amp;"'!A11:A15"),$A2,INDIRECT("'"&amp;GAMES&amp;"'!B11:B15"),X$1))</f>
        <v>0</v>
      </c>
      <c r="Y2" s="54">
        <f ca="1">SUM(B2:X2)</f>
        <v>0</v>
      </c>
      <c r="AB2" s="64" t="str">
        <f>HYPERLINK("[.\]TOC!A1","GO TO TOC")</f>
        <v>GO TO TOC</v>
      </c>
      <c r="AC2" s="65" t="str">
        <f t="shared" ref="AC2:AG3" si="0">HYPERLINK("[.\]TOC!A1","BACK TO TOC")</f>
        <v>BACK TO TOC</v>
      </c>
      <c r="AD2" s="65" t="str">
        <f t="shared" si="0"/>
        <v>BACK TO TOC</v>
      </c>
      <c r="AE2" s="65" t="str">
        <f t="shared" si="0"/>
        <v>BACK TO TOC</v>
      </c>
      <c r="AF2" s="65" t="str">
        <f t="shared" si="0"/>
        <v>BACK TO TOC</v>
      </c>
      <c r="AG2" s="65" t="str">
        <f t="shared" si="0"/>
        <v>BACK TO TOC</v>
      </c>
    </row>
    <row r="3" spans="1:33" ht="20.100000000000001" customHeight="1" x14ac:dyDescent="0.25">
      <c r="A3" s="28" t="s">
        <v>177</v>
      </c>
      <c r="B3" s="26" cm="1">
        <f t="array" aca="1" ref="B3" ca="1">SUMPRODUCT(COUNTIFS(INDIRECT("'"&amp;GAMES&amp;"'!A11:A15"),$A3,INDIRECT("'"&amp;GAMES&amp;"'!B11:B15"),B$1))</f>
        <v>0</v>
      </c>
      <c r="C3" s="26" cm="1">
        <f t="array" aca="1" ref="C3" ca="1">SUMPRODUCT(COUNTIFS(INDIRECT("'"&amp;GAMES&amp;"'!A11:A15"),$A3,INDIRECT("'"&amp;GAMES&amp;"'!B11:B15"),C$1))</f>
        <v>0</v>
      </c>
      <c r="D3" s="26" cm="1">
        <f t="array" aca="1" ref="D3" ca="1">SUMPRODUCT(COUNTIFS(INDIRECT("'"&amp;GAMES&amp;"'!A11:A15"),$A3,INDIRECT("'"&amp;GAMES&amp;"'!B11:B15"),D$1))</f>
        <v>0</v>
      </c>
      <c r="E3" s="26" cm="1">
        <f t="array" aca="1" ref="E3" ca="1">SUMPRODUCT(COUNTIFS(INDIRECT("'"&amp;GAMES&amp;"'!A11:A15"),$A3,INDIRECT("'"&amp;GAMES&amp;"'!B11:B15"),E$1))</f>
        <v>0</v>
      </c>
      <c r="F3" s="26" cm="1">
        <f t="array" aca="1" ref="F3" ca="1">SUMPRODUCT(COUNTIFS(INDIRECT("'"&amp;GAMES&amp;"'!A11:A15"),$A3,INDIRECT("'"&amp;GAMES&amp;"'!B11:B15"),F$1))</f>
        <v>0</v>
      </c>
      <c r="G3" s="26" cm="1">
        <f t="array" aca="1" ref="G3" ca="1">SUMPRODUCT(COUNTIFS(INDIRECT("'"&amp;GAMES&amp;"'!A11:A15"),$A3,INDIRECT("'"&amp;GAMES&amp;"'!B11:B15"),G$1))</f>
        <v>0</v>
      </c>
      <c r="H3" s="26" cm="1">
        <f t="array" aca="1" ref="H3" ca="1">SUMPRODUCT(COUNTIFS(INDIRECT("'"&amp;GAMES&amp;"'!A11:A15"),$A3,INDIRECT("'"&amp;GAMES&amp;"'!B11:B15"),H$1))</f>
        <v>0</v>
      </c>
      <c r="I3" s="26" cm="1">
        <f t="array" aca="1" ref="I3" ca="1">SUMPRODUCT(COUNTIFS(INDIRECT("'"&amp;GAMES&amp;"'!A11:A15"),$A3,INDIRECT("'"&amp;GAMES&amp;"'!B11:B15"),I$1))</f>
        <v>0</v>
      </c>
      <c r="J3" s="26" cm="1">
        <f t="array" aca="1" ref="J3" ca="1">SUMPRODUCT(COUNTIFS(INDIRECT("'"&amp;GAMES&amp;"'!A11:A15"),$A3,INDIRECT("'"&amp;GAMES&amp;"'!B11:B15"),J$1))</f>
        <v>0</v>
      </c>
      <c r="K3" s="26" cm="1">
        <f t="array" aca="1" ref="K3" ca="1">SUMPRODUCT(COUNTIFS(INDIRECT("'"&amp;GAMES&amp;"'!A11:A15"),$A3,INDIRECT("'"&amp;GAMES&amp;"'!B11:B15"),K$1))</f>
        <v>0</v>
      </c>
      <c r="L3" s="26" cm="1">
        <f t="array" aca="1" ref="L3" ca="1">SUMPRODUCT(COUNTIFS(INDIRECT("'"&amp;GAMES&amp;"'!A11:A15"),$A3,INDIRECT("'"&amp;GAMES&amp;"'!B11:B15"),L$1))</f>
        <v>0</v>
      </c>
      <c r="M3" s="26" cm="1">
        <f t="array" aca="1" ref="M3" ca="1">SUMPRODUCT(COUNTIFS(INDIRECT("'"&amp;GAMES&amp;"'!A11:A15"),$A3,INDIRECT("'"&amp;GAMES&amp;"'!B11:B15"),M$1))</f>
        <v>0</v>
      </c>
      <c r="N3" s="26" cm="1">
        <f t="array" aca="1" ref="N3" ca="1">SUMPRODUCT(COUNTIFS(INDIRECT("'"&amp;GAMES&amp;"'!A11:A15"),$A3,INDIRECT("'"&amp;GAMES&amp;"'!B11:B15"),N$1))</f>
        <v>0</v>
      </c>
      <c r="O3" s="26" cm="1">
        <f t="array" aca="1" ref="O3" ca="1">SUMPRODUCT(COUNTIFS(INDIRECT("'"&amp;GAMES&amp;"'!A11:A15"),$A3,INDIRECT("'"&amp;GAMES&amp;"'!B11:B15"),O$1))</f>
        <v>0</v>
      </c>
      <c r="P3" s="26" cm="1">
        <f t="array" aca="1" ref="P3" ca="1">SUMPRODUCT(COUNTIFS(INDIRECT("'"&amp;GAMES&amp;"'!A11:A15"),$A3,INDIRECT("'"&amp;GAMES&amp;"'!B11:B15"),P$1))</f>
        <v>0</v>
      </c>
      <c r="Q3" s="26" cm="1">
        <f t="array" aca="1" ref="Q3" ca="1">SUMPRODUCT(COUNTIFS(INDIRECT("'"&amp;GAMES&amp;"'!A11:A15"),$A3,INDIRECT("'"&amp;GAMES&amp;"'!B11:B15"),Q$1))</f>
        <v>0</v>
      </c>
      <c r="R3" s="26" cm="1">
        <f t="array" aca="1" ref="R3" ca="1">SUMPRODUCT(COUNTIFS(INDIRECT("'"&amp;GAMES&amp;"'!A11:A15"),$A3,INDIRECT("'"&amp;GAMES&amp;"'!B11:B15"),R$1))</f>
        <v>0</v>
      </c>
      <c r="S3" s="26" cm="1">
        <f t="array" aca="1" ref="S3" ca="1">SUMPRODUCT(COUNTIFS(INDIRECT("'"&amp;GAMES&amp;"'!A11:A15"),$A3,INDIRECT("'"&amp;GAMES&amp;"'!B11:B15"),S$1))</f>
        <v>0</v>
      </c>
      <c r="T3" s="26" cm="1">
        <f t="array" aca="1" ref="T3" ca="1">SUMPRODUCT(COUNTIFS(INDIRECT("'"&amp;GAMES&amp;"'!A11:A15"),$A3,INDIRECT("'"&amp;GAMES&amp;"'!B11:B15"),T$1))</f>
        <v>0</v>
      </c>
      <c r="U3" s="26" cm="1">
        <f t="array" aca="1" ref="U3" ca="1">SUMPRODUCT(COUNTIFS(INDIRECT("'"&amp;GAMES&amp;"'!A11:A15"),$A3,INDIRECT("'"&amp;GAMES&amp;"'!B11:B15"),U$1))</f>
        <v>0</v>
      </c>
      <c r="V3" s="26" cm="1">
        <f t="array" aca="1" ref="V3" ca="1">SUMPRODUCT(COUNTIFS(INDIRECT("'"&amp;GAMES&amp;"'!A11:A15"),$A3,INDIRECT("'"&amp;GAMES&amp;"'!B11:B15"),V$1))</f>
        <v>0</v>
      </c>
      <c r="W3" s="26" cm="1">
        <f t="array" aca="1" ref="W3" ca="1">SUMPRODUCT(COUNTIFS(INDIRECT("'"&amp;GAMES&amp;"'!A11:A15"),$A3,INDIRECT("'"&amp;GAMES&amp;"'!B11:B15"),W$1))</f>
        <v>0</v>
      </c>
      <c r="X3" s="26" cm="1">
        <f t="array" aca="1" ref="X3" ca="1">SUMPRODUCT(COUNTIFS(INDIRECT("'"&amp;GAMES&amp;"'!A11:A15"),$A3,INDIRECT("'"&amp;GAMES&amp;"'!B11:B15"),X$1))</f>
        <v>0</v>
      </c>
      <c r="Y3" s="54">
        <f t="shared" ref="Y3:Y22" ca="1" si="1">SUM(B3:X3)</f>
        <v>0</v>
      </c>
      <c r="AB3" s="65" t="str">
        <f>HYPERLINK("[.\]TOC!A1","BACK TO TOC")</f>
        <v>BACK TO TOC</v>
      </c>
      <c r="AC3" s="65" t="str">
        <f t="shared" si="0"/>
        <v>BACK TO TOC</v>
      </c>
      <c r="AD3" s="65" t="str">
        <f t="shared" si="0"/>
        <v>BACK TO TOC</v>
      </c>
      <c r="AE3" s="65" t="str">
        <f t="shared" si="0"/>
        <v>BACK TO TOC</v>
      </c>
      <c r="AF3" s="65" t="str">
        <f t="shared" si="0"/>
        <v>BACK TO TOC</v>
      </c>
      <c r="AG3" s="65" t="str">
        <f t="shared" si="0"/>
        <v>BACK TO TOC</v>
      </c>
    </row>
    <row r="4" spans="1:33" ht="20.100000000000001" customHeight="1" x14ac:dyDescent="0.25">
      <c r="A4" s="34" t="s">
        <v>178</v>
      </c>
      <c r="B4" s="26" cm="1">
        <f t="array" aca="1" ref="B4" ca="1">SUMPRODUCT(COUNTIFS(INDIRECT("'"&amp;GAMES&amp;"'!A11:A15"),$A4,INDIRECT("'"&amp;GAMES&amp;"'!B11:B15"),B$1))</f>
        <v>0</v>
      </c>
      <c r="C4" s="26" cm="1">
        <f t="array" aca="1" ref="C4" ca="1">SUMPRODUCT(COUNTIFS(INDIRECT("'"&amp;GAMES&amp;"'!A11:A15"),$A4,INDIRECT("'"&amp;GAMES&amp;"'!B11:B15"),C$1))</f>
        <v>0</v>
      </c>
      <c r="D4" s="26" cm="1">
        <f t="array" aca="1" ref="D4" ca="1">SUMPRODUCT(COUNTIFS(INDIRECT("'"&amp;GAMES&amp;"'!A11:A15"),$A4,INDIRECT("'"&amp;GAMES&amp;"'!B11:B15"),D$1))</f>
        <v>0</v>
      </c>
      <c r="E4" s="26" cm="1">
        <f t="array" aca="1" ref="E4" ca="1">SUMPRODUCT(COUNTIFS(INDIRECT("'"&amp;GAMES&amp;"'!A11:A15"),$A4,INDIRECT("'"&amp;GAMES&amp;"'!B11:B15"),E$1))</f>
        <v>0</v>
      </c>
      <c r="F4" s="26" cm="1">
        <f t="array" aca="1" ref="F4" ca="1">SUMPRODUCT(COUNTIFS(INDIRECT("'"&amp;GAMES&amp;"'!A11:A15"),$A4,INDIRECT("'"&amp;GAMES&amp;"'!B11:B15"),F$1))</f>
        <v>0</v>
      </c>
      <c r="G4" s="26" cm="1">
        <f t="array" aca="1" ref="G4" ca="1">SUMPRODUCT(COUNTIFS(INDIRECT("'"&amp;GAMES&amp;"'!A11:A15"),$A4,INDIRECT("'"&amp;GAMES&amp;"'!B11:B15"),G$1))</f>
        <v>0</v>
      </c>
      <c r="H4" s="26" cm="1">
        <f t="array" aca="1" ref="H4" ca="1">SUMPRODUCT(COUNTIFS(INDIRECT("'"&amp;GAMES&amp;"'!A11:A15"),$A4,INDIRECT("'"&amp;GAMES&amp;"'!B11:B15"),H$1))</f>
        <v>0</v>
      </c>
      <c r="I4" s="26" cm="1">
        <f t="array" aca="1" ref="I4" ca="1">SUMPRODUCT(COUNTIFS(INDIRECT("'"&amp;GAMES&amp;"'!A11:A15"),$A4,INDIRECT("'"&amp;GAMES&amp;"'!B11:B15"),I$1))</f>
        <v>0</v>
      </c>
      <c r="J4" s="26" cm="1">
        <f t="array" aca="1" ref="J4" ca="1">SUMPRODUCT(COUNTIFS(INDIRECT("'"&amp;GAMES&amp;"'!A11:A15"),$A4,INDIRECT("'"&amp;GAMES&amp;"'!B11:B15"),J$1))</f>
        <v>0</v>
      </c>
      <c r="K4" s="26" cm="1">
        <f t="array" aca="1" ref="K4" ca="1">SUMPRODUCT(COUNTIFS(INDIRECT("'"&amp;GAMES&amp;"'!A11:A15"),$A4,INDIRECT("'"&amp;GAMES&amp;"'!B11:B15"),K$1))</f>
        <v>0</v>
      </c>
      <c r="L4" s="26" cm="1">
        <f t="array" aca="1" ref="L4" ca="1">SUMPRODUCT(COUNTIFS(INDIRECT("'"&amp;GAMES&amp;"'!A11:A15"),$A4,INDIRECT("'"&amp;GAMES&amp;"'!B11:B15"),L$1))</f>
        <v>0</v>
      </c>
      <c r="M4" s="26" cm="1">
        <f t="array" aca="1" ref="M4" ca="1">SUMPRODUCT(COUNTIFS(INDIRECT("'"&amp;GAMES&amp;"'!A11:A15"),$A4,INDIRECT("'"&amp;GAMES&amp;"'!B11:B15"),M$1))</f>
        <v>0</v>
      </c>
      <c r="N4" s="26" cm="1">
        <f t="array" aca="1" ref="N4" ca="1">SUMPRODUCT(COUNTIFS(INDIRECT("'"&amp;GAMES&amp;"'!A11:A15"),$A4,INDIRECT("'"&amp;GAMES&amp;"'!B11:B15"),N$1))</f>
        <v>0</v>
      </c>
      <c r="O4" s="26" cm="1">
        <f t="array" aca="1" ref="O4" ca="1">SUMPRODUCT(COUNTIFS(INDIRECT("'"&amp;GAMES&amp;"'!A11:A15"),$A4,INDIRECT("'"&amp;GAMES&amp;"'!B11:B15"),O$1))</f>
        <v>0</v>
      </c>
      <c r="P4" s="26" cm="1">
        <f t="array" aca="1" ref="P4" ca="1">SUMPRODUCT(COUNTIFS(INDIRECT("'"&amp;GAMES&amp;"'!A11:A15"),$A4,INDIRECT("'"&amp;GAMES&amp;"'!B11:B15"),P$1))</f>
        <v>0</v>
      </c>
      <c r="Q4" s="26" cm="1">
        <f t="array" aca="1" ref="Q4" ca="1">SUMPRODUCT(COUNTIFS(INDIRECT("'"&amp;GAMES&amp;"'!A11:A15"),$A4,INDIRECT("'"&amp;GAMES&amp;"'!B11:B15"),Q$1))</f>
        <v>0</v>
      </c>
      <c r="R4" s="26" cm="1">
        <f t="array" aca="1" ref="R4" ca="1">SUMPRODUCT(COUNTIFS(INDIRECT("'"&amp;GAMES&amp;"'!A11:A15"),$A4,INDIRECT("'"&amp;GAMES&amp;"'!B11:B15"),R$1))</f>
        <v>0</v>
      </c>
      <c r="S4" s="26" cm="1">
        <f t="array" aca="1" ref="S4" ca="1">SUMPRODUCT(COUNTIFS(INDIRECT("'"&amp;GAMES&amp;"'!A11:A15"),$A4,INDIRECT("'"&amp;GAMES&amp;"'!B11:B15"),S$1))</f>
        <v>0</v>
      </c>
      <c r="T4" s="26" cm="1">
        <f t="array" aca="1" ref="T4" ca="1">SUMPRODUCT(COUNTIFS(INDIRECT("'"&amp;GAMES&amp;"'!A11:A15"),$A4,INDIRECT("'"&amp;GAMES&amp;"'!B11:B15"),T$1))</f>
        <v>0</v>
      </c>
      <c r="U4" s="26" cm="1">
        <f t="array" aca="1" ref="U4" ca="1">SUMPRODUCT(COUNTIFS(INDIRECT("'"&amp;GAMES&amp;"'!A11:A15"),$A4,INDIRECT("'"&amp;GAMES&amp;"'!B11:B15"),U$1))</f>
        <v>0</v>
      </c>
      <c r="V4" s="26" cm="1">
        <f t="array" aca="1" ref="V4" ca="1">SUMPRODUCT(COUNTIFS(INDIRECT("'"&amp;GAMES&amp;"'!A11:A15"),$A4,INDIRECT("'"&amp;GAMES&amp;"'!B11:B15"),V$1))</f>
        <v>0</v>
      </c>
      <c r="W4" s="26" cm="1">
        <f t="array" aca="1" ref="W4" ca="1">SUMPRODUCT(COUNTIFS(INDIRECT("'"&amp;GAMES&amp;"'!A11:A15"),$A4,INDIRECT("'"&amp;GAMES&amp;"'!B11:B15"),W$1))</f>
        <v>0</v>
      </c>
      <c r="X4" s="26" cm="1">
        <f t="array" aca="1" ref="X4" ca="1">SUMPRODUCT(COUNTIFS(INDIRECT("'"&amp;GAMES&amp;"'!A11:A15"),$A4,INDIRECT("'"&amp;GAMES&amp;"'!B11:B15"),X$1))</f>
        <v>0</v>
      </c>
      <c r="Y4" s="54">
        <f t="shared" ca="1" si="1"/>
        <v>0</v>
      </c>
    </row>
    <row r="5" spans="1:33" ht="20.100000000000001" customHeight="1" x14ac:dyDescent="0.25">
      <c r="A5" s="28" t="s">
        <v>179</v>
      </c>
      <c r="B5" s="26" cm="1">
        <f t="array" aca="1" ref="B5" ca="1">SUMPRODUCT(COUNTIFS(INDIRECT("'"&amp;GAMES&amp;"'!A11:A15"),$A5,INDIRECT("'"&amp;GAMES&amp;"'!B11:B15"),B$1))</f>
        <v>0</v>
      </c>
      <c r="C5" s="26" cm="1">
        <f t="array" aca="1" ref="C5" ca="1">SUMPRODUCT(COUNTIFS(INDIRECT("'"&amp;GAMES&amp;"'!A11:A15"),$A5,INDIRECT("'"&amp;GAMES&amp;"'!B11:B15"),C$1))</f>
        <v>0</v>
      </c>
      <c r="D5" s="26" cm="1">
        <f t="array" aca="1" ref="D5" ca="1">SUMPRODUCT(COUNTIFS(INDIRECT("'"&amp;GAMES&amp;"'!A11:A15"),$A5,INDIRECT("'"&amp;GAMES&amp;"'!B11:B15"),D$1))</f>
        <v>0</v>
      </c>
      <c r="E5" s="26" cm="1">
        <f t="array" aca="1" ref="E5" ca="1">SUMPRODUCT(COUNTIFS(INDIRECT("'"&amp;GAMES&amp;"'!A11:A15"),$A5,INDIRECT("'"&amp;GAMES&amp;"'!B11:B15"),E$1))</f>
        <v>0</v>
      </c>
      <c r="F5" s="26" cm="1">
        <f t="array" aca="1" ref="F5" ca="1">SUMPRODUCT(COUNTIFS(INDIRECT("'"&amp;GAMES&amp;"'!A11:A15"),$A5,INDIRECT("'"&amp;GAMES&amp;"'!B11:B15"),F$1))</f>
        <v>0</v>
      </c>
      <c r="G5" s="26" cm="1">
        <f t="array" aca="1" ref="G5" ca="1">SUMPRODUCT(COUNTIFS(INDIRECT("'"&amp;GAMES&amp;"'!A11:A15"),$A5,INDIRECT("'"&amp;GAMES&amp;"'!B11:B15"),G$1))</f>
        <v>0</v>
      </c>
      <c r="H5" s="26" cm="1">
        <f t="array" aca="1" ref="H5" ca="1">SUMPRODUCT(COUNTIFS(INDIRECT("'"&amp;GAMES&amp;"'!A11:A15"),$A5,INDIRECT("'"&amp;GAMES&amp;"'!B11:B15"),H$1))</f>
        <v>0</v>
      </c>
      <c r="I5" s="26" cm="1">
        <f t="array" aca="1" ref="I5" ca="1">SUMPRODUCT(COUNTIFS(INDIRECT("'"&amp;GAMES&amp;"'!A11:A15"),$A5,INDIRECT("'"&amp;GAMES&amp;"'!B11:B15"),I$1))</f>
        <v>0</v>
      </c>
      <c r="J5" s="26" cm="1">
        <f t="array" aca="1" ref="J5" ca="1">SUMPRODUCT(COUNTIFS(INDIRECT("'"&amp;GAMES&amp;"'!A11:A15"),$A5,INDIRECT("'"&amp;GAMES&amp;"'!B11:B15"),J$1))</f>
        <v>0</v>
      </c>
      <c r="K5" s="26" cm="1">
        <f t="array" aca="1" ref="K5" ca="1">SUMPRODUCT(COUNTIFS(INDIRECT("'"&amp;GAMES&amp;"'!A11:A15"),$A5,INDIRECT("'"&amp;GAMES&amp;"'!B11:B15"),K$1))</f>
        <v>0</v>
      </c>
      <c r="L5" s="26" cm="1">
        <f t="array" aca="1" ref="L5" ca="1">SUMPRODUCT(COUNTIFS(INDIRECT("'"&amp;GAMES&amp;"'!A11:A15"),$A5,INDIRECT("'"&amp;GAMES&amp;"'!B11:B15"),L$1))</f>
        <v>0</v>
      </c>
      <c r="M5" s="26" cm="1">
        <f t="array" aca="1" ref="M5" ca="1">SUMPRODUCT(COUNTIFS(INDIRECT("'"&amp;GAMES&amp;"'!A11:A15"),$A5,INDIRECT("'"&amp;GAMES&amp;"'!B11:B15"),M$1))</f>
        <v>0</v>
      </c>
      <c r="N5" s="26" cm="1">
        <f t="array" aca="1" ref="N5" ca="1">SUMPRODUCT(COUNTIFS(INDIRECT("'"&amp;GAMES&amp;"'!A11:A15"),$A5,INDIRECT("'"&amp;GAMES&amp;"'!B11:B15"),N$1))</f>
        <v>0</v>
      </c>
      <c r="O5" s="26" cm="1">
        <f t="array" aca="1" ref="O5" ca="1">SUMPRODUCT(COUNTIFS(INDIRECT("'"&amp;GAMES&amp;"'!A11:A15"),$A5,INDIRECT("'"&amp;GAMES&amp;"'!B11:B15"),O$1))</f>
        <v>0</v>
      </c>
      <c r="P5" s="26" cm="1">
        <f t="array" aca="1" ref="P5" ca="1">SUMPRODUCT(COUNTIFS(INDIRECT("'"&amp;GAMES&amp;"'!A11:A15"),$A5,INDIRECT("'"&amp;GAMES&amp;"'!B11:B15"),P$1))</f>
        <v>0</v>
      </c>
      <c r="Q5" s="26" cm="1">
        <f t="array" aca="1" ref="Q5" ca="1">SUMPRODUCT(COUNTIFS(INDIRECT("'"&amp;GAMES&amp;"'!A11:A15"),$A5,INDIRECT("'"&amp;GAMES&amp;"'!B11:B15"),Q$1))</f>
        <v>0</v>
      </c>
      <c r="R5" s="26" cm="1">
        <f t="array" aca="1" ref="R5" ca="1">SUMPRODUCT(COUNTIFS(INDIRECT("'"&amp;GAMES&amp;"'!A11:A15"),$A5,INDIRECT("'"&amp;GAMES&amp;"'!B11:B15"),R$1))</f>
        <v>0</v>
      </c>
      <c r="S5" s="26" cm="1">
        <f t="array" aca="1" ref="S5" ca="1">SUMPRODUCT(COUNTIFS(INDIRECT("'"&amp;GAMES&amp;"'!A11:A15"),$A5,INDIRECT("'"&amp;GAMES&amp;"'!B11:B15"),S$1))</f>
        <v>0</v>
      </c>
      <c r="T5" s="26" cm="1">
        <f t="array" aca="1" ref="T5" ca="1">SUMPRODUCT(COUNTIFS(INDIRECT("'"&amp;GAMES&amp;"'!A11:A15"),$A5,INDIRECT("'"&amp;GAMES&amp;"'!B11:B15"),T$1))</f>
        <v>0</v>
      </c>
      <c r="U5" s="26" cm="1">
        <f t="array" aca="1" ref="U5" ca="1">SUMPRODUCT(COUNTIFS(INDIRECT("'"&amp;GAMES&amp;"'!A11:A15"),$A5,INDIRECT("'"&amp;GAMES&amp;"'!B11:B15"),U$1))</f>
        <v>0</v>
      </c>
      <c r="V5" s="26" cm="1">
        <f t="array" aca="1" ref="V5" ca="1">SUMPRODUCT(COUNTIFS(INDIRECT("'"&amp;GAMES&amp;"'!A11:A15"),$A5,INDIRECT("'"&amp;GAMES&amp;"'!B11:B15"),V$1))</f>
        <v>0</v>
      </c>
      <c r="W5" s="26" cm="1">
        <f t="array" aca="1" ref="W5" ca="1">SUMPRODUCT(COUNTIFS(INDIRECT("'"&amp;GAMES&amp;"'!A11:A15"),$A5,INDIRECT("'"&amp;GAMES&amp;"'!B11:B15"),W$1))</f>
        <v>0</v>
      </c>
      <c r="X5" s="26" cm="1">
        <f t="array" aca="1" ref="X5" ca="1">SUMPRODUCT(COUNTIFS(INDIRECT("'"&amp;GAMES&amp;"'!A11:A15"),$A5,INDIRECT("'"&amp;GAMES&amp;"'!B11:B15"),X$1))</f>
        <v>0</v>
      </c>
      <c r="Y5" s="54">
        <f t="shared" ca="1" si="1"/>
        <v>0</v>
      </c>
    </row>
    <row r="6" spans="1:33" ht="20.100000000000001" customHeight="1" x14ac:dyDescent="0.25">
      <c r="A6" s="34" t="s">
        <v>180</v>
      </c>
      <c r="B6" s="26" cm="1">
        <f t="array" aca="1" ref="B6" ca="1">SUMPRODUCT(COUNTIFS(INDIRECT("'"&amp;GAMES&amp;"'!A11:A15"),$A6,INDIRECT("'"&amp;GAMES&amp;"'!B11:B15"),B$1))</f>
        <v>0</v>
      </c>
      <c r="C6" s="26" cm="1">
        <f t="array" aca="1" ref="C6" ca="1">SUMPRODUCT(COUNTIFS(INDIRECT("'"&amp;GAMES&amp;"'!A11:A15"),$A6,INDIRECT("'"&amp;GAMES&amp;"'!B11:B15"),C$1))</f>
        <v>0</v>
      </c>
      <c r="D6" s="26" cm="1">
        <f t="array" aca="1" ref="D6" ca="1">SUMPRODUCT(COUNTIFS(INDIRECT("'"&amp;GAMES&amp;"'!A11:A15"),$A6,INDIRECT("'"&amp;GAMES&amp;"'!B11:B15"),D$1))</f>
        <v>0</v>
      </c>
      <c r="E6" s="26" cm="1">
        <f t="array" aca="1" ref="E6" ca="1">SUMPRODUCT(COUNTIFS(INDIRECT("'"&amp;GAMES&amp;"'!A11:A15"),$A6,INDIRECT("'"&amp;GAMES&amp;"'!B11:B15"),E$1))</f>
        <v>0</v>
      </c>
      <c r="F6" s="26" cm="1">
        <f t="array" aca="1" ref="F6" ca="1">SUMPRODUCT(COUNTIFS(INDIRECT("'"&amp;GAMES&amp;"'!A11:A15"),$A6,INDIRECT("'"&amp;GAMES&amp;"'!B11:B15"),F$1))</f>
        <v>0</v>
      </c>
      <c r="G6" s="26" cm="1">
        <f t="array" aca="1" ref="G6" ca="1">SUMPRODUCT(COUNTIFS(INDIRECT("'"&amp;GAMES&amp;"'!A11:A15"),$A6,INDIRECT("'"&amp;GAMES&amp;"'!B11:B15"),G$1))</f>
        <v>0</v>
      </c>
      <c r="H6" s="26" cm="1">
        <f t="array" aca="1" ref="H6" ca="1">SUMPRODUCT(COUNTIFS(INDIRECT("'"&amp;GAMES&amp;"'!A11:A15"),$A6,INDIRECT("'"&amp;GAMES&amp;"'!B11:B15"),H$1))</f>
        <v>0</v>
      </c>
      <c r="I6" s="26" cm="1">
        <f t="array" aca="1" ref="I6" ca="1">SUMPRODUCT(COUNTIFS(INDIRECT("'"&amp;GAMES&amp;"'!A11:A15"),$A6,INDIRECT("'"&amp;GAMES&amp;"'!B11:B15"),I$1))</f>
        <v>0</v>
      </c>
      <c r="J6" s="26" cm="1">
        <f t="array" aca="1" ref="J6" ca="1">SUMPRODUCT(COUNTIFS(INDIRECT("'"&amp;GAMES&amp;"'!A11:A15"),$A6,INDIRECT("'"&amp;GAMES&amp;"'!B11:B15"),J$1))</f>
        <v>0</v>
      </c>
      <c r="K6" s="26" cm="1">
        <f t="array" aca="1" ref="K6" ca="1">SUMPRODUCT(COUNTIFS(INDIRECT("'"&amp;GAMES&amp;"'!A11:A15"),$A6,INDIRECT("'"&amp;GAMES&amp;"'!B11:B15"),K$1))</f>
        <v>0</v>
      </c>
      <c r="L6" s="26" cm="1">
        <f t="array" aca="1" ref="L6" ca="1">SUMPRODUCT(COUNTIFS(INDIRECT("'"&amp;GAMES&amp;"'!A11:A15"),$A6,INDIRECT("'"&amp;GAMES&amp;"'!B11:B15"),L$1))</f>
        <v>0</v>
      </c>
      <c r="M6" s="26" cm="1">
        <f t="array" aca="1" ref="M6" ca="1">SUMPRODUCT(COUNTIFS(INDIRECT("'"&amp;GAMES&amp;"'!A11:A15"),$A6,INDIRECT("'"&amp;GAMES&amp;"'!B11:B15"),M$1))</f>
        <v>0</v>
      </c>
      <c r="N6" s="26" cm="1">
        <f t="array" aca="1" ref="N6" ca="1">SUMPRODUCT(COUNTIFS(INDIRECT("'"&amp;GAMES&amp;"'!A11:A15"),$A6,INDIRECT("'"&amp;GAMES&amp;"'!B11:B15"),N$1))</f>
        <v>0</v>
      </c>
      <c r="O6" s="26" cm="1">
        <f t="array" aca="1" ref="O6" ca="1">SUMPRODUCT(COUNTIFS(INDIRECT("'"&amp;GAMES&amp;"'!A11:A15"),$A6,INDIRECT("'"&amp;GAMES&amp;"'!B11:B15"),O$1))</f>
        <v>0</v>
      </c>
      <c r="P6" s="26" cm="1">
        <f t="array" aca="1" ref="P6" ca="1">SUMPRODUCT(COUNTIFS(INDIRECT("'"&amp;GAMES&amp;"'!A11:A15"),$A6,INDIRECT("'"&amp;GAMES&amp;"'!B11:B15"),P$1))</f>
        <v>0</v>
      </c>
      <c r="Q6" s="26" cm="1">
        <f t="array" aca="1" ref="Q6" ca="1">SUMPRODUCT(COUNTIFS(INDIRECT("'"&amp;GAMES&amp;"'!A11:A15"),$A6,INDIRECT("'"&amp;GAMES&amp;"'!B11:B15"),Q$1))</f>
        <v>0</v>
      </c>
      <c r="R6" s="26" cm="1">
        <f t="array" aca="1" ref="R6" ca="1">SUMPRODUCT(COUNTIFS(INDIRECT("'"&amp;GAMES&amp;"'!A11:A15"),$A6,INDIRECT("'"&amp;GAMES&amp;"'!B11:B15"),R$1))</f>
        <v>0</v>
      </c>
      <c r="S6" s="26" cm="1">
        <f t="array" aca="1" ref="S6" ca="1">SUMPRODUCT(COUNTIFS(INDIRECT("'"&amp;GAMES&amp;"'!A11:A15"),$A6,INDIRECT("'"&amp;GAMES&amp;"'!B11:B15"),S$1))</f>
        <v>0</v>
      </c>
      <c r="T6" s="26" cm="1">
        <f t="array" aca="1" ref="T6" ca="1">SUMPRODUCT(COUNTIFS(INDIRECT("'"&amp;GAMES&amp;"'!A11:A15"),$A6,INDIRECT("'"&amp;GAMES&amp;"'!B11:B15"),T$1))</f>
        <v>0</v>
      </c>
      <c r="U6" s="26" cm="1">
        <f t="array" aca="1" ref="U6" ca="1">SUMPRODUCT(COUNTIFS(INDIRECT("'"&amp;GAMES&amp;"'!A11:A15"),$A6,INDIRECT("'"&amp;GAMES&amp;"'!B11:B15"),U$1))</f>
        <v>0</v>
      </c>
      <c r="V6" s="26" cm="1">
        <f t="array" aca="1" ref="V6" ca="1">SUMPRODUCT(COUNTIFS(INDIRECT("'"&amp;GAMES&amp;"'!A11:A15"),$A6,INDIRECT("'"&amp;GAMES&amp;"'!B11:B15"),V$1))</f>
        <v>0</v>
      </c>
      <c r="W6" s="26" cm="1">
        <f t="array" aca="1" ref="W6" ca="1">SUMPRODUCT(COUNTIFS(INDIRECT("'"&amp;GAMES&amp;"'!A11:A15"),$A6,INDIRECT("'"&amp;GAMES&amp;"'!B11:B15"),W$1))</f>
        <v>0</v>
      </c>
      <c r="X6" s="26" cm="1">
        <f t="array" aca="1" ref="X6" ca="1">SUMPRODUCT(COUNTIFS(INDIRECT("'"&amp;GAMES&amp;"'!A11:A15"),$A6,INDIRECT("'"&amp;GAMES&amp;"'!B11:B15"),X$1))</f>
        <v>0</v>
      </c>
      <c r="Y6" s="54">
        <f t="shared" ca="1" si="1"/>
        <v>0</v>
      </c>
    </row>
    <row r="7" spans="1:33" ht="20.100000000000001" customHeight="1" x14ac:dyDescent="0.25">
      <c r="A7" s="28" t="s">
        <v>181</v>
      </c>
      <c r="B7" s="26" cm="1">
        <f t="array" aca="1" ref="B7" ca="1">SUMPRODUCT(COUNTIFS(INDIRECT("'"&amp;GAMES&amp;"'!A11:A15"),$A7,INDIRECT("'"&amp;GAMES&amp;"'!B11:B15"),B$1))</f>
        <v>0</v>
      </c>
      <c r="C7" s="26" cm="1">
        <f t="array" aca="1" ref="C7" ca="1">SUMPRODUCT(COUNTIFS(INDIRECT("'"&amp;GAMES&amp;"'!A11:A15"),$A7,INDIRECT("'"&amp;GAMES&amp;"'!B11:B15"),C$1))</f>
        <v>0</v>
      </c>
      <c r="D7" s="26" cm="1">
        <f t="array" aca="1" ref="D7" ca="1">SUMPRODUCT(COUNTIFS(INDIRECT("'"&amp;GAMES&amp;"'!A11:A15"),$A7,INDIRECT("'"&amp;GAMES&amp;"'!B11:B15"),D$1))</f>
        <v>0</v>
      </c>
      <c r="E7" s="26" cm="1">
        <f t="array" aca="1" ref="E7" ca="1">SUMPRODUCT(COUNTIFS(INDIRECT("'"&amp;GAMES&amp;"'!A11:A15"),$A7,INDIRECT("'"&amp;GAMES&amp;"'!B11:B15"),E$1))</f>
        <v>0</v>
      </c>
      <c r="F7" s="26" cm="1">
        <f t="array" aca="1" ref="F7" ca="1">SUMPRODUCT(COUNTIFS(INDIRECT("'"&amp;GAMES&amp;"'!A11:A15"),$A7,INDIRECT("'"&amp;GAMES&amp;"'!B11:B15"),F$1))</f>
        <v>0</v>
      </c>
      <c r="G7" s="26" cm="1">
        <f t="array" aca="1" ref="G7" ca="1">SUMPRODUCT(COUNTIFS(INDIRECT("'"&amp;GAMES&amp;"'!A11:A15"),$A7,INDIRECT("'"&amp;GAMES&amp;"'!B11:B15"),G$1))</f>
        <v>0</v>
      </c>
      <c r="H7" s="26" cm="1">
        <f t="array" aca="1" ref="H7" ca="1">SUMPRODUCT(COUNTIFS(INDIRECT("'"&amp;GAMES&amp;"'!A11:A15"),$A7,INDIRECT("'"&amp;GAMES&amp;"'!B11:B15"),H$1))</f>
        <v>0</v>
      </c>
      <c r="I7" s="26" cm="1">
        <f t="array" aca="1" ref="I7" ca="1">SUMPRODUCT(COUNTIFS(INDIRECT("'"&amp;GAMES&amp;"'!A11:A15"),$A7,INDIRECT("'"&amp;GAMES&amp;"'!B11:B15"),I$1))</f>
        <v>0</v>
      </c>
      <c r="J7" s="26" cm="1">
        <f t="array" aca="1" ref="J7" ca="1">SUMPRODUCT(COUNTIFS(INDIRECT("'"&amp;GAMES&amp;"'!A11:A15"),$A7,INDIRECT("'"&amp;GAMES&amp;"'!B11:B15"),J$1))</f>
        <v>0</v>
      </c>
      <c r="K7" s="26" cm="1">
        <f t="array" aca="1" ref="K7" ca="1">SUMPRODUCT(COUNTIFS(INDIRECT("'"&amp;GAMES&amp;"'!A11:A15"),$A7,INDIRECT("'"&amp;GAMES&amp;"'!B11:B15"),K$1))</f>
        <v>0</v>
      </c>
      <c r="L7" s="26" cm="1">
        <f t="array" aca="1" ref="L7" ca="1">SUMPRODUCT(COUNTIFS(INDIRECT("'"&amp;GAMES&amp;"'!A11:A15"),$A7,INDIRECT("'"&amp;GAMES&amp;"'!B11:B15"),L$1))</f>
        <v>0</v>
      </c>
      <c r="M7" s="26" cm="1">
        <f t="array" aca="1" ref="M7" ca="1">SUMPRODUCT(COUNTIFS(INDIRECT("'"&amp;GAMES&amp;"'!A11:A15"),$A7,INDIRECT("'"&amp;GAMES&amp;"'!B11:B15"),M$1))</f>
        <v>0</v>
      </c>
      <c r="N7" s="26" cm="1">
        <f t="array" aca="1" ref="N7" ca="1">SUMPRODUCT(COUNTIFS(INDIRECT("'"&amp;GAMES&amp;"'!A11:A15"),$A7,INDIRECT("'"&amp;GAMES&amp;"'!B11:B15"),N$1))</f>
        <v>0</v>
      </c>
      <c r="O7" s="26" cm="1">
        <f t="array" aca="1" ref="O7" ca="1">SUMPRODUCT(COUNTIFS(INDIRECT("'"&amp;GAMES&amp;"'!A11:A15"),$A7,INDIRECT("'"&amp;GAMES&amp;"'!B11:B15"),O$1))</f>
        <v>0</v>
      </c>
      <c r="P7" s="26" cm="1">
        <f t="array" aca="1" ref="P7" ca="1">SUMPRODUCT(COUNTIFS(INDIRECT("'"&amp;GAMES&amp;"'!A11:A15"),$A7,INDIRECT("'"&amp;GAMES&amp;"'!B11:B15"),P$1))</f>
        <v>0</v>
      </c>
      <c r="Q7" s="26" cm="1">
        <f t="array" aca="1" ref="Q7" ca="1">SUMPRODUCT(COUNTIFS(INDIRECT("'"&amp;GAMES&amp;"'!A11:A15"),$A7,INDIRECT("'"&amp;GAMES&amp;"'!B11:B15"),Q$1))</f>
        <v>0</v>
      </c>
      <c r="R7" s="26" cm="1">
        <f t="array" aca="1" ref="R7" ca="1">SUMPRODUCT(COUNTIFS(INDIRECT("'"&amp;GAMES&amp;"'!A11:A15"),$A7,INDIRECT("'"&amp;GAMES&amp;"'!B11:B15"),R$1))</f>
        <v>0</v>
      </c>
      <c r="S7" s="26" cm="1">
        <f t="array" aca="1" ref="S7" ca="1">SUMPRODUCT(COUNTIFS(INDIRECT("'"&amp;GAMES&amp;"'!A11:A15"),$A7,INDIRECT("'"&amp;GAMES&amp;"'!B11:B15"),S$1))</f>
        <v>0</v>
      </c>
      <c r="T7" s="26" cm="1">
        <f t="array" aca="1" ref="T7" ca="1">SUMPRODUCT(COUNTIFS(INDIRECT("'"&amp;GAMES&amp;"'!A11:A15"),$A7,INDIRECT("'"&amp;GAMES&amp;"'!B11:B15"),T$1))</f>
        <v>0</v>
      </c>
      <c r="U7" s="26" cm="1">
        <f t="array" aca="1" ref="U7" ca="1">SUMPRODUCT(COUNTIFS(INDIRECT("'"&amp;GAMES&amp;"'!A11:A15"),$A7,INDIRECT("'"&amp;GAMES&amp;"'!B11:B15"),U$1))</f>
        <v>0</v>
      </c>
      <c r="V7" s="26" cm="1">
        <f t="array" aca="1" ref="V7" ca="1">SUMPRODUCT(COUNTIFS(INDIRECT("'"&amp;GAMES&amp;"'!A11:A15"),$A7,INDIRECT("'"&amp;GAMES&amp;"'!B11:B15"),V$1))</f>
        <v>0</v>
      </c>
      <c r="W7" s="26" cm="1">
        <f t="array" aca="1" ref="W7" ca="1">SUMPRODUCT(COUNTIFS(INDIRECT("'"&amp;GAMES&amp;"'!A11:A15"),$A7,INDIRECT("'"&amp;GAMES&amp;"'!B11:B15"),W$1))</f>
        <v>0</v>
      </c>
      <c r="X7" s="26" cm="1">
        <f t="array" aca="1" ref="X7" ca="1">SUMPRODUCT(COUNTIFS(INDIRECT("'"&amp;GAMES&amp;"'!A11:A15"),$A7,INDIRECT("'"&amp;GAMES&amp;"'!B11:B15"),X$1))</f>
        <v>0</v>
      </c>
      <c r="Y7" s="54">
        <f t="shared" ca="1" si="1"/>
        <v>0</v>
      </c>
    </row>
    <row r="8" spans="1:33" ht="20.100000000000001" customHeight="1" x14ac:dyDescent="0.25">
      <c r="A8" s="34" t="s">
        <v>182</v>
      </c>
      <c r="B8" s="26" cm="1">
        <f t="array" aca="1" ref="B8" ca="1">SUMPRODUCT(COUNTIFS(INDIRECT("'"&amp;GAMES&amp;"'!A11:A15"),$A8,INDIRECT("'"&amp;GAMES&amp;"'!B11:B15"),B$1))</f>
        <v>0</v>
      </c>
      <c r="C8" s="26" cm="1">
        <f t="array" aca="1" ref="C8" ca="1">SUMPRODUCT(COUNTIFS(INDIRECT("'"&amp;GAMES&amp;"'!A11:A15"),$A8,INDIRECT("'"&amp;GAMES&amp;"'!B11:B15"),C$1))</f>
        <v>0</v>
      </c>
      <c r="D8" s="26" cm="1">
        <f t="array" aca="1" ref="D8" ca="1">SUMPRODUCT(COUNTIFS(INDIRECT("'"&amp;GAMES&amp;"'!A11:A15"),$A8,INDIRECT("'"&amp;GAMES&amp;"'!B11:B15"),D$1))</f>
        <v>0</v>
      </c>
      <c r="E8" s="26" cm="1">
        <f t="array" aca="1" ref="E8" ca="1">SUMPRODUCT(COUNTIFS(INDIRECT("'"&amp;GAMES&amp;"'!A11:A15"),$A8,INDIRECT("'"&amp;GAMES&amp;"'!B11:B15"),E$1))</f>
        <v>0</v>
      </c>
      <c r="F8" s="26" cm="1">
        <f t="array" aca="1" ref="F8" ca="1">SUMPRODUCT(COUNTIFS(INDIRECT("'"&amp;GAMES&amp;"'!A11:A15"),$A8,INDIRECT("'"&amp;GAMES&amp;"'!B11:B15"),F$1))</f>
        <v>0</v>
      </c>
      <c r="G8" s="26" cm="1">
        <f t="array" aca="1" ref="G8" ca="1">SUMPRODUCT(COUNTIFS(INDIRECT("'"&amp;GAMES&amp;"'!A11:A15"),$A8,INDIRECT("'"&amp;GAMES&amp;"'!B11:B15"),G$1))</f>
        <v>0</v>
      </c>
      <c r="H8" s="26" cm="1">
        <f t="array" aca="1" ref="H8" ca="1">SUMPRODUCT(COUNTIFS(INDIRECT("'"&amp;GAMES&amp;"'!A11:A15"),$A8,INDIRECT("'"&amp;GAMES&amp;"'!B11:B15"),H$1))</f>
        <v>0</v>
      </c>
      <c r="I8" s="26" cm="1">
        <f t="array" aca="1" ref="I8" ca="1">SUMPRODUCT(COUNTIFS(INDIRECT("'"&amp;GAMES&amp;"'!A11:A15"),$A8,INDIRECT("'"&amp;GAMES&amp;"'!B11:B15"),I$1))</f>
        <v>0</v>
      </c>
      <c r="J8" s="26" cm="1">
        <f t="array" aca="1" ref="J8" ca="1">SUMPRODUCT(COUNTIFS(INDIRECT("'"&amp;GAMES&amp;"'!A11:A15"),$A8,INDIRECT("'"&amp;GAMES&amp;"'!B11:B15"),J$1))</f>
        <v>0</v>
      </c>
      <c r="K8" s="26" cm="1">
        <f t="array" aca="1" ref="K8" ca="1">SUMPRODUCT(COUNTIFS(INDIRECT("'"&amp;GAMES&amp;"'!A11:A15"),$A8,INDIRECT("'"&amp;GAMES&amp;"'!B11:B15"),K$1))</f>
        <v>0</v>
      </c>
      <c r="L8" s="26" cm="1">
        <f t="array" aca="1" ref="L8" ca="1">SUMPRODUCT(COUNTIFS(INDIRECT("'"&amp;GAMES&amp;"'!A11:A15"),$A8,INDIRECT("'"&amp;GAMES&amp;"'!B11:B15"),L$1))</f>
        <v>0</v>
      </c>
      <c r="M8" s="26" cm="1">
        <f t="array" aca="1" ref="M8" ca="1">SUMPRODUCT(COUNTIFS(INDIRECT("'"&amp;GAMES&amp;"'!A11:A15"),$A8,INDIRECT("'"&amp;GAMES&amp;"'!B11:B15"),M$1))</f>
        <v>0</v>
      </c>
      <c r="N8" s="26" cm="1">
        <f t="array" aca="1" ref="N8" ca="1">SUMPRODUCT(COUNTIFS(INDIRECT("'"&amp;GAMES&amp;"'!A11:A15"),$A8,INDIRECT("'"&amp;GAMES&amp;"'!B11:B15"),N$1))</f>
        <v>0</v>
      </c>
      <c r="O8" s="26" cm="1">
        <f t="array" aca="1" ref="O8" ca="1">SUMPRODUCT(COUNTIFS(INDIRECT("'"&amp;GAMES&amp;"'!A11:A15"),$A8,INDIRECT("'"&amp;GAMES&amp;"'!B11:B15"),O$1))</f>
        <v>0</v>
      </c>
      <c r="P8" s="26" cm="1">
        <f t="array" aca="1" ref="P8" ca="1">SUMPRODUCT(COUNTIFS(INDIRECT("'"&amp;GAMES&amp;"'!A11:A15"),$A8,INDIRECT("'"&amp;GAMES&amp;"'!B11:B15"),P$1))</f>
        <v>0</v>
      </c>
      <c r="Q8" s="26" cm="1">
        <f t="array" aca="1" ref="Q8" ca="1">SUMPRODUCT(COUNTIFS(INDIRECT("'"&amp;GAMES&amp;"'!A11:A15"),$A8,INDIRECT("'"&amp;GAMES&amp;"'!B11:B15"),Q$1))</f>
        <v>0</v>
      </c>
      <c r="R8" s="26" cm="1">
        <f t="array" aca="1" ref="R8" ca="1">SUMPRODUCT(COUNTIFS(INDIRECT("'"&amp;GAMES&amp;"'!A11:A15"),$A8,INDIRECT("'"&amp;GAMES&amp;"'!B11:B15"),R$1))</f>
        <v>0</v>
      </c>
      <c r="S8" s="26" cm="1">
        <f t="array" aca="1" ref="S8" ca="1">SUMPRODUCT(COUNTIFS(INDIRECT("'"&amp;GAMES&amp;"'!A11:A15"),$A8,INDIRECT("'"&amp;GAMES&amp;"'!B11:B15"),S$1))</f>
        <v>0</v>
      </c>
      <c r="T8" s="26" cm="1">
        <f t="array" aca="1" ref="T8" ca="1">SUMPRODUCT(COUNTIFS(INDIRECT("'"&amp;GAMES&amp;"'!A11:A15"),$A8,INDIRECT("'"&amp;GAMES&amp;"'!B11:B15"),T$1))</f>
        <v>0</v>
      </c>
      <c r="U8" s="26" cm="1">
        <f t="array" aca="1" ref="U8" ca="1">SUMPRODUCT(COUNTIFS(INDIRECT("'"&amp;GAMES&amp;"'!A11:A15"),$A8,INDIRECT("'"&amp;GAMES&amp;"'!B11:B15"),U$1))</f>
        <v>0</v>
      </c>
      <c r="V8" s="26" cm="1">
        <f t="array" aca="1" ref="V8" ca="1">SUMPRODUCT(COUNTIFS(INDIRECT("'"&amp;GAMES&amp;"'!A11:A15"),$A8,INDIRECT("'"&amp;GAMES&amp;"'!B11:B15"),V$1))</f>
        <v>0</v>
      </c>
      <c r="W8" s="26" cm="1">
        <f t="array" aca="1" ref="W8" ca="1">SUMPRODUCT(COUNTIFS(INDIRECT("'"&amp;GAMES&amp;"'!A11:A15"),$A8,INDIRECT("'"&amp;GAMES&amp;"'!B11:B15"),W$1))</f>
        <v>0</v>
      </c>
      <c r="X8" s="26" cm="1">
        <f t="array" aca="1" ref="X8" ca="1">SUMPRODUCT(COUNTIFS(INDIRECT("'"&amp;GAMES&amp;"'!A11:A15"),$A8,INDIRECT("'"&amp;GAMES&amp;"'!B11:B15"),X$1))</f>
        <v>0</v>
      </c>
      <c r="Y8" s="54">
        <f t="shared" ca="1" si="1"/>
        <v>0</v>
      </c>
    </row>
    <row r="9" spans="1:33" ht="20.100000000000001" customHeight="1" x14ac:dyDescent="0.25">
      <c r="A9" s="28" t="s">
        <v>183</v>
      </c>
      <c r="B9" s="26" cm="1">
        <f t="array" aca="1" ref="B9" ca="1">SUMPRODUCT(COUNTIFS(INDIRECT("'"&amp;GAMES&amp;"'!A11:A15"),$A9,INDIRECT("'"&amp;GAMES&amp;"'!B11:B15"),B$1))</f>
        <v>0</v>
      </c>
      <c r="C9" s="26" cm="1">
        <f t="array" aca="1" ref="C9" ca="1">SUMPRODUCT(COUNTIFS(INDIRECT("'"&amp;GAMES&amp;"'!A11:A15"),$A9,INDIRECT("'"&amp;GAMES&amp;"'!B11:B15"),C$1))</f>
        <v>0</v>
      </c>
      <c r="D9" s="26" cm="1">
        <f t="array" aca="1" ref="D9" ca="1">SUMPRODUCT(COUNTIFS(INDIRECT("'"&amp;GAMES&amp;"'!A11:A15"),$A9,INDIRECT("'"&amp;GAMES&amp;"'!B11:B15"),D$1))</f>
        <v>0</v>
      </c>
      <c r="E9" s="26" cm="1">
        <f t="array" aca="1" ref="E9" ca="1">SUMPRODUCT(COUNTIFS(INDIRECT("'"&amp;GAMES&amp;"'!A11:A15"),$A9,INDIRECT("'"&amp;GAMES&amp;"'!B11:B15"),E$1))</f>
        <v>0</v>
      </c>
      <c r="F9" s="26" cm="1">
        <f t="array" aca="1" ref="F9" ca="1">SUMPRODUCT(COUNTIFS(INDIRECT("'"&amp;GAMES&amp;"'!A11:A15"),$A9,INDIRECT("'"&amp;GAMES&amp;"'!B11:B15"),F$1))</f>
        <v>0</v>
      </c>
      <c r="G9" s="26" cm="1">
        <f t="array" aca="1" ref="G9" ca="1">SUMPRODUCT(COUNTIFS(INDIRECT("'"&amp;GAMES&amp;"'!A11:A15"),$A9,INDIRECT("'"&amp;GAMES&amp;"'!B11:B15"),G$1))</f>
        <v>0</v>
      </c>
      <c r="H9" s="26" cm="1">
        <f t="array" aca="1" ref="H9" ca="1">SUMPRODUCT(COUNTIFS(INDIRECT("'"&amp;GAMES&amp;"'!A11:A15"),$A9,INDIRECT("'"&amp;GAMES&amp;"'!B11:B15"),H$1))</f>
        <v>0</v>
      </c>
      <c r="I9" s="26" cm="1">
        <f t="array" aca="1" ref="I9" ca="1">SUMPRODUCT(COUNTIFS(INDIRECT("'"&amp;GAMES&amp;"'!A11:A15"),$A9,INDIRECT("'"&amp;GAMES&amp;"'!B11:B15"),I$1))</f>
        <v>0</v>
      </c>
      <c r="J9" s="26" cm="1">
        <f t="array" aca="1" ref="J9" ca="1">SUMPRODUCT(COUNTIFS(INDIRECT("'"&amp;GAMES&amp;"'!A11:A15"),$A9,INDIRECT("'"&amp;GAMES&amp;"'!B11:B15"),J$1))</f>
        <v>0</v>
      </c>
      <c r="K9" s="26" cm="1">
        <f t="array" aca="1" ref="K9" ca="1">SUMPRODUCT(COUNTIFS(INDIRECT("'"&amp;GAMES&amp;"'!A11:A15"),$A9,INDIRECT("'"&amp;GAMES&amp;"'!B11:B15"),K$1))</f>
        <v>0</v>
      </c>
      <c r="L9" s="26" cm="1">
        <f t="array" aca="1" ref="L9" ca="1">SUMPRODUCT(COUNTIFS(INDIRECT("'"&amp;GAMES&amp;"'!A11:A15"),$A9,INDIRECT("'"&amp;GAMES&amp;"'!B11:B15"),L$1))</f>
        <v>0</v>
      </c>
      <c r="M9" s="26" cm="1">
        <f t="array" aca="1" ref="M9" ca="1">SUMPRODUCT(COUNTIFS(INDIRECT("'"&amp;GAMES&amp;"'!A11:A15"),$A9,INDIRECT("'"&amp;GAMES&amp;"'!B11:B15"),M$1))</f>
        <v>0</v>
      </c>
      <c r="N9" s="26" cm="1">
        <f t="array" aca="1" ref="N9" ca="1">SUMPRODUCT(COUNTIFS(INDIRECT("'"&amp;GAMES&amp;"'!A11:A15"),$A9,INDIRECT("'"&amp;GAMES&amp;"'!B11:B15"),N$1))</f>
        <v>0</v>
      </c>
      <c r="O9" s="26" cm="1">
        <f t="array" aca="1" ref="O9" ca="1">SUMPRODUCT(COUNTIFS(INDIRECT("'"&amp;GAMES&amp;"'!A11:A15"),$A9,INDIRECT("'"&amp;GAMES&amp;"'!B11:B15"),O$1))</f>
        <v>0</v>
      </c>
      <c r="P9" s="26" cm="1">
        <f t="array" aca="1" ref="P9" ca="1">SUMPRODUCT(COUNTIFS(INDIRECT("'"&amp;GAMES&amp;"'!A11:A15"),$A9,INDIRECT("'"&amp;GAMES&amp;"'!B11:B15"),P$1))</f>
        <v>0</v>
      </c>
      <c r="Q9" s="26" cm="1">
        <f t="array" aca="1" ref="Q9" ca="1">SUMPRODUCT(COUNTIFS(INDIRECT("'"&amp;GAMES&amp;"'!A11:A15"),$A9,INDIRECT("'"&amp;GAMES&amp;"'!B11:B15"),Q$1))</f>
        <v>0</v>
      </c>
      <c r="R9" s="26" cm="1">
        <f t="array" aca="1" ref="R9" ca="1">SUMPRODUCT(COUNTIFS(INDIRECT("'"&amp;GAMES&amp;"'!A11:A15"),$A9,INDIRECT("'"&amp;GAMES&amp;"'!B11:B15"),R$1))</f>
        <v>0</v>
      </c>
      <c r="S9" s="26" cm="1">
        <f t="array" aca="1" ref="S9" ca="1">SUMPRODUCT(COUNTIFS(INDIRECT("'"&amp;GAMES&amp;"'!A11:A15"),$A9,INDIRECT("'"&amp;GAMES&amp;"'!B11:B15"),S$1))</f>
        <v>0</v>
      </c>
      <c r="T9" s="26" cm="1">
        <f t="array" aca="1" ref="T9" ca="1">SUMPRODUCT(COUNTIFS(INDIRECT("'"&amp;GAMES&amp;"'!A11:A15"),$A9,INDIRECT("'"&amp;GAMES&amp;"'!B11:B15"),T$1))</f>
        <v>0</v>
      </c>
      <c r="U9" s="26" cm="1">
        <f t="array" aca="1" ref="U9" ca="1">SUMPRODUCT(COUNTIFS(INDIRECT("'"&amp;GAMES&amp;"'!A11:A15"),$A9,INDIRECT("'"&amp;GAMES&amp;"'!B11:B15"),U$1))</f>
        <v>0</v>
      </c>
      <c r="V9" s="26" cm="1">
        <f t="array" aca="1" ref="V9" ca="1">SUMPRODUCT(COUNTIFS(INDIRECT("'"&amp;GAMES&amp;"'!A11:A15"),$A9,INDIRECT("'"&amp;GAMES&amp;"'!B11:B15"),V$1))</f>
        <v>0</v>
      </c>
      <c r="W9" s="26" cm="1">
        <f t="array" aca="1" ref="W9" ca="1">SUMPRODUCT(COUNTIFS(INDIRECT("'"&amp;GAMES&amp;"'!A11:A15"),$A9,INDIRECT("'"&amp;GAMES&amp;"'!B11:B15"),W$1))</f>
        <v>0</v>
      </c>
      <c r="X9" s="26" cm="1">
        <f t="array" aca="1" ref="X9" ca="1">SUMPRODUCT(COUNTIFS(INDIRECT("'"&amp;GAMES&amp;"'!A11:A15"),$A9,INDIRECT("'"&amp;GAMES&amp;"'!B11:B15"),X$1))</f>
        <v>0</v>
      </c>
      <c r="Y9" s="54">
        <f t="shared" ca="1" si="1"/>
        <v>0</v>
      </c>
    </row>
    <row r="10" spans="1:33" ht="20.100000000000001" customHeight="1" x14ac:dyDescent="0.25">
      <c r="A10" s="34" t="s">
        <v>184</v>
      </c>
      <c r="B10" s="26" cm="1">
        <f t="array" aca="1" ref="B10" ca="1">SUMPRODUCT(COUNTIFS(INDIRECT("'"&amp;GAMES&amp;"'!A11:A15"),$A10,INDIRECT("'"&amp;GAMES&amp;"'!B11:B15"),B$1))</f>
        <v>0</v>
      </c>
      <c r="C10" s="26" cm="1">
        <f t="array" aca="1" ref="C10" ca="1">SUMPRODUCT(COUNTIFS(INDIRECT("'"&amp;GAMES&amp;"'!A11:A15"),$A10,INDIRECT("'"&amp;GAMES&amp;"'!B11:B15"),C$1))</f>
        <v>0</v>
      </c>
      <c r="D10" s="26" cm="1">
        <f t="array" aca="1" ref="D10" ca="1">SUMPRODUCT(COUNTIFS(INDIRECT("'"&amp;GAMES&amp;"'!A11:A15"),$A10,INDIRECT("'"&amp;GAMES&amp;"'!B11:B15"),D$1))</f>
        <v>0</v>
      </c>
      <c r="E10" s="26" cm="1">
        <f t="array" aca="1" ref="E10" ca="1">SUMPRODUCT(COUNTIFS(INDIRECT("'"&amp;GAMES&amp;"'!A11:A15"),$A10,INDIRECT("'"&amp;GAMES&amp;"'!B11:B15"),E$1))</f>
        <v>0</v>
      </c>
      <c r="F10" s="26" cm="1">
        <f t="array" aca="1" ref="F10" ca="1">SUMPRODUCT(COUNTIFS(INDIRECT("'"&amp;GAMES&amp;"'!A11:A15"),$A10,INDIRECT("'"&amp;GAMES&amp;"'!B11:B15"),F$1))</f>
        <v>0</v>
      </c>
      <c r="G10" s="26" cm="1">
        <f t="array" aca="1" ref="G10" ca="1">SUMPRODUCT(COUNTIFS(INDIRECT("'"&amp;GAMES&amp;"'!A11:A15"),$A10,INDIRECT("'"&amp;GAMES&amp;"'!B11:B15"),G$1))</f>
        <v>0</v>
      </c>
      <c r="H10" s="26" cm="1">
        <f t="array" aca="1" ref="H10" ca="1">SUMPRODUCT(COUNTIFS(INDIRECT("'"&amp;GAMES&amp;"'!A11:A15"),$A10,INDIRECT("'"&amp;GAMES&amp;"'!B11:B15"),H$1))</f>
        <v>0</v>
      </c>
      <c r="I10" s="26" cm="1">
        <f t="array" aca="1" ref="I10" ca="1">SUMPRODUCT(COUNTIFS(INDIRECT("'"&amp;GAMES&amp;"'!A11:A15"),$A10,INDIRECT("'"&amp;GAMES&amp;"'!B11:B15"),I$1))</f>
        <v>0</v>
      </c>
      <c r="J10" s="26" cm="1">
        <f t="array" aca="1" ref="J10" ca="1">SUMPRODUCT(COUNTIFS(INDIRECT("'"&amp;GAMES&amp;"'!A11:A15"),$A10,INDIRECT("'"&amp;GAMES&amp;"'!B11:B15"),J$1))</f>
        <v>0</v>
      </c>
      <c r="K10" s="26" cm="1">
        <f t="array" aca="1" ref="K10" ca="1">SUMPRODUCT(COUNTIFS(INDIRECT("'"&amp;GAMES&amp;"'!A11:A15"),$A10,INDIRECT("'"&amp;GAMES&amp;"'!B11:B15"),K$1))</f>
        <v>0</v>
      </c>
      <c r="L10" s="26" cm="1">
        <f t="array" aca="1" ref="L10" ca="1">SUMPRODUCT(COUNTIFS(INDIRECT("'"&amp;GAMES&amp;"'!A11:A15"),$A10,INDIRECT("'"&amp;GAMES&amp;"'!B11:B15"),L$1))</f>
        <v>0</v>
      </c>
      <c r="M10" s="26" cm="1">
        <f t="array" aca="1" ref="M10" ca="1">SUMPRODUCT(COUNTIFS(INDIRECT("'"&amp;GAMES&amp;"'!A11:A15"),$A10,INDIRECT("'"&amp;GAMES&amp;"'!B11:B15"),M$1))</f>
        <v>0</v>
      </c>
      <c r="N10" s="26" cm="1">
        <f t="array" aca="1" ref="N10" ca="1">SUMPRODUCT(COUNTIFS(INDIRECT("'"&amp;GAMES&amp;"'!A11:A15"),$A10,INDIRECT("'"&amp;GAMES&amp;"'!B11:B15"),N$1))</f>
        <v>0</v>
      </c>
      <c r="O10" s="26" cm="1">
        <f t="array" aca="1" ref="O10" ca="1">SUMPRODUCT(COUNTIFS(INDIRECT("'"&amp;GAMES&amp;"'!A11:A15"),$A10,INDIRECT("'"&amp;GAMES&amp;"'!B11:B15"),O$1))</f>
        <v>0</v>
      </c>
      <c r="P10" s="26" cm="1">
        <f t="array" aca="1" ref="P10" ca="1">SUMPRODUCT(COUNTIFS(INDIRECT("'"&amp;GAMES&amp;"'!A11:A15"),$A10,INDIRECT("'"&amp;GAMES&amp;"'!B11:B15"),P$1))</f>
        <v>0</v>
      </c>
      <c r="Q10" s="26" cm="1">
        <f t="array" aca="1" ref="Q10" ca="1">SUMPRODUCT(COUNTIFS(INDIRECT("'"&amp;GAMES&amp;"'!A11:A15"),$A10,INDIRECT("'"&amp;GAMES&amp;"'!B11:B15"),Q$1))</f>
        <v>0</v>
      </c>
      <c r="R10" s="26" cm="1">
        <f t="array" aca="1" ref="R10" ca="1">SUMPRODUCT(COUNTIFS(INDIRECT("'"&amp;GAMES&amp;"'!A11:A15"),$A10,INDIRECT("'"&amp;GAMES&amp;"'!B11:B15"),R$1))</f>
        <v>0</v>
      </c>
      <c r="S10" s="26" cm="1">
        <f t="array" aca="1" ref="S10" ca="1">SUMPRODUCT(COUNTIFS(INDIRECT("'"&amp;GAMES&amp;"'!A11:A15"),$A10,INDIRECT("'"&amp;GAMES&amp;"'!B11:B15"),S$1))</f>
        <v>0</v>
      </c>
      <c r="T10" s="26" cm="1">
        <f t="array" aca="1" ref="T10" ca="1">SUMPRODUCT(COUNTIFS(INDIRECT("'"&amp;GAMES&amp;"'!A11:A15"),$A10,INDIRECT("'"&amp;GAMES&amp;"'!B11:B15"),T$1))</f>
        <v>0</v>
      </c>
      <c r="U10" s="26" cm="1">
        <f t="array" aca="1" ref="U10" ca="1">SUMPRODUCT(COUNTIFS(INDIRECT("'"&amp;GAMES&amp;"'!A11:A15"),$A10,INDIRECT("'"&amp;GAMES&amp;"'!B11:B15"),U$1))</f>
        <v>0</v>
      </c>
      <c r="V10" s="26" cm="1">
        <f t="array" aca="1" ref="V10" ca="1">SUMPRODUCT(COUNTIFS(INDIRECT("'"&amp;GAMES&amp;"'!A11:A15"),$A10,INDIRECT("'"&amp;GAMES&amp;"'!B11:B15"),V$1))</f>
        <v>0</v>
      </c>
      <c r="W10" s="26" cm="1">
        <f t="array" aca="1" ref="W10" ca="1">SUMPRODUCT(COUNTIFS(INDIRECT("'"&amp;GAMES&amp;"'!A11:A15"),$A10,INDIRECT("'"&amp;GAMES&amp;"'!B11:B15"),W$1))</f>
        <v>0</v>
      </c>
      <c r="X10" s="26" cm="1">
        <f t="array" aca="1" ref="X10" ca="1">SUMPRODUCT(COUNTIFS(INDIRECT("'"&amp;GAMES&amp;"'!A11:A15"),$A10,INDIRECT("'"&amp;GAMES&amp;"'!B11:B15"),X$1))</f>
        <v>0</v>
      </c>
      <c r="Y10" s="54">
        <f t="shared" ca="1" si="1"/>
        <v>0</v>
      </c>
    </row>
    <row r="11" spans="1:33" ht="20.100000000000001" customHeight="1" x14ac:dyDescent="0.25">
      <c r="A11" s="28" t="s">
        <v>185</v>
      </c>
      <c r="B11" s="26" cm="1">
        <f t="array" aca="1" ref="B11" ca="1">SUMPRODUCT(COUNTIFS(INDIRECT("'"&amp;GAMES&amp;"'!A11:A15"),$A11,INDIRECT("'"&amp;GAMES&amp;"'!B11:B15"),B$1))</f>
        <v>0</v>
      </c>
      <c r="C11" s="26" cm="1">
        <f t="array" aca="1" ref="C11" ca="1">SUMPRODUCT(COUNTIFS(INDIRECT("'"&amp;GAMES&amp;"'!A11:A15"),$A11,INDIRECT("'"&amp;GAMES&amp;"'!B11:B15"),C$1))</f>
        <v>0</v>
      </c>
      <c r="D11" s="26" cm="1">
        <f t="array" aca="1" ref="D11" ca="1">SUMPRODUCT(COUNTIFS(INDIRECT("'"&amp;GAMES&amp;"'!A11:A15"),$A11,INDIRECT("'"&amp;GAMES&amp;"'!B11:B15"),D$1))</f>
        <v>0</v>
      </c>
      <c r="E11" s="26" cm="1">
        <f t="array" aca="1" ref="E11" ca="1">SUMPRODUCT(COUNTIFS(INDIRECT("'"&amp;GAMES&amp;"'!A11:A15"),$A11,INDIRECT("'"&amp;GAMES&amp;"'!B11:B15"),E$1))</f>
        <v>0</v>
      </c>
      <c r="F11" s="26" cm="1">
        <f t="array" aca="1" ref="F11" ca="1">SUMPRODUCT(COUNTIFS(INDIRECT("'"&amp;GAMES&amp;"'!A11:A15"),$A11,INDIRECT("'"&amp;GAMES&amp;"'!B11:B15"),F$1))</f>
        <v>0</v>
      </c>
      <c r="G11" s="26" cm="1">
        <f t="array" aca="1" ref="G11" ca="1">SUMPRODUCT(COUNTIFS(INDIRECT("'"&amp;GAMES&amp;"'!A11:A15"),$A11,INDIRECT("'"&amp;GAMES&amp;"'!B11:B15"),G$1))</f>
        <v>0</v>
      </c>
      <c r="H11" s="26" cm="1">
        <f t="array" aca="1" ref="H11" ca="1">SUMPRODUCT(COUNTIFS(INDIRECT("'"&amp;GAMES&amp;"'!A11:A15"),$A11,INDIRECT("'"&amp;GAMES&amp;"'!B11:B15"),H$1))</f>
        <v>0</v>
      </c>
      <c r="I11" s="26" cm="1">
        <f t="array" aca="1" ref="I11" ca="1">SUMPRODUCT(COUNTIFS(INDIRECT("'"&amp;GAMES&amp;"'!A11:A15"),$A11,INDIRECT("'"&amp;GAMES&amp;"'!B11:B15"),I$1))</f>
        <v>0</v>
      </c>
      <c r="J11" s="26" cm="1">
        <f t="array" aca="1" ref="J11" ca="1">SUMPRODUCT(COUNTIFS(INDIRECT("'"&amp;GAMES&amp;"'!A11:A15"),$A11,INDIRECT("'"&amp;GAMES&amp;"'!B11:B15"),J$1))</f>
        <v>0</v>
      </c>
      <c r="K11" s="26" cm="1">
        <f t="array" aca="1" ref="K11" ca="1">SUMPRODUCT(COUNTIFS(INDIRECT("'"&amp;GAMES&amp;"'!A11:A15"),$A11,INDIRECT("'"&amp;GAMES&amp;"'!B11:B15"),K$1))</f>
        <v>0</v>
      </c>
      <c r="L11" s="26" cm="1">
        <f t="array" aca="1" ref="L11" ca="1">SUMPRODUCT(COUNTIFS(INDIRECT("'"&amp;GAMES&amp;"'!A11:A15"),$A11,INDIRECT("'"&amp;GAMES&amp;"'!B11:B15"),L$1))</f>
        <v>0</v>
      </c>
      <c r="M11" s="26" cm="1">
        <f t="array" aca="1" ref="M11" ca="1">SUMPRODUCT(COUNTIFS(INDIRECT("'"&amp;GAMES&amp;"'!A11:A15"),$A11,INDIRECT("'"&amp;GAMES&amp;"'!B11:B15"),M$1))</f>
        <v>0</v>
      </c>
      <c r="N11" s="26" cm="1">
        <f t="array" aca="1" ref="N11" ca="1">SUMPRODUCT(COUNTIFS(INDIRECT("'"&amp;GAMES&amp;"'!A11:A15"),$A11,INDIRECT("'"&amp;GAMES&amp;"'!B11:B15"),N$1))</f>
        <v>0</v>
      </c>
      <c r="O11" s="26" cm="1">
        <f t="array" aca="1" ref="O11" ca="1">SUMPRODUCT(COUNTIFS(INDIRECT("'"&amp;GAMES&amp;"'!A11:A15"),$A11,INDIRECT("'"&amp;GAMES&amp;"'!B11:B15"),O$1))</f>
        <v>0</v>
      </c>
      <c r="P11" s="26" cm="1">
        <f t="array" aca="1" ref="P11" ca="1">SUMPRODUCT(COUNTIFS(INDIRECT("'"&amp;GAMES&amp;"'!A11:A15"),$A11,INDIRECT("'"&amp;GAMES&amp;"'!B11:B15"),P$1))</f>
        <v>0</v>
      </c>
      <c r="Q11" s="26" cm="1">
        <f t="array" aca="1" ref="Q11" ca="1">SUMPRODUCT(COUNTIFS(INDIRECT("'"&amp;GAMES&amp;"'!A11:A15"),$A11,INDIRECT("'"&amp;GAMES&amp;"'!B11:B15"),Q$1))</f>
        <v>0</v>
      </c>
      <c r="R11" s="26" cm="1">
        <f t="array" aca="1" ref="R11" ca="1">SUMPRODUCT(COUNTIFS(INDIRECT("'"&amp;GAMES&amp;"'!A11:A15"),$A11,INDIRECT("'"&amp;GAMES&amp;"'!B11:B15"),R$1))</f>
        <v>0</v>
      </c>
      <c r="S11" s="26" cm="1">
        <f t="array" aca="1" ref="S11" ca="1">SUMPRODUCT(COUNTIFS(INDIRECT("'"&amp;GAMES&amp;"'!A11:A15"),$A11,INDIRECT("'"&amp;GAMES&amp;"'!B11:B15"),S$1))</f>
        <v>0</v>
      </c>
      <c r="T11" s="26" cm="1">
        <f t="array" aca="1" ref="T11" ca="1">SUMPRODUCT(COUNTIFS(INDIRECT("'"&amp;GAMES&amp;"'!A11:A15"),$A11,INDIRECT("'"&amp;GAMES&amp;"'!B11:B15"),T$1))</f>
        <v>0</v>
      </c>
      <c r="U11" s="26" cm="1">
        <f t="array" aca="1" ref="U11" ca="1">SUMPRODUCT(COUNTIFS(INDIRECT("'"&amp;GAMES&amp;"'!A11:A15"),$A11,INDIRECT("'"&amp;GAMES&amp;"'!B11:B15"),U$1))</f>
        <v>0</v>
      </c>
      <c r="V11" s="26" cm="1">
        <f t="array" aca="1" ref="V11" ca="1">SUMPRODUCT(COUNTIFS(INDIRECT("'"&amp;GAMES&amp;"'!A11:A15"),$A11,INDIRECT("'"&amp;GAMES&amp;"'!B11:B15"),V$1))</f>
        <v>0</v>
      </c>
      <c r="W11" s="26" cm="1">
        <f t="array" aca="1" ref="W11" ca="1">SUMPRODUCT(COUNTIFS(INDIRECT("'"&amp;GAMES&amp;"'!A11:A15"),$A11,INDIRECT("'"&amp;GAMES&amp;"'!B11:B15"),W$1))</f>
        <v>0</v>
      </c>
      <c r="X11" s="26" cm="1">
        <f t="array" aca="1" ref="X11" ca="1">SUMPRODUCT(COUNTIFS(INDIRECT("'"&amp;GAMES&amp;"'!A11:A15"),$A11,INDIRECT("'"&amp;GAMES&amp;"'!B11:B15"),X$1))</f>
        <v>0</v>
      </c>
      <c r="Y11" s="54">
        <f t="shared" ca="1" si="1"/>
        <v>0</v>
      </c>
    </row>
    <row r="12" spans="1:33" ht="20.100000000000001" customHeight="1" x14ac:dyDescent="0.25">
      <c r="A12" s="34" t="s">
        <v>186</v>
      </c>
      <c r="B12" s="26" cm="1">
        <f t="array" aca="1" ref="B12" ca="1">SUMPRODUCT(COUNTIFS(INDIRECT("'"&amp;GAMES&amp;"'!A11:A15"),$A12,INDIRECT("'"&amp;GAMES&amp;"'!B11:B15"),B$1))</f>
        <v>0</v>
      </c>
      <c r="C12" s="26" cm="1">
        <f t="array" aca="1" ref="C12" ca="1">SUMPRODUCT(COUNTIFS(INDIRECT("'"&amp;GAMES&amp;"'!A11:A15"),$A12,INDIRECT("'"&amp;GAMES&amp;"'!B11:B15"),C$1))</f>
        <v>0</v>
      </c>
      <c r="D12" s="26" cm="1">
        <f t="array" aca="1" ref="D12" ca="1">SUMPRODUCT(COUNTIFS(INDIRECT("'"&amp;GAMES&amp;"'!A11:A15"),$A12,INDIRECT("'"&amp;GAMES&amp;"'!B11:B15"),D$1))</f>
        <v>0</v>
      </c>
      <c r="E12" s="26" cm="1">
        <f t="array" aca="1" ref="E12" ca="1">SUMPRODUCT(COUNTIFS(INDIRECT("'"&amp;GAMES&amp;"'!A11:A15"),$A12,INDIRECT("'"&amp;GAMES&amp;"'!B11:B15"),E$1))</f>
        <v>0</v>
      </c>
      <c r="F12" s="26" cm="1">
        <f t="array" aca="1" ref="F12" ca="1">SUMPRODUCT(COUNTIFS(INDIRECT("'"&amp;GAMES&amp;"'!A11:A15"),$A12,INDIRECT("'"&amp;GAMES&amp;"'!B11:B15"),F$1))</f>
        <v>0</v>
      </c>
      <c r="G12" s="26" cm="1">
        <f t="array" aca="1" ref="G12" ca="1">SUMPRODUCT(COUNTIFS(INDIRECT("'"&amp;GAMES&amp;"'!A11:A15"),$A12,INDIRECT("'"&amp;GAMES&amp;"'!B11:B15"),G$1))</f>
        <v>0</v>
      </c>
      <c r="H12" s="26" cm="1">
        <f t="array" aca="1" ref="H12" ca="1">SUMPRODUCT(COUNTIFS(INDIRECT("'"&amp;GAMES&amp;"'!A11:A15"),$A12,INDIRECT("'"&amp;GAMES&amp;"'!B11:B15"),H$1))</f>
        <v>0</v>
      </c>
      <c r="I12" s="26" cm="1">
        <f t="array" aca="1" ref="I12" ca="1">SUMPRODUCT(COUNTIFS(INDIRECT("'"&amp;GAMES&amp;"'!A11:A15"),$A12,INDIRECT("'"&amp;GAMES&amp;"'!B11:B15"),I$1))</f>
        <v>0</v>
      </c>
      <c r="J12" s="26" cm="1">
        <f t="array" aca="1" ref="J12" ca="1">SUMPRODUCT(COUNTIFS(INDIRECT("'"&amp;GAMES&amp;"'!A11:A15"),$A12,INDIRECT("'"&amp;GAMES&amp;"'!B11:B15"),J$1))</f>
        <v>0</v>
      </c>
      <c r="K12" s="26" cm="1">
        <f t="array" aca="1" ref="K12" ca="1">SUMPRODUCT(COUNTIFS(INDIRECT("'"&amp;GAMES&amp;"'!A11:A15"),$A12,INDIRECT("'"&amp;GAMES&amp;"'!B11:B15"),K$1))</f>
        <v>0</v>
      </c>
      <c r="L12" s="26" cm="1">
        <f t="array" aca="1" ref="L12" ca="1">SUMPRODUCT(COUNTIFS(INDIRECT("'"&amp;GAMES&amp;"'!A11:A15"),$A12,INDIRECT("'"&amp;GAMES&amp;"'!B11:B15"),L$1))</f>
        <v>0</v>
      </c>
      <c r="M12" s="26" cm="1">
        <f t="array" aca="1" ref="M12" ca="1">SUMPRODUCT(COUNTIFS(INDIRECT("'"&amp;GAMES&amp;"'!A11:A15"),$A12,INDIRECT("'"&amp;GAMES&amp;"'!B11:B15"),M$1))</f>
        <v>0</v>
      </c>
      <c r="N12" s="26" cm="1">
        <f t="array" aca="1" ref="N12" ca="1">SUMPRODUCT(COUNTIFS(INDIRECT("'"&amp;GAMES&amp;"'!A11:A15"),$A12,INDIRECT("'"&amp;GAMES&amp;"'!B11:B15"),N$1))</f>
        <v>0</v>
      </c>
      <c r="O12" s="26" cm="1">
        <f t="array" aca="1" ref="O12" ca="1">SUMPRODUCT(COUNTIFS(INDIRECT("'"&amp;GAMES&amp;"'!A11:A15"),$A12,INDIRECT("'"&amp;GAMES&amp;"'!B11:B15"),O$1))</f>
        <v>0</v>
      </c>
      <c r="P12" s="26" cm="1">
        <f t="array" aca="1" ref="P12" ca="1">SUMPRODUCT(COUNTIFS(INDIRECT("'"&amp;GAMES&amp;"'!A11:A15"),$A12,INDIRECT("'"&amp;GAMES&amp;"'!B11:B15"),P$1))</f>
        <v>0</v>
      </c>
      <c r="Q12" s="26" cm="1">
        <f t="array" aca="1" ref="Q12" ca="1">SUMPRODUCT(COUNTIFS(INDIRECT("'"&amp;GAMES&amp;"'!A11:A15"),$A12,INDIRECT("'"&amp;GAMES&amp;"'!B11:B15"),Q$1))</f>
        <v>0</v>
      </c>
      <c r="R12" s="26" cm="1">
        <f t="array" aca="1" ref="R12" ca="1">SUMPRODUCT(COUNTIFS(INDIRECT("'"&amp;GAMES&amp;"'!A11:A15"),$A12,INDIRECT("'"&amp;GAMES&amp;"'!B11:B15"),R$1))</f>
        <v>0</v>
      </c>
      <c r="S12" s="26" cm="1">
        <f t="array" aca="1" ref="S12" ca="1">SUMPRODUCT(COUNTIFS(INDIRECT("'"&amp;GAMES&amp;"'!A11:A15"),$A12,INDIRECT("'"&amp;GAMES&amp;"'!B11:B15"),S$1))</f>
        <v>0</v>
      </c>
      <c r="T12" s="26" cm="1">
        <f t="array" aca="1" ref="T12" ca="1">SUMPRODUCT(COUNTIFS(INDIRECT("'"&amp;GAMES&amp;"'!A11:A15"),$A12,INDIRECT("'"&amp;GAMES&amp;"'!B11:B15"),T$1))</f>
        <v>0</v>
      </c>
      <c r="U12" s="26" cm="1">
        <f t="array" aca="1" ref="U12" ca="1">SUMPRODUCT(COUNTIFS(INDIRECT("'"&amp;GAMES&amp;"'!A11:A15"),$A12,INDIRECT("'"&amp;GAMES&amp;"'!B11:B15"),U$1))</f>
        <v>0</v>
      </c>
      <c r="V12" s="26" cm="1">
        <f t="array" aca="1" ref="V12" ca="1">SUMPRODUCT(COUNTIFS(INDIRECT("'"&amp;GAMES&amp;"'!A11:A15"),$A12,INDIRECT("'"&amp;GAMES&amp;"'!B11:B15"),V$1))</f>
        <v>0</v>
      </c>
      <c r="W12" s="26" cm="1">
        <f t="array" aca="1" ref="W12" ca="1">SUMPRODUCT(COUNTIFS(INDIRECT("'"&amp;GAMES&amp;"'!A11:A15"),$A12,INDIRECT("'"&amp;GAMES&amp;"'!B11:B15"),W$1))</f>
        <v>0</v>
      </c>
      <c r="X12" s="26" cm="1">
        <f t="array" aca="1" ref="X12" ca="1">SUMPRODUCT(COUNTIFS(INDIRECT("'"&amp;GAMES&amp;"'!A11:A15"),$A12,INDIRECT("'"&amp;GAMES&amp;"'!B11:B15"),X$1))</f>
        <v>0</v>
      </c>
      <c r="Y12" s="54">
        <f t="shared" ca="1" si="1"/>
        <v>0</v>
      </c>
    </row>
    <row r="13" spans="1:33" ht="20.100000000000001" customHeight="1" x14ac:dyDescent="0.25">
      <c r="A13" s="28" t="s">
        <v>187</v>
      </c>
      <c r="B13" s="26" cm="1">
        <f t="array" aca="1" ref="B13" ca="1">SUMPRODUCT(COUNTIFS(INDIRECT("'"&amp;GAMES&amp;"'!A11:A15"),$A13,INDIRECT("'"&amp;GAMES&amp;"'!B11:B15"),B$1))</f>
        <v>0</v>
      </c>
      <c r="C13" s="26" cm="1">
        <f t="array" aca="1" ref="C13" ca="1">SUMPRODUCT(COUNTIFS(INDIRECT("'"&amp;GAMES&amp;"'!A11:A15"),$A13,INDIRECT("'"&amp;GAMES&amp;"'!B11:B15"),C$1))</f>
        <v>0</v>
      </c>
      <c r="D13" s="26" cm="1">
        <f t="array" aca="1" ref="D13" ca="1">SUMPRODUCT(COUNTIFS(INDIRECT("'"&amp;GAMES&amp;"'!A11:A15"),$A13,INDIRECT("'"&amp;GAMES&amp;"'!B11:B15"),D$1))</f>
        <v>0</v>
      </c>
      <c r="E13" s="26" cm="1">
        <f t="array" aca="1" ref="E13" ca="1">SUMPRODUCT(COUNTIFS(INDIRECT("'"&amp;GAMES&amp;"'!A11:A15"),$A13,INDIRECT("'"&amp;GAMES&amp;"'!B11:B15"),E$1))</f>
        <v>0</v>
      </c>
      <c r="F13" s="26" cm="1">
        <f t="array" aca="1" ref="F13" ca="1">SUMPRODUCT(COUNTIFS(INDIRECT("'"&amp;GAMES&amp;"'!A11:A15"),$A13,INDIRECT("'"&amp;GAMES&amp;"'!B11:B15"),F$1))</f>
        <v>0</v>
      </c>
      <c r="G13" s="26" cm="1">
        <f t="array" aca="1" ref="G13" ca="1">SUMPRODUCT(COUNTIFS(INDIRECT("'"&amp;GAMES&amp;"'!A11:A15"),$A13,INDIRECT("'"&amp;GAMES&amp;"'!B11:B15"),G$1))</f>
        <v>0</v>
      </c>
      <c r="H13" s="26" cm="1">
        <f t="array" aca="1" ref="H13" ca="1">SUMPRODUCT(COUNTIFS(INDIRECT("'"&amp;GAMES&amp;"'!A11:A15"),$A13,INDIRECT("'"&amp;GAMES&amp;"'!B11:B15"),H$1))</f>
        <v>0</v>
      </c>
      <c r="I13" s="26" cm="1">
        <f t="array" aca="1" ref="I13" ca="1">SUMPRODUCT(COUNTIFS(INDIRECT("'"&amp;GAMES&amp;"'!A11:A15"),$A13,INDIRECT("'"&amp;GAMES&amp;"'!B11:B15"),I$1))</f>
        <v>0</v>
      </c>
      <c r="J13" s="26" cm="1">
        <f t="array" aca="1" ref="J13" ca="1">SUMPRODUCT(COUNTIFS(INDIRECT("'"&amp;GAMES&amp;"'!A11:A15"),$A13,INDIRECT("'"&amp;GAMES&amp;"'!B11:B15"),J$1))</f>
        <v>0</v>
      </c>
      <c r="K13" s="26" cm="1">
        <f t="array" aca="1" ref="K13" ca="1">SUMPRODUCT(COUNTIFS(INDIRECT("'"&amp;GAMES&amp;"'!A11:A15"),$A13,INDIRECT("'"&amp;GAMES&amp;"'!B11:B15"),K$1))</f>
        <v>0</v>
      </c>
      <c r="L13" s="26" cm="1">
        <f t="array" aca="1" ref="L13" ca="1">SUMPRODUCT(COUNTIFS(INDIRECT("'"&amp;GAMES&amp;"'!A11:A15"),$A13,INDIRECT("'"&amp;GAMES&amp;"'!B11:B15"),L$1))</f>
        <v>0</v>
      </c>
      <c r="M13" s="26" cm="1">
        <f t="array" aca="1" ref="M13" ca="1">SUMPRODUCT(COUNTIFS(INDIRECT("'"&amp;GAMES&amp;"'!A11:A15"),$A13,INDIRECT("'"&amp;GAMES&amp;"'!B11:B15"),M$1))</f>
        <v>0</v>
      </c>
      <c r="N13" s="26" cm="1">
        <f t="array" aca="1" ref="N13" ca="1">SUMPRODUCT(COUNTIFS(INDIRECT("'"&amp;GAMES&amp;"'!A11:A15"),$A13,INDIRECT("'"&amp;GAMES&amp;"'!B11:B15"),N$1))</f>
        <v>0</v>
      </c>
      <c r="O13" s="26" cm="1">
        <f t="array" aca="1" ref="O13" ca="1">SUMPRODUCT(COUNTIFS(INDIRECT("'"&amp;GAMES&amp;"'!A11:A15"),$A13,INDIRECT("'"&amp;GAMES&amp;"'!B11:B15"),O$1))</f>
        <v>0</v>
      </c>
      <c r="P13" s="26" cm="1">
        <f t="array" aca="1" ref="P13" ca="1">SUMPRODUCT(COUNTIFS(INDIRECT("'"&amp;GAMES&amp;"'!A11:A15"),$A13,INDIRECT("'"&amp;GAMES&amp;"'!B11:B15"),P$1))</f>
        <v>0</v>
      </c>
      <c r="Q13" s="26" cm="1">
        <f t="array" aca="1" ref="Q13" ca="1">SUMPRODUCT(COUNTIFS(INDIRECT("'"&amp;GAMES&amp;"'!A11:A15"),$A13,INDIRECT("'"&amp;GAMES&amp;"'!B11:B15"),Q$1))</f>
        <v>0</v>
      </c>
      <c r="R13" s="26" cm="1">
        <f t="array" aca="1" ref="R13" ca="1">SUMPRODUCT(COUNTIFS(INDIRECT("'"&amp;GAMES&amp;"'!A11:A15"),$A13,INDIRECT("'"&amp;GAMES&amp;"'!B11:B15"),R$1))</f>
        <v>0</v>
      </c>
      <c r="S13" s="26" cm="1">
        <f t="array" aca="1" ref="S13" ca="1">SUMPRODUCT(COUNTIFS(INDIRECT("'"&amp;GAMES&amp;"'!A11:A15"),$A13,INDIRECT("'"&amp;GAMES&amp;"'!B11:B15"),S$1))</f>
        <v>0</v>
      </c>
      <c r="T13" s="26" cm="1">
        <f t="array" aca="1" ref="T13" ca="1">SUMPRODUCT(COUNTIFS(INDIRECT("'"&amp;GAMES&amp;"'!A11:A15"),$A13,INDIRECT("'"&amp;GAMES&amp;"'!B11:B15"),T$1))</f>
        <v>0</v>
      </c>
      <c r="U13" s="26" cm="1">
        <f t="array" aca="1" ref="U13" ca="1">SUMPRODUCT(COUNTIFS(INDIRECT("'"&amp;GAMES&amp;"'!A11:A15"),$A13,INDIRECT("'"&amp;GAMES&amp;"'!B11:B15"),U$1))</f>
        <v>0</v>
      </c>
      <c r="V13" s="26" cm="1">
        <f t="array" aca="1" ref="V13" ca="1">SUMPRODUCT(COUNTIFS(INDIRECT("'"&amp;GAMES&amp;"'!A11:A15"),$A13,INDIRECT("'"&amp;GAMES&amp;"'!B11:B15"),V$1))</f>
        <v>0</v>
      </c>
      <c r="W13" s="26" cm="1">
        <f t="array" aca="1" ref="W13" ca="1">SUMPRODUCT(COUNTIFS(INDIRECT("'"&amp;GAMES&amp;"'!A11:A15"),$A13,INDIRECT("'"&amp;GAMES&amp;"'!B11:B15"),W$1))</f>
        <v>0</v>
      </c>
      <c r="X13" s="26" cm="1">
        <f t="array" aca="1" ref="X13" ca="1">SUMPRODUCT(COUNTIFS(INDIRECT("'"&amp;GAMES&amp;"'!A11:A15"),$A13,INDIRECT("'"&amp;GAMES&amp;"'!B11:B15"),X$1))</f>
        <v>0</v>
      </c>
      <c r="Y13" s="54">
        <f t="shared" ca="1" si="1"/>
        <v>0</v>
      </c>
    </row>
    <row r="14" spans="1:33" ht="20.100000000000001" customHeight="1" x14ac:dyDescent="0.25">
      <c r="A14" s="34" t="s">
        <v>188</v>
      </c>
      <c r="B14" s="26" cm="1">
        <f t="array" aca="1" ref="B14" ca="1">SUMPRODUCT(COUNTIFS(INDIRECT("'"&amp;GAMES&amp;"'!A11:A15"),$A14,INDIRECT("'"&amp;GAMES&amp;"'!B11:B15"),B$1))</f>
        <v>0</v>
      </c>
      <c r="C14" s="26" cm="1">
        <f t="array" aca="1" ref="C14" ca="1">SUMPRODUCT(COUNTIFS(INDIRECT("'"&amp;GAMES&amp;"'!A11:A15"),$A14,INDIRECT("'"&amp;GAMES&amp;"'!B11:B15"),C$1))</f>
        <v>0</v>
      </c>
      <c r="D14" s="26" cm="1">
        <f t="array" aca="1" ref="D14" ca="1">SUMPRODUCT(COUNTIFS(INDIRECT("'"&amp;GAMES&amp;"'!A11:A15"),$A14,INDIRECT("'"&amp;GAMES&amp;"'!B11:B15"),D$1))</f>
        <v>0</v>
      </c>
      <c r="E14" s="26" cm="1">
        <f t="array" aca="1" ref="E14" ca="1">SUMPRODUCT(COUNTIFS(INDIRECT("'"&amp;GAMES&amp;"'!A11:A15"),$A14,INDIRECT("'"&amp;GAMES&amp;"'!B11:B15"),E$1))</f>
        <v>0</v>
      </c>
      <c r="F14" s="26" cm="1">
        <f t="array" aca="1" ref="F14" ca="1">SUMPRODUCT(COUNTIFS(INDIRECT("'"&amp;GAMES&amp;"'!A11:A15"),$A14,INDIRECT("'"&amp;GAMES&amp;"'!B11:B15"),F$1))</f>
        <v>0</v>
      </c>
      <c r="G14" s="26" cm="1">
        <f t="array" aca="1" ref="G14" ca="1">SUMPRODUCT(COUNTIFS(INDIRECT("'"&amp;GAMES&amp;"'!A11:A15"),$A14,INDIRECT("'"&amp;GAMES&amp;"'!B11:B15"),G$1))</f>
        <v>0</v>
      </c>
      <c r="H14" s="26" cm="1">
        <f t="array" aca="1" ref="H14" ca="1">SUMPRODUCT(COUNTIFS(INDIRECT("'"&amp;GAMES&amp;"'!A11:A15"),$A14,INDIRECT("'"&amp;GAMES&amp;"'!B11:B15"),H$1))</f>
        <v>0</v>
      </c>
      <c r="I14" s="26" cm="1">
        <f t="array" aca="1" ref="I14" ca="1">SUMPRODUCT(COUNTIFS(INDIRECT("'"&amp;GAMES&amp;"'!A11:A15"),$A14,INDIRECT("'"&amp;GAMES&amp;"'!B11:B15"),I$1))</f>
        <v>0</v>
      </c>
      <c r="J14" s="26" cm="1">
        <f t="array" aca="1" ref="J14" ca="1">SUMPRODUCT(COUNTIFS(INDIRECT("'"&amp;GAMES&amp;"'!A11:A15"),$A14,INDIRECT("'"&amp;GAMES&amp;"'!B11:B15"),J$1))</f>
        <v>0</v>
      </c>
      <c r="K14" s="26" cm="1">
        <f t="array" aca="1" ref="K14" ca="1">SUMPRODUCT(COUNTIFS(INDIRECT("'"&amp;GAMES&amp;"'!A11:A15"),$A14,INDIRECT("'"&amp;GAMES&amp;"'!B11:B15"),K$1))</f>
        <v>0</v>
      </c>
      <c r="L14" s="26" cm="1">
        <f t="array" aca="1" ref="L14" ca="1">SUMPRODUCT(COUNTIFS(INDIRECT("'"&amp;GAMES&amp;"'!A11:A15"),$A14,INDIRECT("'"&amp;GAMES&amp;"'!B11:B15"),L$1))</f>
        <v>0</v>
      </c>
      <c r="M14" s="26" cm="1">
        <f t="array" aca="1" ref="M14" ca="1">SUMPRODUCT(COUNTIFS(INDIRECT("'"&amp;GAMES&amp;"'!A11:A15"),$A14,INDIRECT("'"&amp;GAMES&amp;"'!B11:B15"),M$1))</f>
        <v>0</v>
      </c>
      <c r="N14" s="26" cm="1">
        <f t="array" aca="1" ref="N14" ca="1">SUMPRODUCT(COUNTIFS(INDIRECT("'"&amp;GAMES&amp;"'!A11:A15"),$A14,INDIRECT("'"&amp;GAMES&amp;"'!B11:B15"),N$1))</f>
        <v>0</v>
      </c>
      <c r="O14" s="26" cm="1">
        <f t="array" aca="1" ref="O14" ca="1">SUMPRODUCT(COUNTIFS(INDIRECT("'"&amp;GAMES&amp;"'!A11:A15"),$A14,INDIRECT("'"&amp;GAMES&amp;"'!B11:B15"),O$1))</f>
        <v>0</v>
      </c>
      <c r="P14" s="26" cm="1">
        <f t="array" aca="1" ref="P14" ca="1">SUMPRODUCT(COUNTIFS(INDIRECT("'"&amp;GAMES&amp;"'!A11:A15"),$A14,INDIRECT("'"&amp;GAMES&amp;"'!B11:B15"),P$1))</f>
        <v>0</v>
      </c>
      <c r="Q14" s="26" cm="1">
        <f t="array" aca="1" ref="Q14" ca="1">SUMPRODUCT(COUNTIFS(INDIRECT("'"&amp;GAMES&amp;"'!A11:A15"),$A14,INDIRECT("'"&amp;GAMES&amp;"'!B11:B15"),Q$1))</f>
        <v>0</v>
      </c>
      <c r="R14" s="26" cm="1">
        <f t="array" aca="1" ref="R14" ca="1">SUMPRODUCT(COUNTIFS(INDIRECT("'"&amp;GAMES&amp;"'!A11:A15"),$A14,INDIRECT("'"&amp;GAMES&amp;"'!B11:B15"),R$1))</f>
        <v>0</v>
      </c>
      <c r="S14" s="26" cm="1">
        <f t="array" aca="1" ref="S14" ca="1">SUMPRODUCT(COUNTIFS(INDIRECT("'"&amp;GAMES&amp;"'!A11:A15"),$A14,INDIRECT("'"&amp;GAMES&amp;"'!B11:B15"),S$1))</f>
        <v>0</v>
      </c>
      <c r="T14" s="26" cm="1">
        <f t="array" aca="1" ref="T14" ca="1">SUMPRODUCT(COUNTIFS(INDIRECT("'"&amp;GAMES&amp;"'!A11:A15"),$A14,INDIRECT("'"&amp;GAMES&amp;"'!B11:B15"),T$1))</f>
        <v>0</v>
      </c>
      <c r="U14" s="26" cm="1">
        <f t="array" aca="1" ref="U14" ca="1">SUMPRODUCT(COUNTIFS(INDIRECT("'"&amp;GAMES&amp;"'!A11:A15"),$A14,INDIRECT("'"&amp;GAMES&amp;"'!B11:B15"),U$1))</f>
        <v>0</v>
      </c>
      <c r="V14" s="26" cm="1">
        <f t="array" aca="1" ref="V14" ca="1">SUMPRODUCT(COUNTIFS(INDIRECT("'"&amp;GAMES&amp;"'!A11:A15"),$A14,INDIRECT("'"&amp;GAMES&amp;"'!B11:B15"),V$1))</f>
        <v>0</v>
      </c>
      <c r="W14" s="26" cm="1">
        <f t="array" aca="1" ref="W14" ca="1">SUMPRODUCT(COUNTIFS(INDIRECT("'"&amp;GAMES&amp;"'!A11:A15"),$A14,INDIRECT("'"&amp;GAMES&amp;"'!B11:B15"),W$1))</f>
        <v>0</v>
      </c>
      <c r="X14" s="26" cm="1">
        <f t="array" aca="1" ref="X14" ca="1">SUMPRODUCT(COUNTIFS(INDIRECT("'"&amp;GAMES&amp;"'!A11:A15"),$A14,INDIRECT("'"&amp;GAMES&amp;"'!B11:B15"),X$1))</f>
        <v>0</v>
      </c>
      <c r="Y14" s="54">
        <f t="shared" ca="1" si="1"/>
        <v>0</v>
      </c>
    </row>
    <row r="15" spans="1:33" ht="20.100000000000001" customHeight="1" x14ac:dyDescent="0.25">
      <c r="A15" s="28" t="s">
        <v>189</v>
      </c>
      <c r="B15" s="26" cm="1">
        <f t="array" aca="1" ref="B15" ca="1">SUMPRODUCT(COUNTIFS(INDIRECT("'"&amp;GAMES&amp;"'!A11:A15"),$A15,INDIRECT("'"&amp;GAMES&amp;"'!B11:B15"),B$1))</f>
        <v>0</v>
      </c>
      <c r="C15" s="26" cm="1">
        <f t="array" aca="1" ref="C15" ca="1">SUMPRODUCT(COUNTIFS(INDIRECT("'"&amp;GAMES&amp;"'!A11:A15"),$A15,INDIRECT("'"&amp;GAMES&amp;"'!B11:B15"),C$1))</f>
        <v>0</v>
      </c>
      <c r="D15" s="26" cm="1">
        <f t="array" aca="1" ref="D15" ca="1">SUMPRODUCT(COUNTIFS(INDIRECT("'"&amp;GAMES&amp;"'!A11:A15"),$A15,INDIRECT("'"&amp;GAMES&amp;"'!B11:B15"),D$1))</f>
        <v>0</v>
      </c>
      <c r="E15" s="26" cm="1">
        <f t="array" aca="1" ref="E15" ca="1">SUMPRODUCT(COUNTIFS(INDIRECT("'"&amp;GAMES&amp;"'!A11:A15"),$A15,INDIRECT("'"&amp;GAMES&amp;"'!B11:B15"),E$1))</f>
        <v>0</v>
      </c>
      <c r="F15" s="26" cm="1">
        <f t="array" aca="1" ref="F15" ca="1">SUMPRODUCT(COUNTIFS(INDIRECT("'"&amp;GAMES&amp;"'!A11:A15"),$A15,INDIRECT("'"&amp;GAMES&amp;"'!B11:B15"),F$1))</f>
        <v>0</v>
      </c>
      <c r="G15" s="26" cm="1">
        <f t="array" aca="1" ref="G15" ca="1">SUMPRODUCT(COUNTIFS(INDIRECT("'"&amp;GAMES&amp;"'!A11:A15"),$A15,INDIRECT("'"&amp;GAMES&amp;"'!B11:B15"),G$1))</f>
        <v>0</v>
      </c>
      <c r="H15" s="26" cm="1">
        <f t="array" aca="1" ref="H15" ca="1">SUMPRODUCT(COUNTIFS(INDIRECT("'"&amp;GAMES&amp;"'!A11:A15"),$A15,INDIRECT("'"&amp;GAMES&amp;"'!B11:B15"),H$1))</f>
        <v>0</v>
      </c>
      <c r="I15" s="26" cm="1">
        <f t="array" aca="1" ref="I15" ca="1">SUMPRODUCT(COUNTIFS(INDIRECT("'"&amp;GAMES&amp;"'!A11:A15"),$A15,INDIRECT("'"&amp;GAMES&amp;"'!B11:B15"),I$1))</f>
        <v>0</v>
      </c>
      <c r="J15" s="26" cm="1">
        <f t="array" aca="1" ref="J15" ca="1">SUMPRODUCT(COUNTIFS(INDIRECT("'"&amp;GAMES&amp;"'!A11:A15"),$A15,INDIRECT("'"&amp;GAMES&amp;"'!B11:B15"),J$1))</f>
        <v>0</v>
      </c>
      <c r="K15" s="26" cm="1">
        <f t="array" aca="1" ref="K15" ca="1">SUMPRODUCT(COUNTIFS(INDIRECT("'"&amp;GAMES&amp;"'!A11:A15"),$A15,INDIRECT("'"&amp;GAMES&amp;"'!B11:B15"),K$1))</f>
        <v>0</v>
      </c>
      <c r="L15" s="26" cm="1">
        <f t="array" aca="1" ref="L15" ca="1">SUMPRODUCT(COUNTIFS(INDIRECT("'"&amp;GAMES&amp;"'!A11:A15"),$A15,INDIRECT("'"&amp;GAMES&amp;"'!B11:B15"),L$1))</f>
        <v>0</v>
      </c>
      <c r="M15" s="26" cm="1">
        <f t="array" aca="1" ref="M15" ca="1">SUMPRODUCT(COUNTIFS(INDIRECT("'"&amp;GAMES&amp;"'!A11:A15"),$A15,INDIRECT("'"&amp;GAMES&amp;"'!B11:B15"),M$1))</f>
        <v>0</v>
      </c>
      <c r="N15" s="26" cm="1">
        <f t="array" aca="1" ref="N15" ca="1">SUMPRODUCT(COUNTIFS(INDIRECT("'"&amp;GAMES&amp;"'!A11:A15"),$A15,INDIRECT("'"&amp;GAMES&amp;"'!B11:B15"),N$1))</f>
        <v>0</v>
      </c>
      <c r="O15" s="26" cm="1">
        <f t="array" aca="1" ref="O15" ca="1">SUMPRODUCT(COUNTIFS(INDIRECT("'"&amp;GAMES&amp;"'!A11:A15"),$A15,INDIRECT("'"&amp;GAMES&amp;"'!B11:B15"),O$1))</f>
        <v>0</v>
      </c>
      <c r="P15" s="26" cm="1">
        <f t="array" aca="1" ref="P15" ca="1">SUMPRODUCT(COUNTIFS(INDIRECT("'"&amp;GAMES&amp;"'!A11:A15"),$A15,INDIRECT("'"&amp;GAMES&amp;"'!B11:B15"),P$1))</f>
        <v>0</v>
      </c>
      <c r="Q15" s="26" cm="1">
        <f t="array" aca="1" ref="Q15" ca="1">SUMPRODUCT(COUNTIFS(INDIRECT("'"&amp;GAMES&amp;"'!A11:A15"),$A15,INDIRECT("'"&amp;GAMES&amp;"'!B11:B15"),Q$1))</f>
        <v>0</v>
      </c>
      <c r="R15" s="26" cm="1">
        <f t="array" aca="1" ref="R15" ca="1">SUMPRODUCT(COUNTIFS(INDIRECT("'"&amp;GAMES&amp;"'!A11:A15"),$A15,INDIRECT("'"&amp;GAMES&amp;"'!B11:B15"),R$1))</f>
        <v>0</v>
      </c>
      <c r="S15" s="26" cm="1">
        <f t="array" aca="1" ref="S15" ca="1">SUMPRODUCT(COUNTIFS(INDIRECT("'"&amp;GAMES&amp;"'!A11:A15"),$A15,INDIRECT("'"&amp;GAMES&amp;"'!B11:B15"),S$1))</f>
        <v>0</v>
      </c>
      <c r="T15" s="26" cm="1">
        <f t="array" aca="1" ref="T15" ca="1">SUMPRODUCT(COUNTIFS(INDIRECT("'"&amp;GAMES&amp;"'!A11:A15"),$A15,INDIRECT("'"&amp;GAMES&amp;"'!B11:B15"),T$1))</f>
        <v>0</v>
      </c>
      <c r="U15" s="26" cm="1">
        <f t="array" aca="1" ref="U15" ca="1">SUMPRODUCT(COUNTIFS(INDIRECT("'"&amp;GAMES&amp;"'!A11:A15"),$A15,INDIRECT("'"&amp;GAMES&amp;"'!B11:B15"),U$1))</f>
        <v>0</v>
      </c>
      <c r="V15" s="26" cm="1">
        <f t="array" aca="1" ref="V15" ca="1">SUMPRODUCT(COUNTIFS(INDIRECT("'"&amp;GAMES&amp;"'!A11:A15"),$A15,INDIRECT("'"&amp;GAMES&amp;"'!B11:B15"),V$1))</f>
        <v>0</v>
      </c>
      <c r="W15" s="26" cm="1">
        <f t="array" aca="1" ref="W15" ca="1">SUMPRODUCT(COUNTIFS(INDIRECT("'"&amp;GAMES&amp;"'!A11:A15"),$A15,INDIRECT("'"&amp;GAMES&amp;"'!B11:B15"),W$1))</f>
        <v>0</v>
      </c>
      <c r="X15" s="26" cm="1">
        <f t="array" aca="1" ref="X15" ca="1">SUMPRODUCT(COUNTIFS(INDIRECT("'"&amp;GAMES&amp;"'!A11:A15"),$A15,INDIRECT("'"&amp;GAMES&amp;"'!B11:B15"),X$1))</f>
        <v>0</v>
      </c>
      <c r="Y15" s="54">
        <f t="shared" ca="1" si="1"/>
        <v>0</v>
      </c>
    </row>
    <row r="16" spans="1:33" ht="20.100000000000001" customHeight="1" x14ac:dyDescent="0.25">
      <c r="A16" s="34" t="s">
        <v>190</v>
      </c>
      <c r="B16" s="26" cm="1">
        <f t="array" aca="1" ref="B16" ca="1">SUMPRODUCT(COUNTIFS(INDIRECT("'"&amp;GAMES&amp;"'!A11:A15"),$A16,INDIRECT("'"&amp;GAMES&amp;"'!B11:B15"),B$1))</f>
        <v>0</v>
      </c>
      <c r="C16" s="26" cm="1">
        <f t="array" aca="1" ref="C16" ca="1">SUMPRODUCT(COUNTIFS(INDIRECT("'"&amp;GAMES&amp;"'!A11:A15"),$A16,INDIRECT("'"&amp;GAMES&amp;"'!B11:B15"),C$1))</f>
        <v>0</v>
      </c>
      <c r="D16" s="26" cm="1">
        <f t="array" aca="1" ref="D16" ca="1">SUMPRODUCT(COUNTIFS(INDIRECT("'"&amp;GAMES&amp;"'!A11:A15"),$A16,INDIRECT("'"&amp;GAMES&amp;"'!B11:B15"),D$1))</f>
        <v>0</v>
      </c>
      <c r="E16" s="26" cm="1">
        <f t="array" aca="1" ref="E16" ca="1">SUMPRODUCT(COUNTIFS(INDIRECT("'"&amp;GAMES&amp;"'!A11:A15"),$A16,INDIRECT("'"&amp;GAMES&amp;"'!B11:B15"),E$1))</f>
        <v>0</v>
      </c>
      <c r="F16" s="26" cm="1">
        <f t="array" aca="1" ref="F16" ca="1">SUMPRODUCT(COUNTIFS(INDIRECT("'"&amp;GAMES&amp;"'!A11:A15"),$A16,INDIRECT("'"&amp;GAMES&amp;"'!B11:B15"),F$1))</f>
        <v>0</v>
      </c>
      <c r="G16" s="26" cm="1">
        <f t="array" aca="1" ref="G16" ca="1">SUMPRODUCT(COUNTIFS(INDIRECT("'"&amp;GAMES&amp;"'!A11:A15"),$A16,INDIRECT("'"&amp;GAMES&amp;"'!B11:B15"),G$1))</f>
        <v>0</v>
      </c>
      <c r="H16" s="26" cm="1">
        <f t="array" aca="1" ref="H16" ca="1">SUMPRODUCT(COUNTIFS(INDIRECT("'"&amp;GAMES&amp;"'!A11:A15"),$A16,INDIRECT("'"&amp;GAMES&amp;"'!B11:B15"),H$1))</f>
        <v>0</v>
      </c>
      <c r="I16" s="26" cm="1">
        <f t="array" aca="1" ref="I16" ca="1">SUMPRODUCT(COUNTIFS(INDIRECT("'"&amp;GAMES&amp;"'!A11:A15"),$A16,INDIRECT("'"&amp;GAMES&amp;"'!B11:B15"),I$1))</f>
        <v>0</v>
      </c>
      <c r="J16" s="26" cm="1">
        <f t="array" aca="1" ref="J16" ca="1">SUMPRODUCT(COUNTIFS(INDIRECT("'"&amp;GAMES&amp;"'!A11:A15"),$A16,INDIRECT("'"&amp;GAMES&amp;"'!B11:B15"),J$1))</f>
        <v>0</v>
      </c>
      <c r="K16" s="26" cm="1">
        <f t="array" aca="1" ref="K16" ca="1">SUMPRODUCT(COUNTIFS(INDIRECT("'"&amp;GAMES&amp;"'!A11:A15"),$A16,INDIRECT("'"&amp;GAMES&amp;"'!B11:B15"),K$1))</f>
        <v>0</v>
      </c>
      <c r="L16" s="26" cm="1">
        <f t="array" aca="1" ref="L16" ca="1">SUMPRODUCT(COUNTIFS(INDIRECT("'"&amp;GAMES&amp;"'!A11:A15"),$A16,INDIRECT("'"&amp;GAMES&amp;"'!B11:B15"),L$1))</f>
        <v>0</v>
      </c>
      <c r="M16" s="26" cm="1">
        <f t="array" aca="1" ref="M16" ca="1">SUMPRODUCT(COUNTIFS(INDIRECT("'"&amp;GAMES&amp;"'!A11:A15"),$A16,INDIRECT("'"&amp;GAMES&amp;"'!B11:B15"),M$1))</f>
        <v>0</v>
      </c>
      <c r="N16" s="26" cm="1">
        <f t="array" aca="1" ref="N16" ca="1">SUMPRODUCT(COUNTIFS(INDIRECT("'"&amp;GAMES&amp;"'!A11:A15"),$A16,INDIRECT("'"&amp;GAMES&amp;"'!B11:B15"),N$1))</f>
        <v>0</v>
      </c>
      <c r="O16" s="26" cm="1">
        <f t="array" aca="1" ref="O16" ca="1">SUMPRODUCT(COUNTIFS(INDIRECT("'"&amp;GAMES&amp;"'!A11:A15"),$A16,INDIRECT("'"&amp;GAMES&amp;"'!B11:B15"),O$1))</f>
        <v>0</v>
      </c>
      <c r="P16" s="26" cm="1">
        <f t="array" aca="1" ref="P16" ca="1">SUMPRODUCT(COUNTIFS(INDIRECT("'"&amp;GAMES&amp;"'!A11:A15"),$A16,INDIRECT("'"&amp;GAMES&amp;"'!B11:B15"),P$1))</f>
        <v>0</v>
      </c>
      <c r="Q16" s="26" cm="1">
        <f t="array" aca="1" ref="Q16" ca="1">SUMPRODUCT(COUNTIFS(INDIRECT("'"&amp;GAMES&amp;"'!A11:A15"),$A16,INDIRECT("'"&amp;GAMES&amp;"'!B11:B15"),Q$1))</f>
        <v>0</v>
      </c>
      <c r="R16" s="26" cm="1">
        <f t="array" aca="1" ref="R16" ca="1">SUMPRODUCT(COUNTIFS(INDIRECT("'"&amp;GAMES&amp;"'!A11:A15"),$A16,INDIRECT("'"&amp;GAMES&amp;"'!B11:B15"),R$1))</f>
        <v>0</v>
      </c>
      <c r="S16" s="26" cm="1">
        <f t="array" aca="1" ref="S16" ca="1">SUMPRODUCT(COUNTIFS(INDIRECT("'"&amp;GAMES&amp;"'!A11:A15"),$A16,INDIRECT("'"&amp;GAMES&amp;"'!B11:B15"),S$1))</f>
        <v>0</v>
      </c>
      <c r="T16" s="26" cm="1">
        <f t="array" aca="1" ref="T16" ca="1">SUMPRODUCT(COUNTIFS(INDIRECT("'"&amp;GAMES&amp;"'!A11:A15"),$A16,INDIRECT("'"&amp;GAMES&amp;"'!B11:B15"),T$1))</f>
        <v>0</v>
      </c>
      <c r="U16" s="26" cm="1">
        <f t="array" aca="1" ref="U16" ca="1">SUMPRODUCT(COUNTIFS(INDIRECT("'"&amp;GAMES&amp;"'!A11:A15"),$A16,INDIRECT("'"&amp;GAMES&amp;"'!B11:B15"),U$1))</f>
        <v>0</v>
      </c>
      <c r="V16" s="26" cm="1">
        <f t="array" aca="1" ref="V16" ca="1">SUMPRODUCT(COUNTIFS(INDIRECT("'"&amp;GAMES&amp;"'!A11:A15"),$A16,INDIRECT("'"&amp;GAMES&amp;"'!B11:B15"),V$1))</f>
        <v>0</v>
      </c>
      <c r="W16" s="26" cm="1">
        <f t="array" aca="1" ref="W16" ca="1">SUMPRODUCT(COUNTIFS(INDIRECT("'"&amp;GAMES&amp;"'!A11:A15"),$A16,INDIRECT("'"&amp;GAMES&amp;"'!B11:B15"),W$1))</f>
        <v>0</v>
      </c>
      <c r="X16" s="26" cm="1">
        <f t="array" aca="1" ref="X16" ca="1">SUMPRODUCT(COUNTIFS(INDIRECT("'"&amp;GAMES&amp;"'!A11:A15"),$A16,INDIRECT("'"&amp;GAMES&amp;"'!B11:B15"),X$1))</f>
        <v>0</v>
      </c>
      <c r="Y16" s="54">
        <f t="shared" ca="1" si="1"/>
        <v>0</v>
      </c>
    </row>
    <row r="17" spans="1:25" ht="20.100000000000001" customHeight="1" x14ac:dyDescent="0.25">
      <c r="A17" s="28" t="s">
        <v>191</v>
      </c>
      <c r="B17" s="26" cm="1">
        <f t="array" aca="1" ref="B17" ca="1">SUMPRODUCT(COUNTIFS(INDIRECT("'"&amp;GAMES&amp;"'!A11:A15"),$A17,INDIRECT("'"&amp;GAMES&amp;"'!B11:B15"),B$1))</f>
        <v>0</v>
      </c>
      <c r="C17" s="26" cm="1">
        <f t="array" aca="1" ref="C17" ca="1">SUMPRODUCT(COUNTIFS(INDIRECT("'"&amp;GAMES&amp;"'!A11:A15"),$A17,INDIRECT("'"&amp;GAMES&amp;"'!B11:B15"),C$1))</f>
        <v>0</v>
      </c>
      <c r="D17" s="26" cm="1">
        <f t="array" aca="1" ref="D17" ca="1">SUMPRODUCT(COUNTIFS(INDIRECT("'"&amp;GAMES&amp;"'!A11:A15"),$A17,INDIRECT("'"&amp;GAMES&amp;"'!B11:B15"),D$1))</f>
        <v>0</v>
      </c>
      <c r="E17" s="26" cm="1">
        <f t="array" aca="1" ref="E17" ca="1">SUMPRODUCT(COUNTIFS(INDIRECT("'"&amp;GAMES&amp;"'!A11:A15"),$A17,INDIRECT("'"&amp;GAMES&amp;"'!B11:B15"),E$1))</f>
        <v>0</v>
      </c>
      <c r="F17" s="26" cm="1">
        <f t="array" aca="1" ref="F17" ca="1">SUMPRODUCT(COUNTIFS(INDIRECT("'"&amp;GAMES&amp;"'!A11:A15"),$A17,INDIRECT("'"&amp;GAMES&amp;"'!B11:B15"),F$1))</f>
        <v>0</v>
      </c>
      <c r="G17" s="26" cm="1">
        <f t="array" aca="1" ref="G17" ca="1">SUMPRODUCT(COUNTIFS(INDIRECT("'"&amp;GAMES&amp;"'!A11:A15"),$A17,INDIRECT("'"&amp;GAMES&amp;"'!B11:B15"),G$1))</f>
        <v>0</v>
      </c>
      <c r="H17" s="26" cm="1">
        <f t="array" aca="1" ref="H17" ca="1">SUMPRODUCT(COUNTIFS(INDIRECT("'"&amp;GAMES&amp;"'!A11:A15"),$A17,INDIRECT("'"&amp;GAMES&amp;"'!B11:B15"),H$1))</f>
        <v>0</v>
      </c>
      <c r="I17" s="26" cm="1">
        <f t="array" aca="1" ref="I17" ca="1">SUMPRODUCT(COUNTIFS(INDIRECT("'"&amp;GAMES&amp;"'!A11:A15"),$A17,INDIRECT("'"&amp;GAMES&amp;"'!B11:B15"),I$1))</f>
        <v>0</v>
      </c>
      <c r="J17" s="26" cm="1">
        <f t="array" aca="1" ref="J17" ca="1">SUMPRODUCT(COUNTIFS(INDIRECT("'"&amp;GAMES&amp;"'!A11:A15"),$A17,INDIRECT("'"&amp;GAMES&amp;"'!B11:B15"),J$1))</f>
        <v>0</v>
      </c>
      <c r="K17" s="26" cm="1">
        <f t="array" aca="1" ref="K17" ca="1">SUMPRODUCT(COUNTIFS(INDIRECT("'"&amp;GAMES&amp;"'!A11:A15"),$A17,INDIRECT("'"&amp;GAMES&amp;"'!B11:B15"),K$1))</f>
        <v>0</v>
      </c>
      <c r="L17" s="26" cm="1">
        <f t="array" aca="1" ref="L17" ca="1">SUMPRODUCT(COUNTIFS(INDIRECT("'"&amp;GAMES&amp;"'!A11:A15"),$A17,INDIRECT("'"&amp;GAMES&amp;"'!B11:B15"),L$1))</f>
        <v>0</v>
      </c>
      <c r="M17" s="26" cm="1">
        <f t="array" aca="1" ref="M17" ca="1">SUMPRODUCT(COUNTIFS(INDIRECT("'"&amp;GAMES&amp;"'!A11:A15"),$A17,INDIRECT("'"&amp;GAMES&amp;"'!B11:B15"),M$1))</f>
        <v>0</v>
      </c>
      <c r="N17" s="26" cm="1">
        <f t="array" aca="1" ref="N17" ca="1">SUMPRODUCT(COUNTIFS(INDIRECT("'"&amp;GAMES&amp;"'!A11:A15"),$A17,INDIRECT("'"&amp;GAMES&amp;"'!B11:B15"),N$1))</f>
        <v>0</v>
      </c>
      <c r="O17" s="26" cm="1">
        <f t="array" aca="1" ref="O17" ca="1">SUMPRODUCT(COUNTIFS(INDIRECT("'"&amp;GAMES&amp;"'!A11:A15"),$A17,INDIRECT("'"&amp;GAMES&amp;"'!B11:B15"),O$1))</f>
        <v>0</v>
      </c>
      <c r="P17" s="26" cm="1">
        <f t="array" aca="1" ref="P17" ca="1">SUMPRODUCT(COUNTIFS(INDIRECT("'"&amp;GAMES&amp;"'!A11:A15"),$A17,INDIRECT("'"&amp;GAMES&amp;"'!B11:B15"),P$1))</f>
        <v>0</v>
      </c>
      <c r="Q17" s="26" cm="1">
        <f t="array" aca="1" ref="Q17" ca="1">SUMPRODUCT(COUNTIFS(INDIRECT("'"&amp;GAMES&amp;"'!A11:A15"),$A17,INDIRECT("'"&amp;GAMES&amp;"'!B11:B15"),Q$1))</f>
        <v>0</v>
      </c>
      <c r="R17" s="26" cm="1">
        <f t="array" aca="1" ref="R17" ca="1">SUMPRODUCT(COUNTIFS(INDIRECT("'"&amp;GAMES&amp;"'!A11:A15"),$A17,INDIRECT("'"&amp;GAMES&amp;"'!B11:B15"),R$1))</f>
        <v>0</v>
      </c>
      <c r="S17" s="26" cm="1">
        <f t="array" aca="1" ref="S17" ca="1">SUMPRODUCT(COUNTIFS(INDIRECT("'"&amp;GAMES&amp;"'!A11:A15"),$A17,INDIRECT("'"&amp;GAMES&amp;"'!B11:B15"),S$1))</f>
        <v>0</v>
      </c>
      <c r="T17" s="26" cm="1">
        <f t="array" aca="1" ref="T17" ca="1">SUMPRODUCT(COUNTIFS(INDIRECT("'"&amp;GAMES&amp;"'!A11:A15"),$A17,INDIRECT("'"&amp;GAMES&amp;"'!B11:B15"),T$1))</f>
        <v>0</v>
      </c>
      <c r="U17" s="26" cm="1">
        <f t="array" aca="1" ref="U17" ca="1">SUMPRODUCT(COUNTIFS(INDIRECT("'"&amp;GAMES&amp;"'!A11:A15"),$A17,INDIRECT("'"&amp;GAMES&amp;"'!B11:B15"),U$1))</f>
        <v>0</v>
      </c>
      <c r="V17" s="26" cm="1">
        <f t="array" aca="1" ref="V17" ca="1">SUMPRODUCT(COUNTIFS(INDIRECT("'"&amp;GAMES&amp;"'!A11:A15"),$A17,INDIRECT("'"&amp;GAMES&amp;"'!B11:B15"),V$1))</f>
        <v>0</v>
      </c>
      <c r="W17" s="26" cm="1">
        <f t="array" aca="1" ref="W17" ca="1">SUMPRODUCT(COUNTIFS(INDIRECT("'"&amp;GAMES&amp;"'!A11:A15"),$A17,INDIRECT("'"&amp;GAMES&amp;"'!B11:B15"),W$1))</f>
        <v>0</v>
      </c>
      <c r="X17" s="26" cm="1">
        <f t="array" aca="1" ref="X17" ca="1">SUMPRODUCT(COUNTIFS(INDIRECT("'"&amp;GAMES&amp;"'!A11:A15"),$A17,INDIRECT("'"&amp;GAMES&amp;"'!B11:B15"),X$1))</f>
        <v>0</v>
      </c>
      <c r="Y17" s="54">
        <f t="shared" ca="1" si="1"/>
        <v>0</v>
      </c>
    </row>
    <row r="18" spans="1:25" ht="20.100000000000001" customHeight="1" x14ac:dyDescent="0.25">
      <c r="A18" s="49" t="s">
        <v>192</v>
      </c>
      <c r="B18" s="26" cm="1">
        <f t="array" aca="1" ref="B18" ca="1">SUMPRODUCT(COUNTIFS(INDIRECT("'"&amp;GAMES&amp;"'!A11:A15"),$A18,INDIRECT("'"&amp;GAMES&amp;"'!B11:B15"),B$1))</f>
        <v>0</v>
      </c>
      <c r="C18" s="26" cm="1">
        <f t="array" aca="1" ref="C18" ca="1">SUMPRODUCT(COUNTIFS(INDIRECT("'"&amp;GAMES&amp;"'!A11:A15"),$A18,INDIRECT("'"&amp;GAMES&amp;"'!B11:B15"),C$1))</f>
        <v>0</v>
      </c>
      <c r="D18" s="26" cm="1">
        <f t="array" aca="1" ref="D18" ca="1">SUMPRODUCT(COUNTIFS(INDIRECT("'"&amp;GAMES&amp;"'!A11:A15"),$A18,INDIRECT("'"&amp;GAMES&amp;"'!B11:B15"),D$1))</f>
        <v>0</v>
      </c>
      <c r="E18" s="26" cm="1">
        <f t="array" aca="1" ref="E18" ca="1">SUMPRODUCT(COUNTIFS(INDIRECT("'"&amp;GAMES&amp;"'!A11:A15"),$A18,INDIRECT("'"&amp;GAMES&amp;"'!B11:B15"),E$1))</f>
        <v>0</v>
      </c>
      <c r="F18" s="26" cm="1">
        <f t="array" aca="1" ref="F18" ca="1">SUMPRODUCT(COUNTIFS(INDIRECT("'"&amp;GAMES&amp;"'!A11:A15"),$A18,INDIRECT("'"&amp;GAMES&amp;"'!B11:B15"),F$1))</f>
        <v>0</v>
      </c>
      <c r="G18" s="26" cm="1">
        <f t="array" aca="1" ref="G18" ca="1">SUMPRODUCT(COUNTIFS(INDIRECT("'"&amp;GAMES&amp;"'!A11:A15"),$A18,INDIRECT("'"&amp;GAMES&amp;"'!B11:B15"),G$1))</f>
        <v>0</v>
      </c>
      <c r="H18" s="26" cm="1">
        <f t="array" aca="1" ref="H18" ca="1">SUMPRODUCT(COUNTIFS(INDIRECT("'"&amp;GAMES&amp;"'!A11:A15"),$A18,INDIRECT("'"&amp;GAMES&amp;"'!B11:B15"),H$1))</f>
        <v>0</v>
      </c>
      <c r="I18" s="26" cm="1">
        <f t="array" aca="1" ref="I18" ca="1">SUMPRODUCT(COUNTIFS(INDIRECT("'"&amp;GAMES&amp;"'!A11:A15"),$A18,INDIRECT("'"&amp;GAMES&amp;"'!B11:B15"),I$1))</f>
        <v>0</v>
      </c>
      <c r="J18" s="26" cm="1">
        <f t="array" aca="1" ref="J18" ca="1">SUMPRODUCT(COUNTIFS(INDIRECT("'"&amp;GAMES&amp;"'!A11:A15"),$A18,INDIRECT("'"&amp;GAMES&amp;"'!B11:B15"),J$1))</f>
        <v>0</v>
      </c>
      <c r="K18" s="26" cm="1">
        <f t="array" aca="1" ref="K18" ca="1">SUMPRODUCT(COUNTIFS(INDIRECT("'"&amp;GAMES&amp;"'!A11:A15"),$A18,INDIRECT("'"&amp;GAMES&amp;"'!B11:B15"),K$1))</f>
        <v>0</v>
      </c>
      <c r="L18" s="26" cm="1">
        <f t="array" aca="1" ref="L18" ca="1">SUMPRODUCT(COUNTIFS(INDIRECT("'"&amp;GAMES&amp;"'!A11:A15"),$A18,INDIRECT("'"&amp;GAMES&amp;"'!B11:B15"),L$1))</f>
        <v>0</v>
      </c>
      <c r="M18" s="26" cm="1">
        <f t="array" aca="1" ref="M18" ca="1">SUMPRODUCT(COUNTIFS(INDIRECT("'"&amp;GAMES&amp;"'!A11:A15"),$A18,INDIRECT("'"&amp;GAMES&amp;"'!B11:B15"),M$1))</f>
        <v>0</v>
      </c>
      <c r="N18" s="26" cm="1">
        <f t="array" aca="1" ref="N18" ca="1">SUMPRODUCT(COUNTIFS(INDIRECT("'"&amp;GAMES&amp;"'!A11:A15"),$A18,INDIRECT("'"&amp;GAMES&amp;"'!B11:B15"),N$1))</f>
        <v>0</v>
      </c>
      <c r="O18" s="26" cm="1">
        <f t="array" aca="1" ref="O18" ca="1">SUMPRODUCT(COUNTIFS(INDIRECT("'"&amp;GAMES&amp;"'!A11:A15"),$A18,INDIRECT("'"&amp;GAMES&amp;"'!B11:B15"),O$1))</f>
        <v>0</v>
      </c>
      <c r="P18" s="26" cm="1">
        <f t="array" aca="1" ref="P18" ca="1">SUMPRODUCT(COUNTIFS(INDIRECT("'"&amp;GAMES&amp;"'!A11:A15"),$A18,INDIRECT("'"&amp;GAMES&amp;"'!B11:B15"),P$1))</f>
        <v>0</v>
      </c>
      <c r="Q18" s="26" cm="1">
        <f t="array" aca="1" ref="Q18" ca="1">SUMPRODUCT(COUNTIFS(INDIRECT("'"&amp;GAMES&amp;"'!A11:A15"),$A18,INDIRECT("'"&amp;GAMES&amp;"'!B11:B15"),Q$1))</f>
        <v>0</v>
      </c>
      <c r="R18" s="26" cm="1">
        <f t="array" aca="1" ref="R18" ca="1">SUMPRODUCT(COUNTIFS(INDIRECT("'"&amp;GAMES&amp;"'!A11:A15"),$A18,INDIRECT("'"&amp;GAMES&amp;"'!B11:B15"),R$1))</f>
        <v>0</v>
      </c>
      <c r="S18" s="26" cm="1">
        <f t="array" aca="1" ref="S18" ca="1">SUMPRODUCT(COUNTIFS(INDIRECT("'"&amp;GAMES&amp;"'!A11:A15"),$A18,INDIRECT("'"&amp;GAMES&amp;"'!B11:B15"),S$1))</f>
        <v>0</v>
      </c>
      <c r="T18" s="26" cm="1">
        <f t="array" aca="1" ref="T18" ca="1">SUMPRODUCT(COUNTIFS(INDIRECT("'"&amp;GAMES&amp;"'!A11:A15"),$A18,INDIRECT("'"&amp;GAMES&amp;"'!B11:B15"),T$1))</f>
        <v>0</v>
      </c>
      <c r="U18" s="26" cm="1">
        <f t="array" aca="1" ref="U18" ca="1">SUMPRODUCT(COUNTIFS(INDIRECT("'"&amp;GAMES&amp;"'!A11:A15"),$A18,INDIRECT("'"&amp;GAMES&amp;"'!B11:B15"),U$1))</f>
        <v>0</v>
      </c>
      <c r="V18" s="26" cm="1">
        <f t="array" aca="1" ref="V18" ca="1">SUMPRODUCT(COUNTIFS(INDIRECT("'"&amp;GAMES&amp;"'!A11:A15"),$A18,INDIRECT("'"&amp;GAMES&amp;"'!B11:B15"),V$1))</f>
        <v>0</v>
      </c>
      <c r="W18" s="26" cm="1">
        <f t="array" aca="1" ref="W18" ca="1">SUMPRODUCT(COUNTIFS(INDIRECT("'"&amp;GAMES&amp;"'!A11:A15"),$A18,INDIRECT("'"&amp;GAMES&amp;"'!B11:B15"),W$1))</f>
        <v>0</v>
      </c>
      <c r="X18" s="26" cm="1">
        <f t="array" aca="1" ref="X18" ca="1">SUMPRODUCT(COUNTIFS(INDIRECT("'"&amp;GAMES&amp;"'!A11:A15"),$A18,INDIRECT("'"&amp;GAMES&amp;"'!B11:B15"),X$1))</f>
        <v>0</v>
      </c>
      <c r="Y18" s="54">
        <f t="shared" ref="Y18:Y19" ca="1" si="2">SUM(B18:X18)</f>
        <v>0</v>
      </c>
    </row>
    <row r="19" spans="1:25" ht="20.100000000000001" customHeight="1" x14ac:dyDescent="0.25">
      <c r="A19" s="28" t="s">
        <v>193</v>
      </c>
      <c r="B19" s="26" cm="1">
        <f t="array" aca="1" ref="B19" ca="1">SUMPRODUCT(COUNTIFS(INDIRECT("'"&amp;GAMES&amp;"'!A11:A15"),$A19,INDIRECT("'"&amp;GAMES&amp;"'!B11:B15"),B$1))</f>
        <v>0</v>
      </c>
      <c r="C19" s="26" cm="1">
        <f t="array" aca="1" ref="C19" ca="1">SUMPRODUCT(COUNTIFS(INDIRECT("'"&amp;GAMES&amp;"'!A11:A15"),$A19,INDIRECT("'"&amp;GAMES&amp;"'!B11:B15"),C$1))</f>
        <v>0</v>
      </c>
      <c r="D19" s="26" cm="1">
        <f t="array" aca="1" ref="D19" ca="1">SUMPRODUCT(COUNTIFS(INDIRECT("'"&amp;GAMES&amp;"'!A11:A15"),$A19,INDIRECT("'"&amp;GAMES&amp;"'!B11:B15"),D$1))</f>
        <v>0</v>
      </c>
      <c r="E19" s="26" cm="1">
        <f t="array" aca="1" ref="E19" ca="1">SUMPRODUCT(COUNTIFS(INDIRECT("'"&amp;GAMES&amp;"'!A11:A15"),$A19,INDIRECT("'"&amp;GAMES&amp;"'!B11:B15"),E$1))</f>
        <v>0</v>
      </c>
      <c r="F19" s="26" cm="1">
        <f t="array" aca="1" ref="F19" ca="1">SUMPRODUCT(COUNTIFS(INDIRECT("'"&amp;GAMES&amp;"'!A11:A15"),$A19,INDIRECT("'"&amp;GAMES&amp;"'!B11:B15"),F$1))</f>
        <v>0</v>
      </c>
      <c r="G19" s="26" cm="1">
        <f t="array" aca="1" ref="G19" ca="1">SUMPRODUCT(COUNTIFS(INDIRECT("'"&amp;GAMES&amp;"'!A11:A15"),$A19,INDIRECT("'"&amp;GAMES&amp;"'!B11:B15"),G$1))</f>
        <v>0</v>
      </c>
      <c r="H19" s="26" cm="1">
        <f t="array" aca="1" ref="H19" ca="1">SUMPRODUCT(COUNTIFS(INDIRECT("'"&amp;GAMES&amp;"'!A11:A15"),$A19,INDIRECT("'"&amp;GAMES&amp;"'!B11:B15"),H$1))</f>
        <v>0</v>
      </c>
      <c r="I19" s="26" cm="1">
        <f t="array" aca="1" ref="I19" ca="1">SUMPRODUCT(COUNTIFS(INDIRECT("'"&amp;GAMES&amp;"'!A11:A15"),$A19,INDIRECT("'"&amp;GAMES&amp;"'!B11:B15"),I$1))</f>
        <v>0</v>
      </c>
      <c r="J19" s="26" cm="1">
        <f t="array" aca="1" ref="J19" ca="1">SUMPRODUCT(COUNTIFS(INDIRECT("'"&amp;GAMES&amp;"'!A11:A15"),$A19,INDIRECT("'"&amp;GAMES&amp;"'!B11:B15"),J$1))</f>
        <v>0</v>
      </c>
      <c r="K19" s="26" cm="1">
        <f t="array" aca="1" ref="K19" ca="1">SUMPRODUCT(COUNTIFS(INDIRECT("'"&amp;GAMES&amp;"'!A11:A15"),$A19,INDIRECT("'"&amp;GAMES&amp;"'!B11:B15"),K$1))</f>
        <v>0</v>
      </c>
      <c r="L19" s="26" cm="1">
        <f t="array" aca="1" ref="L19" ca="1">SUMPRODUCT(COUNTIFS(INDIRECT("'"&amp;GAMES&amp;"'!A11:A15"),$A19,INDIRECT("'"&amp;GAMES&amp;"'!B11:B15"),L$1))</f>
        <v>0</v>
      </c>
      <c r="M19" s="26" cm="1">
        <f t="array" aca="1" ref="M19" ca="1">SUMPRODUCT(COUNTIFS(INDIRECT("'"&amp;GAMES&amp;"'!A11:A15"),$A19,INDIRECT("'"&amp;GAMES&amp;"'!B11:B15"),M$1))</f>
        <v>0</v>
      </c>
      <c r="N19" s="26" cm="1">
        <f t="array" aca="1" ref="N19" ca="1">SUMPRODUCT(COUNTIFS(INDIRECT("'"&amp;GAMES&amp;"'!A11:A15"),$A19,INDIRECT("'"&amp;GAMES&amp;"'!B11:B15"),N$1))</f>
        <v>0</v>
      </c>
      <c r="O19" s="26" cm="1">
        <f t="array" aca="1" ref="O19" ca="1">SUMPRODUCT(COUNTIFS(INDIRECT("'"&amp;GAMES&amp;"'!A11:A15"),$A19,INDIRECT("'"&amp;GAMES&amp;"'!B11:B15"),O$1))</f>
        <v>0</v>
      </c>
      <c r="P19" s="26" cm="1">
        <f t="array" aca="1" ref="P19" ca="1">SUMPRODUCT(COUNTIFS(INDIRECT("'"&amp;GAMES&amp;"'!A11:A15"),$A19,INDIRECT("'"&amp;GAMES&amp;"'!B11:B15"),P$1))</f>
        <v>0</v>
      </c>
      <c r="Q19" s="26" cm="1">
        <f t="array" aca="1" ref="Q19" ca="1">SUMPRODUCT(COUNTIFS(INDIRECT("'"&amp;GAMES&amp;"'!A11:A15"),$A19,INDIRECT("'"&amp;GAMES&amp;"'!B11:B15"),Q$1))</f>
        <v>0</v>
      </c>
      <c r="R19" s="26" cm="1">
        <f t="array" aca="1" ref="R19" ca="1">SUMPRODUCT(COUNTIFS(INDIRECT("'"&amp;GAMES&amp;"'!A11:A15"),$A19,INDIRECT("'"&amp;GAMES&amp;"'!B11:B15"),R$1))</f>
        <v>0</v>
      </c>
      <c r="S19" s="26" cm="1">
        <f t="array" aca="1" ref="S19" ca="1">SUMPRODUCT(COUNTIFS(INDIRECT("'"&amp;GAMES&amp;"'!A11:A15"),$A19,INDIRECT("'"&amp;GAMES&amp;"'!B11:B15"),S$1))</f>
        <v>0</v>
      </c>
      <c r="T19" s="26" cm="1">
        <f t="array" aca="1" ref="T19" ca="1">SUMPRODUCT(COUNTIFS(INDIRECT("'"&amp;GAMES&amp;"'!A11:A15"),$A19,INDIRECT("'"&amp;GAMES&amp;"'!B11:B15"),T$1))</f>
        <v>0</v>
      </c>
      <c r="U19" s="26" cm="1">
        <f t="array" aca="1" ref="U19" ca="1">SUMPRODUCT(COUNTIFS(INDIRECT("'"&amp;GAMES&amp;"'!A11:A15"),$A19,INDIRECT("'"&amp;GAMES&amp;"'!B11:B15"),U$1))</f>
        <v>0</v>
      </c>
      <c r="V19" s="26" cm="1">
        <f t="array" aca="1" ref="V19" ca="1">SUMPRODUCT(COUNTIFS(INDIRECT("'"&amp;GAMES&amp;"'!A11:A15"),$A19,INDIRECT("'"&amp;GAMES&amp;"'!B11:B15"),V$1))</f>
        <v>0</v>
      </c>
      <c r="W19" s="26" cm="1">
        <f t="array" aca="1" ref="W19" ca="1">SUMPRODUCT(COUNTIFS(INDIRECT("'"&amp;GAMES&amp;"'!A11:A15"),$A19,INDIRECT("'"&amp;GAMES&amp;"'!B11:B15"),W$1))</f>
        <v>0</v>
      </c>
      <c r="X19" s="26" cm="1">
        <f t="array" aca="1" ref="X19" ca="1">SUMPRODUCT(COUNTIFS(INDIRECT("'"&amp;GAMES&amp;"'!A11:A15"),$A19,INDIRECT("'"&amp;GAMES&amp;"'!B11:B15"),X$1))</f>
        <v>0</v>
      </c>
      <c r="Y19" s="54">
        <f t="shared" ca="1" si="2"/>
        <v>0</v>
      </c>
    </row>
    <row r="20" spans="1:25" ht="20.100000000000001" customHeight="1" x14ac:dyDescent="0.25">
      <c r="A20" s="34" t="s">
        <v>194</v>
      </c>
      <c r="B20" s="26" cm="1">
        <f t="array" aca="1" ref="B20" ca="1">SUMPRODUCT(COUNTIFS(INDIRECT("'"&amp;GAMES&amp;"'!A11:A15"),$A20,INDIRECT("'"&amp;GAMES&amp;"'!B11:B15"),B$1))</f>
        <v>0</v>
      </c>
      <c r="C20" s="26" cm="1">
        <f t="array" aca="1" ref="C20" ca="1">SUMPRODUCT(COUNTIFS(INDIRECT("'"&amp;GAMES&amp;"'!A11:A15"),$A20,INDIRECT("'"&amp;GAMES&amp;"'!B11:B15"),C$1))</f>
        <v>0</v>
      </c>
      <c r="D20" s="26" cm="1">
        <f t="array" aca="1" ref="D20" ca="1">SUMPRODUCT(COUNTIFS(INDIRECT("'"&amp;GAMES&amp;"'!A11:A15"),$A20,INDIRECT("'"&amp;GAMES&amp;"'!B11:B15"),D$1))</f>
        <v>0</v>
      </c>
      <c r="E20" s="26" cm="1">
        <f t="array" aca="1" ref="E20" ca="1">SUMPRODUCT(COUNTIFS(INDIRECT("'"&amp;GAMES&amp;"'!A11:A15"),$A20,INDIRECT("'"&amp;GAMES&amp;"'!B11:B15"),E$1))</f>
        <v>0</v>
      </c>
      <c r="F20" s="26" cm="1">
        <f t="array" aca="1" ref="F20" ca="1">SUMPRODUCT(COUNTIFS(INDIRECT("'"&amp;GAMES&amp;"'!A11:A15"),$A20,INDIRECT("'"&amp;GAMES&amp;"'!B11:B15"),F$1))</f>
        <v>0</v>
      </c>
      <c r="G20" s="26" cm="1">
        <f t="array" aca="1" ref="G20" ca="1">SUMPRODUCT(COUNTIFS(INDIRECT("'"&amp;GAMES&amp;"'!A11:A15"),$A20,INDIRECT("'"&amp;GAMES&amp;"'!B11:B15"),G$1))</f>
        <v>0</v>
      </c>
      <c r="H20" s="26" cm="1">
        <f t="array" aca="1" ref="H20" ca="1">SUMPRODUCT(COUNTIFS(INDIRECT("'"&amp;GAMES&amp;"'!A11:A15"),$A20,INDIRECT("'"&amp;GAMES&amp;"'!B11:B15"),H$1))</f>
        <v>0</v>
      </c>
      <c r="I20" s="26" cm="1">
        <f t="array" aca="1" ref="I20" ca="1">SUMPRODUCT(COUNTIFS(INDIRECT("'"&amp;GAMES&amp;"'!A11:A15"),$A20,INDIRECT("'"&amp;GAMES&amp;"'!B11:B15"),I$1))</f>
        <v>0</v>
      </c>
      <c r="J20" s="26" cm="1">
        <f t="array" aca="1" ref="J20" ca="1">SUMPRODUCT(COUNTIFS(INDIRECT("'"&amp;GAMES&amp;"'!A11:A15"),$A20,INDIRECT("'"&amp;GAMES&amp;"'!B11:B15"),J$1))</f>
        <v>0</v>
      </c>
      <c r="K20" s="26" cm="1">
        <f t="array" aca="1" ref="K20" ca="1">SUMPRODUCT(COUNTIFS(INDIRECT("'"&amp;GAMES&amp;"'!A11:A15"),$A20,INDIRECT("'"&amp;GAMES&amp;"'!B11:B15"),K$1))</f>
        <v>0</v>
      </c>
      <c r="L20" s="26" cm="1">
        <f t="array" aca="1" ref="L20" ca="1">SUMPRODUCT(COUNTIFS(INDIRECT("'"&amp;GAMES&amp;"'!A11:A15"),$A20,INDIRECT("'"&amp;GAMES&amp;"'!B11:B15"),L$1))</f>
        <v>0</v>
      </c>
      <c r="M20" s="26" cm="1">
        <f t="array" aca="1" ref="M20" ca="1">SUMPRODUCT(COUNTIFS(INDIRECT("'"&amp;GAMES&amp;"'!A11:A15"),$A20,INDIRECT("'"&amp;GAMES&amp;"'!B11:B15"),M$1))</f>
        <v>0</v>
      </c>
      <c r="N20" s="26" cm="1">
        <f t="array" aca="1" ref="N20" ca="1">SUMPRODUCT(COUNTIFS(INDIRECT("'"&amp;GAMES&amp;"'!A11:A15"),$A20,INDIRECT("'"&amp;GAMES&amp;"'!B11:B15"),N$1))</f>
        <v>0</v>
      </c>
      <c r="O20" s="26" cm="1">
        <f t="array" aca="1" ref="O20" ca="1">SUMPRODUCT(COUNTIFS(INDIRECT("'"&amp;GAMES&amp;"'!A11:A15"),$A20,INDIRECT("'"&amp;GAMES&amp;"'!B11:B15"),O$1))</f>
        <v>0</v>
      </c>
      <c r="P20" s="26" cm="1">
        <f t="array" aca="1" ref="P20" ca="1">SUMPRODUCT(COUNTIFS(INDIRECT("'"&amp;GAMES&amp;"'!A11:A15"),$A20,INDIRECT("'"&amp;GAMES&amp;"'!B11:B15"),P$1))</f>
        <v>0</v>
      </c>
      <c r="Q20" s="26" cm="1">
        <f t="array" aca="1" ref="Q20" ca="1">SUMPRODUCT(COUNTIFS(INDIRECT("'"&amp;GAMES&amp;"'!A11:A15"),$A20,INDIRECT("'"&amp;GAMES&amp;"'!B11:B15"),Q$1))</f>
        <v>0</v>
      </c>
      <c r="R20" s="26" cm="1">
        <f t="array" aca="1" ref="R20" ca="1">SUMPRODUCT(COUNTIFS(INDIRECT("'"&amp;GAMES&amp;"'!A11:A15"),$A20,INDIRECT("'"&amp;GAMES&amp;"'!B11:B15"),R$1))</f>
        <v>0</v>
      </c>
      <c r="S20" s="26" cm="1">
        <f t="array" aca="1" ref="S20" ca="1">SUMPRODUCT(COUNTIFS(INDIRECT("'"&amp;GAMES&amp;"'!A11:A15"),$A20,INDIRECT("'"&amp;GAMES&amp;"'!B11:B15"),S$1))</f>
        <v>0</v>
      </c>
      <c r="T20" s="26" cm="1">
        <f t="array" aca="1" ref="T20" ca="1">SUMPRODUCT(COUNTIFS(INDIRECT("'"&amp;GAMES&amp;"'!A11:A15"),$A20,INDIRECT("'"&amp;GAMES&amp;"'!B11:B15"),T$1))</f>
        <v>0</v>
      </c>
      <c r="U20" s="26" cm="1">
        <f t="array" aca="1" ref="U20" ca="1">SUMPRODUCT(COUNTIFS(INDIRECT("'"&amp;GAMES&amp;"'!A11:A15"),$A20,INDIRECT("'"&amp;GAMES&amp;"'!B11:B15"),U$1))</f>
        <v>0</v>
      </c>
      <c r="V20" s="26" cm="1">
        <f t="array" aca="1" ref="V20" ca="1">SUMPRODUCT(COUNTIFS(INDIRECT("'"&amp;GAMES&amp;"'!A11:A15"),$A20,INDIRECT("'"&amp;GAMES&amp;"'!B11:B15"),V$1))</f>
        <v>0</v>
      </c>
      <c r="W20" s="26" cm="1">
        <f t="array" aca="1" ref="W20" ca="1">SUMPRODUCT(COUNTIFS(INDIRECT("'"&amp;GAMES&amp;"'!A11:A15"),$A20,INDIRECT("'"&amp;GAMES&amp;"'!B11:B15"),W$1))</f>
        <v>0</v>
      </c>
      <c r="X20" s="26" cm="1">
        <f t="array" aca="1" ref="X20" ca="1">SUMPRODUCT(COUNTIFS(INDIRECT("'"&amp;GAMES&amp;"'!A11:A15"),$A20,INDIRECT("'"&amp;GAMES&amp;"'!B11:B15"),X$1))</f>
        <v>0</v>
      </c>
      <c r="Y20" s="54">
        <f t="shared" ca="1" si="1"/>
        <v>0</v>
      </c>
    </row>
    <row r="21" spans="1:25" ht="20.100000000000001" customHeight="1" x14ac:dyDescent="0.25">
      <c r="A21" s="28" t="s">
        <v>195</v>
      </c>
      <c r="B21" s="26" cm="1">
        <f t="array" aca="1" ref="B21" ca="1">SUMPRODUCT(COUNTIFS(INDIRECT("'"&amp;GAMES&amp;"'!A11:A15"),$A21,INDIRECT("'"&amp;GAMES&amp;"'!B11:B15"),B$1))</f>
        <v>0</v>
      </c>
      <c r="C21" s="26" cm="1">
        <f t="array" aca="1" ref="C21" ca="1">SUMPRODUCT(COUNTIFS(INDIRECT("'"&amp;GAMES&amp;"'!A11:A15"),$A21,INDIRECT("'"&amp;GAMES&amp;"'!B11:B15"),C$1))</f>
        <v>0</v>
      </c>
      <c r="D21" s="26" cm="1">
        <f t="array" aca="1" ref="D21" ca="1">SUMPRODUCT(COUNTIFS(INDIRECT("'"&amp;GAMES&amp;"'!A11:A15"),$A21,INDIRECT("'"&amp;GAMES&amp;"'!B11:B15"),D$1))</f>
        <v>0</v>
      </c>
      <c r="E21" s="26" cm="1">
        <f t="array" aca="1" ref="E21" ca="1">SUMPRODUCT(COUNTIFS(INDIRECT("'"&amp;GAMES&amp;"'!A11:A15"),$A21,INDIRECT("'"&amp;GAMES&amp;"'!B11:B15"),E$1))</f>
        <v>0</v>
      </c>
      <c r="F21" s="26" cm="1">
        <f t="array" aca="1" ref="F21" ca="1">SUMPRODUCT(COUNTIFS(INDIRECT("'"&amp;GAMES&amp;"'!A11:A15"),$A21,INDIRECT("'"&amp;GAMES&amp;"'!B11:B15"),F$1))</f>
        <v>0</v>
      </c>
      <c r="G21" s="26" cm="1">
        <f t="array" aca="1" ref="G21" ca="1">SUMPRODUCT(COUNTIFS(INDIRECT("'"&amp;GAMES&amp;"'!A11:A15"),$A21,INDIRECT("'"&amp;GAMES&amp;"'!B11:B15"),G$1))</f>
        <v>0</v>
      </c>
      <c r="H21" s="26" cm="1">
        <f t="array" aca="1" ref="H21" ca="1">SUMPRODUCT(COUNTIFS(INDIRECT("'"&amp;GAMES&amp;"'!A11:A15"),$A21,INDIRECT("'"&amp;GAMES&amp;"'!B11:B15"),H$1))</f>
        <v>0</v>
      </c>
      <c r="I21" s="26" cm="1">
        <f t="array" aca="1" ref="I21" ca="1">SUMPRODUCT(COUNTIFS(INDIRECT("'"&amp;GAMES&amp;"'!A11:A15"),$A21,INDIRECT("'"&amp;GAMES&amp;"'!B11:B15"),I$1))</f>
        <v>0</v>
      </c>
      <c r="J21" s="26" cm="1">
        <f t="array" aca="1" ref="J21" ca="1">SUMPRODUCT(COUNTIFS(INDIRECT("'"&amp;GAMES&amp;"'!A11:A15"),$A21,INDIRECT("'"&amp;GAMES&amp;"'!B11:B15"),J$1))</f>
        <v>0</v>
      </c>
      <c r="K21" s="26" cm="1">
        <f t="array" aca="1" ref="K21" ca="1">SUMPRODUCT(COUNTIFS(INDIRECT("'"&amp;GAMES&amp;"'!A11:A15"),$A21,INDIRECT("'"&amp;GAMES&amp;"'!B11:B15"),K$1))</f>
        <v>0</v>
      </c>
      <c r="L21" s="26" cm="1">
        <f t="array" aca="1" ref="L21" ca="1">SUMPRODUCT(COUNTIFS(INDIRECT("'"&amp;GAMES&amp;"'!A11:A15"),$A21,INDIRECT("'"&amp;GAMES&amp;"'!B11:B15"),L$1))</f>
        <v>0</v>
      </c>
      <c r="M21" s="26" cm="1">
        <f t="array" aca="1" ref="M21" ca="1">SUMPRODUCT(COUNTIFS(INDIRECT("'"&amp;GAMES&amp;"'!A11:A15"),$A21,INDIRECT("'"&amp;GAMES&amp;"'!B11:B15"),M$1))</f>
        <v>0</v>
      </c>
      <c r="N21" s="26" cm="1">
        <f t="array" aca="1" ref="N21" ca="1">SUMPRODUCT(COUNTIFS(INDIRECT("'"&amp;GAMES&amp;"'!A11:A15"),$A21,INDIRECT("'"&amp;GAMES&amp;"'!B11:B15"),N$1))</f>
        <v>0</v>
      </c>
      <c r="O21" s="26" cm="1">
        <f t="array" aca="1" ref="O21" ca="1">SUMPRODUCT(COUNTIFS(INDIRECT("'"&amp;GAMES&amp;"'!A11:A15"),$A21,INDIRECT("'"&amp;GAMES&amp;"'!B11:B15"),O$1))</f>
        <v>0</v>
      </c>
      <c r="P21" s="26" cm="1">
        <f t="array" aca="1" ref="P21" ca="1">SUMPRODUCT(COUNTIFS(INDIRECT("'"&amp;GAMES&amp;"'!A11:A15"),$A21,INDIRECT("'"&amp;GAMES&amp;"'!B11:B15"),P$1))</f>
        <v>0</v>
      </c>
      <c r="Q21" s="26" cm="1">
        <f t="array" aca="1" ref="Q21" ca="1">SUMPRODUCT(COUNTIFS(INDIRECT("'"&amp;GAMES&amp;"'!A11:A15"),$A21,INDIRECT("'"&amp;GAMES&amp;"'!B11:B15"),Q$1))</f>
        <v>0</v>
      </c>
      <c r="R21" s="26" cm="1">
        <f t="array" aca="1" ref="R21" ca="1">SUMPRODUCT(COUNTIFS(INDIRECT("'"&amp;GAMES&amp;"'!A11:A15"),$A21,INDIRECT("'"&amp;GAMES&amp;"'!B11:B15"),R$1))</f>
        <v>0</v>
      </c>
      <c r="S21" s="26" cm="1">
        <f t="array" aca="1" ref="S21" ca="1">SUMPRODUCT(COUNTIFS(INDIRECT("'"&amp;GAMES&amp;"'!A11:A15"),$A21,INDIRECT("'"&amp;GAMES&amp;"'!B11:B15"),S$1))</f>
        <v>0</v>
      </c>
      <c r="T21" s="26" cm="1">
        <f t="array" aca="1" ref="T21" ca="1">SUMPRODUCT(COUNTIFS(INDIRECT("'"&amp;GAMES&amp;"'!A11:A15"),$A21,INDIRECT("'"&amp;GAMES&amp;"'!B11:B15"),T$1))</f>
        <v>0</v>
      </c>
      <c r="U21" s="26" cm="1">
        <f t="array" aca="1" ref="U21" ca="1">SUMPRODUCT(COUNTIFS(INDIRECT("'"&amp;GAMES&amp;"'!A11:A15"),$A21,INDIRECT("'"&amp;GAMES&amp;"'!B11:B15"),U$1))</f>
        <v>0</v>
      </c>
      <c r="V21" s="26" cm="1">
        <f t="array" aca="1" ref="V21" ca="1">SUMPRODUCT(COUNTIFS(INDIRECT("'"&amp;GAMES&amp;"'!A11:A15"),$A21,INDIRECT("'"&amp;GAMES&amp;"'!B11:B15"),V$1))</f>
        <v>0</v>
      </c>
      <c r="W21" s="26" cm="1">
        <f t="array" aca="1" ref="W21" ca="1">SUMPRODUCT(COUNTIFS(INDIRECT("'"&amp;GAMES&amp;"'!A11:A15"),$A21,INDIRECT("'"&amp;GAMES&amp;"'!B11:B15"),W$1))</f>
        <v>0</v>
      </c>
      <c r="X21" s="26" cm="1">
        <f t="array" aca="1" ref="X21" ca="1">SUMPRODUCT(COUNTIFS(INDIRECT("'"&amp;GAMES&amp;"'!A11:A15"),$A21,INDIRECT("'"&amp;GAMES&amp;"'!B11:B15"),X$1))</f>
        <v>0</v>
      </c>
      <c r="Y21" s="54">
        <f t="shared" ca="1" si="1"/>
        <v>0</v>
      </c>
    </row>
    <row r="22" spans="1:25" ht="20.100000000000001" customHeight="1" x14ac:dyDescent="0.25">
      <c r="A22" s="34" t="s">
        <v>196</v>
      </c>
      <c r="B22" s="26" cm="1">
        <f t="array" aca="1" ref="B22" ca="1">SUMPRODUCT(COUNTIFS(INDIRECT("'"&amp;GAMES&amp;"'!A11:A15"),$A22,INDIRECT("'"&amp;GAMES&amp;"'!B11:B15"),B$1))</f>
        <v>0</v>
      </c>
      <c r="C22" s="26" cm="1">
        <f t="array" aca="1" ref="C22" ca="1">SUMPRODUCT(COUNTIFS(INDIRECT("'"&amp;GAMES&amp;"'!A11:A15"),$A22,INDIRECT("'"&amp;GAMES&amp;"'!B11:B15"),C$1))</f>
        <v>0</v>
      </c>
      <c r="D22" s="26" cm="1">
        <f t="array" aca="1" ref="D22" ca="1">SUMPRODUCT(COUNTIFS(INDIRECT("'"&amp;GAMES&amp;"'!A11:A15"),$A22,INDIRECT("'"&amp;GAMES&amp;"'!B11:B15"),D$1))</f>
        <v>0</v>
      </c>
      <c r="E22" s="26" cm="1">
        <f t="array" aca="1" ref="E22" ca="1">SUMPRODUCT(COUNTIFS(INDIRECT("'"&amp;GAMES&amp;"'!A11:A15"),$A22,INDIRECT("'"&amp;GAMES&amp;"'!B11:B15"),E$1))</f>
        <v>0</v>
      </c>
      <c r="F22" s="26" cm="1">
        <f t="array" aca="1" ref="F22" ca="1">SUMPRODUCT(COUNTIFS(INDIRECT("'"&amp;GAMES&amp;"'!A11:A15"),$A22,INDIRECT("'"&amp;GAMES&amp;"'!B11:B15"),F$1))</f>
        <v>0</v>
      </c>
      <c r="G22" s="26" cm="1">
        <f t="array" aca="1" ref="G22" ca="1">SUMPRODUCT(COUNTIFS(INDIRECT("'"&amp;GAMES&amp;"'!A11:A15"),$A22,INDIRECT("'"&amp;GAMES&amp;"'!B11:B15"),G$1))</f>
        <v>0</v>
      </c>
      <c r="H22" s="26" cm="1">
        <f t="array" aca="1" ref="H22" ca="1">SUMPRODUCT(COUNTIFS(INDIRECT("'"&amp;GAMES&amp;"'!A11:A15"),$A22,INDIRECT("'"&amp;GAMES&amp;"'!B11:B15"),H$1))</f>
        <v>0</v>
      </c>
      <c r="I22" s="26" cm="1">
        <f t="array" aca="1" ref="I22" ca="1">SUMPRODUCT(COUNTIFS(INDIRECT("'"&amp;GAMES&amp;"'!A11:A15"),$A22,INDIRECT("'"&amp;GAMES&amp;"'!B11:B15"),I$1))</f>
        <v>0</v>
      </c>
      <c r="J22" s="26" cm="1">
        <f t="array" aca="1" ref="J22" ca="1">SUMPRODUCT(COUNTIFS(INDIRECT("'"&amp;GAMES&amp;"'!A11:A15"),$A22,INDIRECT("'"&amp;GAMES&amp;"'!B11:B15"),J$1))</f>
        <v>0</v>
      </c>
      <c r="K22" s="26" cm="1">
        <f t="array" aca="1" ref="K22" ca="1">SUMPRODUCT(COUNTIFS(INDIRECT("'"&amp;GAMES&amp;"'!A11:A15"),$A22,INDIRECT("'"&amp;GAMES&amp;"'!B11:B15"),K$1))</f>
        <v>0</v>
      </c>
      <c r="L22" s="26" cm="1">
        <f t="array" aca="1" ref="L22" ca="1">SUMPRODUCT(COUNTIFS(INDIRECT("'"&amp;GAMES&amp;"'!A11:A15"),$A22,INDIRECT("'"&amp;GAMES&amp;"'!B11:B15"),L$1))</f>
        <v>0</v>
      </c>
      <c r="M22" s="26" cm="1">
        <f t="array" aca="1" ref="M22" ca="1">SUMPRODUCT(COUNTIFS(INDIRECT("'"&amp;GAMES&amp;"'!A11:A15"),$A22,INDIRECT("'"&amp;GAMES&amp;"'!B11:B15"),M$1))</f>
        <v>0</v>
      </c>
      <c r="N22" s="26" cm="1">
        <f t="array" aca="1" ref="N22" ca="1">SUMPRODUCT(COUNTIFS(INDIRECT("'"&amp;GAMES&amp;"'!A11:A15"),$A22,INDIRECT("'"&amp;GAMES&amp;"'!B11:B15"),N$1))</f>
        <v>0</v>
      </c>
      <c r="O22" s="26" cm="1">
        <f t="array" aca="1" ref="O22" ca="1">SUMPRODUCT(COUNTIFS(INDIRECT("'"&amp;GAMES&amp;"'!A11:A15"),$A22,INDIRECT("'"&amp;GAMES&amp;"'!B11:B15"),O$1))</f>
        <v>0</v>
      </c>
      <c r="P22" s="26" cm="1">
        <f t="array" aca="1" ref="P22" ca="1">SUMPRODUCT(COUNTIFS(INDIRECT("'"&amp;GAMES&amp;"'!A11:A15"),$A22,INDIRECT("'"&amp;GAMES&amp;"'!B11:B15"),P$1))</f>
        <v>0</v>
      </c>
      <c r="Q22" s="26" cm="1">
        <f t="array" aca="1" ref="Q22" ca="1">SUMPRODUCT(COUNTIFS(INDIRECT("'"&amp;GAMES&amp;"'!A11:A15"),$A22,INDIRECT("'"&amp;GAMES&amp;"'!B11:B15"),Q$1))</f>
        <v>0</v>
      </c>
      <c r="R22" s="26" cm="1">
        <f t="array" aca="1" ref="R22" ca="1">SUMPRODUCT(COUNTIFS(INDIRECT("'"&amp;GAMES&amp;"'!A11:A15"),$A22,INDIRECT("'"&amp;GAMES&amp;"'!B11:B15"),R$1))</f>
        <v>0</v>
      </c>
      <c r="S22" s="26" cm="1">
        <f t="array" aca="1" ref="S22" ca="1">SUMPRODUCT(COUNTIFS(INDIRECT("'"&amp;GAMES&amp;"'!A11:A15"),$A22,INDIRECT("'"&amp;GAMES&amp;"'!B11:B15"),S$1))</f>
        <v>0</v>
      </c>
      <c r="T22" s="26" cm="1">
        <f t="array" aca="1" ref="T22" ca="1">SUMPRODUCT(COUNTIFS(INDIRECT("'"&amp;GAMES&amp;"'!A11:A15"),$A22,INDIRECT("'"&amp;GAMES&amp;"'!B11:B15"),T$1))</f>
        <v>0</v>
      </c>
      <c r="U22" s="26" cm="1">
        <f t="array" aca="1" ref="U22" ca="1">SUMPRODUCT(COUNTIFS(INDIRECT("'"&amp;GAMES&amp;"'!A11:A15"),$A22,INDIRECT("'"&amp;GAMES&amp;"'!B11:B15"),U$1))</f>
        <v>0</v>
      </c>
      <c r="V22" s="26" cm="1">
        <f t="array" aca="1" ref="V22" ca="1">SUMPRODUCT(COUNTIFS(INDIRECT("'"&amp;GAMES&amp;"'!A11:A15"),$A22,INDIRECT("'"&amp;GAMES&amp;"'!B11:B15"),V$1))</f>
        <v>0</v>
      </c>
      <c r="W22" s="26" cm="1">
        <f t="array" aca="1" ref="W22" ca="1">SUMPRODUCT(COUNTIFS(INDIRECT("'"&amp;GAMES&amp;"'!A11:A15"),$A22,INDIRECT("'"&amp;GAMES&amp;"'!B11:B15"),W$1))</f>
        <v>0</v>
      </c>
      <c r="X22" s="26" cm="1">
        <f t="array" aca="1" ref="X22" ca="1">SUMPRODUCT(COUNTIFS(INDIRECT("'"&amp;GAMES&amp;"'!A11:A15"),$A22,INDIRECT("'"&amp;GAMES&amp;"'!B11:B15"),X$1))</f>
        <v>0</v>
      </c>
      <c r="Y22" s="54">
        <f t="shared" ca="1" si="1"/>
        <v>0</v>
      </c>
    </row>
    <row r="23" spans="1:25" ht="20.100000000000001" customHeight="1" x14ac:dyDescent="0.25">
      <c r="A23" s="28"/>
      <c r="B23" s="26"/>
      <c r="C23" s="26"/>
      <c r="D23" s="26"/>
      <c r="E23" s="26"/>
      <c r="F23" s="26"/>
      <c r="G23" s="26"/>
      <c r="H23" s="26"/>
      <c r="I23" s="26"/>
      <c r="J23" s="26"/>
      <c r="K23" s="26"/>
      <c r="L23" s="26"/>
      <c r="M23" s="26"/>
      <c r="N23" s="26"/>
      <c r="O23" s="26"/>
      <c r="P23" s="26"/>
      <c r="Q23" s="26"/>
      <c r="R23" s="26"/>
      <c r="S23" s="26"/>
      <c r="Y23" s="54"/>
    </row>
    <row r="24" spans="1:25" ht="20.100000000000001" customHeight="1" x14ac:dyDescent="0.25">
      <c r="A24" s="34"/>
      <c r="B24" s="26"/>
      <c r="C24" s="26"/>
      <c r="D24" s="26"/>
      <c r="E24" s="26"/>
      <c r="F24" s="26"/>
      <c r="G24" s="26"/>
      <c r="H24" s="26"/>
      <c r="I24" s="26"/>
      <c r="J24" s="26"/>
      <c r="K24" s="26"/>
      <c r="L24" s="26"/>
      <c r="M24" s="26"/>
      <c r="N24" s="26"/>
      <c r="O24" s="26"/>
      <c r="P24" s="26"/>
      <c r="Q24" s="26"/>
      <c r="R24" s="26"/>
      <c r="S24" s="26"/>
      <c r="Y24" s="54"/>
    </row>
    <row r="25" spans="1:25" ht="20.100000000000001" customHeight="1" x14ac:dyDescent="0.25">
      <c r="A25" s="28"/>
      <c r="B25" s="26"/>
      <c r="C25" s="26"/>
      <c r="D25" s="26"/>
      <c r="E25" s="26"/>
      <c r="F25" s="26"/>
      <c r="G25" s="26"/>
      <c r="H25" s="26"/>
      <c r="I25" s="26"/>
      <c r="J25" s="26"/>
      <c r="K25" s="26"/>
      <c r="L25" s="26"/>
      <c r="M25" s="26"/>
      <c r="N25" s="26"/>
      <c r="O25" s="26"/>
      <c r="P25" s="26"/>
      <c r="Q25" s="26"/>
      <c r="R25" s="26"/>
      <c r="S25" s="26"/>
      <c r="Y25" s="54"/>
    </row>
    <row r="26" spans="1:25" ht="20.100000000000001" customHeight="1" x14ac:dyDescent="0.25">
      <c r="A26" s="34"/>
      <c r="B26" s="26"/>
      <c r="C26" s="26"/>
      <c r="D26" s="26"/>
      <c r="E26" s="26"/>
      <c r="F26" s="26"/>
      <c r="G26" s="26"/>
      <c r="H26" s="26"/>
      <c r="I26" s="26"/>
      <c r="J26" s="26"/>
      <c r="K26" s="26"/>
      <c r="L26" s="26"/>
      <c r="M26" s="26"/>
      <c r="N26" s="26"/>
      <c r="O26" s="26"/>
      <c r="P26" s="26"/>
      <c r="Q26" s="26"/>
      <c r="R26" s="26"/>
      <c r="S26" s="26"/>
      <c r="Y26" s="54"/>
    </row>
    <row r="27" spans="1:25" ht="20.100000000000001" customHeight="1" x14ac:dyDescent="0.25">
      <c r="A27" s="30" t="s">
        <v>119</v>
      </c>
      <c r="B27" s="31">
        <f ca="1">SUM(B2:B26)</f>
        <v>0</v>
      </c>
      <c r="C27" s="31">
        <f t="shared" ref="C27:S27" ca="1" si="3">SUM(C2:C26)</f>
        <v>0</v>
      </c>
      <c r="D27" s="31">
        <f t="shared" ca="1" si="3"/>
        <v>0</v>
      </c>
      <c r="E27" s="31">
        <f t="shared" ca="1" si="3"/>
        <v>0</v>
      </c>
      <c r="F27" s="31">
        <f t="shared" ca="1" si="3"/>
        <v>0</v>
      </c>
      <c r="G27" s="31">
        <f t="shared" ca="1" si="3"/>
        <v>0</v>
      </c>
      <c r="H27" s="31">
        <f t="shared" ca="1" si="3"/>
        <v>0</v>
      </c>
      <c r="I27" s="31">
        <f t="shared" ca="1" si="3"/>
        <v>0</v>
      </c>
      <c r="J27" s="31">
        <f t="shared" ca="1" si="3"/>
        <v>0</v>
      </c>
      <c r="K27" s="31">
        <f t="shared" ca="1" si="3"/>
        <v>0</v>
      </c>
      <c r="L27" s="31">
        <f t="shared" ca="1" si="3"/>
        <v>0</v>
      </c>
      <c r="M27" s="31">
        <f t="shared" ca="1" si="3"/>
        <v>0</v>
      </c>
      <c r="N27" s="31">
        <f t="shared" ca="1" si="3"/>
        <v>0</v>
      </c>
      <c r="O27" s="31">
        <f t="shared" ca="1" si="3"/>
        <v>0</v>
      </c>
      <c r="P27" s="31">
        <f t="shared" ca="1" si="3"/>
        <v>0</v>
      </c>
      <c r="Q27" s="31">
        <f t="shared" ca="1" si="3"/>
        <v>0</v>
      </c>
      <c r="R27" s="31">
        <f t="shared" ca="1" si="3"/>
        <v>0</v>
      </c>
      <c r="S27" s="31">
        <f t="shared" ca="1" si="3"/>
        <v>0</v>
      </c>
      <c r="T27" s="29"/>
      <c r="U27" s="29"/>
      <c r="V27" s="29"/>
      <c r="W27" s="29"/>
      <c r="X27" s="29"/>
    </row>
    <row r="28" spans="1:25" x14ac:dyDescent="0.25">
      <c r="A28" s="58"/>
    </row>
  </sheetData>
  <mergeCells count="1">
    <mergeCell ref="AB2:AG3"/>
  </mergeCells>
  <conditionalFormatting sqref="B2:X2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errorTitle="Krivi unos" error="Nova kompanija? Unesi u listu &quot;Corp&quot;_x000a_" xr:uid="{36AC2D37-DB9E-47AA-A8E4-973873051E74}">
          <x14:formula1>
            <xm:f>Corporations!$A$2:$A$51</xm:f>
          </x14:formula1>
          <xm:sqref>B1:S1</xm:sqref>
        </x14:dataValidation>
        <x14:dataValidation type="list" allowBlank="1" showInputMessage="1" showErrorMessage="1" errorTitle="Krivi unos" error="Unesi ime u listu &quot;Players&quot;" xr:uid="{FB38545C-62BB-40D2-8B4F-CE689FD8D287}">
          <x14:formula1>
            <xm:f>Players!$A$2:$A$304</xm:f>
          </x14:formula1>
          <xm:sqref>A2:A26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1D85-101C-4DA4-9D0A-24996E263C46}">
  <dimension ref="A1:AG28"/>
  <sheetViews>
    <sheetView workbookViewId="0">
      <selection activeCell="AB2" sqref="AB2:AG3"/>
    </sheetView>
  </sheetViews>
  <sheetFormatPr defaultRowHeight="15" x14ac:dyDescent="0.25"/>
  <cols>
    <col min="1" max="1" width="18.42578125" customWidth="1"/>
    <col min="2" max="19" width="4.7109375" style="27" customWidth="1"/>
    <col min="20" max="25" width="4.7109375" customWidth="1"/>
  </cols>
  <sheetData>
    <row r="1" spans="1:33" ht="144.75" customHeight="1" x14ac:dyDescent="0.25">
      <c r="A1" s="25" t="s">
        <v>120</v>
      </c>
      <c r="B1" s="32" t="s">
        <v>90</v>
      </c>
      <c r="C1" s="33" t="s">
        <v>92</v>
      </c>
      <c r="D1" s="32" t="s">
        <v>93</v>
      </c>
      <c r="E1" s="33" t="s">
        <v>94</v>
      </c>
      <c r="F1" s="32" t="s">
        <v>95</v>
      </c>
      <c r="G1" s="33" t="s">
        <v>96</v>
      </c>
      <c r="H1" s="32" t="s">
        <v>97</v>
      </c>
      <c r="I1" s="33" t="s">
        <v>98</v>
      </c>
      <c r="J1" s="32" t="s">
        <v>99</v>
      </c>
      <c r="K1" s="33" t="s">
        <v>100</v>
      </c>
      <c r="L1" s="32" t="s">
        <v>101</v>
      </c>
      <c r="M1" s="33" t="s">
        <v>102</v>
      </c>
      <c r="N1" s="32" t="s">
        <v>104</v>
      </c>
      <c r="O1" s="33" t="s">
        <v>105</v>
      </c>
      <c r="P1" s="32" t="s">
        <v>107</v>
      </c>
      <c r="Q1" s="33" t="s">
        <v>108</v>
      </c>
      <c r="R1" s="32" t="s">
        <v>109</v>
      </c>
      <c r="S1" s="33" t="s">
        <v>111</v>
      </c>
      <c r="T1" s="50" t="s">
        <v>112</v>
      </c>
      <c r="U1" s="51" t="s">
        <v>114</v>
      </c>
      <c r="V1" s="50" t="s">
        <v>115</v>
      </c>
      <c r="W1" s="51" t="s">
        <v>116</v>
      </c>
      <c r="X1" s="52" t="s">
        <v>117</v>
      </c>
      <c r="Y1" s="53" t="s">
        <v>119</v>
      </c>
    </row>
    <row r="2" spans="1:33" ht="20.100000000000001" customHeight="1" x14ac:dyDescent="0.25">
      <c r="A2" s="34" t="s">
        <v>176</v>
      </c>
      <c r="B2" s="26" cm="1">
        <f t="array" aca="1" ref="B2" ca="1">SUMPRODUCT(COUNTIFS(INDIRECT("'"&amp;GAMES&amp;"'!B5"),$A2,INDIRECT("'"&amp;GAMES&amp;"'!B6"),B$1))</f>
        <v>0</v>
      </c>
      <c r="C2" s="26" cm="1">
        <f t="array" aca="1" ref="C2" ca="1">SUMPRODUCT(COUNTIFS(INDIRECT("'"&amp;GAMES&amp;"'!B5"),$A2,INDIRECT("'"&amp;GAMES&amp;"'!B6"),C$1))</f>
        <v>0</v>
      </c>
      <c r="D2" s="26" cm="1">
        <f t="array" aca="1" ref="D2" ca="1">SUMPRODUCT(COUNTIFS(INDIRECT("'"&amp;GAMES&amp;"'!B5"),$A2,INDIRECT("'"&amp;GAMES&amp;"'!B6"),D$1))</f>
        <v>0</v>
      </c>
      <c r="E2" s="26" cm="1">
        <f t="array" aca="1" ref="E2" ca="1">SUMPRODUCT(COUNTIFS(INDIRECT("'"&amp;GAMES&amp;"'!B5"),$A2,INDIRECT("'"&amp;GAMES&amp;"'!B6"),E$1))</f>
        <v>0</v>
      </c>
      <c r="F2" s="26" cm="1">
        <f t="array" aca="1" ref="F2" ca="1">SUMPRODUCT(COUNTIFS(INDIRECT("'"&amp;GAMES&amp;"'!B5"),$A2,INDIRECT("'"&amp;GAMES&amp;"'!B6"),F$1))</f>
        <v>0</v>
      </c>
      <c r="G2" s="26" cm="1">
        <f t="array" aca="1" ref="G2" ca="1">SUMPRODUCT(COUNTIFS(INDIRECT("'"&amp;GAMES&amp;"'!B5"),$A2,INDIRECT("'"&amp;GAMES&amp;"'!B6"),G$1))</f>
        <v>0</v>
      </c>
      <c r="H2" s="26" cm="1">
        <f t="array" aca="1" ref="H2" ca="1">SUMPRODUCT(COUNTIFS(INDIRECT("'"&amp;GAMES&amp;"'!B5"),$A2,INDIRECT("'"&amp;GAMES&amp;"'!B6"),H$1))</f>
        <v>0</v>
      </c>
      <c r="I2" s="26" cm="1">
        <f t="array" aca="1" ref="I2" ca="1">SUMPRODUCT(COUNTIFS(INDIRECT("'"&amp;GAMES&amp;"'!B5"),$A2,INDIRECT("'"&amp;GAMES&amp;"'!B6"),I$1))</f>
        <v>0</v>
      </c>
      <c r="J2" s="26" cm="1">
        <f t="array" aca="1" ref="J2" ca="1">SUMPRODUCT(COUNTIFS(INDIRECT("'"&amp;GAMES&amp;"'!B5"),$A2,INDIRECT("'"&amp;GAMES&amp;"'!B6"),J$1))</f>
        <v>0</v>
      </c>
      <c r="K2" s="26" cm="1">
        <f t="array" aca="1" ref="K2" ca="1">SUMPRODUCT(COUNTIFS(INDIRECT("'"&amp;GAMES&amp;"'!B5"),$A2,INDIRECT("'"&amp;GAMES&amp;"'!B6"),K$1))</f>
        <v>0</v>
      </c>
      <c r="L2" s="26" cm="1">
        <f t="array" aca="1" ref="L2" ca="1">SUMPRODUCT(COUNTIFS(INDIRECT("'"&amp;GAMES&amp;"'!B5"),$A2,INDIRECT("'"&amp;GAMES&amp;"'!B6"),L$1))</f>
        <v>0</v>
      </c>
      <c r="M2" s="26" cm="1">
        <f t="array" aca="1" ref="M2" ca="1">SUMPRODUCT(COUNTIFS(INDIRECT("'"&amp;GAMES&amp;"'!B5"),$A2,INDIRECT("'"&amp;GAMES&amp;"'!B6"),M$1))</f>
        <v>0</v>
      </c>
      <c r="N2" s="26" cm="1">
        <f t="array" aca="1" ref="N2" ca="1">SUMPRODUCT(COUNTIFS(INDIRECT("'"&amp;GAMES&amp;"'!B5"),$A2,INDIRECT("'"&amp;GAMES&amp;"'!B6"),N$1))</f>
        <v>0</v>
      </c>
      <c r="O2" s="26" cm="1">
        <f t="array" aca="1" ref="O2" ca="1">SUMPRODUCT(COUNTIFS(INDIRECT("'"&amp;GAMES&amp;"'!B5"),$A2,INDIRECT("'"&amp;GAMES&amp;"'!B6"),O$1))</f>
        <v>0</v>
      </c>
      <c r="P2" s="26" cm="1">
        <f t="array" aca="1" ref="P2" ca="1">SUMPRODUCT(COUNTIFS(INDIRECT("'"&amp;GAMES&amp;"'!B5"),$A2,INDIRECT("'"&amp;GAMES&amp;"'!B6"),P$1))</f>
        <v>0</v>
      </c>
      <c r="Q2" s="26" cm="1">
        <f t="array" aca="1" ref="Q2" ca="1">SUMPRODUCT(COUNTIFS(INDIRECT("'"&amp;GAMES&amp;"'!B5"),$A2,INDIRECT("'"&amp;GAMES&amp;"'!B6"),Q$1))</f>
        <v>0</v>
      </c>
      <c r="R2" s="26" cm="1">
        <f t="array" aca="1" ref="R2" ca="1">SUMPRODUCT(COUNTIFS(INDIRECT("'"&amp;GAMES&amp;"'!B5"),$A2,INDIRECT("'"&amp;GAMES&amp;"'!B6"),R$1))</f>
        <v>0</v>
      </c>
      <c r="S2" s="26" cm="1">
        <f t="array" aca="1" ref="S2" ca="1">SUMPRODUCT(COUNTIFS(INDIRECT("'"&amp;GAMES&amp;"'!B5"),$A2,INDIRECT("'"&amp;GAMES&amp;"'!B6"),S$1))</f>
        <v>0</v>
      </c>
      <c r="T2" s="26" cm="1">
        <f t="array" aca="1" ref="T2" ca="1">SUMPRODUCT(COUNTIFS(INDIRECT("'"&amp;GAMES&amp;"'!B5"),$A2,INDIRECT("'"&amp;GAMES&amp;"'!B6"),T$1))</f>
        <v>0</v>
      </c>
      <c r="U2" s="26" cm="1">
        <f t="array" aca="1" ref="U2" ca="1">SUMPRODUCT(COUNTIFS(INDIRECT("'"&amp;GAMES&amp;"'!B5"),$A2,INDIRECT("'"&amp;GAMES&amp;"'!B6"),U$1))</f>
        <v>0</v>
      </c>
      <c r="V2" s="26" cm="1">
        <f t="array" aca="1" ref="V2" ca="1">SUMPRODUCT(COUNTIFS(INDIRECT("'"&amp;GAMES&amp;"'!B5"),$A2,INDIRECT("'"&amp;GAMES&amp;"'!B6"),V$1))</f>
        <v>0</v>
      </c>
      <c r="W2" s="26" cm="1">
        <f t="array" aca="1" ref="W2" ca="1">SUMPRODUCT(COUNTIFS(INDIRECT("'"&amp;GAMES&amp;"'!B5"),$A2,INDIRECT("'"&amp;GAMES&amp;"'!B6"),W$1))</f>
        <v>0</v>
      </c>
      <c r="X2" s="26" cm="1">
        <f t="array" aca="1" ref="X2" ca="1">SUMPRODUCT(COUNTIFS(INDIRECT("'"&amp;GAMES&amp;"'!B5"),$A2,INDIRECT("'"&amp;GAMES&amp;"'!B6"),X$1))</f>
        <v>0</v>
      </c>
      <c r="Y2" s="54">
        <f ca="1">SUM(B2:X2)</f>
        <v>0</v>
      </c>
      <c r="AB2" s="64" t="str">
        <f>HYPERLINK("[.\]TOC!A1","GO TO TOC")</f>
        <v>GO TO TOC</v>
      </c>
      <c r="AC2" s="65" t="str">
        <f t="shared" ref="AC2:AG3" si="0">HYPERLINK("[.\]TOC!A1","BACK TO TOC")</f>
        <v>BACK TO TOC</v>
      </c>
      <c r="AD2" s="65" t="str">
        <f t="shared" si="0"/>
        <v>BACK TO TOC</v>
      </c>
      <c r="AE2" s="65" t="str">
        <f t="shared" si="0"/>
        <v>BACK TO TOC</v>
      </c>
      <c r="AF2" s="65" t="str">
        <f t="shared" si="0"/>
        <v>BACK TO TOC</v>
      </c>
      <c r="AG2" s="65" t="str">
        <f t="shared" si="0"/>
        <v>BACK TO TOC</v>
      </c>
    </row>
    <row r="3" spans="1:33" ht="20.100000000000001" customHeight="1" x14ac:dyDescent="0.25">
      <c r="A3" s="28" t="s">
        <v>177</v>
      </c>
      <c r="B3" s="26" cm="1">
        <f t="array" aca="1" ref="B3" ca="1">SUMPRODUCT(COUNTIFS(INDIRECT("'"&amp;GAMES&amp;"'!B5"),$A3,INDIRECT("'"&amp;GAMES&amp;"'!B6"),B$1))</f>
        <v>0</v>
      </c>
      <c r="C3" s="26" cm="1">
        <f t="array" aca="1" ref="C3" ca="1">SUMPRODUCT(COUNTIFS(INDIRECT("'"&amp;GAMES&amp;"'!B5"),$A3,INDIRECT("'"&amp;GAMES&amp;"'!B6"),C$1))</f>
        <v>0</v>
      </c>
      <c r="D3" s="26" cm="1">
        <f t="array" aca="1" ref="D3" ca="1">SUMPRODUCT(COUNTIFS(INDIRECT("'"&amp;GAMES&amp;"'!B5"),$A3,INDIRECT("'"&amp;GAMES&amp;"'!B6"),D$1))</f>
        <v>0</v>
      </c>
      <c r="E3" s="26" cm="1">
        <f t="array" aca="1" ref="E3" ca="1">SUMPRODUCT(COUNTIFS(INDIRECT("'"&amp;GAMES&amp;"'!B5"),$A3,INDIRECT("'"&amp;GAMES&amp;"'!B6"),E$1))</f>
        <v>0</v>
      </c>
      <c r="F3" s="26" cm="1">
        <f t="array" aca="1" ref="F3" ca="1">SUMPRODUCT(COUNTIFS(INDIRECT("'"&amp;GAMES&amp;"'!B5"),$A3,INDIRECT("'"&amp;GAMES&amp;"'!B6"),F$1))</f>
        <v>0</v>
      </c>
      <c r="G3" s="26" cm="1">
        <f t="array" aca="1" ref="G3" ca="1">SUMPRODUCT(COUNTIFS(INDIRECT("'"&amp;GAMES&amp;"'!B5"),$A3,INDIRECT("'"&amp;GAMES&amp;"'!B6"),G$1))</f>
        <v>0</v>
      </c>
      <c r="H3" s="26" cm="1">
        <f t="array" aca="1" ref="H3" ca="1">SUMPRODUCT(COUNTIFS(INDIRECT("'"&amp;GAMES&amp;"'!B5"),$A3,INDIRECT("'"&amp;GAMES&amp;"'!B6"),H$1))</f>
        <v>0</v>
      </c>
      <c r="I3" s="26" cm="1">
        <f t="array" aca="1" ref="I3" ca="1">SUMPRODUCT(COUNTIFS(INDIRECT("'"&amp;GAMES&amp;"'!B5"),$A3,INDIRECT("'"&amp;GAMES&amp;"'!B6"),I$1))</f>
        <v>0</v>
      </c>
      <c r="J3" s="26" cm="1">
        <f t="array" aca="1" ref="J3" ca="1">SUMPRODUCT(COUNTIFS(INDIRECT("'"&amp;GAMES&amp;"'!B5"),$A3,INDIRECT("'"&amp;GAMES&amp;"'!B6"),J$1))</f>
        <v>0</v>
      </c>
      <c r="K3" s="26" cm="1">
        <f t="array" aca="1" ref="K3" ca="1">SUMPRODUCT(COUNTIFS(INDIRECT("'"&amp;GAMES&amp;"'!B5"),$A3,INDIRECT("'"&amp;GAMES&amp;"'!B6"),K$1))</f>
        <v>0</v>
      </c>
      <c r="L3" s="26" cm="1">
        <f t="array" aca="1" ref="L3" ca="1">SUMPRODUCT(COUNTIFS(INDIRECT("'"&amp;GAMES&amp;"'!B5"),$A3,INDIRECT("'"&amp;GAMES&amp;"'!B6"),L$1))</f>
        <v>0</v>
      </c>
      <c r="M3" s="26" cm="1">
        <f t="array" aca="1" ref="M3" ca="1">SUMPRODUCT(COUNTIFS(INDIRECT("'"&amp;GAMES&amp;"'!B5"),$A3,INDIRECT("'"&amp;GAMES&amp;"'!B6"),M$1))</f>
        <v>0</v>
      </c>
      <c r="N3" s="26" cm="1">
        <f t="array" aca="1" ref="N3" ca="1">SUMPRODUCT(COUNTIFS(INDIRECT("'"&amp;GAMES&amp;"'!B5"),$A3,INDIRECT("'"&amp;GAMES&amp;"'!B6"),N$1))</f>
        <v>0</v>
      </c>
      <c r="O3" s="26" cm="1">
        <f t="array" aca="1" ref="O3" ca="1">SUMPRODUCT(COUNTIFS(INDIRECT("'"&amp;GAMES&amp;"'!B5"),$A3,INDIRECT("'"&amp;GAMES&amp;"'!B6"),O$1))</f>
        <v>0</v>
      </c>
      <c r="P3" s="26" cm="1">
        <f t="array" aca="1" ref="P3" ca="1">SUMPRODUCT(COUNTIFS(INDIRECT("'"&amp;GAMES&amp;"'!B5"),$A3,INDIRECT("'"&amp;GAMES&amp;"'!B6"),P$1))</f>
        <v>0</v>
      </c>
      <c r="Q3" s="26" cm="1">
        <f t="array" aca="1" ref="Q3" ca="1">SUMPRODUCT(COUNTIFS(INDIRECT("'"&amp;GAMES&amp;"'!B5"),$A3,INDIRECT("'"&amp;GAMES&amp;"'!B6"),Q$1))</f>
        <v>0</v>
      </c>
      <c r="R3" s="26" cm="1">
        <f t="array" aca="1" ref="R3" ca="1">SUMPRODUCT(COUNTIFS(INDIRECT("'"&amp;GAMES&amp;"'!B5"),$A3,INDIRECT("'"&amp;GAMES&amp;"'!B6"),R$1))</f>
        <v>0</v>
      </c>
      <c r="S3" s="26" cm="1">
        <f t="array" aca="1" ref="S3" ca="1">SUMPRODUCT(COUNTIFS(INDIRECT("'"&amp;GAMES&amp;"'!B5"),$A3,INDIRECT("'"&amp;GAMES&amp;"'!B6"),S$1))</f>
        <v>0</v>
      </c>
      <c r="T3" s="26" cm="1">
        <f t="array" aca="1" ref="T3" ca="1">SUMPRODUCT(COUNTIFS(INDIRECT("'"&amp;GAMES&amp;"'!B5"),$A3,INDIRECT("'"&amp;GAMES&amp;"'!B6"),T$1))</f>
        <v>0</v>
      </c>
      <c r="U3" s="26" cm="1">
        <f t="array" aca="1" ref="U3" ca="1">SUMPRODUCT(COUNTIFS(INDIRECT("'"&amp;GAMES&amp;"'!B5"),$A3,INDIRECT("'"&amp;GAMES&amp;"'!B6"),U$1))</f>
        <v>0</v>
      </c>
      <c r="V3" s="26" cm="1">
        <f t="array" aca="1" ref="V3" ca="1">SUMPRODUCT(COUNTIFS(INDIRECT("'"&amp;GAMES&amp;"'!B5"),$A3,INDIRECT("'"&amp;GAMES&amp;"'!B6"),V$1))</f>
        <v>0</v>
      </c>
      <c r="W3" s="26" cm="1">
        <f t="array" aca="1" ref="W3" ca="1">SUMPRODUCT(COUNTIFS(INDIRECT("'"&amp;GAMES&amp;"'!B5"),$A3,INDIRECT("'"&amp;GAMES&amp;"'!B6"),W$1))</f>
        <v>0</v>
      </c>
      <c r="X3" s="26" cm="1">
        <f t="array" aca="1" ref="X3" ca="1">SUMPRODUCT(COUNTIFS(INDIRECT("'"&amp;GAMES&amp;"'!B5"),$A3,INDIRECT("'"&amp;GAMES&amp;"'!B6"),X$1))</f>
        <v>0</v>
      </c>
      <c r="Y3" s="54">
        <f t="shared" ref="Y3:Y22" ca="1" si="1">SUM(B3:X3)</f>
        <v>0</v>
      </c>
      <c r="AB3" s="65" t="str">
        <f>HYPERLINK("[.\]TOC!A1","BACK TO TOC")</f>
        <v>BACK TO TOC</v>
      </c>
      <c r="AC3" s="65" t="str">
        <f t="shared" si="0"/>
        <v>BACK TO TOC</v>
      </c>
      <c r="AD3" s="65" t="str">
        <f t="shared" si="0"/>
        <v>BACK TO TOC</v>
      </c>
      <c r="AE3" s="65" t="str">
        <f t="shared" si="0"/>
        <v>BACK TO TOC</v>
      </c>
      <c r="AF3" s="65" t="str">
        <f t="shared" si="0"/>
        <v>BACK TO TOC</v>
      </c>
      <c r="AG3" s="65" t="str">
        <f t="shared" si="0"/>
        <v>BACK TO TOC</v>
      </c>
    </row>
    <row r="4" spans="1:33" ht="20.100000000000001" customHeight="1" x14ac:dyDescent="0.25">
      <c r="A4" s="34" t="s">
        <v>178</v>
      </c>
      <c r="B4" s="26" cm="1">
        <f t="array" aca="1" ref="B4" ca="1">SUMPRODUCT(COUNTIFS(INDIRECT("'"&amp;GAMES&amp;"'!B5"),$A4,INDIRECT("'"&amp;GAMES&amp;"'!B6"),B$1))</f>
        <v>0</v>
      </c>
      <c r="C4" s="26" cm="1">
        <f t="array" aca="1" ref="C4" ca="1">SUMPRODUCT(COUNTIFS(INDIRECT("'"&amp;GAMES&amp;"'!B5"),$A4,INDIRECT("'"&amp;GAMES&amp;"'!B6"),C$1))</f>
        <v>0</v>
      </c>
      <c r="D4" s="26" cm="1">
        <f t="array" aca="1" ref="D4" ca="1">SUMPRODUCT(COUNTIFS(INDIRECT("'"&amp;GAMES&amp;"'!B5"),$A4,INDIRECT("'"&amp;GAMES&amp;"'!B6"),D$1))</f>
        <v>0</v>
      </c>
      <c r="E4" s="26" cm="1">
        <f t="array" aca="1" ref="E4" ca="1">SUMPRODUCT(COUNTIFS(INDIRECT("'"&amp;GAMES&amp;"'!B5"),$A4,INDIRECT("'"&amp;GAMES&amp;"'!B6"),E$1))</f>
        <v>0</v>
      </c>
      <c r="F4" s="26" cm="1">
        <f t="array" aca="1" ref="F4" ca="1">SUMPRODUCT(COUNTIFS(INDIRECT("'"&amp;GAMES&amp;"'!B5"),$A4,INDIRECT("'"&amp;GAMES&amp;"'!B6"),F$1))</f>
        <v>0</v>
      </c>
      <c r="G4" s="26" cm="1">
        <f t="array" aca="1" ref="G4" ca="1">SUMPRODUCT(COUNTIFS(INDIRECT("'"&amp;GAMES&amp;"'!B5"),$A4,INDIRECT("'"&amp;GAMES&amp;"'!B6"),G$1))</f>
        <v>0</v>
      </c>
      <c r="H4" s="26" cm="1">
        <f t="array" aca="1" ref="H4" ca="1">SUMPRODUCT(COUNTIFS(INDIRECT("'"&amp;GAMES&amp;"'!B5"),$A4,INDIRECT("'"&amp;GAMES&amp;"'!B6"),H$1))</f>
        <v>0</v>
      </c>
      <c r="I4" s="26" cm="1">
        <f t="array" aca="1" ref="I4" ca="1">SUMPRODUCT(COUNTIFS(INDIRECT("'"&amp;GAMES&amp;"'!B5"),$A4,INDIRECT("'"&amp;GAMES&amp;"'!B6"),I$1))</f>
        <v>0</v>
      </c>
      <c r="J4" s="26" cm="1">
        <f t="array" aca="1" ref="J4" ca="1">SUMPRODUCT(COUNTIFS(INDIRECT("'"&amp;GAMES&amp;"'!B5"),$A4,INDIRECT("'"&amp;GAMES&amp;"'!B6"),J$1))</f>
        <v>0</v>
      </c>
      <c r="K4" s="26" cm="1">
        <f t="array" aca="1" ref="K4" ca="1">SUMPRODUCT(COUNTIFS(INDIRECT("'"&amp;GAMES&amp;"'!B5"),$A4,INDIRECT("'"&amp;GAMES&amp;"'!B6"),K$1))</f>
        <v>0</v>
      </c>
      <c r="L4" s="26" cm="1">
        <f t="array" aca="1" ref="L4" ca="1">SUMPRODUCT(COUNTIFS(INDIRECT("'"&amp;GAMES&amp;"'!B5"),$A4,INDIRECT("'"&amp;GAMES&amp;"'!B6"),L$1))</f>
        <v>0</v>
      </c>
      <c r="M4" s="26" cm="1">
        <f t="array" aca="1" ref="M4" ca="1">SUMPRODUCT(COUNTIFS(INDIRECT("'"&amp;GAMES&amp;"'!B5"),$A4,INDIRECT("'"&amp;GAMES&amp;"'!B6"),M$1))</f>
        <v>0</v>
      </c>
      <c r="N4" s="26" cm="1">
        <f t="array" aca="1" ref="N4" ca="1">SUMPRODUCT(COUNTIFS(INDIRECT("'"&amp;GAMES&amp;"'!B5"),$A4,INDIRECT("'"&amp;GAMES&amp;"'!B6"),N$1))</f>
        <v>0</v>
      </c>
      <c r="O4" s="26" cm="1">
        <f t="array" aca="1" ref="O4" ca="1">SUMPRODUCT(COUNTIFS(INDIRECT("'"&amp;GAMES&amp;"'!B5"),$A4,INDIRECT("'"&amp;GAMES&amp;"'!B6"),O$1))</f>
        <v>0</v>
      </c>
      <c r="P4" s="26" cm="1">
        <f t="array" aca="1" ref="P4" ca="1">SUMPRODUCT(COUNTIFS(INDIRECT("'"&amp;GAMES&amp;"'!B5"),$A4,INDIRECT("'"&amp;GAMES&amp;"'!B6"),P$1))</f>
        <v>0</v>
      </c>
      <c r="Q4" s="26" cm="1">
        <f t="array" aca="1" ref="Q4" ca="1">SUMPRODUCT(COUNTIFS(INDIRECT("'"&amp;GAMES&amp;"'!B5"),$A4,INDIRECT("'"&amp;GAMES&amp;"'!B6"),Q$1))</f>
        <v>0</v>
      </c>
      <c r="R4" s="26" cm="1">
        <f t="array" aca="1" ref="R4" ca="1">SUMPRODUCT(COUNTIFS(INDIRECT("'"&amp;GAMES&amp;"'!B5"),$A4,INDIRECT("'"&amp;GAMES&amp;"'!B6"),R$1))</f>
        <v>0</v>
      </c>
      <c r="S4" s="26" cm="1">
        <f t="array" aca="1" ref="S4" ca="1">SUMPRODUCT(COUNTIFS(INDIRECT("'"&amp;GAMES&amp;"'!B5"),$A4,INDIRECT("'"&amp;GAMES&amp;"'!B6"),S$1))</f>
        <v>0</v>
      </c>
      <c r="T4" s="26" cm="1">
        <f t="array" aca="1" ref="T4" ca="1">SUMPRODUCT(COUNTIFS(INDIRECT("'"&amp;GAMES&amp;"'!B5"),$A4,INDIRECT("'"&amp;GAMES&amp;"'!B6"),T$1))</f>
        <v>0</v>
      </c>
      <c r="U4" s="26" cm="1">
        <f t="array" aca="1" ref="U4" ca="1">SUMPRODUCT(COUNTIFS(INDIRECT("'"&amp;GAMES&amp;"'!B5"),$A4,INDIRECT("'"&amp;GAMES&amp;"'!B6"),U$1))</f>
        <v>0</v>
      </c>
      <c r="V4" s="26" cm="1">
        <f t="array" aca="1" ref="V4" ca="1">SUMPRODUCT(COUNTIFS(INDIRECT("'"&amp;GAMES&amp;"'!B5"),$A4,INDIRECT("'"&amp;GAMES&amp;"'!B6"),V$1))</f>
        <v>0</v>
      </c>
      <c r="W4" s="26" cm="1">
        <f t="array" aca="1" ref="W4" ca="1">SUMPRODUCT(COUNTIFS(INDIRECT("'"&amp;GAMES&amp;"'!B5"),$A4,INDIRECT("'"&amp;GAMES&amp;"'!B6"),W$1))</f>
        <v>0</v>
      </c>
      <c r="X4" s="26" cm="1">
        <f t="array" aca="1" ref="X4" ca="1">SUMPRODUCT(COUNTIFS(INDIRECT("'"&amp;GAMES&amp;"'!B5"),$A4,INDIRECT("'"&amp;GAMES&amp;"'!B6"),X$1))</f>
        <v>0</v>
      </c>
      <c r="Y4" s="54">
        <f t="shared" ca="1" si="1"/>
        <v>0</v>
      </c>
    </row>
    <row r="5" spans="1:33" ht="20.100000000000001" customHeight="1" x14ac:dyDescent="0.25">
      <c r="A5" s="28" t="s">
        <v>179</v>
      </c>
      <c r="B5" s="26" cm="1">
        <f t="array" aca="1" ref="B5" ca="1">SUMPRODUCT(COUNTIFS(INDIRECT("'"&amp;GAMES&amp;"'!B5"),$A5,INDIRECT("'"&amp;GAMES&amp;"'!B6"),B$1))</f>
        <v>0</v>
      </c>
      <c r="C5" s="26" cm="1">
        <f t="array" aca="1" ref="C5" ca="1">SUMPRODUCT(COUNTIFS(INDIRECT("'"&amp;GAMES&amp;"'!B5"),$A5,INDIRECT("'"&amp;GAMES&amp;"'!B6"),C$1))</f>
        <v>0</v>
      </c>
      <c r="D5" s="26" cm="1">
        <f t="array" aca="1" ref="D5" ca="1">SUMPRODUCT(COUNTIFS(INDIRECT("'"&amp;GAMES&amp;"'!B5"),$A5,INDIRECT("'"&amp;GAMES&amp;"'!B6"),D$1))</f>
        <v>0</v>
      </c>
      <c r="E5" s="26" cm="1">
        <f t="array" aca="1" ref="E5" ca="1">SUMPRODUCT(COUNTIFS(INDIRECT("'"&amp;GAMES&amp;"'!B5"),$A5,INDIRECT("'"&amp;GAMES&amp;"'!B6"),E$1))</f>
        <v>0</v>
      </c>
      <c r="F5" s="26" cm="1">
        <f t="array" aca="1" ref="F5" ca="1">SUMPRODUCT(COUNTIFS(INDIRECT("'"&amp;GAMES&amp;"'!B5"),$A5,INDIRECT("'"&amp;GAMES&amp;"'!B6"),F$1))</f>
        <v>0</v>
      </c>
      <c r="G5" s="26" cm="1">
        <f t="array" aca="1" ref="G5" ca="1">SUMPRODUCT(COUNTIFS(INDIRECT("'"&amp;GAMES&amp;"'!B5"),$A5,INDIRECT("'"&amp;GAMES&amp;"'!B6"),G$1))</f>
        <v>0</v>
      </c>
      <c r="H5" s="26" cm="1">
        <f t="array" aca="1" ref="H5" ca="1">SUMPRODUCT(COUNTIFS(INDIRECT("'"&amp;GAMES&amp;"'!B5"),$A5,INDIRECT("'"&amp;GAMES&amp;"'!B6"),H$1))</f>
        <v>0</v>
      </c>
      <c r="I5" s="26" cm="1">
        <f t="array" aca="1" ref="I5" ca="1">SUMPRODUCT(COUNTIFS(INDIRECT("'"&amp;GAMES&amp;"'!B5"),$A5,INDIRECT("'"&amp;GAMES&amp;"'!B6"),I$1))</f>
        <v>0</v>
      </c>
      <c r="J5" s="26" cm="1">
        <f t="array" aca="1" ref="J5" ca="1">SUMPRODUCT(COUNTIFS(INDIRECT("'"&amp;GAMES&amp;"'!B5"),$A5,INDIRECT("'"&amp;GAMES&amp;"'!B6"),J$1))</f>
        <v>0</v>
      </c>
      <c r="K5" s="26" cm="1">
        <f t="array" aca="1" ref="K5" ca="1">SUMPRODUCT(COUNTIFS(INDIRECT("'"&amp;GAMES&amp;"'!B5"),$A5,INDIRECT("'"&amp;GAMES&amp;"'!B6"),K$1))</f>
        <v>0</v>
      </c>
      <c r="L5" s="26" cm="1">
        <f t="array" aca="1" ref="L5" ca="1">SUMPRODUCT(COUNTIFS(INDIRECT("'"&amp;GAMES&amp;"'!B5"),$A5,INDIRECT("'"&amp;GAMES&amp;"'!B6"),L$1))</f>
        <v>0</v>
      </c>
      <c r="M5" s="26" cm="1">
        <f t="array" aca="1" ref="M5" ca="1">SUMPRODUCT(COUNTIFS(INDIRECT("'"&amp;GAMES&amp;"'!B5"),$A5,INDIRECT("'"&amp;GAMES&amp;"'!B6"),M$1))</f>
        <v>0</v>
      </c>
      <c r="N5" s="26" cm="1">
        <f t="array" aca="1" ref="N5" ca="1">SUMPRODUCT(COUNTIFS(INDIRECT("'"&amp;GAMES&amp;"'!B5"),$A5,INDIRECT("'"&amp;GAMES&amp;"'!B6"),N$1))</f>
        <v>0</v>
      </c>
      <c r="O5" s="26" cm="1">
        <f t="array" aca="1" ref="O5" ca="1">SUMPRODUCT(COUNTIFS(INDIRECT("'"&amp;GAMES&amp;"'!B5"),$A5,INDIRECT("'"&amp;GAMES&amp;"'!B6"),O$1))</f>
        <v>0</v>
      </c>
      <c r="P5" s="26" cm="1">
        <f t="array" aca="1" ref="P5" ca="1">SUMPRODUCT(COUNTIFS(INDIRECT("'"&amp;GAMES&amp;"'!B5"),$A5,INDIRECT("'"&amp;GAMES&amp;"'!B6"),P$1))</f>
        <v>0</v>
      </c>
      <c r="Q5" s="26" cm="1">
        <f t="array" aca="1" ref="Q5" ca="1">SUMPRODUCT(COUNTIFS(INDIRECT("'"&amp;GAMES&amp;"'!B5"),$A5,INDIRECT("'"&amp;GAMES&amp;"'!B6"),Q$1))</f>
        <v>0</v>
      </c>
      <c r="R5" s="26" cm="1">
        <f t="array" aca="1" ref="R5" ca="1">SUMPRODUCT(COUNTIFS(INDIRECT("'"&amp;GAMES&amp;"'!B5"),$A5,INDIRECT("'"&amp;GAMES&amp;"'!B6"),R$1))</f>
        <v>0</v>
      </c>
      <c r="S5" s="26" cm="1">
        <f t="array" aca="1" ref="S5" ca="1">SUMPRODUCT(COUNTIFS(INDIRECT("'"&amp;GAMES&amp;"'!B5"),$A5,INDIRECT("'"&amp;GAMES&amp;"'!B6"),S$1))</f>
        <v>0</v>
      </c>
      <c r="T5" s="26" cm="1">
        <f t="array" aca="1" ref="T5" ca="1">SUMPRODUCT(COUNTIFS(INDIRECT("'"&amp;GAMES&amp;"'!B5"),$A5,INDIRECT("'"&amp;GAMES&amp;"'!B6"),T$1))</f>
        <v>0</v>
      </c>
      <c r="U5" s="26" cm="1">
        <f t="array" aca="1" ref="U5" ca="1">SUMPRODUCT(COUNTIFS(INDIRECT("'"&amp;GAMES&amp;"'!B5"),$A5,INDIRECT("'"&amp;GAMES&amp;"'!B6"),U$1))</f>
        <v>0</v>
      </c>
      <c r="V5" s="26" cm="1">
        <f t="array" aca="1" ref="V5" ca="1">SUMPRODUCT(COUNTIFS(INDIRECT("'"&amp;GAMES&amp;"'!B5"),$A5,INDIRECT("'"&amp;GAMES&amp;"'!B6"),V$1))</f>
        <v>0</v>
      </c>
      <c r="W5" s="26" cm="1">
        <f t="array" aca="1" ref="W5" ca="1">SUMPRODUCT(COUNTIFS(INDIRECT("'"&amp;GAMES&amp;"'!B5"),$A5,INDIRECT("'"&amp;GAMES&amp;"'!B6"),W$1))</f>
        <v>0</v>
      </c>
      <c r="X5" s="26" cm="1">
        <f t="array" aca="1" ref="X5" ca="1">SUMPRODUCT(COUNTIFS(INDIRECT("'"&amp;GAMES&amp;"'!B5"),$A5,INDIRECT("'"&amp;GAMES&amp;"'!B6"),X$1))</f>
        <v>0</v>
      </c>
      <c r="Y5" s="54">
        <f t="shared" ca="1" si="1"/>
        <v>0</v>
      </c>
    </row>
    <row r="6" spans="1:33" ht="20.100000000000001" customHeight="1" x14ac:dyDescent="0.25">
      <c r="A6" s="34" t="s">
        <v>180</v>
      </c>
      <c r="B6" s="26" cm="1">
        <f t="array" aca="1" ref="B6" ca="1">SUMPRODUCT(COUNTIFS(INDIRECT("'"&amp;GAMES&amp;"'!B5"),$A6,INDIRECT("'"&amp;GAMES&amp;"'!B6"),B$1))</f>
        <v>0</v>
      </c>
      <c r="C6" s="26" cm="1">
        <f t="array" aca="1" ref="C6" ca="1">SUMPRODUCT(COUNTIFS(INDIRECT("'"&amp;GAMES&amp;"'!B5"),$A6,INDIRECT("'"&amp;GAMES&amp;"'!B6"),C$1))</f>
        <v>0</v>
      </c>
      <c r="D6" s="26" cm="1">
        <f t="array" aca="1" ref="D6" ca="1">SUMPRODUCT(COUNTIFS(INDIRECT("'"&amp;GAMES&amp;"'!B5"),$A6,INDIRECT("'"&amp;GAMES&amp;"'!B6"),D$1))</f>
        <v>0</v>
      </c>
      <c r="E6" s="26" cm="1">
        <f t="array" aca="1" ref="E6" ca="1">SUMPRODUCT(COUNTIFS(INDIRECT("'"&amp;GAMES&amp;"'!B5"),$A6,INDIRECT("'"&amp;GAMES&amp;"'!B6"),E$1))</f>
        <v>0</v>
      </c>
      <c r="F6" s="26" cm="1">
        <f t="array" aca="1" ref="F6" ca="1">SUMPRODUCT(COUNTIFS(INDIRECT("'"&amp;GAMES&amp;"'!B5"),$A6,INDIRECT("'"&amp;GAMES&amp;"'!B6"),F$1))</f>
        <v>0</v>
      </c>
      <c r="G6" s="26" cm="1">
        <f t="array" aca="1" ref="G6" ca="1">SUMPRODUCT(COUNTIFS(INDIRECT("'"&amp;GAMES&amp;"'!B5"),$A6,INDIRECT("'"&amp;GAMES&amp;"'!B6"),G$1))</f>
        <v>0</v>
      </c>
      <c r="H6" s="26" cm="1">
        <f t="array" aca="1" ref="H6" ca="1">SUMPRODUCT(COUNTIFS(INDIRECT("'"&amp;GAMES&amp;"'!B5"),$A6,INDIRECT("'"&amp;GAMES&amp;"'!B6"),H$1))</f>
        <v>0</v>
      </c>
      <c r="I6" s="26" cm="1">
        <f t="array" aca="1" ref="I6" ca="1">SUMPRODUCT(COUNTIFS(INDIRECT("'"&amp;GAMES&amp;"'!B5"),$A6,INDIRECT("'"&amp;GAMES&amp;"'!B6"),I$1))</f>
        <v>0</v>
      </c>
      <c r="J6" s="26" cm="1">
        <f t="array" aca="1" ref="J6" ca="1">SUMPRODUCT(COUNTIFS(INDIRECT("'"&amp;GAMES&amp;"'!B5"),$A6,INDIRECT("'"&amp;GAMES&amp;"'!B6"),J$1))</f>
        <v>0</v>
      </c>
      <c r="K6" s="26" cm="1">
        <f t="array" aca="1" ref="K6" ca="1">SUMPRODUCT(COUNTIFS(INDIRECT("'"&amp;GAMES&amp;"'!B5"),$A6,INDIRECT("'"&amp;GAMES&amp;"'!B6"),K$1))</f>
        <v>0</v>
      </c>
      <c r="L6" s="26" cm="1">
        <f t="array" aca="1" ref="L6" ca="1">SUMPRODUCT(COUNTIFS(INDIRECT("'"&amp;GAMES&amp;"'!B5"),$A6,INDIRECT("'"&amp;GAMES&amp;"'!B6"),L$1))</f>
        <v>0</v>
      </c>
      <c r="M6" s="26" cm="1">
        <f t="array" aca="1" ref="M6" ca="1">SUMPRODUCT(COUNTIFS(INDIRECT("'"&amp;GAMES&amp;"'!B5"),$A6,INDIRECT("'"&amp;GAMES&amp;"'!B6"),M$1))</f>
        <v>0</v>
      </c>
      <c r="N6" s="26" cm="1">
        <f t="array" aca="1" ref="N6" ca="1">SUMPRODUCT(COUNTIFS(INDIRECT("'"&amp;GAMES&amp;"'!B5"),$A6,INDIRECT("'"&amp;GAMES&amp;"'!B6"),N$1))</f>
        <v>0</v>
      </c>
      <c r="O6" s="26" cm="1">
        <f t="array" aca="1" ref="O6" ca="1">SUMPRODUCT(COUNTIFS(INDIRECT("'"&amp;GAMES&amp;"'!B5"),$A6,INDIRECT("'"&amp;GAMES&amp;"'!B6"),O$1))</f>
        <v>0</v>
      </c>
      <c r="P6" s="26" cm="1">
        <f t="array" aca="1" ref="P6" ca="1">SUMPRODUCT(COUNTIFS(INDIRECT("'"&amp;GAMES&amp;"'!B5"),$A6,INDIRECT("'"&amp;GAMES&amp;"'!B6"),P$1))</f>
        <v>0</v>
      </c>
      <c r="Q6" s="26" cm="1">
        <f t="array" aca="1" ref="Q6" ca="1">SUMPRODUCT(COUNTIFS(INDIRECT("'"&amp;GAMES&amp;"'!B5"),$A6,INDIRECT("'"&amp;GAMES&amp;"'!B6"),Q$1))</f>
        <v>0</v>
      </c>
      <c r="R6" s="26" cm="1">
        <f t="array" aca="1" ref="R6" ca="1">SUMPRODUCT(COUNTIFS(INDIRECT("'"&amp;GAMES&amp;"'!B5"),$A6,INDIRECT("'"&amp;GAMES&amp;"'!B6"),R$1))</f>
        <v>0</v>
      </c>
      <c r="S6" s="26" cm="1">
        <f t="array" aca="1" ref="S6" ca="1">SUMPRODUCT(COUNTIFS(INDIRECT("'"&amp;GAMES&amp;"'!B5"),$A6,INDIRECT("'"&amp;GAMES&amp;"'!B6"),S$1))</f>
        <v>0</v>
      </c>
      <c r="T6" s="26" cm="1">
        <f t="array" aca="1" ref="T6" ca="1">SUMPRODUCT(COUNTIFS(INDIRECT("'"&amp;GAMES&amp;"'!B5"),$A6,INDIRECT("'"&amp;GAMES&amp;"'!B6"),T$1))</f>
        <v>0</v>
      </c>
      <c r="U6" s="26" cm="1">
        <f t="array" aca="1" ref="U6" ca="1">SUMPRODUCT(COUNTIFS(INDIRECT("'"&amp;GAMES&amp;"'!B5"),$A6,INDIRECT("'"&amp;GAMES&amp;"'!B6"),U$1))</f>
        <v>0</v>
      </c>
      <c r="V6" s="26" cm="1">
        <f t="array" aca="1" ref="V6" ca="1">SUMPRODUCT(COUNTIFS(INDIRECT("'"&amp;GAMES&amp;"'!B5"),$A6,INDIRECT("'"&amp;GAMES&amp;"'!B6"),V$1))</f>
        <v>0</v>
      </c>
      <c r="W6" s="26" cm="1">
        <f t="array" aca="1" ref="W6" ca="1">SUMPRODUCT(COUNTIFS(INDIRECT("'"&amp;GAMES&amp;"'!B5"),$A6,INDIRECT("'"&amp;GAMES&amp;"'!B6"),W$1))</f>
        <v>0</v>
      </c>
      <c r="X6" s="26" cm="1">
        <f t="array" aca="1" ref="X6" ca="1">SUMPRODUCT(COUNTIFS(INDIRECT("'"&amp;GAMES&amp;"'!B5"),$A6,INDIRECT("'"&amp;GAMES&amp;"'!B6"),X$1))</f>
        <v>0</v>
      </c>
      <c r="Y6" s="54">
        <f t="shared" ca="1" si="1"/>
        <v>0</v>
      </c>
    </row>
    <row r="7" spans="1:33" ht="20.100000000000001" customHeight="1" x14ac:dyDescent="0.25">
      <c r="A7" s="28" t="s">
        <v>181</v>
      </c>
      <c r="B7" s="26" cm="1">
        <f t="array" aca="1" ref="B7" ca="1">SUMPRODUCT(COUNTIFS(INDIRECT("'"&amp;GAMES&amp;"'!B5"),$A7,INDIRECT("'"&amp;GAMES&amp;"'!B6"),B$1))</f>
        <v>0</v>
      </c>
      <c r="C7" s="26" cm="1">
        <f t="array" aca="1" ref="C7" ca="1">SUMPRODUCT(COUNTIFS(INDIRECT("'"&amp;GAMES&amp;"'!B5"),$A7,INDIRECT("'"&amp;GAMES&amp;"'!B6"),C$1))</f>
        <v>0</v>
      </c>
      <c r="D7" s="26" cm="1">
        <f t="array" aca="1" ref="D7" ca="1">SUMPRODUCT(COUNTIFS(INDIRECT("'"&amp;GAMES&amp;"'!B5"),$A7,INDIRECT("'"&amp;GAMES&amp;"'!B6"),D$1))</f>
        <v>0</v>
      </c>
      <c r="E7" s="26" cm="1">
        <f t="array" aca="1" ref="E7" ca="1">SUMPRODUCT(COUNTIFS(INDIRECT("'"&amp;GAMES&amp;"'!B5"),$A7,INDIRECT("'"&amp;GAMES&amp;"'!B6"),E$1))</f>
        <v>0</v>
      </c>
      <c r="F7" s="26" cm="1">
        <f t="array" aca="1" ref="F7" ca="1">SUMPRODUCT(COUNTIFS(INDIRECT("'"&amp;GAMES&amp;"'!B5"),$A7,INDIRECT("'"&amp;GAMES&amp;"'!B6"),F$1))</f>
        <v>0</v>
      </c>
      <c r="G7" s="26" cm="1">
        <f t="array" aca="1" ref="G7" ca="1">SUMPRODUCT(COUNTIFS(INDIRECT("'"&amp;GAMES&amp;"'!B5"),$A7,INDIRECT("'"&amp;GAMES&amp;"'!B6"),G$1))</f>
        <v>0</v>
      </c>
      <c r="H7" s="26" cm="1">
        <f t="array" aca="1" ref="H7" ca="1">SUMPRODUCT(COUNTIFS(INDIRECT("'"&amp;GAMES&amp;"'!B5"),$A7,INDIRECT("'"&amp;GAMES&amp;"'!B6"),H$1))</f>
        <v>0</v>
      </c>
      <c r="I7" s="26" cm="1">
        <f t="array" aca="1" ref="I7" ca="1">SUMPRODUCT(COUNTIFS(INDIRECT("'"&amp;GAMES&amp;"'!B5"),$A7,INDIRECT("'"&amp;GAMES&amp;"'!B6"),I$1))</f>
        <v>0</v>
      </c>
      <c r="J7" s="26" cm="1">
        <f t="array" aca="1" ref="J7" ca="1">SUMPRODUCT(COUNTIFS(INDIRECT("'"&amp;GAMES&amp;"'!B5"),$A7,INDIRECT("'"&amp;GAMES&amp;"'!B6"),J$1))</f>
        <v>0</v>
      </c>
      <c r="K7" s="26" cm="1">
        <f t="array" aca="1" ref="K7" ca="1">SUMPRODUCT(COUNTIFS(INDIRECT("'"&amp;GAMES&amp;"'!B5"),$A7,INDIRECT("'"&amp;GAMES&amp;"'!B6"),K$1))</f>
        <v>0</v>
      </c>
      <c r="L7" s="26" cm="1">
        <f t="array" aca="1" ref="L7" ca="1">SUMPRODUCT(COUNTIFS(INDIRECT("'"&amp;GAMES&amp;"'!B5"),$A7,INDIRECT("'"&amp;GAMES&amp;"'!B6"),L$1))</f>
        <v>0</v>
      </c>
      <c r="M7" s="26" cm="1">
        <f t="array" aca="1" ref="M7" ca="1">SUMPRODUCT(COUNTIFS(INDIRECT("'"&amp;GAMES&amp;"'!B5"),$A7,INDIRECT("'"&amp;GAMES&amp;"'!B6"),M$1))</f>
        <v>0</v>
      </c>
      <c r="N7" s="26" cm="1">
        <f t="array" aca="1" ref="N7" ca="1">SUMPRODUCT(COUNTIFS(INDIRECT("'"&amp;GAMES&amp;"'!B5"),$A7,INDIRECT("'"&amp;GAMES&amp;"'!B6"),N$1))</f>
        <v>0</v>
      </c>
      <c r="O7" s="26" cm="1">
        <f t="array" aca="1" ref="O7" ca="1">SUMPRODUCT(COUNTIFS(INDIRECT("'"&amp;GAMES&amp;"'!B5"),$A7,INDIRECT("'"&amp;GAMES&amp;"'!B6"),O$1))</f>
        <v>0</v>
      </c>
      <c r="P7" s="26" cm="1">
        <f t="array" aca="1" ref="P7" ca="1">SUMPRODUCT(COUNTIFS(INDIRECT("'"&amp;GAMES&amp;"'!B5"),$A7,INDIRECT("'"&amp;GAMES&amp;"'!B6"),P$1))</f>
        <v>0</v>
      </c>
      <c r="Q7" s="26" cm="1">
        <f t="array" aca="1" ref="Q7" ca="1">SUMPRODUCT(COUNTIFS(INDIRECT("'"&amp;GAMES&amp;"'!B5"),$A7,INDIRECT("'"&amp;GAMES&amp;"'!B6"),Q$1))</f>
        <v>0</v>
      </c>
      <c r="R7" s="26" cm="1">
        <f t="array" aca="1" ref="R7" ca="1">SUMPRODUCT(COUNTIFS(INDIRECT("'"&amp;GAMES&amp;"'!B5"),$A7,INDIRECT("'"&amp;GAMES&amp;"'!B6"),R$1))</f>
        <v>0</v>
      </c>
      <c r="S7" s="26" cm="1">
        <f t="array" aca="1" ref="S7" ca="1">SUMPRODUCT(COUNTIFS(INDIRECT("'"&amp;GAMES&amp;"'!B5"),$A7,INDIRECT("'"&amp;GAMES&amp;"'!B6"),S$1))</f>
        <v>0</v>
      </c>
      <c r="T7" s="26" cm="1">
        <f t="array" aca="1" ref="T7" ca="1">SUMPRODUCT(COUNTIFS(INDIRECT("'"&amp;GAMES&amp;"'!B5"),$A7,INDIRECT("'"&amp;GAMES&amp;"'!B6"),T$1))</f>
        <v>0</v>
      </c>
      <c r="U7" s="26" cm="1">
        <f t="array" aca="1" ref="U7" ca="1">SUMPRODUCT(COUNTIFS(INDIRECT("'"&amp;GAMES&amp;"'!B5"),$A7,INDIRECT("'"&amp;GAMES&amp;"'!B6"),U$1))</f>
        <v>0</v>
      </c>
      <c r="V7" s="26" cm="1">
        <f t="array" aca="1" ref="V7" ca="1">SUMPRODUCT(COUNTIFS(INDIRECT("'"&amp;GAMES&amp;"'!B5"),$A7,INDIRECT("'"&amp;GAMES&amp;"'!B6"),V$1))</f>
        <v>0</v>
      </c>
      <c r="W7" s="26" cm="1">
        <f t="array" aca="1" ref="W7" ca="1">SUMPRODUCT(COUNTIFS(INDIRECT("'"&amp;GAMES&amp;"'!B5"),$A7,INDIRECT("'"&amp;GAMES&amp;"'!B6"),W$1))</f>
        <v>0</v>
      </c>
      <c r="X7" s="26" cm="1">
        <f t="array" aca="1" ref="X7" ca="1">SUMPRODUCT(COUNTIFS(INDIRECT("'"&amp;GAMES&amp;"'!B5"),$A7,INDIRECT("'"&amp;GAMES&amp;"'!B6"),X$1))</f>
        <v>0</v>
      </c>
      <c r="Y7" s="54">
        <f t="shared" ca="1" si="1"/>
        <v>0</v>
      </c>
    </row>
    <row r="8" spans="1:33" ht="20.100000000000001" customHeight="1" x14ac:dyDescent="0.25">
      <c r="A8" s="34" t="s">
        <v>182</v>
      </c>
      <c r="B8" s="26" cm="1">
        <f t="array" aca="1" ref="B8" ca="1">SUMPRODUCT(COUNTIFS(INDIRECT("'"&amp;GAMES&amp;"'!B5"),$A8,INDIRECT("'"&amp;GAMES&amp;"'!B6"),B$1))</f>
        <v>0</v>
      </c>
      <c r="C8" s="26" cm="1">
        <f t="array" aca="1" ref="C8" ca="1">SUMPRODUCT(COUNTIFS(INDIRECT("'"&amp;GAMES&amp;"'!B5"),$A8,INDIRECT("'"&amp;GAMES&amp;"'!B6"),C$1))</f>
        <v>0</v>
      </c>
      <c r="D8" s="26" cm="1">
        <f t="array" aca="1" ref="D8" ca="1">SUMPRODUCT(COUNTIFS(INDIRECT("'"&amp;GAMES&amp;"'!B5"),$A8,INDIRECT("'"&amp;GAMES&amp;"'!B6"),D$1))</f>
        <v>0</v>
      </c>
      <c r="E8" s="26" cm="1">
        <f t="array" aca="1" ref="E8" ca="1">SUMPRODUCT(COUNTIFS(INDIRECT("'"&amp;GAMES&amp;"'!B5"),$A8,INDIRECT("'"&amp;GAMES&amp;"'!B6"),E$1))</f>
        <v>0</v>
      </c>
      <c r="F8" s="26" cm="1">
        <f t="array" aca="1" ref="F8" ca="1">SUMPRODUCT(COUNTIFS(INDIRECT("'"&amp;GAMES&amp;"'!B5"),$A8,INDIRECT("'"&amp;GAMES&amp;"'!B6"),F$1))</f>
        <v>0</v>
      </c>
      <c r="G8" s="26" cm="1">
        <f t="array" aca="1" ref="G8" ca="1">SUMPRODUCT(COUNTIFS(INDIRECT("'"&amp;GAMES&amp;"'!B5"),$A8,INDIRECT("'"&amp;GAMES&amp;"'!B6"),G$1))</f>
        <v>0</v>
      </c>
      <c r="H8" s="26" cm="1">
        <f t="array" aca="1" ref="H8" ca="1">SUMPRODUCT(COUNTIFS(INDIRECT("'"&amp;GAMES&amp;"'!B5"),$A8,INDIRECT("'"&amp;GAMES&amp;"'!B6"),H$1))</f>
        <v>0</v>
      </c>
      <c r="I8" s="26" cm="1">
        <f t="array" aca="1" ref="I8" ca="1">SUMPRODUCT(COUNTIFS(INDIRECT("'"&amp;GAMES&amp;"'!B5"),$A8,INDIRECT("'"&amp;GAMES&amp;"'!B6"),I$1))</f>
        <v>0</v>
      </c>
      <c r="J8" s="26" cm="1">
        <f t="array" aca="1" ref="J8" ca="1">SUMPRODUCT(COUNTIFS(INDIRECT("'"&amp;GAMES&amp;"'!B5"),$A8,INDIRECT("'"&amp;GAMES&amp;"'!B6"),J$1))</f>
        <v>0</v>
      </c>
      <c r="K8" s="26" cm="1">
        <f t="array" aca="1" ref="K8" ca="1">SUMPRODUCT(COUNTIFS(INDIRECT("'"&amp;GAMES&amp;"'!B5"),$A8,INDIRECT("'"&amp;GAMES&amp;"'!B6"),K$1))</f>
        <v>0</v>
      </c>
      <c r="L8" s="26" cm="1">
        <f t="array" aca="1" ref="L8" ca="1">SUMPRODUCT(COUNTIFS(INDIRECT("'"&amp;GAMES&amp;"'!B5"),$A8,INDIRECT("'"&amp;GAMES&amp;"'!B6"),L$1))</f>
        <v>0</v>
      </c>
      <c r="M8" s="26" cm="1">
        <f t="array" aca="1" ref="M8" ca="1">SUMPRODUCT(COUNTIFS(INDIRECT("'"&amp;GAMES&amp;"'!B5"),$A8,INDIRECT("'"&amp;GAMES&amp;"'!B6"),M$1))</f>
        <v>0</v>
      </c>
      <c r="N8" s="26" cm="1">
        <f t="array" aca="1" ref="N8" ca="1">SUMPRODUCT(COUNTIFS(INDIRECT("'"&amp;GAMES&amp;"'!B5"),$A8,INDIRECT("'"&amp;GAMES&amp;"'!B6"),N$1))</f>
        <v>0</v>
      </c>
      <c r="O8" s="26" cm="1">
        <f t="array" aca="1" ref="O8" ca="1">SUMPRODUCT(COUNTIFS(INDIRECT("'"&amp;GAMES&amp;"'!B5"),$A8,INDIRECT("'"&amp;GAMES&amp;"'!B6"),O$1))</f>
        <v>0</v>
      </c>
      <c r="P8" s="26" cm="1">
        <f t="array" aca="1" ref="P8" ca="1">SUMPRODUCT(COUNTIFS(INDIRECT("'"&amp;GAMES&amp;"'!B5"),$A8,INDIRECT("'"&amp;GAMES&amp;"'!B6"),P$1))</f>
        <v>0</v>
      </c>
      <c r="Q8" s="26" cm="1">
        <f t="array" aca="1" ref="Q8" ca="1">SUMPRODUCT(COUNTIFS(INDIRECT("'"&amp;GAMES&amp;"'!B5"),$A8,INDIRECT("'"&amp;GAMES&amp;"'!B6"),Q$1))</f>
        <v>0</v>
      </c>
      <c r="R8" s="26" cm="1">
        <f t="array" aca="1" ref="R8" ca="1">SUMPRODUCT(COUNTIFS(INDIRECT("'"&amp;GAMES&amp;"'!B5"),$A8,INDIRECT("'"&amp;GAMES&amp;"'!B6"),R$1))</f>
        <v>0</v>
      </c>
      <c r="S8" s="26" cm="1">
        <f t="array" aca="1" ref="S8" ca="1">SUMPRODUCT(COUNTIFS(INDIRECT("'"&amp;GAMES&amp;"'!B5"),$A8,INDIRECT("'"&amp;GAMES&amp;"'!B6"),S$1))</f>
        <v>0</v>
      </c>
      <c r="T8" s="26" cm="1">
        <f t="array" aca="1" ref="T8" ca="1">SUMPRODUCT(COUNTIFS(INDIRECT("'"&amp;GAMES&amp;"'!B5"),$A8,INDIRECT("'"&amp;GAMES&amp;"'!B6"),T$1))</f>
        <v>0</v>
      </c>
      <c r="U8" s="26" cm="1">
        <f t="array" aca="1" ref="U8" ca="1">SUMPRODUCT(COUNTIFS(INDIRECT("'"&amp;GAMES&amp;"'!B5"),$A8,INDIRECT("'"&amp;GAMES&amp;"'!B6"),U$1))</f>
        <v>0</v>
      </c>
      <c r="V8" s="26" cm="1">
        <f t="array" aca="1" ref="V8" ca="1">SUMPRODUCT(COUNTIFS(INDIRECT("'"&amp;GAMES&amp;"'!B5"),$A8,INDIRECT("'"&amp;GAMES&amp;"'!B6"),V$1))</f>
        <v>0</v>
      </c>
      <c r="W8" s="26" cm="1">
        <f t="array" aca="1" ref="W8" ca="1">SUMPRODUCT(COUNTIFS(INDIRECT("'"&amp;GAMES&amp;"'!B5"),$A8,INDIRECT("'"&amp;GAMES&amp;"'!B6"),W$1))</f>
        <v>0</v>
      </c>
      <c r="X8" s="26" cm="1">
        <f t="array" aca="1" ref="X8" ca="1">SUMPRODUCT(COUNTIFS(INDIRECT("'"&amp;GAMES&amp;"'!B5"),$A8,INDIRECT("'"&amp;GAMES&amp;"'!B6"),X$1))</f>
        <v>0</v>
      </c>
      <c r="Y8" s="54">
        <f t="shared" ca="1" si="1"/>
        <v>0</v>
      </c>
    </row>
    <row r="9" spans="1:33" ht="20.100000000000001" customHeight="1" x14ac:dyDescent="0.25">
      <c r="A9" s="28" t="s">
        <v>183</v>
      </c>
      <c r="B9" s="26" cm="1">
        <f t="array" aca="1" ref="B9" ca="1">SUMPRODUCT(COUNTIFS(INDIRECT("'"&amp;GAMES&amp;"'!B5"),$A9,INDIRECT("'"&amp;GAMES&amp;"'!B6"),B$1))</f>
        <v>0</v>
      </c>
      <c r="C9" s="26" cm="1">
        <f t="array" aca="1" ref="C9" ca="1">SUMPRODUCT(COUNTIFS(INDIRECT("'"&amp;GAMES&amp;"'!B5"),$A9,INDIRECT("'"&amp;GAMES&amp;"'!B6"),C$1))</f>
        <v>0</v>
      </c>
      <c r="D9" s="26" cm="1">
        <f t="array" aca="1" ref="D9" ca="1">SUMPRODUCT(COUNTIFS(INDIRECT("'"&amp;GAMES&amp;"'!B5"),$A9,INDIRECT("'"&amp;GAMES&amp;"'!B6"),D$1))</f>
        <v>0</v>
      </c>
      <c r="E9" s="26" cm="1">
        <f t="array" aca="1" ref="E9" ca="1">SUMPRODUCT(COUNTIFS(INDIRECT("'"&amp;GAMES&amp;"'!B5"),$A9,INDIRECT("'"&amp;GAMES&amp;"'!B6"),E$1))</f>
        <v>0</v>
      </c>
      <c r="F9" s="26" cm="1">
        <f t="array" aca="1" ref="F9" ca="1">SUMPRODUCT(COUNTIFS(INDIRECT("'"&amp;GAMES&amp;"'!B5"),$A9,INDIRECT("'"&amp;GAMES&amp;"'!B6"),F$1))</f>
        <v>0</v>
      </c>
      <c r="G9" s="26" cm="1">
        <f t="array" aca="1" ref="G9" ca="1">SUMPRODUCT(COUNTIFS(INDIRECT("'"&amp;GAMES&amp;"'!B5"),$A9,INDIRECT("'"&amp;GAMES&amp;"'!B6"),G$1))</f>
        <v>0</v>
      </c>
      <c r="H9" s="26" cm="1">
        <f t="array" aca="1" ref="H9" ca="1">SUMPRODUCT(COUNTIFS(INDIRECT("'"&amp;GAMES&amp;"'!B5"),$A9,INDIRECT("'"&amp;GAMES&amp;"'!B6"),H$1))</f>
        <v>0</v>
      </c>
      <c r="I9" s="26" cm="1">
        <f t="array" aca="1" ref="I9" ca="1">SUMPRODUCT(COUNTIFS(INDIRECT("'"&amp;GAMES&amp;"'!B5"),$A9,INDIRECT("'"&amp;GAMES&amp;"'!B6"),I$1))</f>
        <v>0</v>
      </c>
      <c r="J9" s="26" cm="1">
        <f t="array" aca="1" ref="J9" ca="1">SUMPRODUCT(COUNTIFS(INDIRECT("'"&amp;GAMES&amp;"'!B5"),$A9,INDIRECT("'"&amp;GAMES&amp;"'!B6"),J$1))</f>
        <v>0</v>
      </c>
      <c r="K9" s="26" cm="1">
        <f t="array" aca="1" ref="K9" ca="1">SUMPRODUCT(COUNTIFS(INDIRECT("'"&amp;GAMES&amp;"'!B5"),$A9,INDIRECT("'"&amp;GAMES&amp;"'!B6"),K$1))</f>
        <v>0</v>
      </c>
      <c r="L9" s="26" cm="1">
        <f t="array" aca="1" ref="L9" ca="1">SUMPRODUCT(COUNTIFS(INDIRECT("'"&amp;GAMES&amp;"'!B5"),$A9,INDIRECT("'"&amp;GAMES&amp;"'!B6"),L$1))</f>
        <v>0</v>
      </c>
      <c r="M9" s="26" cm="1">
        <f t="array" aca="1" ref="M9" ca="1">SUMPRODUCT(COUNTIFS(INDIRECT("'"&amp;GAMES&amp;"'!B5"),$A9,INDIRECT("'"&amp;GAMES&amp;"'!B6"),M$1))</f>
        <v>0</v>
      </c>
      <c r="N9" s="26" cm="1">
        <f t="array" aca="1" ref="N9" ca="1">SUMPRODUCT(COUNTIFS(INDIRECT("'"&amp;GAMES&amp;"'!B5"),$A9,INDIRECT("'"&amp;GAMES&amp;"'!B6"),N$1))</f>
        <v>0</v>
      </c>
      <c r="O9" s="26" cm="1">
        <f t="array" aca="1" ref="O9" ca="1">SUMPRODUCT(COUNTIFS(INDIRECT("'"&amp;GAMES&amp;"'!B5"),$A9,INDIRECT("'"&amp;GAMES&amp;"'!B6"),O$1))</f>
        <v>0</v>
      </c>
      <c r="P9" s="26" cm="1">
        <f t="array" aca="1" ref="P9" ca="1">SUMPRODUCT(COUNTIFS(INDIRECT("'"&amp;GAMES&amp;"'!B5"),$A9,INDIRECT("'"&amp;GAMES&amp;"'!B6"),P$1))</f>
        <v>0</v>
      </c>
      <c r="Q9" s="26" cm="1">
        <f t="array" aca="1" ref="Q9" ca="1">SUMPRODUCT(COUNTIFS(INDIRECT("'"&amp;GAMES&amp;"'!B5"),$A9,INDIRECT("'"&amp;GAMES&amp;"'!B6"),Q$1))</f>
        <v>0</v>
      </c>
      <c r="R9" s="26" cm="1">
        <f t="array" aca="1" ref="R9" ca="1">SUMPRODUCT(COUNTIFS(INDIRECT("'"&amp;GAMES&amp;"'!B5"),$A9,INDIRECT("'"&amp;GAMES&amp;"'!B6"),R$1))</f>
        <v>0</v>
      </c>
      <c r="S9" s="26" cm="1">
        <f t="array" aca="1" ref="S9" ca="1">SUMPRODUCT(COUNTIFS(INDIRECT("'"&amp;GAMES&amp;"'!B5"),$A9,INDIRECT("'"&amp;GAMES&amp;"'!B6"),S$1))</f>
        <v>0</v>
      </c>
      <c r="T9" s="26" cm="1">
        <f t="array" aca="1" ref="T9" ca="1">SUMPRODUCT(COUNTIFS(INDIRECT("'"&amp;GAMES&amp;"'!B5"),$A9,INDIRECT("'"&amp;GAMES&amp;"'!B6"),T$1))</f>
        <v>0</v>
      </c>
      <c r="U9" s="26" cm="1">
        <f t="array" aca="1" ref="U9" ca="1">SUMPRODUCT(COUNTIFS(INDIRECT("'"&amp;GAMES&amp;"'!B5"),$A9,INDIRECT("'"&amp;GAMES&amp;"'!B6"),U$1))</f>
        <v>0</v>
      </c>
      <c r="V9" s="26" cm="1">
        <f t="array" aca="1" ref="V9" ca="1">SUMPRODUCT(COUNTIFS(INDIRECT("'"&amp;GAMES&amp;"'!B5"),$A9,INDIRECT("'"&amp;GAMES&amp;"'!B6"),V$1))</f>
        <v>0</v>
      </c>
      <c r="W9" s="26" cm="1">
        <f t="array" aca="1" ref="W9" ca="1">SUMPRODUCT(COUNTIFS(INDIRECT("'"&amp;GAMES&amp;"'!B5"),$A9,INDIRECT("'"&amp;GAMES&amp;"'!B6"),W$1))</f>
        <v>0</v>
      </c>
      <c r="X9" s="26" cm="1">
        <f t="array" aca="1" ref="X9" ca="1">SUMPRODUCT(COUNTIFS(INDIRECT("'"&amp;GAMES&amp;"'!B5"),$A9,INDIRECT("'"&amp;GAMES&amp;"'!B6"),X$1))</f>
        <v>0</v>
      </c>
      <c r="Y9" s="54">
        <f t="shared" ca="1" si="1"/>
        <v>0</v>
      </c>
    </row>
    <row r="10" spans="1:33" ht="20.100000000000001" customHeight="1" x14ac:dyDescent="0.25">
      <c r="A10" s="34" t="s">
        <v>184</v>
      </c>
      <c r="B10" s="26" cm="1">
        <f t="array" aca="1" ref="B10" ca="1">SUMPRODUCT(COUNTIFS(INDIRECT("'"&amp;GAMES&amp;"'!B5"),$A10,INDIRECT("'"&amp;GAMES&amp;"'!B6"),B$1))</f>
        <v>0</v>
      </c>
      <c r="C10" s="26" cm="1">
        <f t="array" aca="1" ref="C10" ca="1">SUMPRODUCT(COUNTIFS(INDIRECT("'"&amp;GAMES&amp;"'!B5"),$A10,INDIRECT("'"&amp;GAMES&amp;"'!B6"),C$1))</f>
        <v>0</v>
      </c>
      <c r="D10" s="26" cm="1">
        <f t="array" aca="1" ref="D10" ca="1">SUMPRODUCT(COUNTIFS(INDIRECT("'"&amp;GAMES&amp;"'!B5"),$A10,INDIRECT("'"&amp;GAMES&amp;"'!B6"),D$1))</f>
        <v>0</v>
      </c>
      <c r="E10" s="26" cm="1">
        <f t="array" aca="1" ref="E10" ca="1">SUMPRODUCT(COUNTIFS(INDIRECT("'"&amp;GAMES&amp;"'!B5"),$A10,INDIRECT("'"&amp;GAMES&amp;"'!B6"),E$1))</f>
        <v>0</v>
      </c>
      <c r="F10" s="26" cm="1">
        <f t="array" aca="1" ref="F10" ca="1">SUMPRODUCT(COUNTIFS(INDIRECT("'"&amp;GAMES&amp;"'!B5"),$A10,INDIRECT("'"&amp;GAMES&amp;"'!B6"),F$1))</f>
        <v>0</v>
      </c>
      <c r="G10" s="26" cm="1">
        <f t="array" aca="1" ref="G10" ca="1">SUMPRODUCT(COUNTIFS(INDIRECT("'"&amp;GAMES&amp;"'!B5"),$A10,INDIRECT("'"&amp;GAMES&amp;"'!B6"),G$1))</f>
        <v>0</v>
      </c>
      <c r="H10" s="26" cm="1">
        <f t="array" aca="1" ref="H10" ca="1">SUMPRODUCT(COUNTIFS(INDIRECT("'"&amp;GAMES&amp;"'!B5"),$A10,INDIRECT("'"&amp;GAMES&amp;"'!B6"),H$1))</f>
        <v>0</v>
      </c>
      <c r="I10" s="26" cm="1">
        <f t="array" aca="1" ref="I10" ca="1">SUMPRODUCT(COUNTIFS(INDIRECT("'"&amp;GAMES&amp;"'!B5"),$A10,INDIRECT("'"&amp;GAMES&amp;"'!B6"),I$1))</f>
        <v>0</v>
      </c>
      <c r="J10" s="26" cm="1">
        <f t="array" aca="1" ref="J10" ca="1">SUMPRODUCT(COUNTIFS(INDIRECT("'"&amp;GAMES&amp;"'!B5"),$A10,INDIRECT("'"&amp;GAMES&amp;"'!B6"),J$1))</f>
        <v>0</v>
      </c>
      <c r="K10" s="26" cm="1">
        <f t="array" aca="1" ref="K10" ca="1">SUMPRODUCT(COUNTIFS(INDIRECT("'"&amp;GAMES&amp;"'!B5"),$A10,INDIRECT("'"&amp;GAMES&amp;"'!B6"),K$1))</f>
        <v>0</v>
      </c>
      <c r="L10" s="26" cm="1">
        <f t="array" aca="1" ref="L10" ca="1">SUMPRODUCT(COUNTIFS(INDIRECT("'"&amp;GAMES&amp;"'!B5"),$A10,INDIRECT("'"&amp;GAMES&amp;"'!B6"),L$1))</f>
        <v>0</v>
      </c>
      <c r="M10" s="26" cm="1">
        <f t="array" aca="1" ref="M10" ca="1">SUMPRODUCT(COUNTIFS(INDIRECT("'"&amp;GAMES&amp;"'!B5"),$A10,INDIRECT("'"&amp;GAMES&amp;"'!B6"),M$1))</f>
        <v>0</v>
      </c>
      <c r="N10" s="26" cm="1">
        <f t="array" aca="1" ref="N10" ca="1">SUMPRODUCT(COUNTIFS(INDIRECT("'"&amp;GAMES&amp;"'!B5"),$A10,INDIRECT("'"&amp;GAMES&amp;"'!B6"),N$1))</f>
        <v>0</v>
      </c>
      <c r="O10" s="26" cm="1">
        <f t="array" aca="1" ref="O10" ca="1">SUMPRODUCT(COUNTIFS(INDIRECT("'"&amp;GAMES&amp;"'!B5"),$A10,INDIRECT("'"&amp;GAMES&amp;"'!B6"),O$1))</f>
        <v>0</v>
      </c>
      <c r="P10" s="26" cm="1">
        <f t="array" aca="1" ref="P10" ca="1">SUMPRODUCT(COUNTIFS(INDIRECT("'"&amp;GAMES&amp;"'!B5"),$A10,INDIRECT("'"&amp;GAMES&amp;"'!B6"),P$1))</f>
        <v>0</v>
      </c>
      <c r="Q10" s="26" cm="1">
        <f t="array" aca="1" ref="Q10" ca="1">SUMPRODUCT(COUNTIFS(INDIRECT("'"&amp;GAMES&amp;"'!B5"),$A10,INDIRECT("'"&amp;GAMES&amp;"'!B6"),Q$1))</f>
        <v>0</v>
      </c>
      <c r="R10" s="26" cm="1">
        <f t="array" aca="1" ref="R10" ca="1">SUMPRODUCT(COUNTIFS(INDIRECT("'"&amp;GAMES&amp;"'!B5"),$A10,INDIRECT("'"&amp;GAMES&amp;"'!B6"),R$1))</f>
        <v>0</v>
      </c>
      <c r="S10" s="26" cm="1">
        <f t="array" aca="1" ref="S10" ca="1">SUMPRODUCT(COUNTIFS(INDIRECT("'"&amp;GAMES&amp;"'!B5"),$A10,INDIRECT("'"&amp;GAMES&amp;"'!B6"),S$1))</f>
        <v>0</v>
      </c>
      <c r="T10" s="26" cm="1">
        <f t="array" aca="1" ref="T10" ca="1">SUMPRODUCT(COUNTIFS(INDIRECT("'"&amp;GAMES&amp;"'!B5"),$A10,INDIRECT("'"&amp;GAMES&amp;"'!B6"),T$1))</f>
        <v>0</v>
      </c>
      <c r="U10" s="26" cm="1">
        <f t="array" aca="1" ref="U10" ca="1">SUMPRODUCT(COUNTIFS(INDIRECT("'"&amp;GAMES&amp;"'!B5"),$A10,INDIRECT("'"&amp;GAMES&amp;"'!B6"),U$1))</f>
        <v>0</v>
      </c>
      <c r="V10" s="26" cm="1">
        <f t="array" aca="1" ref="V10" ca="1">SUMPRODUCT(COUNTIFS(INDIRECT("'"&amp;GAMES&amp;"'!B5"),$A10,INDIRECT("'"&amp;GAMES&amp;"'!B6"),V$1))</f>
        <v>0</v>
      </c>
      <c r="W10" s="26" cm="1">
        <f t="array" aca="1" ref="W10" ca="1">SUMPRODUCT(COUNTIFS(INDIRECT("'"&amp;GAMES&amp;"'!B5"),$A10,INDIRECT("'"&amp;GAMES&amp;"'!B6"),W$1))</f>
        <v>0</v>
      </c>
      <c r="X10" s="26" cm="1">
        <f t="array" aca="1" ref="X10" ca="1">SUMPRODUCT(COUNTIFS(INDIRECT("'"&amp;GAMES&amp;"'!B5"),$A10,INDIRECT("'"&amp;GAMES&amp;"'!B6"),X$1))</f>
        <v>0</v>
      </c>
      <c r="Y10" s="54">
        <f t="shared" ca="1" si="1"/>
        <v>0</v>
      </c>
    </row>
    <row r="11" spans="1:33" ht="20.100000000000001" customHeight="1" x14ac:dyDescent="0.25">
      <c r="A11" s="28" t="s">
        <v>185</v>
      </c>
      <c r="B11" s="26" cm="1">
        <f t="array" aca="1" ref="B11" ca="1">SUMPRODUCT(COUNTIFS(INDIRECT("'"&amp;GAMES&amp;"'!B5"),$A11,INDIRECT("'"&amp;GAMES&amp;"'!B6"),B$1))</f>
        <v>0</v>
      </c>
      <c r="C11" s="26" cm="1">
        <f t="array" aca="1" ref="C11" ca="1">SUMPRODUCT(COUNTIFS(INDIRECT("'"&amp;GAMES&amp;"'!B5"),$A11,INDIRECT("'"&amp;GAMES&amp;"'!B6"),C$1))</f>
        <v>0</v>
      </c>
      <c r="D11" s="26" cm="1">
        <f t="array" aca="1" ref="D11" ca="1">SUMPRODUCT(COUNTIFS(INDIRECT("'"&amp;GAMES&amp;"'!B5"),$A11,INDIRECT("'"&amp;GAMES&amp;"'!B6"),D$1))</f>
        <v>0</v>
      </c>
      <c r="E11" s="26" cm="1">
        <f t="array" aca="1" ref="E11" ca="1">SUMPRODUCT(COUNTIFS(INDIRECT("'"&amp;GAMES&amp;"'!B5"),$A11,INDIRECT("'"&amp;GAMES&amp;"'!B6"),E$1))</f>
        <v>0</v>
      </c>
      <c r="F11" s="26" cm="1">
        <f t="array" aca="1" ref="F11" ca="1">SUMPRODUCT(COUNTIFS(INDIRECT("'"&amp;GAMES&amp;"'!B5"),$A11,INDIRECT("'"&amp;GAMES&amp;"'!B6"),F$1))</f>
        <v>0</v>
      </c>
      <c r="G11" s="26" cm="1">
        <f t="array" aca="1" ref="G11" ca="1">SUMPRODUCT(COUNTIFS(INDIRECT("'"&amp;GAMES&amp;"'!B5"),$A11,INDIRECT("'"&amp;GAMES&amp;"'!B6"),G$1))</f>
        <v>0</v>
      </c>
      <c r="H11" s="26" cm="1">
        <f t="array" aca="1" ref="H11" ca="1">SUMPRODUCT(COUNTIFS(INDIRECT("'"&amp;GAMES&amp;"'!B5"),$A11,INDIRECT("'"&amp;GAMES&amp;"'!B6"),H$1))</f>
        <v>0</v>
      </c>
      <c r="I11" s="26" cm="1">
        <f t="array" aca="1" ref="I11" ca="1">SUMPRODUCT(COUNTIFS(INDIRECT("'"&amp;GAMES&amp;"'!B5"),$A11,INDIRECT("'"&amp;GAMES&amp;"'!B6"),I$1))</f>
        <v>0</v>
      </c>
      <c r="J11" s="26" cm="1">
        <f t="array" aca="1" ref="J11" ca="1">SUMPRODUCT(COUNTIFS(INDIRECT("'"&amp;GAMES&amp;"'!B5"),$A11,INDIRECT("'"&amp;GAMES&amp;"'!B6"),J$1))</f>
        <v>0</v>
      </c>
      <c r="K11" s="26" cm="1">
        <f t="array" aca="1" ref="K11" ca="1">SUMPRODUCT(COUNTIFS(INDIRECT("'"&amp;GAMES&amp;"'!B5"),$A11,INDIRECT("'"&amp;GAMES&amp;"'!B6"),K$1))</f>
        <v>0</v>
      </c>
      <c r="L11" s="26" cm="1">
        <f t="array" aca="1" ref="L11" ca="1">SUMPRODUCT(COUNTIFS(INDIRECT("'"&amp;GAMES&amp;"'!B5"),$A11,INDIRECT("'"&amp;GAMES&amp;"'!B6"),L$1))</f>
        <v>0</v>
      </c>
      <c r="M11" s="26" cm="1">
        <f t="array" aca="1" ref="M11" ca="1">SUMPRODUCT(COUNTIFS(INDIRECT("'"&amp;GAMES&amp;"'!B5"),$A11,INDIRECT("'"&amp;GAMES&amp;"'!B6"),M$1))</f>
        <v>0</v>
      </c>
      <c r="N11" s="26" cm="1">
        <f t="array" aca="1" ref="N11" ca="1">SUMPRODUCT(COUNTIFS(INDIRECT("'"&amp;GAMES&amp;"'!B5"),$A11,INDIRECT("'"&amp;GAMES&amp;"'!B6"),N$1))</f>
        <v>0</v>
      </c>
      <c r="O11" s="26" cm="1">
        <f t="array" aca="1" ref="O11" ca="1">SUMPRODUCT(COUNTIFS(INDIRECT("'"&amp;GAMES&amp;"'!B5"),$A11,INDIRECT("'"&amp;GAMES&amp;"'!B6"),O$1))</f>
        <v>0</v>
      </c>
      <c r="P11" s="26" cm="1">
        <f t="array" aca="1" ref="P11" ca="1">SUMPRODUCT(COUNTIFS(INDIRECT("'"&amp;GAMES&amp;"'!B5"),$A11,INDIRECT("'"&amp;GAMES&amp;"'!B6"),P$1))</f>
        <v>0</v>
      </c>
      <c r="Q11" s="26" cm="1">
        <f t="array" aca="1" ref="Q11" ca="1">SUMPRODUCT(COUNTIFS(INDIRECT("'"&amp;GAMES&amp;"'!B5"),$A11,INDIRECT("'"&amp;GAMES&amp;"'!B6"),Q$1))</f>
        <v>0</v>
      </c>
      <c r="R11" s="26" cm="1">
        <f t="array" aca="1" ref="R11" ca="1">SUMPRODUCT(COUNTIFS(INDIRECT("'"&amp;GAMES&amp;"'!B5"),$A11,INDIRECT("'"&amp;GAMES&amp;"'!B6"),R$1))</f>
        <v>0</v>
      </c>
      <c r="S11" s="26" cm="1">
        <f t="array" aca="1" ref="S11" ca="1">SUMPRODUCT(COUNTIFS(INDIRECT("'"&amp;GAMES&amp;"'!B5"),$A11,INDIRECT("'"&amp;GAMES&amp;"'!B6"),S$1))</f>
        <v>0</v>
      </c>
      <c r="T11" s="26" cm="1">
        <f t="array" aca="1" ref="T11" ca="1">SUMPRODUCT(COUNTIFS(INDIRECT("'"&amp;GAMES&amp;"'!B5"),$A11,INDIRECT("'"&amp;GAMES&amp;"'!B6"),T$1))</f>
        <v>0</v>
      </c>
      <c r="U11" s="26" cm="1">
        <f t="array" aca="1" ref="U11" ca="1">SUMPRODUCT(COUNTIFS(INDIRECT("'"&amp;GAMES&amp;"'!B5"),$A11,INDIRECT("'"&amp;GAMES&amp;"'!B6"),U$1))</f>
        <v>0</v>
      </c>
      <c r="V11" s="26" cm="1">
        <f t="array" aca="1" ref="V11" ca="1">SUMPRODUCT(COUNTIFS(INDIRECT("'"&amp;GAMES&amp;"'!B5"),$A11,INDIRECT("'"&amp;GAMES&amp;"'!B6"),V$1))</f>
        <v>0</v>
      </c>
      <c r="W11" s="26" cm="1">
        <f t="array" aca="1" ref="W11" ca="1">SUMPRODUCT(COUNTIFS(INDIRECT("'"&amp;GAMES&amp;"'!B5"),$A11,INDIRECT("'"&amp;GAMES&amp;"'!B6"),W$1))</f>
        <v>0</v>
      </c>
      <c r="X11" s="26" cm="1">
        <f t="array" aca="1" ref="X11" ca="1">SUMPRODUCT(COUNTIFS(INDIRECT("'"&amp;GAMES&amp;"'!B5"),$A11,INDIRECT("'"&amp;GAMES&amp;"'!B6"),X$1))</f>
        <v>0</v>
      </c>
      <c r="Y11" s="54">
        <f t="shared" ca="1" si="1"/>
        <v>0</v>
      </c>
    </row>
    <row r="12" spans="1:33" ht="20.100000000000001" customHeight="1" x14ac:dyDescent="0.25">
      <c r="A12" s="34" t="s">
        <v>186</v>
      </c>
      <c r="B12" s="26" cm="1">
        <f t="array" aca="1" ref="B12" ca="1">SUMPRODUCT(COUNTIFS(INDIRECT("'"&amp;GAMES&amp;"'!B5"),$A12,INDIRECT("'"&amp;GAMES&amp;"'!B6"),B$1))</f>
        <v>0</v>
      </c>
      <c r="C12" s="26" cm="1">
        <f t="array" aca="1" ref="C12" ca="1">SUMPRODUCT(COUNTIFS(INDIRECT("'"&amp;GAMES&amp;"'!B5"),$A12,INDIRECT("'"&amp;GAMES&amp;"'!B6"),C$1))</f>
        <v>0</v>
      </c>
      <c r="D12" s="26" cm="1">
        <f t="array" aca="1" ref="D12" ca="1">SUMPRODUCT(COUNTIFS(INDIRECT("'"&amp;GAMES&amp;"'!B5"),$A12,INDIRECT("'"&amp;GAMES&amp;"'!B6"),D$1))</f>
        <v>0</v>
      </c>
      <c r="E12" s="26" cm="1">
        <f t="array" aca="1" ref="E12" ca="1">SUMPRODUCT(COUNTIFS(INDIRECT("'"&amp;GAMES&amp;"'!B5"),$A12,INDIRECT("'"&amp;GAMES&amp;"'!B6"),E$1))</f>
        <v>0</v>
      </c>
      <c r="F12" s="26" cm="1">
        <f t="array" aca="1" ref="F12" ca="1">SUMPRODUCT(COUNTIFS(INDIRECT("'"&amp;GAMES&amp;"'!B5"),$A12,INDIRECT("'"&amp;GAMES&amp;"'!B6"),F$1))</f>
        <v>0</v>
      </c>
      <c r="G12" s="26" cm="1">
        <f t="array" aca="1" ref="G12" ca="1">SUMPRODUCT(COUNTIFS(INDIRECT("'"&amp;GAMES&amp;"'!B5"),$A12,INDIRECT("'"&amp;GAMES&amp;"'!B6"),G$1))</f>
        <v>0</v>
      </c>
      <c r="H12" s="26" cm="1">
        <f t="array" aca="1" ref="H12" ca="1">SUMPRODUCT(COUNTIFS(INDIRECT("'"&amp;GAMES&amp;"'!B5"),$A12,INDIRECT("'"&amp;GAMES&amp;"'!B6"),H$1))</f>
        <v>0</v>
      </c>
      <c r="I12" s="26" cm="1">
        <f t="array" aca="1" ref="I12" ca="1">SUMPRODUCT(COUNTIFS(INDIRECT("'"&amp;GAMES&amp;"'!B5"),$A12,INDIRECT("'"&amp;GAMES&amp;"'!B6"),I$1))</f>
        <v>0</v>
      </c>
      <c r="J12" s="26" cm="1">
        <f t="array" aca="1" ref="J12" ca="1">SUMPRODUCT(COUNTIFS(INDIRECT("'"&amp;GAMES&amp;"'!B5"),$A12,INDIRECT("'"&amp;GAMES&amp;"'!B6"),J$1))</f>
        <v>0</v>
      </c>
      <c r="K12" s="26" cm="1">
        <f t="array" aca="1" ref="K12" ca="1">SUMPRODUCT(COUNTIFS(INDIRECT("'"&amp;GAMES&amp;"'!B5"),$A12,INDIRECT("'"&amp;GAMES&amp;"'!B6"),K$1))</f>
        <v>0</v>
      </c>
      <c r="L12" s="26" cm="1">
        <f t="array" aca="1" ref="L12" ca="1">SUMPRODUCT(COUNTIFS(INDIRECT("'"&amp;GAMES&amp;"'!B5"),$A12,INDIRECT("'"&amp;GAMES&amp;"'!B6"),L$1))</f>
        <v>0</v>
      </c>
      <c r="M12" s="26" cm="1">
        <f t="array" aca="1" ref="M12" ca="1">SUMPRODUCT(COUNTIFS(INDIRECT("'"&amp;GAMES&amp;"'!B5"),$A12,INDIRECT("'"&amp;GAMES&amp;"'!B6"),M$1))</f>
        <v>0</v>
      </c>
      <c r="N12" s="26" cm="1">
        <f t="array" aca="1" ref="N12" ca="1">SUMPRODUCT(COUNTIFS(INDIRECT("'"&amp;GAMES&amp;"'!B5"),$A12,INDIRECT("'"&amp;GAMES&amp;"'!B6"),N$1))</f>
        <v>0</v>
      </c>
      <c r="O12" s="26" cm="1">
        <f t="array" aca="1" ref="O12" ca="1">SUMPRODUCT(COUNTIFS(INDIRECT("'"&amp;GAMES&amp;"'!B5"),$A12,INDIRECT("'"&amp;GAMES&amp;"'!B6"),O$1))</f>
        <v>0</v>
      </c>
      <c r="P12" s="26" cm="1">
        <f t="array" aca="1" ref="P12" ca="1">SUMPRODUCT(COUNTIFS(INDIRECT("'"&amp;GAMES&amp;"'!B5"),$A12,INDIRECT("'"&amp;GAMES&amp;"'!B6"),P$1))</f>
        <v>0</v>
      </c>
      <c r="Q12" s="26" cm="1">
        <f t="array" aca="1" ref="Q12" ca="1">SUMPRODUCT(COUNTIFS(INDIRECT("'"&amp;GAMES&amp;"'!B5"),$A12,INDIRECT("'"&amp;GAMES&amp;"'!B6"),Q$1))</f>
        <v>0</v>
      </c>
      <c r="R12" s="26" cm="1">
        <f t="array" aca="1" ref="R12" ca="1">SUMPRODUCT(COUNTIFS(INDIRECT("'"&amp;GAMES&amp;"'!B5"),$A12,INDIRECT("'"&amp;GAMES&amp;"'!B6"),R$1))</f>
        <v>0</v>
      </c>
      <c r="S12" s="26" cm="1">
        <f t="array" aca="1" ref="S12" ca="1">SUMPRODUCT(COUNTIFS(INDIRECT("'"&amp;GAMES&amp;"'!B5"),$A12,INDIRECT("'"&amp;GAMES&amp;"'!B6"),S$1))</f>
        <v>0</v>
      </c>
      <c r="T12" s="26" cm="1">
        <f t="array" aca="1" ref="T12" ca="1">SUMPRODUCT(COUNTIFS(INDIRECT("'"&amp;GAMES&amp;"'!B5"),$A12,INDIRECT("'"&amp;GAMES&amp;"'!B6"),T$1))</f>
        <v>0</v>
      </c>
      <c r="U12" s="26" cm="1">
        <f t="array" aca="1" ref="U12" ca="1">SUMPRODUCT(COUNTIFS(INDIRECT("'"&amp;GAMES&amp;"'!B5"),$A12,INDIRECT("'"&amp;GAMES&amp;"'!B6"),U$1))</f>
        <v>0</v>
      </c>
      <c r="V12" s="26" cm="1">
        <f t="array" aca="1" ref="V12" ca="1">SUMPRODUCT(COUNTIFS(INDIRECT("'"&amp;GAMES&amp;"'!B5"),$A12,INDIRECT("'"&amp;GAMES&amp;"'!B6"),V$1))</f>
        <v>0</v>
      </c>
      <c r="W12" s="26" cm="1">
        <f t="array" aca="1" ref="W12" ca="1">SUMPRODUCT(COUNTIFS(INDIRECT("'"&amp;GAMES&amp;"'!B5"),$A12,INDIRECT("'"&amp;GAMES&amp;"'!B6"),W$1))</f>
        <v>0</v>
      </c>
      <c r="X12" s="26" cm="1">
        <f t="array" aca="1" ref="X12" ca="1">SUMPRODUCT(COUNTIFS(INDIRECT("'"&amp;GAMES&amp;"'!B5"),$A12,INDIRECT("'"&amp;GAMES&amp;"'!B6"),X$1))</f>
        <v>0</v>
      </c>
      <c r="Y12" s="54">
        <f t="shared" ca="1" si="1"/>
        <v>0</v>
      </c>
    </row>
    <row r="13" spans="1:33" ht="20.100000000000001" customHeight="1" x14ac:dyDescent="0.25">
      <c r="A13" s="28" t="s">
        <v>187</v>
      </c>
      <c r="B13" s="26" cm="1">
        <f t="array" aca="1" ref="B13" ca="1">SUMPRODUCT(COUNTIFS(INDIRECT("'"&amp;GAMES&amp;"'!B5"),$A13,INDIRECT("'"&amp;GAMES&amp;"'!B6"),B$1))</f>
        <v>0</v>
      </c>
      <c r="C13" s="26" cm="1">
        <f t="array" aca="1" ref="C13" ca="1">SUMPRODUCT(COUNTIFS(INDIRECT("'"&amp;GAMES&amp;"'!B5"),$A13,INDIRECT("'"&amp;GAMES&amp;"'!B6"),C$1))</f>
        <v>0</v>
      </c>
      <c r="D13" s="26" cm="1">
        <f t="array" aca="1" ref="D13" ca="1">SUMPRODUCT(COUNTIFS(INDIRECT("'"&amp;GAMES&amp;"'!B5"),$A13,INDIRECT("'"&amp;GAMES&amp;"'!B6"),D$1))</f>
        <v>0</v>
      </c>
      <c r="E13" s="26" cm="1">
        <f t="array" aca="1" ref="E13" ca="1">SUMPRODUCT(COUNTIFS(INDIRECT("'"&amp;GAMES&amp;"'!B5"),$A13,INDIRECT("'"&amp;GAMES&amp;"'!B6"),E$1))</f>
        <v>0</v>
      </c>
      <c r="F13" s="26" cm="1">
        <f t="array" aca="1" ref="F13" ca="1">SUMPRODUCT(COUNTIFS(INDIRECT("'"&amp;GAMES&amp;"'!B5"),$A13,INDIRECT("'"&amp;GAMES&amp;"'!B6"),F$1))</f>
        <v>0</v>
      </c>
      <c r="G13" s="26" cm="1">
        <f t="array" aca="1" ref="G13" ca="1">SUMPRODUCT(COUNTIFS(INDIRECT("'"&amp;GAMES&amp;"'!B5"),$A13,INDIRECT("'"&amp;GAMES&amp;"'!B6"),G$1))</f>
        <v>0</v>
      </c>
      <c r="H13" s="26" cm="1">
        <f t="array" aca="1" ref="H13" ca="1">SUMPRODUCT(COUNTIFS(INDIRECT("'"&amp;GAMES&amp;"'!B5"),$A13,INDIRECT("'"&amp;GAMES&amp;"'!B6"),H$1))</f>
        <v>0</v>
      </c>
      <c r="I13" s="26" cm="1">
        <f t="array" aca="1" ref="I13" ca="1">SUMPRODUCT(COUNTIFS(INDIRECT("'"&amp;GAMES&amp;"'!B5"),$A13,INDIRECT("'"&amp;GAMES&amp;"'!B6"),I$1))</f>
        <v>0</v>
      </c>
      <c r="J13" s="26" cm="1">
        <f t="array" aca="1" ref="J13" ca="1">SUMPRODUCT(COUNTIFS(INDIRECT("'"&amp;GAMES&amp;"'!B5"),$A13,INDIRECT("'"&amp;GAMES&amp;"'!B6"),J$1))</f>
        <v>0</v>
      </c>
      <c r="K13" s="26" cm="1">
        <f t="array" aca="1" ref="K13" ca="1">SUMPRODUCT(COUNTIFS(INDIRECT("'"&amp;GAMES&amp;"'!B5"),$A13,INDIRECT("'"&amp;GAMES&amp;"'!B6"),K$1))</f>
        <v>0</v>
      </c>
      <c r="L13" s="26" cm="1">
        <f t="array" aca="1" ref="L13" ca="1">SUMPRODUCT(COUNTIFS(INDIRECT("'"&amp;GAMES&amp;"'!B5"),$A13,INDIRECT("'"&amp;GAMES&amp;"'!B6"),L$1))</f>
        <v>0</v>
      </c>
      <c r="M13" s="26" cm="1">
        <f t="array" aca="1" ref="M13" ca="1">SUMPRODUCT(COUNTIFS(INDIRECT("'"&amp;GAMES&amp;"'!B5"),$A13,INDIRECT("'"&amp;GAMES&amp;"'!B6"),M$1))</f>
        <v>0</v>
      </c>
      <c r="N13" s="26" cm="1">
        <f t="array" aca="1" ref="N13" ca="1">SUMPRODUCT(COUNTIFS(INDIRECT("'"&amp;GAMES&amp;"'!B5"),$A13,INDIRECT("'"&amp;GAMES&amp;"'!B6"),N$1))</f>
        <v>0</v>
      </c>
      <c r="O13" s="26" cm="1">
        <f t="array" aca="1" ref="O13" ca="1">SUMPRODUCT(COUNTIFS(INDIRECT("'"&amp;GAMES&amp;"'!B5"),$A13,INDIRECT("'"&amp;GAMES&amp;"'!B6"),O$1))</f>
        <v>0</v>
      </c>
      <c r="P13" s="26" cm="1">
        <f t="array" aca="1" ref="P13" ca="1">SUMPRODUCT(COUNTIFS(INDIRECT("'"&amp;GAMES&amp;"'!B5"),$A13,INDIRECT("'"&amp;GAMES&amp;"'!B6"),P$1))</f>
        <v>0</v>
      </c>
      <c r="Q13" s="26" cm="1">
        <f t="array" aca="1" ref="Q13" ca="1">SUMPRODUCT(COUNTIFS(INDIRECT("'"&amp;GAMES&amp;"'!B5"),$A13,INDIRECT("'"&amp;GAMES&amp;"'!B6"),Q$1))</f>
        <v>0</v>
      </c>
      <c r="R13" s="26" cm="1">
        <f t="array" aca="1" ref="R13" ca="1">SUMPRODUCT(COUNTIFS(INDIRECT("'"&amp;GAMES&amp;"'!B5"),$A13,INDIRECT("'"&amp;GAMES&amp;"'!B6"),R$1))</f>
        <v>0</v>
      </c>
      <c r="S13" s="26" cm="1">
        <f t="array" aca="1" ref="S13" ca="1">SUMPRODUCT(COUNTIFS(INDIRECT("'"&amp;GAMES&amp;"'!B5"),$A13,INDIRECT("'"&amp;GAMES&amp;"'!B6"),S$1))</f>
        <v>0</v>
      </c>
      <c r="T13" s="26" cm="1">
        <f t="array" aca="1" ref="T13" ca="1">SUMPRODUCT(COUNTIFS(INDIRECT("'"&amp;GAMES&amp;"'!B5"),$A13,INDIRECT("'"&amp;GAMES&amp;"'!B6"),T$1))</f>
        <v>0</v>
      </c>
      <c r="U13" s="26" cm="1">
        <f t="array" aca="1" ref="U13" ca="1">SUMPRODUCT(COUNTIFS(INDIRECT("'"&amp;GAMES&amp;"'!B5"),$A13,INDIRECT("'"&amp;GAMES&amp;"'!B6"),U$1))</f>
        <v>0</v>
      </c>
      <c r="V13" s="26" cm="1">
        <f t="array" aca="1" ref="V13" ca="1">SUMPRODUCT(COUNTIFS(INDIRECT("'"&amp;GAMES&amp;"'!B5"),$A13,INDIRECT("'"&amp;GAMES&amp;"'!B6"),V$1))</f>
        <v>0</v>
      </c>
      <c r="W13" s="26" cm="1">
        <f t="array" aca="1" ref="W13" ca="1">SUMPRODUCT(COUNTIFS(INDIRECT("'"&amp;GAMES&amp;"'!B5"),$A13,INDIRECT("'"&amp;GAMES&amp;"'!B6"),W$1))</f>
        <v>0</v>
      </c>
      <c r="X13" s="26" cm="1">
        <f t="array" aca="1" ref="X13" ca="1">SUMPRODUCT(COUNTIFS(INDIRECT("'"&amp;GAMES&amp;"'!B5"),$A13,INDIRECT("'"&amp;GAMES&amp;"'!B6"),X$1))</f>
        <v>0</v>
      </c>
      <c r="Y13" s="54">
        <f t="shared" ca="1" si="1"/>
        <v>0</v>
      </c>
    </row>
    <row r="14" spans="1:33" ht="20.100000000000001" customHeight="1" x14ac:dyDescent="0.25">
      <c r="A14" s="34" t="s">
        <v>188</v>
      </c>
      <c r="B14" s="26" cm="1">
        <f t="array" aca="1" ref="B14" ca="1">SUMPRODUCT(COUNTIFS(INDIRECT("'"&amp;GAMES&amp;"'!B5"),$A14,INDIRECT("'"&amp;GAMES&amp;"'!B6"),B$1))</f>
        <v>0</v>
      </c>
      <c r="C14" s="26" cm="1">
        <f t="array" aca="1" ref="C14" ca="1">SUMPRODUCT(COUNTIFS(INDIRECT("'"&amp;GAMES&amp;"'!B5"),$A14,INDIRECT("'"&amp;GAMES&amp;"'!B6"),C$1))</f>
        <v>0</v>
      </c>
      <c r="D14" s="26" cm="1">
        <f t="array" aca="1" ref="D14" ca="1">SUMPRODUCT(COUNTIFS(INDIRECT("'"&amp;GAMES&amp;"'!B5"),$A14,INDIRECT("'"&amp;GAMES&amp;"'!B6"),D$1))</f>
        <v>0</v>
      </c>
      <c r="E14" s="26" cm="1">
        <f t="array" aca="1" ref="E14" ca="1">SUMPRODUCT(COUNTIFS(INDIRECT("'"&amp;GAMES&amp;"'!B5"),$A14,INDIRECT("'"&amp;GAMES&amp;"'!B6"),E$1))</f>
        <v>0</v>
      </c>
      <c r="F14" s="26" cm="1">
        <f t="array" aca="1" ref="F14" ca="1">SUMPRODUCT(COUNTIFS(INDIRECT("'"&amp;GAMES&amp;"'!B5"),$A14,INDIRECT("'"&amp;GAMES&amp;"'!B6"),F$1))</f>
        <v>0</v>
      </c>
      <c r="G14" s="26" cm="1">
        <f t="array" aca="1" ref="G14" ca="1">SUMPRODUCT(COUNTIFS(INDIRECT("'"&amp;GAMES&amp;"'!B5"),$A14,INDIRECT("'"&amp;GAMES&amp;"'!B6"),G$1))</f>
        <v>0</v>
      </c>
      <c r="H14" s="26" cm="1">
        <f t="array" aca="1" ref="H14" ca="1">SUMPRODUCT(COUNTIFS(INDIRECT("'"&amp;GAMES&amp;"'!B5"),$A14,INDIRECT("'"&amp;GAMES&amp;"'!B6"),H$1))</f>
        <v>0</v>
      </c>
      <c r="I14" s="26" cm="1">
        <f t="array" aca="1" ref="I14" ca="1">SUMPRODUCT(COUNTIFS(INDIRECT("'"&amp;GAMES&amp;"'!B5"),$A14,INDIRECT("'"&amp;GAMES&amp;"'!B6"),I$1))</f>
        <v>0</v>
      </c>
      <c r="J14" s="26" cm="1">
        <f t="array" aca="1" ref="J14" ca="1">SUMPRODUCT(COUNTIFS(INDIRECT("'"&amp;GAMES&amp;"'!B5"),$A14,INDIRECT("'"&amp;GAMES&amp;"'!B6"),J$1))</f>
        <v>0</v>
      </c>
      <c r="K14" s="26" cm="1">
        <f t="array" aca="1" ref="K14" ca="1">SUMPRODUCT(COUNTIFS(INDIRECT("'"&amp;GAMES&amp;"'!B5"),$A14,INDIRECT("'"&amp;GAMES&amp;"'!B6"),K$1))</f>
        <v>0</v>
      </c>
      <c r="L14" s="26" cm="1">
        <f t="array" aca="1" ref="L14" ca="1">SUMPRODUCT(COUNTIFS(INDIRECT("'"&amp;GAMES&amp;"'!B5"),$A14,INDIRECT("'"&amp;GAMES&amp;"'!B6"),L$1))</f>
        <v>0</v>
      </c>
      <c r="M14" s="26" cm="1">
        <f t="array" aca="1" ref="M14" ca="1">SUMPRODUCT(COUNTIFS(INDIRECT("'"&amp;GAMES&amp;"'!B5"),$A14,INDIRECT("'"&amp;GAMES&amp;"'!B6"),M$1))</f>
        <v>0</v>
      </c>
      <c r="N14" s="26" cm="1">
        <f t="array" aca="1" ref="N14" ca="1">SUMPRODUCT(COUNTIFS(INDIRECT("'"&amp;GAMES&amp;"'!B5"),$A14,INDIRECT("'"&amp;GAMES&amp;"'!B6"),N$1))</f>
        <v>0</v>
      </c>
      <c r="O14" s="26" cm="1">
        <f t="array" aca="1" ref="O14" ca="1">SUMPRODUCT(COUNTIFS(INDIRECT("'"&amp;GAMES&amp;"'!B5"),$A14,INDIRECT("'"&amp;GAMES&amp;"'!B6"),O$1))</f>
        <v>0</v>
      </c>
      <c r="P14" s="26" cm="1">
        <f t="array" aca="1" ref="P14" ca="1">SUMPRODUCT(COUNTIFS(INDIRECT("'"&amp;GAMES&amp;"'!B5"),$A14,INDIRECT("'"&amp;GAMES&amp;"'!B6"),P$1))</f>
        <v>0</v>
      </c>
      <c r="Q14" s="26" cm="1">
        <f t="array" aca="1" ref="Q14" ca="1">SUMPRODUCT(COUNTIFS(INDIRECT("'"&amp;GAMES&amp;"'!B5"),$A14,INDIRECT("'"&amp;GAMES&amp;"'!B6"),Q$1))</f>
        <v>0</v>
      </c>
      <c r="R14" s="26" cm="1">
        <f t="array" aca="1" ref="R14" ca="1">SUMPRODUCT(COUNTIFS(INDIRECT("'"&amp;GAMES&amp;"'!B5"),$A14,INDIRECT("'"&amp;GAMES&amp;"'!B6"),R$1))</f>
        <v>0</v>
      </c>
      <c r="S14" s="26" cm="1">
        <f t="array" aca="1" ref="S14" ca="1">SUMPRODUCT(COUNTIFS(INDIRECT("'"&amp;GAMES&amp;"'!B5"),$A14,INDIRECT("'"&amp;GAMES&amp;"'!B6"),S$1))</f>
        <v>0</v>
      </c>
      <c r="T14" s="26" cm="1">
        <f t="array" aca="1" ref="T14" ca="1">SUMPRODUCT(COUNTIFS(INDIRECT("'"&amp;GAMES&amp;"'!B5"),$A14,INDIRECT("'"&amp;GAMES&amp;"'!B6"),T$1))</f>
        <v>0</v>
      </c>
      <c r="U14" s="26" cm="1">
        <f t="array" aca="1" ref="U14" ca="1">SUMPRODUCT(COUNTIFS(INDIRECT("'"&amp;GAMES&amp;"'!B5"),$A14,INDIRECT("'"&amp;GAMES&amp;"'!B6"),U$1))</f>
        <v>0</v>
      </c>
      <c r="V14" s="26" cm="1">
        <f t="array" aca="1" ref="V14" ca="1">SUMPRODUCT(COUNTIFS(INDIRECT("'"&amp;GAMES&amp;"'!B5"),$A14,INDIRECT("'"&amp;GAMES&amp;"'!B6"),V$1))</f>
        <v>0</v>
      </c>
      <c r="W14" s="26" cm="1">
        <f t="array" aca="1" ref="W14" ca="1">SUMPRODUCT(COUNTIFS(INDIRECT("'"&amp;GAMES&amp;"'!B5"),$A14,INDIRECT("'"&amp;GAMES&amp;"'!B6"),W$1))</f>
        <v>0</v>
      </c>
      <c r="X14" s="26" cm="1">
        <f t="array" aca="1" ref="X14" ca="1">SUMPRODUCT(COUNTIFS(INDIRECT("'"&amp;GAMES&amp;"'!B5"),$A14,INDIRECT("'"&amp;GAMES&amp;"'!B6"),X$1))</f>
        <v>0</v>
      </c>
      <c r="Y14" s="54">
        <f t="shared" ca="1" si="1"/>
        <v>0</v>
      </c>
    </row>
    <row r="15" spans="1:33" ht="20.100000000000001" customHeight="1" x14ac:dyDescent="0.25">
      <c r="A15" s="28" t="s">
        <v>189</v>
      </c>
      <c r="B15" s="26" cm="1">
        <f t="array" aca="1" ref="B15" ca="1">SUMPRODUCT(COUNTIFS(INDIRECT("'"&amp;GAMES&amp;"'!B5"),$A15,INDIRECT("'"&amp;GAMES&amp;"'!B6"),B$1))</f>
        <v>0</v>
      </c>
      <c r="C15" s="26" cm="1">
        <f t="array" aca="1" ref="C15" ca="1">SUMPRODUCT(COUNTIFS(INDIRECT("'"&amp;GAMES&amp;"'!B5"),$A15,INDIRECT("'"&amp;GAMES&amp;"'!B6"),C$1))</f>
        <v>0</v>
      </c>
      <c r="D15" s="26" cm="1">
        <f t="array" aca="1" ref="D15" ca="1">SUMPRODUCT(COUNTIFS(INDIRECT("'"&amp;GAMES&amp;"'!B5"),$A15,INDIRECT("'"&amp;GAMES&amp;"'!B6"),D$1))</f>
        <v>0</v>
      </c>
      <c r="E15" s="26" cm="1">
        <f t="array" aca="1" ref="E15" ca="1">SUMPRODUCT(COUNTIFS(INDIRECT("'"&amp;GAMES&amp;"'!B5"),$A15,INDIRECT("'"&amp;GAMES&amp;"'!B6"),E$1))</f>
        <v>0</v>
      </c>
      <c r="F15" s="26" cm="1">
        <f t="array" aca="1" ref="F15" ca="1">SUMPRODUCT(COUNTIFS(INDIRECT("'"&amp;GAMES&amp;"'!B5"),$A15,INDIRECT("'"&amp;GAMES&amp;"'!B6"),F$1))</f>
        <v>0</v>
      </c>
      <c r="G15" s="26" cm="1">
        <f t="array" aca="1" ref="G15" ca="1">SUMPRODUCT(COUNTIFS(INDIRECT("'"&amp;GAMES&amp;"'!B5"),$A15,INDIRECT("'"&amp;GAMES&amp;"'!B6"),G$1))</f>
        <v>0</v>
      </c>
      <c r="H15" s="26" cm="1">
        <f t="array" aca="1" ref="H15" ca="1">SUMPRODUCT(COUNTIFS(INDIRECT("'"&amp;GAMES&amp;"'!B5"),$A15,INDIRECT("'"&amp;GAMES&amp;"'!B6"),H$1))</f>
        <v>0</v>
      </c>
      <c r="I15" s="26" cm="1">
        <f t="array" aca="1" ref="I15" ca="1">SUMPRODUCT(COUNTIFS(INDIRECT("'"&amp;GAMES&amp;"'!B5"),$A15,INDIRECT("'"&amp;GAMES&amp;"'!B6"),I$1))</f>
        <v>0</v>
      </c>
      <c r="J15" s="26" cm="1">
        <f t="array" aca="1" ref="J15" ca="1">SUMPRODUCT(COUNTIFS(INDIRECT("'"&amp;GAMES&amp;"'!B5"),$A15,INDIRECT("'"&amp;GAMES&amp;"'!B6"),J$1))</f>
        <v>0</v>
      </c>
      <c r="K15" s="26" cm="1">
        <f t="array" aca="1" ref="K15" ca="1">SUMPRODUCT(COUNTIFS(INDIRECT("'"&amp;GAMES&amp;"'!B5"),$A15,INDIRECT("'"&amp;GAMES&amp;"'!B6"),K$1))</f>
        <v>0</v>
      </c>
      <c r="L15" s="26" cm="1">
        <f t="array" aca="1" ref="L15" ca="1">SUMPRODUCT(COUNTIFS(INDIRECT("'"&amp;GAMES&amp;"'!B5"),$A15,INDIRECT("'"&amp;GAMES&amp;"'!B6"),L$1))</f>
        <v>0</v>
      </c>
      <c r="M15" s="26" cm="1">
        <f t="array" aca="1" ref="M15" ca="1">SUMPRODUCT(COUNTIFS(INDIRECT("'"&amp;GAMES&amp;"'!B5"),$A15,INDIRECT("'"&amp;GAMES&amp;"'!B6"),M$1))</f>
        <v>0</v>
      </c>
      <c r="N15" s="26" cm="1">
        <f t="array" aca="1" ref="N15" ca="1">SUMPRODUCT(COUNTIFS(INDIRECT("'"&amp;GAMES&amp;"'!B5"),$A15,INDIRECT("'"&amp;GAMES&amp;"'!B6"),N$1))</f>
        <v>0</v>
      </c>
      <c r="O15" s="26" cm="1">
        <f t="array" aca="1" ref="O15" ca="1">SUMPRODUCT(COUNTIFS(INDIRECT("'"&amp;GAMES&amp;"'!B5"),$A15,INDIRECT("'"&amp;GAMES&amp;"'!B6"),O$1))</f>
        <v>0</v>
      </c>
      <c r="P15" s="26" cm="1">
        <f t="array" aca="1" ref="P15" ca="1">SUMPRODUCT(COUNTIFS(INDIRECT("'"&amp;GAMES&amp;"'!B5"),$A15,INDIRECT("'"&amp;GAMES&amp;"'!B6"),P$1))</f>
        <v>0</v>
      </c>
      <c r="Q15" s="26" cm="1">
        <f t="array" aca="1" ref="Q15" ca="1">SUMPRODUCT(COUNTIFS(INDIRECT("'"&amp;GAMES&amp;"'!B5"),$A15,INDIRECT("'"&amp;GAMES&amp;"'!B6"),Q$1))</f>
        <v>0</v>
      </c>
      <c r="R15" s="26" cm="1">
        <f t="array" aca="1" ref="R15" ca="1">SUMPRODUCT(COUNTIFS(INDIRECT("'"&amp;GAMES&amp;"'!B5"),$A15,INDIRECT("'"&amp;GAMES&amp;"'!B6"),R$1))</f>
        <v>0</v>
      </c>
      <c r="S15" s="26" cm="1">
        <f t="array" aca="1" ref="S15" ca="1">SUMPRODUCT(COUNTIFS(INDIRECT("'"&amp;GAMES&amp;"'!B5"),$A15,INDIRECT("'"&amp;GAMES&amp;"'!B6"),S$1))</f>
        <v>0</v>
      </c>
      <c r="T15" s="26" cm="1">
        <f t="array" aca="1" ref="T15" ca="1">SUMPRODUCT(COUNTIFS(INDIRECT("'"&amp;GAMES&amp;"'!B5"),$A15,INDIRECT("'"&amp;GAMES&amp;"'!B6"),T$1))</f>
        <v>0</v>
      </c>
      <c r="U15" s="26" cm="1">
        <f t="array" aca="1" ref="U15" ca="1">SUMPRODUCT(COUNTIFS(INDIRECT("'"&amp;GAMES&amp;"'!B5"),$A15,INDIRECT("'"&amp;GAMES&amp;"'!B6"),U$1))</f>
        <v>0</v>
      </c>
      <c r="V15" s="26" cm="1">
        <f t="array" aca="1" ref="V15" ca="1">SUMPRODUCT(COUNTIFS(INDIRECT("'"&amp;GAMES&amp;"'!B5"),$A15,INDIRECT("'"&amp;GAMES&amp;"'!B6"),V$1))</f>
        <v>0</v>
      </c>
      <c r="W15" s="26" cm="1">
        <f t="array" aca="1" ref="W15" ca="1">SUMPRODUCT(COUNTIFS(INDIRECT("'"&amp;GAMES&amp;"'!B5"),$A15,INDIRECT("'"&amp;GAMES&amp;"'!B6"),W$1))</f>
        <v>0</v>
      </c>
      <c r="X15" s="26" cm="1">
        <f t="array" aca="1" ref="X15" ca="1">SUMPRODUCT(COUNTIFS(INDIRECT("'"&amp;GAMES&amp;"'!B5"),$A15,INDIRECT("'"&amp;GAMES&amp;"'!B6"),X$1))</f>
        <v>0</v>
      </c>
      <c r="Y15" s="54">
        <f t="shared" ca="1" si="1"/>
        <v>0</v>
      </c>
    </row>
    <row r="16" spans="1:33" ht="20.100000000000001" customHeight="1" x14ac:dyDescent="0.25">
      <c r="A16" s="34" t="s">
        <v>190</v>
      </c>
      <c r="B16" s="26" cm="1">
        <f t="array" aca="1" ref="B16" ca="1">SUMPRODUCT(COUNTIFS(INDIRECT("'"&amp;GAMES&amp;"'!B5"),$A16,INDIRECT("'"&amp;GAMES&amp;"'!B6"),B$1))</f>
        <v>0</v>
      </c>
      <c r="C16" s="26" cm="1">
        <f t="array" aca="1" ref="C16" ca="1">SUMPRODUCT(COUNTIFS(INDIRECT("'"&amp;GAMES&amp;"'!B5"),$A16,INDIRECT("'"&amp;GAMES&amp;"'!B6"),C$1))</f>
        <v>0</v>
      </c>
      <c r="D16" s="26" cm="1">
        <f t="array" aca="1" ref="D16" ca="1">SUMPRODUCT(COUNTIFS(INDIRECT("'"&amp;GAMES&amp;"'!B5"),$A16,INDIRECT("'"&amp;GAMES&amp;"'!B6"),D$1))</f>
        <v>0</v>
      </c>
      <c r="E16" s="26" cm="1">
        <f t="array" aca="1" ref="E16" ca="1">SUMPRODUCT(COUNTIFS(INDIRECT("'"&amp;GAMES&amp;"'!B5"),$A16,INDIRECT("'"&amp;GAMES&amp;"'!B6"),E$1))</f>
        <v>0</v>
      </c>
      <c r="F16" s="26" cm="1">
        <f t="array" aca="1" ref="F16" ca="1">SUMPRODUCT(COUNTIFS(INDIRECT("'"&amp;GAMES&amp;"'!B5"),$A16,INDIRECT("'"&amp;GAMES&amp;"'!B6"),F$1))</f>
        <v>0</v>
      </c>
      <c r="G16" s="26" cm="1">
        <f t="array" aca="1" ref="G16" ca="1">SUMPRODUCT(COUNTIFS(INDIRECT("'"&amp;GAMES&amp;"'!B5"),$A16,INDIRECT("'"&amp;GAMES&amp;"'!B6"),G$1))</f>
        <v>0</v>
      </c>
      <c r="H16" s="26" cm="1">
        <f t="array" aca="1" ref="H16" ca="1">SUMPRODUCT(COUNTIFS(INDIRECT("'"&amp;GAMES&amp;"'!B5"),$A16,INDIRECT("'"&amp;GAMES&amp;"'!B6"),H$1))</f>
        <v>0</v>
      </c>
      <c r="I16" s="26" cm="1">
        <f t="array" aca="1" ref="I16" ca="1">SUMPRODUCT(COUNTIFS(INDIRECT("'"&amp;GAMES&amp;"'!B5"),$A16,INDIRECT("'"&amp;GAMES&amp;"'!B6"),I$1))</f>
        <v>0</v>
      </c>
      <c r="J16" s="26" cm="1">
        <f t="array" aca="1" ref="J16" ca="1">SUMPRODUCT(COUNTIFS(INDIRECT("'"&amp;GAMES&amp;"'!B5"),$A16,INDIRECT("'"&amp;GAMES&amp;"'!B6"),J$1))</f>
        <v>0</v>
      </c>
      <c r="K16" s="26" cm="1">
        <f t="array" aca="1" ref="K16" ca="1">SUMPRODUCT(COUNTIFS(INDIRECT("'"&amp;GAMES&amp;"'!B5"),$A16,INDIRECT("'"&amp;GAMES&amp;"'!B6"),K$1))</f>
        <v>0</v>
      </c>
      <c r="L16" s="26" cm="1">
        <f t="array" aca="1" ref="L16" ca="1">SUMPRODUCT(COUNTIFS(INDIRECT("'"&amp;GAMES&amp;"'!B5"),$A16,INDIRECT("'"&amp;GAMES&amp;"'!B6"),L$1))</f>
        <v>0</v>
      </c>
      <c r="M16" s="26" cm="1">
        <f t="array" aca="1" ref="M16" ca="1">SUMPRODUCT(COUNTIFS(INDIRECT("'"&amp;GAMES&amp;"'!B5"),$A16,INDIRECT("'"&amp;GAMES&amp;"'!B6"),M$1))</f>
        <v>0</v>
      </c>
      <c r="N16" s="26" cm="1">
        <f t="array" aca="1" ref="N16" ca="1">SUMPRODUCT(COUNTIFS(INDIRECT("'"&amp;GAMES&amp;"'!B5"),$A16,INDIRECT("'"&amp;GAMES&amp;"'!B6"),N$1))</f>
        <v>0</v>
      </c>
      <c r="O16" s="26" cm="1">
        <f t="array" aca="1" ref="O16" ca="1">SUMPRODUCT(COUNTIFS(INDIRECT("'"&amp;GAMES&amp;"'!B5"),$A16,INDIRECT("'"&amp;GAMES&amp;"'!B6"),O$1))</f>
        <v>0</v>
      </c>
      <c r="P16" s="26" cm="1">
        <f t="array" aca="1" ref="P16" ca="1">SUMPRODUCT(COUNTIFS(INDIRECT("'"&amp;GAMES&amp;"'!B5"),$A16,INDIRECT("'"&amp;GAMES&amp;"'!B6"),P$1))</f>
        <v>0</v>
      </c>
      <c r="Q16" s="26" cm="1">
        <f t="array" aca="1" ref="Q16" ca="1">SUMPRODUCT(COUNTIFS(INDIRECT("'"&amp;GAMES&amp;"'!B5"),$A16,INDIRECT("'"&amp;GAMES&amp;"'!B6"),Q$1))</f>
        <v>0</v>
      </c>
      <c r="R16" s="26" cm="1">
        <f t="array" aca="1" ref="R16" ca="1">SUMPRODUCT(COUNTIFS(INDIRECT("'"&amp;GAMES&amp;"'!B5"),$A16,INDIRECT("'"&amp;GAMES&amp;"'!B6"),R$1))</f>
        <v>0</v>
      </c>
      <c r="S16" s="26" cm="1">
        <f t="array" aca="1" ref="S16" ca="1">SUMPRODUCT(COUNTIFS(INDIRECT("'"&amp;GAMES&amp;"'!B5"),$A16,INDIRECT("'"&amp;GAMES&amp;"'!B6"),S$1))</f>
        <v>0</v>
      </c>
      <c r="T16" s="26" cm="1">
        <f t="array" aca="1" ref="T16" ca="1">SUMPRODUCT(COUNTIFS(INDIRECT("'"&amp;GAMES&amp;"'!B5"),$A16,INDIRECT("'"&amp;GAMES&amp;"'!B6"),T$1))</f>
        <v>0</v>
      </c>
      <c r="U16" s="26" cm="1">
        <f t="array" aca="1" ref="U16" ca="1">SUMPRODUCT(COUNTIFS(INDIRECT("'"&amp;GAMES&amp;"'!B5"),$A16,INDIRECT("'"&amp;GAMES&amp;"'!B6"),U$1))</f>
        <v>0</v>
      </c>
      <c r="V16" s="26" cm="1">
        <f t="array" aca="1" ref="V16" ca="1">SUMPRODUCT(COUNTIFS(INDIRECT("'"&amp;GAMES&amp;"'!B5"),$A16,INDIRECT("'"&amp;GAMES&amp;"'!B6"),V$1))</f>
        <v>0</v>
      </c>
      <c r="W16" s="26" cm="1">
        <f t="array" aca="1" ref="W16" ca="1">SUMPRODUCT(COUNTIFS(INDIRECT("'"&amp;GAMES&amp;"'!B5"),$A16,INDIRECT("'"&amp;GAMES&amp;"'!B6"),W$1))</f>
        <v>0</v>
      </c>
      <c r="X16" s="26" cm="1">
        <f t="array" aca="1" ref="X16" ca="1">SUMPRODUCT(COUNTIFS(INDIRECT("'"&amp;GAMES&amp;"'!B5"),$A16,INDIRECT("'"&amp;GAMES&amp;"'!B6"),X$1))</f>
        <v>0</v>
      </c>
      <c r="Y16" s="54">
        <f t="shared" ca="1" si="1"/>
        <v>0</v>
      </c>
    </row>
    <row r="17" spans="1:25" ht="20.100000000000001" customHeight="1" x14ac:dyDescent="0.25">
      <c r="A17" s="28" t="s">
        <v>191</v>
      </c>
      <c r="B17" s="26" cm="1">
        <f t="array" aca="1" ref="B17" ca="1">SUMPRODUCT(COUNTIFS(INDIRECT("'"&amp;GAMES&amp;"'!B5"),$A17,INDIRECT("'"&amp;GAMES&amp;"'!B6"),B$1))</f>
        <v>0</v>
      </c>
      <c r="C17" s="26" cm="1">
        <f t="array" aca="1" ref="C17" ca="1">SUMPRODUCT(COUNTIFS(INDIRECT("'"&amp;GAMES&amp;"'!B5"),$A17,INDIRECT("'"&amp;GAMES&amp;"'!B6"),C$1))</f>
        <v>0</v>
      </c>
      <c r="D17" s="26" cm="1">
        <f t="array" aca="1" ref="D17" ca="1">SUMPRODUCT(COUNTIFS(INDIRECT("'"&amp;GAMES&amp;"'!B5"),$A17,INDIRECT("'"&amp;GAMES&amp;"'!B6"),D$1))</f>
        <v>0</v>
      </c>
      <c r="E17" s="26" cm="1">
        <f t="array" aca="1" ref="E17" ca="1">SUMPRODUCT(COUNTIFS(INDIRECT("'"&amp;GAMES&amp;"'!B5"),$A17,INDIRECT("'"&amp;GAMES&amp;"'!B6"),E$1))</f>
        <v>0</v>
      </c>
      <c r="F17" s="26" cm="1">
        <f t="array" aca="1" ref="F17" ca="1">SUMPRODUCT(COUNTIFS(INDIRECT("'"&amp;GAMES&amp;"'!B5"),$A17,INDIRECT("'"&amp;GAMES&amp;"'!B6"),F$1))</f>
        <v>0</v>
      </c>
      <c r="G17" s="26" cm="1">
        <f t="array" aca="1" ref="G17" ca="1">SUMPRODUCT(COUNTIFS(INDIRECT("'"&amp;GAMES&amp;"'!B5"),$A17,INDIRECT("'"&amp;GAMES&amp;"'!B6"),G$1))</f>
        <v>0</v>
      </c>
      <c r="H17" s="26" cm="1">
        <f t="array" aca="1" ref="H17" ca="1">SUMPRODUCT(COUNTIFS(INDIRECT("'"&amp;GAMES&amp;"'!B5"),$A17,INDIRECT("'"&amp;GAMES&amp;"'!B6"),H$1))</f>
        <v>0</v>
      </c>
      <c r="I17" s="26" cm="1">
        <f t="array" aca="1" ref="I17" ca="1">SUMPRODUCT(COUNTIFS(INDIRECT("'"&amp;GAMES&amp;"'!B5"),$A17,INDIRECT("'"&amp;GAMES&amp;"'!B6"),I$1))</f>
        <v>0</v>
      </c>
      <c r="J17" s="26" cm="1">
        <f t="array" aca="1" ref="J17" ca="1">SUMPRODUCT(COUNTIFS(INDIRECT("'"&amp;GAMES&amp;"'!B5"),$A17,INDIRECT("'"&amp;GAMES&amp;"'!B6"),J$1))</f>
        <v>0</v>
      </c>
      <c r="K17" s="26" cm="1">
        <f t="array" aca="1" ref="K17" ca="1">SUMPRODUCT(COUNTIFS(INDIRECT("'"&amp;GAMES&amp;"'!B5"),$A17,INDIRECT("'"&amp;GAMES&amp;"'!B6"),K$1))</f>
        <v>0</v>
      </c>
      <c r="L17" s="26" cm="1">
        <f t="array" aca="1" ref="L17" ca="1">SUMPRODUCT(COUNTIFS(INDIRECT("'"&amp;GAMES&amp;"'!B5"),$A17,INDIRECT("'"&amp;GAMES&amp;"'!B6"),L$1))</f>
        <v>0</v>
      </c>
      <c r="M17" s="26" cm="1">
        <f t="array" aca="1" ref="M17" ca="1">SUMPRODUCT(COUNTIFS(INDIRECT("'"&amp;GAMES&amp;"'!B5"),$A17,INDIRECT("'"&amp;GAMES&amp;"'!B6"),M$1))</f>
        <v>0</v>
      </c>
      <c r="N17" s="26" cm="1">
        <f t="array" aca="1" ref="N17" ca="1">SUMPRODUCT(COUNTIFS(INDIRECT("'"&amp;GAMES&amp;"'!B5"),$A17,INDIRECT("'"&amp;GAMES&amp;"'!B6"),N$1))</f>
        <v>0</v>
      </c>
      <c r="O17" s="26" cm="1">
        <f t="array" aca="1" ref="O17" ca="1">SUMPRODUCT(COUNTIFS(INDIRECT("'"&amp;GAMES&amp;"'!B5"),$A17,INDIRECT("'"&amp;GAMES&amp;"'!B6"),O$1))</f>
        <v>0</v>
      </c>
      <c r="P17" s="26" cm="1">
        <f t="array" aca="1" ref="P17" ca="1">SUMPRODUCT(COUNTIFS(INDIRECT("'"&amp;GAMES&amp;"'!B5"),$A17,INDIRECT("'"&amp;GAMES&amp;"'!B6"),P$1))</f>
        <v>0</v>
      </c>
      <c r="Q17" s="26" cm="1">
        <f t="array" aca="1" ref="Q17" ca="1">SUMPRODUCT(COUNTIFS(INDIRECT("'"&amp;GAMES&amp;"'!B5"),$A17,INDIRECT("'"&amp;GAMES&amp;"'!B6"),Q$1))</f>
        <v>0</v>
      </c>
      <c r="R17" s="26" cm="1">
        <f t="array" aca="1" ref="R17" ca="1">SUMPRODUCT(COUNTIFS(INDIRECT("'"&amp;GAMES&amp;"'!B5"),$A17,INDIRECT("'"&amp;GAMES&amp;"'!B6"),R$1))</f>
        <v>0</v>
      </c>
      <c r="S17" s="26" cm="1">
        <f t="array" aca="1" ref="S17" ca="1">SUMPRODUCT(COUNTIFS(INDIRECT("'"&amp;GAMES&amp;"'!B5"),$A17,INDIRECT("'"&amp;GAMES&amp;"'!B6"),S$1))</f>
        <v>0</v>
      </c>
      <c r="T17" s="26" cm="1">
        <f t="array" aca="1" ref="T17" ca="1">SUMPRODUCT(COUNTIFS(INDIRECT("'"&amp;GAMES&amp;"'!B5"),$A17,INDIRECT("'"&amp;GAMES&amp;"'!B6"),T$1))</f>
        <v>0</v>
      </c>
      <c r="U17" s="26" cm="1">
        <f t="array" aca="1" ref="U17" ca="1">SUMPRODUCT(COUNTIFS(INDIRECT("'"&amp;GAMES&amp;"'!B5"),$A17,INDIRECT("'"&amp;GAMES&amp;"'!B6"),U$1))</f>
        <v>0</v>
      </c>
      <c r="V17" s="26" cm="1">
        <f t="array" aca="1" ref="V17" ca="1">SUMPRODUCT(COUNTIFS(INDIRECT("'"&amp;GAMES&amp;"'!B5"),$A17,INDIRECT("'"&amp;GAMES&amp;"'!B6"),V$1))</f>
        <v>0</v>
      </c>
      <c r="W17" s="26" cm="1">
        <f t="array" aca="1" ref="W17" ca="1">SUMPRODUCT(COUNTIFS(INDIRECT("'"&amp;GAMES&amp;"'!B5"),$A17,INDIRECT("'"&amp;GAMES&amp;"'!B6"),W$1))</f>
        <v>0</v>
      </c>
      <c r="X17" s="26" cm="1">
        <f t="array" aca="1" ref="X17" ca="1">SUMPRODUCT(COUNTIFS(INDIRECT("'"&amp;GAMES&amp;"'!B5"),$A17,INDIRECT("'"&amp;GAMES&amp;"'!B6"),X$1))</f>
        <v>0</v>
      </c>
      <c r="Y17" s="54">
        <f t="shared" ca="1" si="1"/>
        <v>0</v>
      </c>
    </row>
    <row r="18" spans="1:25" ht="20.100000000000001" customHeight="1" x14ac:dyDescent="0.25">
      <c r="A18" s="49" t="s">
        <v>192</v>
      </c>
      <c r="B18" s="26" cm="1">
        <f t="array" aca="1" ref="B18" ca="1">SUMPRODUCT(COUNTIFS(INDIRECT("'"&amp;GAMES&amp;"'!B5"),$A18,INDIRECT("'"&amp;GAMES&amp;"'!B6"),B$1))</f>
        <v>0</v>
      </c>
      <c r="C18" s="26" cm="1">
        <f t="array" aca="1" ref="C18" ca="1">SUMPRODUCT(COUNTIFS(INDIRECT("'"&amp;GAMES&amp;"'!B5"),$A18,INDIRECT("'"&amp;GAMES&amp;"'!B6"),C$1))</f>
        <v>0</v>
      </c>
      <c r="D18" s="26" cm="1">
        <f t="array" aca="1" ref="D18" ca="1">SUMPRODUCT(COUNTIFS(INDIRECT("'"&amp;GAMES&amp;"'!B5"),$A18,INDIRECT("'"&amp;GAMES&amp;"'!B6"),D$1))</f>
        <v>0</v>
      </c>
      <c r="E18" s="26" cm="1">
        <f t="array" aca="1" ref="E18" ca="1">SUMPRODUCT(COUNTIFS(INDIRECT("'"&amp;GAMES&amp;"'!B5"),$A18,INDIRECT("'"&amp;GAMES&amp;"'!B6"),E$1))</f>
        <v>0</v>
      </c>
      <c r="F18" s="26" cm="1">
        <f t="array" aca="1" ref="F18" ca="1">SUMPRODUCT(COUNTIFS(INDIRECT("'"&amp;GAMES&amp;"'!B5"),$A18,INDIRECT("'"&amp;GAMES&amp;"'!B6"),F$1))</f>
        <v>0</v>
      </c>
      <c r="G18" s="26" cm="1">
        <f t="array" aca="1" ref="G18" ca="1">SUMPRODUCT(COUNTIFS(INDIRECT("'"&amp;GAMES&amp;"'!B5"),$A18,INDIRECT("'"&amp;GAMES&amp;"'!B6"),G$1))</f>
        <v>0</v>
      </c>
      <c r="H18" s="26" cm="1">
        <f t="array" aca="1" ref="H18" ca="1">SUMPRODUCT(COUNTIFS(INDIRECT("'"&amp;GAMES&amp;"'!B5"),$A18,INDIRECT("'"&amp;GAMES&amp;"'!B6"),H$1))</f>
        <v>0</v>
      </c>
      <c r="I18" s="26" cm="1">
        <f t="array" aca="1" ref="I18" ca="1">SUMPRODUCT(COUNTIFS(INDIRECT("'"&amp;GAMES&amp;"'!B5"),$A18,INDIRECT("'"&amp;GAMES&amp;"'!B6"),I$1))</f>
        <v>0</v>
      </c>
      <c r="J18" s="26" cm="1">
        <f t="array" aca="1" ref="J18" ca="1">SUMPRODUCT(COUNTIFS(INDIRECT("'"&amp;GAMES&amp;"'!B5"),$A18,INDIRECT("'"&amp;GAMES&amp;"'!B6"),J$1))</f>
        <v>0</v>
      </c>
      <c r="K18" s="26" cm="1">
        <f t="array" aca="1" ref="K18" ca="1">SUMPRODUCT(COUNTIFS(INDIRECT("'"&amp;GAMES&amp;"'!B5"),$A18,INDIRECT("'"&amp;GAMES&amp;"'!B6"),K$1))</f>
        <v>0</v>
      </c>
      <c r="L18" s="26" cm="1">
        <f t="array" aca="1" ref="L18" ca="1">SUMPRODUCT(COUNTIFS(INDIRECT("'"&amp;GAMES&amp;"'!B5"),$A18,INDIRECT("'"&amp;GAMES&amp;"'!B6"),L$1))</f>
        <v>0</v>
      </c>
      <c r="M18" s="26" cm="1">
        <f t="array" aca="1" ref="M18" ca="1">SUMPRODUCT(COUNTIFS(INDIRECT("'"&amp;GAMES&amp;"'!B5"),$A18,INDIRECT("'"&amp;GAMES&amp;"'!B6"),M$1))</f>
        <v>0</v>
      </c>
      <c r="N18" s="26" cm="1">
        <f t="array" aca="1" ref="N18" ca="1">SUMPRODUCT(COUNTIFS(INDIRECT("'"&amp;GAMES&amp;"'!B5"),$A18,INDIRECT("'"&amp;GAMES&amp;"'!B6"),N$1))</f>
        <v>0</v>
      </c>
      <c r="O18" s="26" cm="1">
        <f t="array" aca="1" ref="O18" ca="1">SUMPRODUCT(COUNTIFS(INDIRECT("'"&amp;GAMES&amp;"'!B5"),$A18,INDIRECT("'"&amp;GAMES&amp;"'!B6"),O$1))</f>
        <v>0</v>
      </c>
      <c r="P18" s="26" cm="1">
        <f t="array" aca="1" ref="P18" ca="1">SUMPRODUCT(COUNTIFS(INDIRECT("'"&amp;GAMES&amp;"'!B5"),$A18,INDIRECT("'"&amp;GAMES&amp;"'!B6"),P$1))</f>
        <v>0</v>
      </c>
      <c r="Q18" s="26" cm="1">
        <f t="array" aca="1" ref="Q18" ca="1">SUMPRODUCT(COUNTIFS(INDIRECT("'"&amp;GAMES&amp;"'!B5"),$A18,INDIRECT("'"&amp;GAMES&amp;"'!B6"),Q$1))</f>
        <v>0</v>
      </c>
      <c r="R18" s="26" cm="1">
        <f t="array" aca="1" ref="R18" ca="1">SUMPRODUCT(COUNTIFS(INDIRECT("'"&amp;GAMES&amp;"'!B5"),$A18,INDIRECT("'"&amp;GAMES&amp;"'!B6"),R$1))</f>
        <v>0</v>
      </c>
      <c r="S18" s="26" cm="1">
        <f t="array" aca="1" ref="S18" ca="1">SUMPRODUCT(COUNTIFS(INDIRECT("'"&amp;GAMES&amp;"'!B5"),$A18,INDIRECT("'"&amp;GAMES&amp;"'!B6"),S$1))</f>
        <v>0</v>
      </c>
      <c r="T18" s="26" cm="1">
        <f t="array" aca="1" ref="T18" ca="1">SUMPRODUCT(COUNTIFS(INDIRECT("'"&amp;GAMES&amp;"'!B5"),$A18,INDIRECT("'"&amp;GAMES&amp;"'!B6"),T$1))</f>
        <v>0</v>
      </c>
      <c r="U18" s="26" cm="1">
        <f t="array" aca="1" ref="U18" ca="1">SUMPRODUCT(COUNTIFS(INDIRECT("'"&amp;GAMES&amp;"'!B5"),$A18,INDIRECT("'"&amp;GAMES&amp;"'!B6"),U$1))</f>
        <v>0</v>
      </c>
      <c r="V18" s="26" cm="1">
        <f t="array" aca="1" ref="V18" ca="1">SUMPRODUCT(COUNTIFS(INDIRECT("'"&amp;GAMES&amp;"'!B5"),$A18,INDIRECT("'"&amp;GAMES&amp;"'!B6"),V$1))</f>
        <v>0</v>
      </c>
      <c r="W18" s="26" cm="1">
        <f t="array" aca="1" ref="W18" ca="1">SUMPRODUCT(COUNTIFS(INDIRECT("'"&amp;GAMES&amp;"'!B5"),$A18,INDIRECT("'"&amp;GAMES&amp;"'!B6"),W$1))</f>
        <v>0</v>
      </c>
      <c r="X18" s="26" cm="1">
        <f t="array" aca="1" ref="X18" ca="1">SUMPRODUCT(COUNTIFS(INDIRECT("'"&amp;GAMES&amp;"'!B5"),$A18,INDIRECT("'"&amp;GAMES&amp;"'!B6"),X$1))</f>
        <v>0</v>
      </c>
      <c r="Y18" s="54">
        <f t="shared" ref="Y18" ca="1" si="2">SUM(B18:X18)</f>
        <v>0</v>
      </c>
    </row>
    <row r="19" spans="1:25" ht="20.100000000000001" customHeight="1" x14ac:dyDescent="0.25">
      <c r="A19" s="28" t="s">
        <v>193</v>
      </c>
      <c r="B19" s="26" cm="1">
        <f t="array" aca="1" ref="B19" ca="1">SUMPRODUCT(COUNTIFS(INDIRECT("'"&amp;GAMES&amp;"'!B5"),$A19,INDIRECT("'"&amp;GAMES&amp;"'!B6"),B$1))</f>
        <v>0</v>
      </c>
      <c r="C19" s="26" cm="1">
        <f t="array" aca="1" ref="C19" ca="1">SUMPRODUCT(COUNTIFS(INDIRECT("'"&amp;GAMES&amp;"'!B5"),$A19,INDIRECT("'"&amp;GAMES&amp;"'!B6"),C$1))</f>
        <v>0</v>
      </c>
      <c r="D19" s="26" cm="1">
        <f t="array" aca="1" ref="D19" ca="1">SUMPRODUCT(COUNTIFS(INDIRECT("'"&amp;GAMES&amp;"'!B5"),$A19,INDIRECT("'"&amp;GAMES&amp;"'!B6"),D$1))</f>
        <v>0</v>
      </c>
      <c r="E19" s="26" cm="1">
        <f t="array" aca="1" ref="E19" ca="1">SUMPRODUCT(COUNTIFS(INDIRECT("'"&amp;GAMES&amp;"'!B5"),$A19,INDIRECT("'"&amp;GAMES&amp;"'!B6"),E$1))</f>
        <v>0</v>
      </c>
      <c r="F19" s="26" cm="1">
        <f t="array" aca="1" ref="F19" ca="1">SUMPRODUCT(COUNTIFS(INDIRECT("'"&amp;GAMES&amp;"'!B5"),$A19,INDIRECT("'"&amp;GAMES&amp;"'!B6"),F$1))</f>
        <v>0</v>
      </c>
      <c r="G19" s="26" cm="1">
        <f t="array" aca="1" ref="G19" ca="1">SUMPRODUCT(COUNTIFS(INDIRECT("'"&amp;GAMES&amp;"'!B5"),$A19,INDIRECT("'"&amp;GAMES&amp;"'!B6"),G$1))</f>
        <v>0</v>
      </c>
      <c r="H19" s="26" cm="1">
        <f t="array" aca="1" ref="H19" ca="1">SUMPRODUCT(COUNTIFS(INDIRECT("'"&amp;GAMES&amp;"'!B5"),$A19,INDIRECT("'"&amp;GAMES&amp;"'!B6"),H$1))</f>
        <v>0</v>
      </c>
      <c r="I19" s="26" cm="1">
        <f t="array" aca="1" ref="I19" ca="1">SUMPRODUCT(COUNTIFS(INDIRECT("'"&amp;GAMES&amp;"'!B5"),$A19,INDIRECT("'"&amp;GAMES&amp;"'!B6"),I$1))</f>
        <v>0</v>
      </c>
      <c r="J19" s="26" cm="1">
        <f t="array" aca="1" ref="J19" ca="1">SUMPRODUCT(COUNTIFS(INDIRECT("'"&amp;GAMES&amp;"'!B5"),$A19,INDIRECT("'"&amp;GAMES&amp;"'!B6"),J$1))</f>
        <v>0</v>
      </c>
      <c r="K19" s="26" cm="1">
        <f t="array" aca="1" ref="K19" ca="1">SUMPRODUCT(COUNTIFS(INDIRECT("'"&amp;GAMES&amp;"'!B5"),$A19,INDIRECT("'"&amp;GAMES&amp;"'!B6"),K$1))</f>
        <v>0</v>
      </c>
      <c r="L19" s="26" cm="1">
        <f t="array" aca="1" ref="L19" ca="1">SUMPRODUCT(COUNTIFS(INDIRECT("'"&amp;GAMES&amp;"'!B5"),$A19,INDIRECT("'"&amp;GAMES&amp;"'!B6"),L$1))</f>
        <v>0</v>
      </c>
      <c r="M19" s="26" cm="1">
        <f t="array" aca="1" ref="M19" ca="1">SUMPRODUCT(COUNTIFS(INDIRECT("'"&amp;GAMES&amp;"'!B5"),$A19,INDIRECT("'"&amp;GAMES&amp;"'!B6"),M$1))</f>
        <v>0</v>
      </c>
      <c r="N19" s="26" cm="1">
        <f t="array" aca="1" ref="N19" ca="1">SUMPRODUCT(COUNTIFS(INDIRECT("'"&amp;GAMES&amp;"'!B5"),$A19,INDIRECT("'"&amp;GAMES&amp;"'!B6"),N$1))</f>
        <v>0</v>
      </c>
      <c r="O19" s="26" cm="1">
        <f t="array" aca="1" ref="O19" ca="1">SUMPRODUCT(COUNTIFS(INDIRECT("'"&amp;GAMES&amp;"'!B5"),$A19,INDIRECT("'"&amp;GAMES&amp;"'!B6"),O$1))</f>
        <v>0</v>
      </c>
      <c r="P19" s="26" cm="1">
        <f t="array" aca="1" ref="P19" ca="1">SUMPRODUCT(COUNTIFS(INDIRECT("'"&amp;GAMES&amp;"'!B5"),$A19,INDIRECT("'"&amp;GAMES&amp;"'!B6"),P$1))</f>
        <v>0</v>
      </c>
      <c r="Q19" s="26" cm="1">
        <f t="array" aca="1" ref="Q19" ca="1">SUMPRODUCT(COUNTIFS(INDIRECT("'"&amp;GAMES&amp;"'!B5"),$A19,INDIRECT("'"&amp;GAMES&amp;"'!B6"),Q$1))</f>
        <v>0</v>
      </c>
      <c r="R19" s="26" cm="1">
        <f t="array" aca="1" ref="R19" ca="1">SUMPRODUCT(COUNTIFS(INDIRECT("'"&amp;GAMES&amp;"'!B5"),$A19,INDIRECT("'"&amp;GAMES&amp;"'!B6"),R$1))</f>
        <v>0</v>
      </c>
      <c r="S19" s="26" cm="1">
        <f t="array" aca="1" ref="S19" ca="1">SUMPRODUCT(COUNTIFS(INDIRECT("'"&amp;GAMES&amp;"'!B5"),$A19,INDIRECT("'"&amp;GAMES&amp;"'!B6"),S$1))</f>
        <v>0</v>
      </c>
      <c r="T19" s="26" cm="1">
        <f t="array" aca="1" ref="T19" ca="1">SUMPRODUCT(COUNTIFS(INDIRECT("'"&amp;GAMES&amp;"'!B5"),$A19,INDIRECT("'"&amp;GAMES&amp;"'!B6"),T$1))</f>
        <v>0</v>
      </c>
      <c r="U19" s="26" cm="1">
        <f t="array" aca="1" ref="U19" ca="1">SUMPRODUCT(COUNTIFS(INDIRECT("'"&amp;GAMES&amp;"'!B5"),$A19,INDIRECT("'"&amp;GAMES&amp;"'!B6"),U$1))</f>
        <v>0</v>
      </c>
      <c r="V19" s="26" cm="1">
        <f t="array" aca="1" ref="V19" ca="1">SUMPRODUCT(COUNTIFS(INDIRECT("'"&amp;GAMES&amp;"'!B5"),$A19,INDIRECT("'"&amp;GAMES&amp;"'!B6"),V$1))</f>
        <v>0</v>
      </c>
      <c r="W19" s="26" cm="1">
        <f t="array" aca="1" ref="W19" ca="1">SUMPRODUCT(COUNTIFS(INDIRECT("'"&amp;GAMES&amp;"'!B5"),$A19,INDIRECT("'"&amp;GAMES&amp;"'!B6"),W$1))</f>
        <v>0</v>
      </c>
      <c r="X19" s="26" cm="1">
        <f t="array" aca="1" ref="X19" ca="1">SUMPRODUCT(COUNTIFS(INDIRECT("'"&amp;GAMES&amp;"'!B5"),$A19,INDIRECT("'"&amp;GAMES&amp;"'!B6"),X$1))</f>
        <v>0</v>
      </c>
      <c r="Y19" s="54"/>
    </row>
    <row r="20" spans="1:25" ht="20.100000000000001" customHeight="1" x14ac:dyDescent="0.25">
      <c r="A20" s="34" t="s">
        <v>194</v>
      </c>
      <c r="B20" s="26" cm="1">
        <f t="array" aca="1" ref="B20" ca="1">SUMPRODUCT(COUNTIFS(INDIRECT("'"&amp;GAMES&amp;"'!B5"),$A20,INDIRECT("'"&amp;GAMES&amp;"'!B6"),B$1))</f>
        <v>0</v>
      </c>
      <c r="C20" s="26" cm="1">
        <f t="array" aca="1" ref="C20" ca="1">SUMPRODUCT(COUNTIFS(INDIRECT("'"&amp;GAMES&amp;"'!B5"),$A20,INDIRECT("'"&amp;GAMES&amp;"'!B6"),C$1))</f>
        <v>0</v>
      </c>
      <c r="D20" s="26" cm="1">
        <f t="array" aca="1" ref="D20" ca="1">SUMPRODUCT(COUNTIFS(INDIRECT("'"&amp;GAMES&amp;"'!B5"),$A20,INDIRECT("'"&amp;GAMES&amp;"'!B6"),D$1))</f>
        <v>0</v>
      </c>
      <c r="E20" s="26" cm="1">
        <f t="array" aca="1" ref="E20" ca="1">SUMPRODUCT(COUNTIFS(INDIRECT("'"&amp;GAMES&amp;"'!B5"),$A20,INDIRECT("'"&amp;GAMES&amp;"'!B6"),E$1))</f>
        <v>0</v>
      </c>
      <c r="F20" s="26" cm="1">
        <f t="array" aca="1" ref="F20" ca="1">SUMPRODUCT(COUNTIFS(INDIRECT("'"&amp;GAMES&amp;"'!B5"),$A20,INDIRECT("'"&amp;GAMES&amp;"'!B6"),F$1))</f>
        <v>0</v>
      </c>
      <c r="G20" s="26" cm="1">
        <f t="array" aca="1" ref="G20" ca="1">SUMPRODUCT(COUNTIFS(INDIRECT("'"&amp;GAMES&amp;"'!B5"),$A20,INDIRECT("'"&amp;GAMES&amp;"'!B6"),G$1))</f>
        <v>0</v>
      </c>
      <c r="H20" s="26" cm="1">
        <f t="array" aca="1" ref="H20" ca="1">SUMPRODUCT(COUNTIFS(INDIRECT("'"&amp;GAMES&amp;"'!B5"),$A20,INDIRECT("'"&amp;GAMES&amp;"'!B6"),H$1))</f>
        <v>0</v>
      </c>
      <c r="I20" s="26" cm="1">
        <f t="array" aca="1" ref="I20" ca="1">SUMPRODUCT(COUNTIFS(INDIRECT("'"&amp;GAMES&amp;"'!B5"),$A20,INDIRECT("'"&amp;GAMES&amp;"'!B6"),I$1))</f>
        <v>0</v>
      </c>
      <c r="J20" s="26" cm="1">
        <f t="array" aca="1" ref="J20" ca="1">SUMPRODUCT(COUNTIFS(INDIRECT("'"&amp;GAMES&amp;"'!B5"),$A20,INDIRECT("'"&amp;GAMES&amp;"'!B6"),J$1))</f>
        <v>0</v>
      </c>
      <c r="K20" s="26" cm="1">
        <f t="array" aca="1" ref="K20" ca="1">SUMPRODUCT(COUNTIFS(INDIRECT("'"&amp;GAMES&amp;"'!B5"),$A20,INDIRECT("'"&amp;GAMES&amp;"'!B6"),K$1))</f>
        <v>0</v>
      </c>
      <c r="L20" s="26" cm="1">
        <f t="array" aca="1" ref="L20" ca="1">SUMPRODUCT(COUNTIFS(INDIRECT("'"&amp;GAMES&amp;"'!B5"),$A20,INDIRECT("'"&amp;GAMES&amp;"'!B6"),L$1))</f>
        <v>0</v>
      </c>
      <c r="M20" s="26" cm="1">
        <f t="array" aca="1" ref="M20" ca="1">SUMPRODUCT(COUNTIFS(INDIRECT("'"&amp;GAMES&amp;"'!B5"),$A20,INDIRECT("'"&amp;GAMES&amp;"'!B6"),M$1))</f>
        <v>0</v>
      </c>
      <c r="N20" s="26" cm="1">
        <f t="array" aca="1" ref="N20" ca="1">SUMPRODUCT(COUNTIFS(INDIRECT("'"&amp;GAMES&amp;"'!B5"),$A20,INDIRECT("'"&amp;GAMES&amp;"'!B6"),N$1))</f>
        <v>0</v>
      </c>
      <c r="O20" s="26" cm="1">
        <f t="array" aca="1" ref="O20" ca="1">SUMPRODUCT(COUNTIFS(INDIRECT("'"&amp;GAMES&amp;"'!B5"),$A20,INDIRECT("'"&amp;GAMES&amp;"'!B6"),O$1))</f>
        <v>0</v>
      </c>
      <c r="P20" s="26" cm="1">
        <f t="array" aca="1" ref="P20" ca="1">SUMPRODUCT(COUNTIFS(INDIRECT("'"&amp;GAMES&amp;"'!B5"),$A20,INDIRECT("'"&amp;GAMES&amp;"'!B6"),P$1))</f>
        <v>0</v>
      </c>
      <c r="Q20" s="26" cm="1">
        <f t="array" aca="1" ref="Q20" ca="1">SUMPRODUCT(COUNTIFS(INDIRECT("'"&amp;GAMES&amp;"'!B5"),$A20,INDIRECT("'"&amp;GAMES&amp;"'!B6"),Q$1))</f>
        <v>0</v>
      </c>
      <c r="R20" s="26" cm="1">
        <f t="array" aca="1" ref="R20" ca="1">SUMPRODUCT(COUNTIFS(INDIRECT("'"&amp;GAMES&amp;"'!B5"),$A20,INDIRECT("'"&amp;GAMES&amp;"'!B6"),R$1))</f>
        <v>0</v>
      </c>
      <c r="S20" s="26" cm="1">
        <f t="array" aca="1" ref="S20" ca="1">SUMPRODUCT(COUNTIFS(INDIRECT("'"&amp;GAMES&amp;"'!B5"),$A20,INDIRECT("'"&amp;GAMES&amp;"'!B6"),S$1))</f>
        <v>0</v>
      </c>
      <c r="T20" s="26" cm="1">
        <f t="array" aca="1" ref="T20" ca="1">SUMPRODUCT(COUNTIFS(INDIRECT("'"&amp;GAMES&amp;"'!B5"),$A20,INDIRECT("'"&amp;GAMES&amp;"'!B6"),T$1))</f>
        <v>0</v>
      </c>
      <c r="U20" s="26" cm="1">
        <f t="array" aca="1" ref="U20" ca="1">SUMPRODUCT(COUNTIFS(INDIRECT("'"&amp;GAMES&amp;"'!B5"),$A20,INDIRECT("'"&amp;GAMES&amp;"'!B6"),U$1))</f>
        <v>0</v>
      </c>
      <c r="V20" s="26" cm="1">
        <f t="array" aca="1" ref="V20" ca="1">SUMPRODUCT(COUNTIFS(INDIRECT("'"&amp;GAMES&amp;"'!B5"),$A20,INDIRECT("'"&amp;GAMES&amp;"'!B6"),V$1))</f>
        <v>0</v>
      </c>
      <c r="W20" s="26" cm="1">
        <f t="array" aca="1" ref="W20" ca="1">SUMPRODUCT(COUNTIFS(INDIRECT("'"&amp;GAMES&amp;"'!B5"),$A20,INDIRECT("'"&amp;GAMES&amp;"'!B6"),W$1))</f>
        <v>0</v>
      </c>
      <c r="X20" s="26" cm="1">
        <f t="array" aca="1" ref="X20" ca="1">SUMPRODUCT(COUNTIFS(INDIRECT("'"&amp;GAMES&amp;"'!B5"),$A20,INDIRECT("'"&amp;GAMES&amp;"'!B6"),X$1))</f>
        <v>0</v>
      </c>
      <c r="Y20" s="54">
        <f t="shared" ca="1" si="1"/>
        <v>0</v>
      </c>
    </row>
    <row r="21" spans="1:25" ht="20.100000000000001" customHeight="1" x14ac:dyDescent="0.25">
      <c r="A21" s="28" t="s">
        <v>195</v>
      </c>
      <c r="B21" s="26" cm="1">
        <f t="array" aca="1" ref="B21" ca="1">SUMPRODUCT(COUNTIFS(INDIRECT("'"&amp;GAMES&amp;"'!B5"),$A21,INDIRECT("'"&amp;GAMES&amp;"'!B6"),B$1))</f>
        <v>0</v>
      </c>
      <c r="C21" s="26" cm="1">
        <f t="array" aca="1" ref="C21" ca="1">SUMPRODUCT(COUNTIFS(INDIRECT("'"&amp;GAMES&amp;"'!B5"),$A21,INDIRECT("'"&amp;GAMES&amp;"'!B6"),C$1))</f>
        <v>0</v>
      </c>
      <c r="D21" s="26" cm="1">
        <f t="array" aca="1" ref="D21" ca="1">SUMPRODUCT(COUNTIFS(INDIRECT("'"&amp;GAMES&amp;"'!B5"),$A21,INDIRECT("'"&amp;GAMES&amp;"'!B6"),D$1))</f>
        <v>0</v>
      </c>
      <c r="E21" s="26" cm="1">
        <f t="array" aca="1" ref="E21" ca="1">SUMPRODUCT(COUNTIFS(INDIRECT("'"&amp;GAMES&amp;"'!B5"),$A21,INDIRECT("'"&amp;GAMES&amp;"'!B6"),E$1))</f>
        <v>0</v>
      </c>
      <c r="F21" s="26" cm="1">
        <f t="array" aca="1" ref="F21" ca="1">SUMPRODUCT(COUNTIFS(INDIRECT("'"&amp;GAMES&amp;"'!B5"),$A21,INDIRECT("'"&amp;GAMES&amp;"'!B6"),F$1))</f>
        <v>0</v>
      </c>
      <c r="G21" s="26" cm="1">
        <f t="array" aca="1" ref="G21" ca="1">SUMPRODUCT(COUNTIFS(INDIRECT("'"&amp;GAMES&amp;"'!B5"),$A21,INDIRECT("'"&amp;GAMES&amp;"'!B6"),G$1))</f>
        <v>0</v>
      </c>
      <c r="H21" s="26" cm="1">
        <f t="array" aca="1" ref="H21" ca="1">SUMPRODUCT(COUNTIFS(INDIRECT("'"&amp;GAMES&amp;"'!B5"),$A21,INDIRECT("'"&amp;GAMES&amp;"'!B6"),H$1))</f>
        <v>0</v>
      </c>
      <c r="I21" s="26" cm="1">
        <f t="array" aca="1" ref="I21" ca="1">SUMPRODUCT(COUNTIFS(INDIRECT("'"&amp;GAMES&amp;"'!B5"),$A21,INDIRECT("'"&amp;GAMES&amp;"'!B6"),I$1))</f>
        <v>0</v>
      </c>
      <c r="J21" s="26" cm="1">
        <f t="array" aca="1" ref="J21" ca="1">SUMPRODUCT(COUNTIFS(INDIRECT("'"&amp;GAMES&amp;"'!B5"),$A21,INDIRECT("'"&amp;GAMES&amp;"'!B6"),J$1))</f>
        <v>0</v>
      </c>
      <c r="K21" s="26" cm="1">
        <f t="array" aca="1" ref="K21" ca="1">SUMPRODUCT(COUNTIFS(INDIRECT("'"&amp;GAMES&amp;"'!B5"),$A21,INDIRECT("'"&amp;GAMES&amp;"'!B6"),K$1))</f>
        <v>0</v>
      </c>
      <c r="L21" s="26" cm="1">
        <f t="array" aca="1" ref="L21" ca="1">SUMPRODUCT(COUNTIFS(INDIRECT("'"&amp;GAMES&amp;"'!B5"),$A21,INDIRECT("'"&amp;GAMES&amp;"'!B6"),L$1))</f>
        <v>0</v>
      </c>
      <c r="M21" s="26" cm="1">
        <f t="array" aca="1" ref="M21" ca="1">SUMPRODUCT(COUNTIFS(INDIRECT("'"&amp;GAMES&amp;"'!B5"),$A21,INDIRECT("'"&amp;GAMES&amp;"'!B6"),M$1))</f>
        <v>0</v>
      </c>
      <c r="N21" s="26" cm="1">
        <f t="array" aca="1" ref="N21" ca="1">SUMPRODUCT(COUNTIFS(INDIRECT("'"&amp;GAMES&amp;"'!B5"),$A21,INDIRECT("'"&amp;GAMES&amp;"'!B6"),N$1))</f>
        <v>0</v>
      </c>
      <c r="O21" s="26" cm="1">
        <f t="array" aca="1" ref="O21" ca="1">SUMPRODUCT(COUNTIFS(INDIRECT("'"&amp;GAMES&amp;"'!B5"),$A21,INDIRECT("'"&amp;GAMES&amp;"'!B6"),O$1))</f>
        <v>0</v>
      </c>
      <c r="P21" s="26" cm="1">
        <f t="array" aca="1" ref="P21" ca="1">SUMPRODUCT(COUNTIFS(INDIRECT("'"&amp;GAMES&amp;"'!B5"),$A21,INDIRECT("'"&amp;GAMES&amp;"'!B6"),P$1))</f>
        <v>0</v>
      </c>
      <c r="Q21" s="26" cm="1">
        <f t="array" aca="1" ref="Q21" ca="1">SUMPRODUCT(COUNTIFS(INDIRECT("'"&amp;GAMES&amp;"'!B5"),$A21,INDIRECT("'"&amp;GAMES&amp;"'!B6"),Q$1))</f>
        <v>0</v>
      </c>
      <c r="R21" s="26" cm="1">
        <f t="array" aca="1" ref="R21" ca="1">SUMPRODUCT(COUNTIFS(INDIRECT("'"&amp;GAMES&amp;"'!B5"),$A21,INDIRECT("'"&amp;GAMES&amp;"'!B6"),R$1))</f>
        <v>0</v>
      </c>
      <c r="S21" s="26" cm="1">
        <f t="array" aca="1" ref="S21" ca="1">SUMPRODUCT(COUNTIFS(INDIRECT("'"&amp;GAMES&amp;"'!B5"),$A21,INDIRECT("'"&amp;GAMES&amp;"'!B6"),S$1))</f>
        <v>0</v>
      </c>
      <c r="T21" s="26" cm="1">
        <f t="array" aca="1" ref="T21" ca="1">SUMPRODUCT(COUNTIFS(INDIRECT("'"&amp;GAMES&amp;"'!B5"),$A21,INDIRECT("'"&amp;GAMES&amp;"'!B6"),T$1))</f>
        <v>0</v>
      </c>
      <c r="U21" s="26" cm="1">
        <f t="array" aca="1" ref="U21" ca="1">SUMPRODUCT(COUNTIFS(INDIRECT("'"&amp;GAMES&amp;"'!B5"),$A21,INDIRECT("'"&amp;GAMES&amp;"'!B6"),U$1))</f>
        <v>0</v>
      </c>
      <c r="V21" s="26" cm="1">
        <f t="array" aca="1" ref="V21" ca="1">SUMPRODUCT(COUNTIFS(INDIRECT("'"&amp;GAMES&amp;"'!B5"),$A21,INDIRECT("'"&amp;GAMES&amp;"'!B6"),V$1))</f>
        <v>0</v>
      </c>
      <c r="W21" s="26" cm="1">
        <f t="array" aca="1" ref="W21" ca="1">SUMPRODUCT(COUNTIFS(INDIRECT("'"&amp;GAMES&amp;"'!B5"),$A21,INDIRECT("'"&amp;GAMES&amp;"'!B6"),W$1))</f>
        <v>0</v>
      </c>
      <c r="X21" s="26" cm="1">
        <f t="array" aca="1" ref="X21" ca="1">SUMPRODUCT(COUNTIFS(INDIRECT("'"&amp;GAMES&amp;"'!B5"),$A21,INDIRECT("'"&amp;GAMES&amp;"'!B6"),X$1))</f>
        <v>0</v>
      </c>
      <c r="Y21" s="54">
        <f t="shared" ca="1" si="1"/>
        <v>0</v>
      </c>
    </row>
    <row r="22" spans="1:25" ht="20.100000000000001" customHeight="1" x14ac:dyDescent="0.25">
      <c r="A22" s="34" t="s">
        <v>196</v>
      </c>
      <c r="B22" s="26" cm="1">
        <f t="array" aca="1" ref="B22" ca="1">SUMPRODUCT(COUNTIFS(INDIRECT("'"&amp;GAMES&amp;"'!B5"),$A22,INDIRECT("'"&amp;GAMES&amp;"'!B6"),B$1))</f>
        <v>0</v>
      </c>
      <c r="C22" s="26" cm="1">
        <f t="array" aca="1" ref="C22" ca="1">SUMPRODUCT(COUNTIFS(INDIRECT("'"&amp;GAMES&amp;"'!B5"),$A22,INDIRECT("'"&amp;GAMES&amp;"'!B6"),C$1))</f>
        <v>0</v>
      </c>
      <c r="D22" s="26" cm="1">
        <f t="array" aca="1" ref="D22" ca="1">SUMPRODUCT(COUNTIFS(INDIRECT("'"&amp;GAMES&amp;"'!B5"),$A22,INDIRECT("'"&amp;GAMES&amp;"'!B6"),D$1))</f>
        <v>0</v>
      </c>
      <c r="E22" s="26" cm="1">
        <f t="array" aca="1" ref="E22" ca="1">SUMPRODUCT(COUNTIFS(INDIRECT("'"&amp;GAMES&amp;"'!B5"),$A22,INDIRECT("'"&amp;GAMES&amp;"'!B6"),E$1))</f>
        <v>0</v>
      </c>
      <c r="F22" s="26" cm="1">
        <f t="array" aca="1" ref="F22" ca="1">SUMPRODUCT(COUNTIFS(INDIRECT("'"&amp;GAMES&amp;"'!B5"),$A22,INDIRECT("'"&amp;GAMES&amp;"'!B6"),F$1))</f>
        <v>0</v>
      </c>
      <c r="G22" s="26" cm="1">
        <f t="array" aca="1" ref="G22" ca="1">SUMPRODUCT(COUNTIFS(INDIRECT("'"&amp;GAMES&amp;"'!B5"),$A22,INDIRECT("'"&amp;GAMES&amp;"'!B6"),G$1))</f>
        <v>0</v>
      </c>
      <c r="H22" s="26" cm="1">
        <f t="array" aca="1" ref="H22" ca="1">SUMPRODUCT(COUNTIFS(INDIRECT("'"&amp;GAMES&amp;"'!B5"),$A22,INDIRECT("'"&amp;GAMES&amp;"'!B6"),H$1))</f>
        <v>0</v>
      </c>
      <c r="I22" s="26" cm="1">
        <f t="array" aca="1" ref="I22" ca="1">SUMPRODUCT(COUNTIFS(INDIRECT("'"&amp;GAMES&amp;"'!B5"),$A22,INDIRECT("'"&amp;GAMES&amp;"'!B6"),I$1))</f>
        <v>0</v>
      </c>
      <c r="J22" s="26" cm="1">
        <f t="array" aca="1" ref="J22" ca="1">SUMPRODUCT(COUNTIFS(INDIRECT("'"&amp;GAMES&amp;"'!B5"),$A22,INDIRECT("'"&amp;GAMES&amp;"'!B6"),J$1))</f>
        <v>0</v>
      </c>
      <c r="K22" s="26" cm="1">
        <f t="array" aca="1" ref="K22" ca="1">SUMPRODUCT(COUNTIFS(INDIRECT("'"&amp;GAMES&amp;"'!B5"),$A22,INDIRECT("'"&amp;GAMES&amp;"'!B6"),K$1))</f>
        <v>0</v>
      </c>
      <c r="L22" s="26" cm="1">
        <f t="array" aca="1" ref="L22" ca="1">SUMPRODUCT(COUNTIFS(INDIRECT("'"&amp;GAMES&amp;"'!B5"),$A22,INDIRECT("'"&amp;GAMES&amp;"'!B6"),L$1))</f>
        <v>0</v>
      </c>
      <c r="M22" s="26" cm="1">
        <f t="array" aca="1" ref="M22" ca="1">SUMPRODUCT(COUNTIFS(INDIRECT("'"&amp;GAMES&amp;"'!B5"),$A22,INDIRECT("'"&amp;GAMES&amp;"'!B6"),M$1))</f>
        <v>0</v>
      </c>
      <c r="N22" s="26" cm="1">
        <f t="array" aca="1" ref="N22" ca="1">SUMPRODUCT(COUNTIFS(INDIRECT("'"&amp;GAMES&amp;"'!B5"),$A22,INDIRECT("'"&amp;GAMES&amp;"'!B6"),N$1))</f>
        <v>0</v>
      </c>
      <c r="O22" s="26" cm="1">
        <f t="array" aca="1" ref="O22" ca="1">SUMPRODUCT(COUNTIFS(INDIRECT("'"&amp;GAMES&amp;"'!B5"),$A22,INDIRECT("'"&amp;GAMES&amp;"'!B6"),O$1))</f>
        <v>0</v>
      </c>
      <c r="P22" s="26" cm="1">
        <f t="array" aca="1" ref="P22" ca="1">SUMPRODUCT(COUNTIFS(INDIRECT("'"&amp;GAMES&amp;"'!B5"),$A22,INDIRECT("'"&amp;GAMES&amp;"'!B6"),P$1))</f>
        <v>0</v>
      </c>
      <c r="Q22" s="26" cm="1">
        <f t="array" aca="1" ref="Q22" ca="1">SUMPRODUCT(COUNTIFS(INDIRECT("'"&amp;GAMES&amp;"'!B5"),$A22,INDIRECT("'"&amp;GAMES&amp;"'!B6"),Q$1))</f>
        <v>0</v>
      </c>
      <c r="R22" s="26" cm="1">
        <f t="array" aca="1" ref="R22" ca="1">SUMPRODUCT(COUNTIFS(INDIRECT("'"&amp;GAMES&amp;"'!B5"),$A22,INDIRECT("'"&amp;GAMES&amp;"'!B6"),R$1))</f>
        <v>0</v>
      </c>
      <c r="S22" s="26" cm="1">
        <f t="array" aca="1" ref="S22" ca="1">SUMPRODUCT(COUNTIFS(INDIRECT("'"&amp;GAMES&amp;"'!B5"),$A22,INDIRECT("'"&amp;GAMES&amp;"'!B6"),S$1))</f>
        <v>0</v>
      </c>
      <c r="T22" s="26" cm="1">
        <f t="array" aca="1" ref="T22" ca="1">SUMPRODUCT(COUNTIFS(INDIRECT("'"&amp;GAMES&amp;"'!B5"),$A22,INDIRECT("'"&amp;GAMES&amp;"'!B6"),T$1))</f>
        <v>0</v>
      </c>
      <c r="U22" s="26" cm="1">
        <f t="array" aca="1" ref="U22" ca="1">SUMPRODUCT(COUNTIFS(INDIRECT("'"&amp;GAMES&amp;"'!B5"),$A22,INDIRECT("'"&amp;GAMES&amp;"'!B6"),U$1))</f>
        <v>0</v>
      </c>
      <c r="V22" s="26" cm="1">
        <f t="array" aca="1" ref="V22" ca="1">SUMPRODUCT(COUNTIFS(INDIRECT("'"&amp;GAMES&amp;"'!B5"),$A22,INDIRECT("'"&amp;GAMES&amp;"'!B6"),V$1))</f>
        <v>0</v>
      </c>
      <c r="W22" s="26" cm="1">
        <f t="array" aca="1" ref="W22" ca="1">SUMPRODUCT(COUNTIFS(INDIRECT("'"&amp;GAMES&amp;"'!B5"),$A22,INDIRECT("'"&amp;GAMES&amp;"'!B6"),W$1))</f>
        <v>0</v>
      </c>
      <c r="X22" s="26" cm="1">
        <f t="array" aca="1" ref="X22" ca="1">SUMPRODUCT(COUNTIFS(INDIRECT("'"&amp;GAMES&amp;"'!B5"),$A22,INDIRECT("'"&amp;GAMES&amp;"'!B6"),X$1))</f>
        <v>0</v>
      </c>
      <c r="Y22" s="54">
        <f t="shared" ca="1" si="1"/>
        <v>0</v>
      </c>
    </row>
    <row r="23" spans="1:25" ht="20.100000000000001" customHeight="1" x14ac:dyDescent="0.25">
      <c r="A23" s="28"/>
      <c r="B23" s="26"/>
      <c r="C23" s="26"/>
      <c r="D23" s="26"/>
      <c r="E23" s="26"/>
      <c r="F23" s="26"/>
      <c r="G23" s="26"/>
      <c r="H23" s="26"/>
      <c r="I23" s="26"/>
      <c r="J23" s="26"/>
      <c r="K23" s="26"/>
      <c r="L23" s="26"/>
      <c r="M23" s="26"/>
      <c r="N23" s="26"/>
      <c r="O23" s="26"/>
      <c r="P23" s="26"/>
      <c r="Q23" s="26"/>
      <c r="R23" s="26"/>
      <c r="S23" s="26"/>
      <c r="Y23" s="54"/>
    </row>
    <row r="24" spans="1:25" ht="20.100000000000001" customHeight="1" x14ac:dyDescent="0.25">
      <c r="A24" s="34"/>
      <c r="B24" s="26"/>
      <c r="C24" s="26"/>
      <c r="D24" s="26"/>
      <c r="E24" s="26"/>
      <c r="F24" s="26"/>
      <c r="G24" s="26"/>
      <c r="H24" s="26"/>
      <c r="I24" s="26"/>
      <c r="J24" s="26"/>
      <c r="K24" s="26"/>
      <c r="L24" s="26"/>
      <c r="M24" s="26"/>
      <c r="N24" s="26"/>
      <c r="O24" s="26"/>
      <c r="P24" s="26"/>
      <c r="Q24" s="26"/>
      <c r="R24" s="26"/>
      <c r="S24" s="26"/>
      <c r="Y24" s="54"/>
    </row>
    <row r="25" spans="1:25" ht="20.100000000000001" customHeight="1" x14ac:dyDescent="0.25">
      <c r="A25" s="28"/>
      <c r="B25" s="26"/>
      <c r="C25" s="26"/>
      <c r="D25" s="26"/>
      <c r="E25" s="26"/>
      <c r="F25" s="26"/>
      <c r="G25" s="26"/>
      <c r="H25" s="26"/>
      <c r="I25" s="26"/>
      <c r="J25" s="26"/>
      <c r="K25" s="26"/>
      <c r="L25" s="26"/>
      <c r="M25" s="26"/>
      <c r="N25" s="26"/>
      <c r="O25" s="26"/>
      <c r="P25" s="26"/>
      <c r="Q25" s="26"/>
      <c r="R25" s="26"/>
      <c r="S25" s="26"/>
      <c r="Y25" s="54"/>
    </row>
    <row r="26" spans="1:25" ht="20.100000000000001" customHeight="1" x14ac:dyDescent="0.25">
      <c r="A26" s="34"/>
      <c r="B26" s="26"/>
      <c r="C26" s="26"/>
      <c r="D26" s="26"/>
      <c r="E26" s="26"/>
      <c r="F26" s="26"/>
      <c r="G26" s="26"/>
      <c r="H26" s="26"/>
      <c r="I26" s="26"/>
      <c r="J26" s="26"/>
      <c r="K26" s="26"/>
      <c r="L26" s="26"/>
      <c r="M26" s="26"/>
      <c r="N26" s="26"/>
      <c r="O26" s="26"/>
      <c r="P26" s="26"/>
      <c r="Q26" s="26"/>
      <c r="R26" s="26"/>
      <c r="S26" s="26"/>
      <c r="Y26" s="54"/>
    </row>
    <row r="27" spans="1:25" ht="20.100000000000001" customHeight="1" x14ac:dyDescent="0.25">
      <c r="A27" s="30" t="s">
        <v>119</v>
      </c>
      <c r="B27" s="31">
        <f ca="1">SUM(B2:B26)</f>
        <v>0</v>
      </c>
      <c r="C27" s="31">
        <f t="shared" ref="C27:S27" ca="1" si="3">SUM(C2:C26)</f>
        <v>0</v>
      </c>
      <c r="D27" s="31">
        <f t="shared" ca="1" si="3"/>
        <v>0</v>
      </c>
      <c r="E27" s="31">
        <f t="shared" ca="1" si="3"/>
        <v>0</v>
      </c>
      <c r="F27" s="31">
        <f t="shared" ca="1" si="3"/>
        <v>0</v>
      </c>
      <c r="G27" s="31">
        <f t="shared" ca="1" si="3"/>
        <v>0</v>
      </c>
      <c r="H27" s="31">
        <f t="shared" ca="1" si="3"/>
        <v>0</v>
      </c>
      <c r="I27" s="31">
        <f t="shared" ca="1" si="3"/>
        <v>0</v>
      </c>
      <c r="J27" s="31">
        <f t="shared" ca="1" si="3"/>
        <v>0</v>
      </c>
      <c r="K27" s="31">
        <f t="shared" ca="1" si="3"/>
        <v>0</v>
      </c>
      <c r="L27" s="31">
        <f t="shared" ca="1" si="3"/>
        <v>0</v>
      </c>
      <c r="M27" s="31">
        <f t="shared" ca="1" si="3"/>
        <v>0</v>
      </c>
      <c r="N27" s="31">
        <f t="shared" ca="1" si="3"/>
        <v>0</v>
      </c>
      <c r="O27" s="31">
        <f t="shared" ca="1" si="3"/>
        <v>0</v>
      </c>
      <c r="P27" s="31">
        <f t="shared" ca="1" si="3"/>
        <v>0</v>
      </c>
      <c r="Q27" s="31">
        <f t="shared" ca="1" si="3"/>
        <v>0</v>
      </c>
      <c r="R27" s="31">
        <f t="shared" ca="1" si="3"/>
        <v>0</v>
      </c>
      <c r="S27" s="31">
        <f t="shared" ca="1" si="3"/>
        <v>0</v>
      </c>
      <c r="T27" s="29"/>
      <c r="U27" s="29"/>
      <c r="V27" s="29"/>
      <c r="W27" s="29"/>
      <c r="X27" s="29"/>
    </row>
    <row r="28" spans="1:25" x14ac:dyDescent="0.25">
      <c r="A28" s="58"/>
    </row>
  </sheetData>
  <mergeCells count="1">
    <mergeCell ref="AB2:AG3"/>
  </mergeCells>
  <conditionalFormatting sqref="B2:X2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errorTitle="Krivi unos" error="Unesi ime u listu &quot;Players&quot;" xr:uid="{95D69F12-9C52-45DE-93BF-4EE2A6B65110}">
          <x14:formula1>
            <xm:f>Players!$A$2:$A$304</xm:f>
          </x14:formula1>
          <xm:sqref>A2:A26</xm:sqref>
        </x14:dataValidation>
        <x14:dataValidation type="list" allowBlank="1" showInputMessage="1" showErrorMessage="1" errorTitle="Krivi unos" error="Nova kompanija? Unesi u listu &quot;Corp&quot;_x000a_" xr:uid="{8779075D-BD0B-4626-88CA-11820896D7F4}">
          <x14:formula1>
            <xm:f>Corporations!$A$2:$A$51</xm:f>
          </x14:formula1>
          <xm:sqref>B1:S1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5E5F2-016D-4173-9D45-77C280193EB1}">
  <dimension ref="A1:AG28"/>
  <sheetViews>
    <sheetView workbookViewId="0">
      <selection activeCell="AB2" sqref="AB2:AG3"/>
    </sheetView>
  </sheetViews>
  <sheetFormatPr defaultRowHeight="15" x14ac:dyDescent="0.25"/>
  <cols>
    <col min="1" max="1" width="18.42578125" customWidth="1"/>
    <col min="2" max="19" width="6.7109375" style="27" customWidth="1"/>
    <col min="20" max="24" width="6.7109375" customWidth="1"/>
    <col min="25" max="25" width="4.7109375" customWidth="1"/>
  </cols>
  <sheetData>
    <row r="1" spans="1:33" ht="144.75" customHeight="1" x14ac:dyDescent="0.25">
      <c r="A1" s="25" t="s">
        <v>121</v>
      </c>
      <c r="B1" s="32" t="s">
        <v>90</v>
      </c>
      <c r="C1" s="33" t="s">
        <v>92</v>
      </c>
      <c r="D1" s="32" t="s">
        <v>93</v>
      </c>
      <c r="E1" s="33" t="s">
        <v>94</v>
      </c>
      <c r="F1" s="32" t="s">
        <v>95</v>
      </c>
      <c r="G1" s="33" t="s">
        <v>96</v>
      </c>
      <c r="H1" s="32" t="s">
        <v>97</v>
      </c>
      <c r="I1" s="33" t="s">
        <v>98</v>
      </c>
      <c r="J1" s="32" t="s">
        <v>99</v>
      </c>
      <c r="K1" s="33" t="s">
        <v>100</v>
      </c>
      <c r="L1" s="32" t="s">
        <v>101</v>
      </c>
      <c r="M1" s="33" t="s">
        <v>102</v>
      </c>
      <c r="N1" s="32" t="s">
        <v>104</v>
      </c>
      <c r="O1" s="33" t="s">
        <v>105</v>
      </c>
      <c r="P1" s="32" t="s">
        <v>107</v>
      </c>
      <c r="Q1" s="33" t="s">
        <v>108</v>
      </c>
      <c r="R1" s="32" t="s">
        <v>109</v>
      </c>
      <c r="S1" s="33" t="s">
        <v>111</v>
      </c>
      <c r="T1" s="50" t="s">
        <v>112</v>
      </c>
      <c r="U1" s="51" t="s">
        <v>114</v>
      </c>
      <c r="V1" s="50" t="s">
        <v>115</v>
      </c>
      <c r="W1" s="51" t="s">
        <v>116</v>
      </c>
      <c r="X1" s="50" t="s">
        <v>117</v>
      </c>
      <c r="Y1" s="35"/>
    </row>
    <row r="2" spans="1:33" ht="20.100000000000001" customHeight="1" x14ac:dyDescent="0.25">
      <c r="A2" s="34" t="s">
        <v>176</v>
      </c>
      <c r="B2" s="26" t="str">
        <f ca="1">IF(PlayedPC!B2=0,"",WinPC!B2/PlayedPC!B2)</f>
        <v/>
      </c>
      <c r="C2" s="26" t="str">
        <f ca="1">IF(PlayedPC!C2=0,"",WinPC!C2/PlayedPC!C2)</f>
        <v/>
      </c>
      <c r="D2" s="26" t="str">
        <f ca="1">IF(PlayedPC!D2=0,"",WinPC!D2/PlayedPC!D2)</f>
        <v/>
      </c>
      <c r="E2" s="26" t="str">
        <f ca="1">IF(PlayedPC!E2=0,"",WinPC!E2/PlayedPC!E2)</f>
        <v/>
      </c>
      <c r="F2" s="26" t="str">
        <f ca="1">IF(PlayedPC!F2=0,"",WinPC!F2/PlayedPC!F2)</f>
        <v/>
      </c>
      <c r="G2" s="26" t="str">
        <f ca="1">IF(PlayedPC!G2=0,"",WinPC!G2/PlayedPC!G2)</f>
        <v/>
      </c>
      <c r="H2" s="26" t="str">
        <f ca="1">IF(PlayedPC!H2=0,"",WinPC!H2/PlayedPC!H2)</f>
        <v/>
      </c>
      <c r="I2" s="26" t="str">
        <f ca="1">IF(PlayedPC!I2=0,"",WinPC!I2/PlayedPC!I2)</f>
        <v/>
      </c>
      <c r="J2" s="26" t="str">
        <f ca="1">IF(PlayedPC!J2=0,"",WinPC!J2/PlayedPC!J2)</f>
        <v/>
      </c>
      <c r="K2" s="26" t="str">
        <f ca="1">IF(PlayedPC!K2=0,"",WinPC!K2/PlayedPC!K2)</f>
        <v/>
      </c>
      <c r="L2" s="26" t="str">
        <f ca="1">IF(PlayedPC!L2=0,"",WinPC!L2/PlayedPC!L2)</f>
        <v/>
      </c>
      <c r="M2" s="26" t="str">
        <f ca="1">IF(PlayedPC!M2=0,"",WinPC!M2/PlayedPC!M2)</f>
        <v/>
      </c>
      <c r="N2" s="26" t="str">
        <f ca="1">IF(PlayedPC!N2=0,"",WinPC!N2/PlayedPC!N2)</f>
        <v/>
      </c>
      <c r="O2" s="26" t="str">
        <f ca="1">IF(PlayedPC!O2=0,"",WinPC!O2/PlayedPC!O2)</f>
        <v/>
      </c>
      <c r="P2" s="26" t="str">
        <f ca="1">IF(PlayedPC!P2=0,"",WinPC!P2/PlayedPC!P2)</f>
        <v/>
      </c>
      <c r="Q2" s="26" t="str">
        <f ca="1">IF(PlayedPC!Q2=0,"",WinPC!Q2/PlayedPC!Q2)</f>
        <v/>
      </c>
      <c r="R2" s="26" t="str">
        <f ca="1">IF(PlayedPC!R2=0,"",WinPC!R2/PlayedPC!R2)</f>
        <v/>
      </c>
      <c r="S2" s="26" t="str">
        <f ca="1">IF(PlayedPC!S2=0,"",WinPC!S2/PlayedPC!S2)</f>
        <v/>
      </c>
      <c r="T2" s="26" t="str">
        <f ca="1">IF(PlayedPC!T2=0,"",WinPC!T2/PlayedPC!T2)</f>
        <v/>
      </c>
      <c r="U2" s="26" t="str">
        <f ca="1">IF(PlayedPC!U2=0,"",WinPC!U2/PlayedPC!U2)</f>
        <v/>
      </c>
      <c r="V2" s="26" t="str">
        <f ca="1">IF(PlayedPC!V2=0,"",WinPC!V2/PlayedPC!V2)</f>
        <v/>
      </c>
      <c r="W2" s="26" t="str">
        <f ca="1">IF(PlayedPC!W2=0,"",WinPC!W2/PlayedPC!W2)</f>
        <v/>
      </c>
      <c r="X2" s="26" t="str">
        <f ca="1">IF(PlayedPC!X2=0,"",WinPC!X2/PlayedPC!X2)</f>
        <v/>
      </c>
      <c r="Y2" s="21"/>
      <c r="AB2" s="64" t="str">
        <f>HYPERLINK("[.\]TOC!A1","GO TO TOC")</f>
        <v>GO TO TOC</v>
      </c>
      <c r="AC2" s="65" t="str">
        <f t="shared" ref="AC2:AG3" si="0">HYPERLINK("[.\]TOC!A1","BACK TO TOC")</f>
        <v>BACK TO TOC</v>
      </c>
      <c r="AD2" s="65" t="str">
        <f t="shared" si="0"/>
        <v>BACK TO TOC</v>
      </c>
      <c r="AE2" s="65" t="str">
        <f t="shared" si="0"/>
        <v>BACK TO TOC</v>
      </c>
      <c r="AF2" s="65" t="str">
        <f t="shared" si="0"/>
        <v>BACK TO TOC</v>
      </c>
      <c r="AG2" s="65" t="str">
        <f t="shared" si="0"/>
        <v>BACK TO TOC</v>
      </c>
    </row>
    <row r="3" spans="1:33" ht="20.100000000000001" customHeight="1" x14ac:dyDescent="0.25">
      <c r="A3" s="28" t="s">
        <v>177</v>
      </c>
      <c r="B3" s="26" t="str">
        <f ca="1">IF(PlayedPC!B3=0,"",WinPC!B3/PlayedPC!B3)</f>
        <v/>
      </c>
      <c r="C3" s="26" t="str">
        <f ca="1">IF(PlayedPC!C3=0,"",WinPC!C3/PlayedPC!C3)</f>
        <v/>
      </c>
      <c r="D3" s="26" t="str">
        <f ca="1">IF(PlayedPC!D3=0,"",WinPC!D3/PlayedPC!D3)</f>
        <v/>
      </c>
      <c r="E3" s="26" t="str">
        <f ca="1">IF(PlayedPC!E3=0,"",WinPC!E3/PlayedPC!E3)</f>
        <v/>
      </c>
      <c r="F3" s="26" t="str">
        <f ca="1">IF(PlayedPC!F3=0,"",WinPC!F3/PlayedPC!F3)</f>
        <v/>
      </c>
      <c r="G3" s="26" t="str">
        <f ca="1">IF(PlayedPC!G3=0,"",WinPC!G3/PlayedPC!G3)</f>
        <v/>
      </c>
      <c r="H3" s="26" t="str">
        <f ca="1">IF(PlayedPC!H3=0,"",WinPC!H3/PlayedPC!H3)</f>
        <v/>
      </c>
      <c r="I3" s="26" t="str">
        <f ca="1">IF(PlayedPC!I3=0,"",WinPC!I3/PlayedPC!I3)</f>
        <v/>
      </c>
      <c r="J3" s="26" t="str">
        <f ca="1">IF(PlayedPC!J3=0,"",WinPC!J3/PlayedPC!J3)</f>
        <v/>
      </c>
      <c r="K3" s="26" t="str">
        <f ca="1">IF(PlayedPC!K3=0,"",WinPC!K3/PlayedPC!K3)</f>
        <v/>
      </c>
      <c r="L3" s="26" t="str">
        <f ca="1">IF(PlayedPC!L3=0,"",WinPC!L3/PlayedPC!L3)</f>
        <v/>
      </c>
      <c r="M3" s="26" t="str">
        <f ca="1">IF(PlayedPC!M3=0,"",WinPC!M3/PlayedPC!M3)</f>
        <v/>
      </c>
      <c r="N3" s="26" t="str">
        <f ca="1">IF(PlayedPC!N3=0,"",WinPC!N3/PlayedPC!N3)</f>
        <v/>
      </c>
      <c r="O3" s="26" t="str">
        <f ca="1">IF(PlayedPC!O3=0,"",WinPC!O3/PlayedPC!O3)</f>
        <v/>
      </c>
      <c r="P3" s="26" t="str">
        <f ca="1">IF(PlayedPC!P3=0,"",WinPC!P3/PlayedPC!P3)</f>
        <v/>
      </c>
      <c r="Q3" s="26" t="str">
        <f ca="1">IF(PlayedPC!Q3=0,"",WinPC!Q3/PlayedPC!Q3)</f>
        <v/>
      </c>
      <c r="R3" s="26" t="str">
        <f ca="1">IF(PlayedPC!R3=0,"",WinPC!R3/PlayedPC!R3)</f>
        <v/>
      </c>
      <c r="S3" s="26" t="str">
        <f ca="1">IF(PlayedPC!S3=0,"",WinPC!S3/PlayedPC!S3)</f>
        <v/>
      </c>
      <c r="T3" s="26" t="str">
        <f ca="1">IF(PlayedPC!T3=0,"",WinPC!T3/PlayedPC!T3)</f>
        <v/>
      </c>
      <c r="U3" s="26" t="str">
        <f ca="1">IF(PlayedPC!U3=0,"",WinPC!U3/PlayedPC!U3)</f>
        <v/>
      </c>
      <c r="V3" s="26" t="str">
        <f ca="1">IF(PlayedPC!V3=0,"",WinPC!V3/PlayedPC!V3)</f>
        <v/>
      </c>
      <c r="W3" s="26" t="str">
        <f ca="1">IF(PlayedPC!W3=0,"",WinPC!W3/PlayedPC!W3)</f>
        <v/>
      </c>
      <c r="X3" s="26" t="str">
        <f ca="1">IF(PlayedPC!X3=0,"",WinPC!X3/PlayedPC!X3)</f>
        <v/>
      </c>
      <c r="Y3" s="21"/>
      <c r="AB3" s="65" t="str">
        <f>HYPERLINK("[.\]TOC!A1","BACK TO TOC")</f>
        <v>BACK TO TOC</v>
      </c>
      <c r="AC3" s="65" t="str">
        <f t="shared" si="0"/>
        <v>BACK TO TOC</v>
      </c>
      <c r="AD3" s="65" t="str">
        <f t="shared" si="0"/>
        <v>BACK TO TOC</v>
      </c>
      <c r="AE3" s="65" t="str">
        <f t="shared" si="0"/>
        <v>BACK TO TOC</v>
      </c>
      <c r="AF3" s="65" t="str">
        <f t="shared" si="0"/>
        <v>BACK TO TOC</v>
      </c>
      <c r="AG3" s="65" t="str">
        <f t="shared" si="0"/>
        <v>BACK TO TOC</v>
      </c>
    </row>
    <row r="4" spans="1:33" ht="20.100000000000001" customHeight="1" x14ac:dyDescent="0.25">
      <c r="A4" s="34" t="s">
        <v>178</v>
      </c>
      <c r="B4" s="26" t="str">
        <f ca="1">IF(PlayedPC!B4=0,"",WinPC!B4/PlayedPC!B4)</f>
        <v/>
      </c>
      <c r="C4" s="26" t="str">
        <f ca="1">IF(PlayedPC!C4=0,"",WinPC!C4/PlayedPC!C4)</f>
        <v/>
      </c>
      <c r="D4" s="26" t="str">
        <f ca="1">IF(PlayedPC!D4=0,"",WinPC!D4/PlayedPC!D4)</f>
        <v/>
      </c>
      <c r="E4" s="26" t="str">
        <f ca="1">IF(PlayedPC!E4=0,"",WinPC!E4/PlayedPC!E4)</f>
        <v/>
      </c>
      <c r="F4" s="26" t="str">
        <f ca="1">IF(PlayedPC!F4=0,"",WinPC!F4/PlayedPC!F4)</f>
        <v/>
      </c>
      <c r="G4" s="26" t="str">
        <f ca="1">IF(PlayedPC!G4=0,"",WinPC!G4/PlayedPC!G4)</f>
        <v/>
      </c>
      <c r="H4" s="26" t="str">
        <f ca="1">IF(PlayedPC!H4=0,"",WinPC!H4/PlayedPC!H4)</f>
        <v/>
      </c>
      <c r="I4" s="26" t="str">
        <f ca="1">IF(PlayedPC!I4=0,"",WinPC!I4/PlayedPC!I4)</f>
        <v/>
      </c>
      <c r="J4" s="26" t="str">
        <f ca="1">IF(PlayedPC!J4=0,"",WinPC!J4/PlayedPC!J4)</f>
        <v/>
      </c>
      <c r="K4" s="26" t="str">
        <f ca="1">IF(PlayedPC!K4=0,"",WinPC!K4/PlayedPC!K4)</f>
        <v/>
      </c>
      <c r="L4" s="26" t="str">
        <f ca="1">IF(PlayedPC!L4=0,"",WinPC!L4/PlayedPC!L4)</f>
        <v/>
      </c>
      <c r="M4" s="26" t="str">
        <f ca="1">IF(PlayedPC!M4=0,"",WinPC!M4/PlayedPC!M4)</f>
        <v/>
      </c>
      <c r="N4" s="26" t="str">
        <f ca="1">IF(PlayedPC!N4=0,"",WinPC!N4/PlayedPC!N4)</f>
        <v/>
      </c>
      <c r="O4" s="26" t="str">
        <f ca="1">IF(PlayedPC!O4=0,"",WinPC!O4/PlayedPC!O4)</f>
        <v/>
      </c>
      <c r="P4" s="26" t="str">
        <f ca="1">IF(PlayedPC!P4=0,"",WinPC!P4/PlayedPC!P4)</f>
        <v/>
      </c>
      <c r="Q4" s="26" t="str">
        <f ca="1">IF(PlayedPC!Q4=0,"",WinPC!Q4/PlayedPC!Q4)</f>
        <v/>
      </c>
      <c r="R4" s="26" t="str">
        <f ca="1">IF(PlayedPC!R4=0,"",WinPC!R4/PlayedPC!R4)</f>
        <v/>
      </c>
      <c r="S4" s="26" t="str">
        <f ca="1">IF(PlayedPC!S4=0,"",WinPC!S4/PlayedPC!S4)</f>
        <v/>
      </c>
      <c r="T4" s="26" t="str">
        <f ca="1">IF(PlayedPC!T4=0,"",WinPC!T4/PlayedPC!T4)</f>
        <v/>
      </c>
      <c r="U4" s="26" t="str">
        <f ca="1">IF(PlayedPC!U4=0,"",WinPC!U4/PlayedPC!U4)</f>
        <v/>
      </c>
      <c r="V4" s="26" t="str">
        <f ca="1">IF(PlayedPC!V4=0,"",WinPC!V4/PlayedPC!V4)</f>
        <v/>
      </c>
      <c r="W4" s="26" t="str">
        <f ca="1">IF(PlayedPC!W4=0,"",WinPC!W4/PlayedPC!W4)</f>
        <v/>
      </c>
      <c r="X4" s="26" t="str">
        <f ca="1">IF(PlayedPC!X4=0,"",WinPC!X4/PlayedPC!X4)</f>
        <v/>
      </c>
      <c r="Y4" s="21"/>
    </row>
    <row r="5" spans="1:33" ht="20.100000000000001" customHeight="1" x14ac:dyDescent="0.25">
      <c r="A5" s="28" t="s">
        <v>179</v>
      </c>
      <c r="B5" s="26" t="str">
        <f ca="1">IF(PlayedPC!B5=0,"",WinPC!B5/PlayedPC!B5)</f>
        <v/>
      </c>
      <c r="C5" s="26" t="str">
        <f ca="1">IF(PlayedPC!C5=0,"",WinPC!C5/PlayedPC!C5)</f>
        <v/>
      </c>
      <c r="D5" s="26" t="str">
        <f ca="1">IF(PlayedPC!D5=0,"",WinPC!D5/PlayedPC!D5)</f>
        <v/>
      </c>
      <c r="E5" s="26" t="str">
        <f ca="1">IF(PlayedPC!E5=0,"",WinPC!E5/PlayedPC!E5)</f>
        <v/>
      </c>
      <c r="F5" s="26" t="str">
        <f ca="1">IF(PlayedPC!F5=0,"",WinPC!F5/PlayedPC!F5)</f>
        <v/>
      </c>
      <c r="G5" s="26" t="str">
        <f ca="1">IF(PlayedPC!G5=0,"",WinPC!G5/PlayedPC!G5)</f>
        <v/>
      </c>
      <c r="H5" s="26" t="str">
        <f ca="1">IF(PlayedPC!H5=0,"",WinPC!H5/PlayedPC!H5)</f>
        <v/>
      </c>
      <c r="I5" s="26" t="str">
        <f ca="1">IF(PlayedPC!I5=0,"",WinPC!I5/PlayedPC!I5)</f>
        <v/>
      </c>
      <c r="J5" s="26" t="str">
        <f ca="1">IF(PlayedPC!J5=0,"",WinPC!J5/PlayedPC!J5)</f>
        <v/>
      </c>
      <c r="K5" s="26" t="str">
        <f ca="1">IF(PlayedPC!K5=0,"",WinPC!K5/PlayedPC!K5)</f>
        <v/>
      </c>
      <c r="L5" s="26" t="str">
        <f ca="1">IF(PlayedPC!L5=0,"",WinPC!L5/PlayedPC!L5)</f>
        <v/>
      </c>
      <c r="M5" s="26" t="str">
        <f ca="1">IF(PlayedPC!M5=0,"",WinPC!M5/PlayedPC!M5)</f>
        <v/>
      </c>
      <c r="N5" s="26" t="str">
        <f ca="1">IF(PlayedPC!N5=0,"",WinPC!N5/PlayedPC!N5)</f>
        <v/>
      </c>
      <c r="O5" s="26" t="str">
        <f ca="1">IF(PlayedPC!O5=0,"",WinPC!O5/PlayedPC!O5)</f>
        <v/>
      </c>
      <c r="P5" s="26" t="str">
        <f ca="1">IF(PlayedPC!P5=0,"",WinPC!P5/PlayedPC!P5)</f>
        <v/>
      </c>
      <c r="Q5" s="26" t="str">
        <f ca="1">IF(PlayedPC!Q5=0,"",WinPC!Q5/PlayedPC!Q5)</f>
        <v/>
      </c>
      <c r="R5" s="26" t="str">
        <f ca="1">IF(PlayedPC!R5=0,"",WinPC!R5/PlayedPC!R5)</f>
        <v/>
      </c>
      <c r="S5" s="26" t="str">
        <f ca="1">IF(PlayedPC!S5=0,"",WinPC!S5/PlayedPC!S5)</f>
        <v/>
      </c>
      <c r="T5" s="26" t="str">
        <f ca="1">IF(PlayedPC!T5=0,"",WinPC!T5/PlayedPC!T5)</f>
        <v/>
      </c>
      <c r="U5" s="26" t="str">
        <f ca="1">IF(PlayedPC!U5=0,"",WinPC!U5/PlayedPC!U5)</f>
        <v/>
      </c>
      <c r="V5" s="26" t="str">
        <f ca="1">IF(PlayedPC!V5=0,"",WinPC!V5/PlayedPC!V5)</f>
        <v/>
      </c>
      <c r="W5" s="26" t="str">
        <f ca="1">IF(PlayedPC!W5=0,"",WinPC!W5/PlayedPC!W5)</f>
        <v/>
      </c>
      <c r="X5" s="26" t="str">
        <f ca="1">IF(PlayedPC!X5=0,"",WinPC!X5/PlayedPC!X5)</f>
        <v/>
      </c>
      <c r="Y5" s="21"/>
    </row>
    <row r="6" spans="1:33" ht="20.100000000000001" customHeight="1" x14ac:dyDescent="0.25">
      <c r="A6" s="34" t="s">
        <v>180</v>
      </c>
      <c r="B6" s="26" t="str">
        <f ca="1">IF(PlayedPC!B6=0,"",WinPC!B6/PlayedPC!B6)</f>
        <v/>
      </c>
      <c r="C6" s="26" t="str">
        <f ca="1">IF(PlayedPC!C6=0,"",WinPC!C6/PlayedPC!C6)</f>
        <v/>
      </c>
      <c r="D6" s="26" t="str">
        <f ca="1">IF(PlayedPC!D6=0,"",WinPC!D6/PlayedPC!D6)</f>
        <v/>
      </c>
      <c r="E6" s="26" t="str">
        <f ca="1">IF(PlayedPC!E6=0,"",WinPC!E6/PlayedPC!E6)</f>
        <v/>
      </c>
      <c r="F6" s="26" t="str">
        <f ca="1">IF(PlayedPC!F6=0,"",WinPC!F6/PlayedPC!F6)</f>
        <v/>
      </c>
      <c r="G6" s="26" t="str">
        <f ca="1">IF(PlayedPC!G6=0,"",WinPC!G6/PlayedPC!G6)</f>
        <v/>
      </c>
      <c r="H6" s="26" t="str">
        <f ca="1">IF(PlayedPC!H6=0,"",WinPC!H6/PlayedPC!H6)</f>
        <v/>
      </c>
      <c r="I6" s="26" t="str">
        <f ca="1">IF(PlayedPC!I6=0,"",WinPC!I6/PlayedPC!I6)</f>
        <v/>
      </c>
      <c r="J6" s="26" t="str">
        <f ca="1">IF(PlayedPC!J6=0,"",WinPC!J6/PlayedPC!J6)</f>
        <v/>
      </c>
      <c r="K6" s="26" t="str">
        <f ca="1">IF(PlayedPC!K6=0,"",WinPC!K6/PlayedPC!K6)</f>
        <v/>
      </c>
      <c r="L6" s="26" t="str">
        <f ca="1">IF(PlayedPC!L6=0,"",WinPC!L6/PlayedPC!L6)</f>
        <v/>
      </c>
      <c r="M6" s="26" t="str">
        <f ca="1">IF(PlayedPC!M6=0,"",WinPC!M6/PlayedPC!M6)</f>
        <v/>
      </c>
      <c r="N6" s="26" t="str">
        <f ca="1">IF(PlayedPC!N6=0,"",WinPC!N6/PlayedPC!N6)</f>
        <v/>
      </c>
      <c r="O6" s="26" t="str">
        <f ca="1">IF(PlayedPC!O6=0,"",WinPC!O6/PlayedPC!O6)</f>
        <v/>
      </c>
      <c r="P6" s="26" t="str">
        <f ca="1">IF(PlayedPC!P6=0,"",WinPC!P6/PlayedPC!P6)</f>
        <v/>
      </c>
      <c r="Q6" s="26" t="str">
        <f ca="1">IF(PlayedPC!Q6=0,"",WinPC!Q6/PlayedPC!Q6)</f>
        <v/>
      </c>
      <c r="R6" s="26" t="str">
        <f ca="1">IF(PlayedPC!R6=0,"",WinPC!R6/PlayedPC!R6)</f>
        <v/>
      </c>
      <c r="S6" s="26" t="str">
        <f ca="1">IF(PlayedPC!S6=0,"",WinPC!S6/PlayedPC!S6)</f>
        <v/>
      </c>
      <c r="T6" s="26" t="str">
        <f ca="1">IF(PlayedPC!T6=0,"",WinPC!T6/PlayedPC!T6)</f>
        <v/>
      </c>
      <c r="U6" s="26" t="str">
        <f ca="1">IF(PlayedPC!U6=0,"",WinPC!U6/PlayedPC!U6)</f>
        <v/>
      </c>
      <c r="V6" s="26" t="str">
        <f ca="1">IF(PlayedPC!V6=0,"",WinPC!V6/PlayedPC!V6)</f>
        <v/>
      </c>
      <c r="W6" s="26" t="str">
        <f ca="1">IF(PlayedPC!W6=0,"",WinPC!W6/PlayedPC!W6)</f>
        <v/>
      </c>
      <c r="X6" s="26" t="str">
        <f ca="1">IF(PlayedPC!X6=0,"",WinPC!X6/PlayedPC!X6)</f>
        <v/>
      </c>
      <c r="Y6" s="21"/>
    </row>
    <row r="7" spans="1:33" ht="20.100000000000001" customHeight="1" x14ac:dyDescent="0.25">
      <c r="A7" s="28" t="s">
        <v>181</v>
      </c>
      <c r="B7" s="26" t="str">
        <f ca="1">IF(PlayedPC!B7=0,"",WinPC!B7/PlayedPC!B7)</f>
        <v/>
      </c>
      <c r="C7" s="26" t="str">
        <f ca="1">IF(PlayedPC!C7=0,"",WinPC!C7/PlayedPC!C7)</f>
        <v/>
      </c>
      <c r="D7" s="26" t="str">
        <f ca="1">IF(PlayedPC!D7=0,"",WinPC!D7/PlayedPC!D7)</f>
        <v/>
      </c>
      <c r="E7" s="26" t="str">
        <f ca="1">IF(PlayedPC!E7=0,"",WinPC!E7/PlayedPC!E7)</f>
        <v/>
      </c>
      <c r="F7" s="26" t="str">
        <f ca="1">IF(PlayedPC!F7=0,"",WinPC!F7/PlayedPC!F7)</f>
        <v/>
      </c>
      <c r="G7" s="26" t="str">
        <f ca="1">IF(PlayedPC!G7=0,"",WinPC!G7/PlayedPC!G7)</f>
        <v/>
      </c>
      <c r="H7" s="26" t="str">
        <f ca="1">IF(PlayedPC!H7=0,"",WinPC!H7/PlayedPC!H7)</f>
        <v/>
      </c>
      <c r="I7" s="26" t="str">
        <f ca="1">IF(PlayedPC!I7=0,"",WinPC!I7/PlayedPC!I7)</f>
        <v/>
      </c>
      <c r="J7" s="26" t="str">
        <f ca="1">IF(PlayedPC!J7=0,"",WinPC!J7/PlayedPC!J7)</f>
        <v/>
      </c>
      <c r="K7" s="26" t="str">
        <f ca="1">IF(PlayedPC!K7=0,"",WinPC!K7/PlayedPC!K7)</f>
        <v/>
      </c>
      <c r="L7" s="26" t="str">
        <f ca="1">IF(PlayedPC!L7=0,"",WinPC!L7/PlayedPC!L7)</f>
        <v/>
      </c>
      <c r="M7" s="26" t="str">
        <f ca="1">IF(PlayedPC!M7=0,"",WinPC!M7/PlayedPC!M7)</f>
        <v/>
      </c>
      <c r="N7" s="26" t="str">
        <f ca="1">IF(PlayedPC!N7=0,"",WinPC!N7/PlayedPC!N7)</f>
        <v/>
      </c>
      <c r="O7" s="26" t="str">
        <f ca="1">IF(PlayedPC!O7=0,"",WinPC!O7/PlayedPC!O7)</f>
        <v/>
      </c>
      <c r="P7" s="26" t="str">
        <f ca="1">IF(PlayedPC!P7=0,"",WinPC!P7/PlayedPC!P7)</f>
        <v/>
      </c>
      <c r="Q7" s="26" t="str">
        <f ca="1">IF(PlayedPC!Q7=0,"",WinPC!Q7/PlayedPC!Q7)</f>
        <v/>
      </c>
      <c r="R7" s="26" t="str">
        <f ca="1">IF(PlayedPC!R7=0,"",WinPC!R7/PlayedPC!R7)</f>
        <v/>
      </c>
      <c r="S7" s="26" t="str">
        <f ca="1">IF(PlayedPC!S7=0,"",WinPC!S7/PlayedPC!S7)</f>
        <v/>
      </c>
      <c r="T7" s="26" t="str">
        <f ca="1">IF(PlayedPC!T7=0,"",WinPC!T7/PlayedPC!T7)</f>
        <v/>
      </c>
      <c r="U7" s="26" t="str">
        <f ca="1">IF(PlayedPC!U7=0,"",WinPC!U7/PlayedPC!U7)</f>
        <v/>
      </c>
      <c r="V7" s="26" t="str">
        <f ca="1">IF(PlayedPC!V7=0,"",WinPC!V7/PlayedPC!V7)</f>
        <v/>
      </c>
      <c r="W7" s="26" t="str">
        <f ca="1">IF(PlayedPC!W7=0,"",WinPC!W7/PlayedPC!W7)</f>
        <v/>
      </c>
      <c r="X7" s="26" t="str">
        <f ca="1">IF(PlayedPC!X7=0,"",WinPC!X7/PlayedPC!X7)</f>
        <v/>
      </c>
      <c r="Y7" s="21"/>
    </row>
    <row r="8" spans="1:33" ht="20.100000000000001" customHeight="1" x14ac:dyDescent="0.25">
      <c r="A8" s="34" t="s">
        <v>182</v>
      </c>
      <c r="B8" s="26" t="str">
        <f ca="1">IF(PlayedPC!B8=0,"",WinPC!B8/PlayedPC!B8)</f>
        <v/>
      </c>
      <c r="C8" s="26" t="str">
        <f ca="1">IF(PlayedPC!C8=0,"",WinPC!C8/PlayedPC!C8)</f>
        <v/>
      </c>
      <c r="D8" s="26" t="str">
        <f ca="1">IF(PlayedPC!D8=0,"",WinPC!D8/PlayedPC!D8)</f>
        <v/>
      </c>
      <c r="E8" s="26" t="str">
        <f ca="1">IF(PlayedPC!E8=0,"",WinPC!E8/PlayedPC!E8)</f>
        <v/>
      </c>
      <c r="F8" s="26" t="str">
        <f ca="1">IF(PlayedPC!F8=0,"",WinPC!F8/PlayedPC!F8)</f>
        <v/>
      </c>
      <c r="G8" s="26" t="str">
        <f ca="1">IF(PlayedPC!G8=0,"",WinPC!G8/PlayedPC!G8)</f>
        <v/>
      </c>
      <c r="H8" s="26" t="str">
        <f ca="1">IF(PlayedPC!H8=0,"",WinPC!H8/PlayedPC!H8)</f>
        <v/>
      </c>
      <c r="I8" s="26" t="str">
        <f ca="1">IF(PlayedPC!I8=0,"",WinPC!I8/PlayedPC!I8)</f>
        <v/>
      </c>
      <c r="J8" s="26" t="str">
        <f ca="1">IF(PlayedPC!J8=0,"",WinPC!J8/PlayedPC!J8)</f>
        <v/>
      </c>
      <c r="K8" s="26" t="str">
        <f ca="1">IF(PlayedPC!K8=0,"",WinPC!K8/PlayedPC!K8)</f>
        <v/>
      </c>
      <c r="L8" s="26" t="str">
        <f ca="1">IF(PlayedPC!L8=0,"",WinPC!L8/PlayedPC!L8)</f>
        <v/>
      </c>
      <c r="M8" s="26" t="str">
        <f ca="1">IF(PlayedPC!M8=0,"",WinPC!M8/PlayedPC!M8)</f>
        <v/>
      </c>
      <c r="N8" s="26" t="str">
        <f ca="1">IF(PlayedPC!N8=0,"",WinPC!N8/PlayedPC!N8)</f>
        <v/>
      </c>
      <c r="O8" s="26" t="str">
        <f ca="1">IF(PlayedPC!O8=0,"",WinPC!O8/PlayedPC!O8)</f>
        <v/>
      </c>
      <c r="P8" s="26" t="str">
        <f ca="1">IF(PlayedPC!P8=0,"",WinPC!P8/PlayedPC!P8)</f>
        <v/>
      </c>
      <c r="Q8" s="26" t="str">
        <f ca="1">IF(PlayedPC!Q8=0,"",WinPC!Q8/PlayedPC!Q8)</f>
        <v/>
      </c>
      <c r="R8" s="26" t="str">
        <f ca="1">IF(PlayedPC!R8=0,"",WinPC!R8/PlayedPC!R8)</f>
        <v/>
      </c>
      <c r="S8" s="26" t="str">
        <f ca="1">IF(PlayedPC!S8=0,"",WinPC!S8/PlayedPC!S8)</f>
        <v/>
      </c>
      <c r="T8" s="26" t="str">
        <f ca="1">IF(PlayedPC!T8=0,"",WinPC!T8/PlayedPC!T8)</f>
        <v/>
      </c>
      <c r="U8" s="26" t="str">
        <f ca="1">IF(PlayedPC!U8=0,"",WinPC!U8/PlayedPC!U8)</f>
        <v/>
      </c>
      <c r="V8" s="26" t="str">
        <f ca="1">IF(PlayedPC!V8=0,"",WinPC!V8/PlayedPC!V8)</f>
        <v/>
      </c>
      <c r="W8" s="26" t="str">
        <f ca="1">IF(PlayedPC!W8=0,"",WinPC!W8/PlayedPC!W8)</f>
        <v/>
      </c>
      <c r="X8" s="26" t="str">
        <f ca="1">IF(PlayedPC!X8=0,"",WinPC!X8/PlayedPC!X8)</f>
        <v/>
      </c>
      <c r="Y8" s="21"/>
    </row>
    <row r="9" spans="1:33" ht="20.100000000000001" customHeight="1" x14ac:dyDescent="0.25">
      <c r="A9" s="28" t="s">
        <v>183</v>
      </c>
      <c r="B9" s="26" t="str">
        <f ca="1">IF(PlayedPC!B9=0,"",WinPC!B9/PlayedPC!B9)</f>
        <v/>
      </c>
      <c r="C9" s="26" t="str">
        <f ca="1">IF(PlayedPC!C9=0,"",WinPC!C9/PlayedPC!C9)</f>
        <v/>
      </c>
      <c r="D9" s="26" t="str">
        <f ca="1">IF(PlayedPC!D9=0,"",WinPC!D9/PlayedPC!D9)</f>
        <v/>
      </c>
      <c r="E9" s="26" t="str">
        <f ca="1">IF(PlayedPC!E9=0,"",WinPC!E9/PlayedPC!E9)</f>
        <v/>
      </c>
      <c r="F9" s="26" t="str">
        <f ca="1">IF(PlayedPC!F9=0,"",WinPC!F9/PlayedPC!F9)</f>
        <v/>
      </c>
      <c r="G9" s="26" t="str">
        <f ca="1">IF(PlayedPC!G9=0,"",WinPC!G9/PlayedPC!G9)</f>
        <v/>
      </c>
      <c r="H9" s="26" t="str">
        <f ca="1">IF(PlayedPC!H9=0,"",WinPC!H9/PlayedPC!H9)</f>
        <v/>
      </c>
      <c r="I9" s="26" t="str">
        <f ca="1">IF(PlayedPC!I9=0,"",WinPC!I9/PlayedPC!I9)</f>
        <v/>
      </c>
      <c r="J9" s="26" t="str">
        <f ca="1">IF(PlayedPC!J9=0,"",WinPC!J9/PlayedPC!J9)</f>
        <v/>
      </c>
      <c r="K9" s="26" t="str">
        <f ca="1">IF(PlayedPC!K9=0,"",WinPC!K9/PlayedPC!K9)</f>
        <v/>
      </c>
      <c r="L9" s="26" t="str">
        <f ca="1">IF(PlayedPC!L9=0,"",WinPC!L9/PlayedPC!L9)</f>
        <v/>
      </c>
      <c r="M9" s="26" t="str">
        <f ca="1">IF(PlayedPC!M9=0,"",WinPC!M9/PlayedPC!M9)</f>
        <v/>
      </c>
      <c r="N9" s="26" t="str">
        <f ca="1">IF(PlayedPC!N9=0,"",WinPC!N9/PlayedPC!N9)</f>
        <v/>
      </c>
      <c r="O9" s="26" t="str">
        <f ca="1">IF(PlayedPC!O9=0,"",WinPC!O9/PlayedPC!O9)</f>
        <v/>
      </c>
      <c r="P9" s="26" t="str">
        <f ca="1">IF(PlayedPC!P9=0,"",WinPC!P9/PlayedPC!P9)</f>
        <v/>
      </c>
      <c r="Q9" s="26" t="str">
        <f ca="1">IF(PlayedPC!Q9=0,"",WinPC!Q9/PlayedPC!Q9)</f>
        <v/>
      </c>
      <c r="R9" s="26" t="str">
        <f ca="1">IF(PlayedPC!R9=0,"",WinPC!R9/PlayedPC!R9)</f>
        <v/>
      </c>
      <c r="S9" s="26" t="str">
        <f ca="1">IF(PlayedPC!S9=0,"",WinPC!S9/PlayedPC!S9)</f>
        <v/>
      </c>
      <c r="T9" s="26" t="str">
        <f ca="1">IF(PlayedPC!T9=0,"",WinPC!T9/PlayedPC!T9)</f>
        <v/>
      </c>
      <c r="U9" s="26" t="str">
        <f ca="1">IF(PlayedPC!U9=0,"",WinPC!U9/PlayedPC!U9)</f>
        <v/>
      </c>
      <c r="V9" s="26" t="str">
        <f ca="1">IF(PlayedPC!V9=0,"",WinPC!V9/PlayedPC!V9)</f>
        <v/>
      </c>
      <c r="W9" s="26" t="str">
        <f ca="1">IF(PlayedPC!W9=0,"",WinPC!W9/PlayedPC!W9)</f>
        <v/>
      </c>
      <c r="X9" s="26" t="str">
        <f ca="1">IF(PlayedPC!X9=0,"",WinPC!X9/PlayedPC!X9)</f>
        <v/>
      </c>
      <c r="Y9" s="21"/>
    </row>
    <row r="10" spans="1:33" ht="20.100000000000001" customHeight="1" x14ac:dyDescent="0.25">
      <c r="A10" s="34" t="s">
        <v>184</v>
      </c>
      <c r="B10" s="26" t="str">
        <f ca="1">IF(PlayedPC!B10=0,"",WinPC!B10/PlayedPC!B10)</f>
        <v/>
      </c>
      <c r="C10" s="26" t="str">
        <f ca="1">IF(PlayedPC!C10=0,"",WinPC!C10/PlayedPC!C10)</f>
        <v/>
      </c>
      <c r="D10" s="26" t="str">
        <f ca="1">IF(PlayedPC!D10=0,"",WinPC!D10/PlayedPC!D10)</f>
        <v/>
      </c>
      <c r="E10" s="26" t="str">
        <f ca="1">IF(PlayedPC!E10=0,"",WinPC!E10/PlayedPC!E10)</f>
        <v/>
      </c>
      <c r="F10" s="26" t="str">
        <f ca="1">IF(PlayedPC!F10=0,"",WinPC!F10/PlayedPC!F10)</f>
        <v/>
      </c>
      <c r="G10" s="26" t="str">
        <f ca="1">IF(PlayedPC!G10=0,"",WinPC!G10/PlayedPC!G10)</f>
        <v/>
      </c>
      <c r="H10" s="26" t="str">
        <f ca="1">IF(PlayedPC!H10=0,"",WinPC!H10/PlayedPC!H10)</f>
        <v/>
      </c>
      <c r="I10" s="26" t="str">
        <f ca="1">IF(PlayedPC!I10=0,"",WinPC!I10/PlayedPC!I10)</f>
        <v/>
      </c>
      <c r="J10" s="26" t="str">
        <f ca="1">IF(PlayedPC!J10=0,"",WinPC!J10/PlayedPC!J10)</f>
        <v/>
      </c>
      <c r="K10" s="26" t="str">
        <f ca="1">IF(PlayedPC!K10=0,"",WinPC!K10/PlayedPC!K10)</f>
        <v/>
      </c>
      <c r="L10" s="26" t="str">
        <f ca="1">IF(PlayedPC!L10=0,"",WinPC!L10/PlayedPC!L10)</f>
        <v/>
      </c>
      <c r="M10" s="26" t="str">
        <f ca="1">IF(PlayedPC!M10=0,"",WinPC!M10/PlayedPC!M10)</f>
        <v/>
      </c>
      <c r="N10" s="26" t="str">
        <f ca="1">IF(PlayedPC!N10=0,"",WinPC!N10/PlayedPC!N10)</f>
        <v/>
      </c>
      <c r="O10" s="26" t="str">
        <f ca="1">IF(PlayedPC!O10=0,"",WinPC!O10/PlayedPC!O10)</f>
        <v/>
      </c>
      <c r="P10" s="26" t="str">
        <f ca="1">IF(PlayedPC!P10=0,"",WinPC!P10/PlayedPC!P10)</f>
        <v/>
      </c>
      <c r="Q10" s="26" t="str">
        <f ca="1">IF(PlayedPC!Q10=0,"",WinPC!Q10/PlayedPC!Q10)</f>
        <v/>
      </c>
      <c r="R10" s="26" t="str">
        <f ca="1">IF(PlayedPC!R10=0,"",WinPC!R10/PlayedPC!R10)</f>
        <v/>
      </c>
      <c r="S10" s="26" t="str">
        <f ca="1">IF(PlayedPC!S10=0,"",WinPC!S10/PlayedPC!S10)</f>
        <v/>
      </c>
      <c r="T10" s="26" t="str">
        <f ca="1">IF(PlayedPC!T10=0,"",WinPC!T10/PlayedPC!T10)</f>
        <v/>
      </c>
      <c r="U10" s="26" t="str">
        <f ca="1">IF(PlayedPC!U10=0,"",WinPC!U10/PlayedPC!U10)</f>
        <v/>
      </c>
      <c r="V10" s="26" t="str">
        <f ca="1">IF(PlayedPC!V10=0,"",WinPC!V10/PlayedPC!V10)</f>
        <v/>
      </c>
      <c r="W10" s="26" t="str">
        <f ca="1">IF(PlayedPC!W10=0,"",WinPC!W10/PlayedPC!W10)</f>
        <v/>
      </c>
      <c r="X10" s="26" t="str">
        <f ca="1">IF(PlayedPC!X10=0,"",WinPC!X10/PlayedPC!X10)</f>
        <v/>
      </c>
      <c r="Y10" s="21"/>
    </row>
    <row r="11" spans="1:33" ht="20.100000000000001" customHeight="1" x14ac:dyDescent="0.25">
      <c r="A11" s="28" t="s">
        <v>185</v>
      </c>
      <c r="B11" s="26" t="str">
        <f ca="1">IF(PlayedPC!B11=0,"",WinPC!B11/PlayedPC!B11)</f>
        <v/>
      </c>
      <c r="C11" s="26" t="str">
        <f ca="1">IF(PlayedPC!C11=0,"",WinPC!C11/PlayedPC!C11)</f>
        <v/>
      </c>
      <c r="D11" s="26" t="str">
        <f ca="1">IF(PlayedPC!D11=0,"",WinPC!D11/PlayedPC!D11)</f>
        <v/>
      </c>
      <c r="E11" s="26" t="str">
        <f ca="1">IF(PlayedPC!E11=0,"",WinPC!E11/PlayedPC!E11)</f>
        <v/>
      </c>
      <c r="F11" s="26" t="str">
        <f ca="1">IF(PlayedPC!F11=0,"",WinPC!F11/PlayedPC!F11)</f>
        <v/>
      </c>
      <c r="G11" s="26" t="str">
        <f ca="1">IF(PlayedPC!G11=0,"",WinPC!G11/PlayedPC!G11)</f>
        <v/>
      </c>
      <c r="H11" s="26" t="str">
        <f ca="1">IF(PlayedPC!H11=0,"",WinPC!H11/PlayedPC!H11)</f>
        <v/>
      </c>
      <c r="I11" s="26" t="str">
        <f ca="1">IF(PlayedPC!I11=0,"",WinPC!I11/PlayedPC!I11)</f>
        <v/>
      </c>
      <c r="J11" s="26" t="str">
        <f ca="1">IF(PlayedPC!J11=0,"",WinPC!J11/PlayedPC!J11)</f>
        <v/>
      </c>
      <c r="K11" s="26" t="str">
        <f ca="1">IF(PlayedPC!K11=0,"",WinPC!K11/PlayedPC!K11)</f>
        <v/>
      </c>
      <c r="L11" s="26" t="str">
        <f ca="1">IF(PlayedPC!L11=0,"",WinPC!L11/PlayedPC!L11)</f>
        <v/>
      </c>
      <c r="M11" s="26" t="str">
        <f ca="1">IF(PlayedPC!M11=0,"",WinPC!M11/PlayedPC!M11)</f>
        <v/>
      </c>
      <c r="N11" s="26" t="str">
        <f ca="1">IF(PlayedPC!N11=0,"",WinPC!N11/PlayedPC!N11)</f>
        <v/>
      </c>
      <c r="O11" s="26" t="str">
        <f ca="1">IF(PlayedPC!O11=0,"",WinPC!O11/PlayedPC!O11)</f>
        <v/>
      </c>
      <c r="P11" s="26" t="str">
        <f ca="1">IF(PlayedPC!P11=0,"",WinPC!P11/PlayedPC!P11)</f>
        <v/>
      </c>
      <c r="Q11" s="26" t="str">
        <f ca="1">IF(PlayedPC!Q11=0,"",WinPC!Q11/PlayedPC!Q11)</f>
        <v/>
      </c>
      <c r="R11" s="26" t="str">
        <f ca="1">IF(PlayedPC!R11=0,"",WinPC!R11/PlayedPC!R11)</f>
        <v/>
      </c>
      <c r="S11" s="26" t="str">
        <f ca="1">IF(PlayedPC!S11=0,"",WinPC!S11/PlayedPC!S11)</f>
        <v/>
      </c>
      <c r="T11" s="26" t="str">
        <f ca="1">IF(PlayedPC!T11=0,"",WinPC!T11/PlayedPC!T11)</f>
        <v/>
      </c>
      <c r="U11" s="26" t="str">
        <f ca="1">IF(PlayedPC!U11=0,"",WinPC!U11/PlayedPC!U11)</f>
        <v/>
      </c>
      <c r="V11" s="26" t="str">
        <f ca="1">IF(PlayedPC!V11=0,"",WinPC!V11/PlayedPC!V11)</f>
        <v/>
      </c>
      <c r="W11" s="26" t="str">
        <f ca="1">IF(PlayedPC!W11=0,"",WinPC!W11/PlayedPC!W11)</f>
        <v/>
      </c>
      <c r="X11" s="26" t="str">
        <f ca="1">IF(PlayedPC!X11=0,"",WinPC!X11/PlayedPC!X11)</f>
        <v/>
      </c>
      <c r="Y11" s="21"/>
    </row>
    <row r="12" spans="1:33" ht="20.100000000000001" customHeight="1" x14ac:dyDescent="0.25">
      <c r="A12" s="34" t="s">
        <v>186</v>
      </c>
      <c r="B12" s="26" t="str">
        <f ca="1">IF(PlayedPC!B12=0,"",WinPC!B12/PlayedPC!B12)</f>
        <v/>
      </c>
      <c r="C12" s="26" t="str">
        <f ca="1">IF(PlayedPC!C12=0,"",WinPC!C12/PlayedPC!C12)</f>
        <v/>
      </c>
      <c r="D12" s="26" t="str">
        <f ca="1">IF(PlayedPC!D12=0,"",WinPC!D12/PlayedPC!D12)</f>
        <v/>
      </c>
      <c r="E12" s="26" t="str">
        <f ca="1">IF(PlayedPC!E12=0,"",WinPC!E12/PlayedPC!E12)</f>
        <v/>
      </c>
      <c r="F12" s="26" t="str">
        <f ca="1">IF(PlayedPC!F12=0,"",WinPC!F12/PlayedPC!F12)</f>
        <v/>
      </c>
      <c r="G12" s="26" t="str">
        <f ca="1">IF(PlayedPC!G12=0,"",WinPC!G12/PlayedPC!G12)</f>
        <v/>
      </c>
      <c r="H12" s="26" t="str">
        <f ca="1">IF(PlayedPC!H12=0,"",WinPC!H12/PlayedPC!H12)</f>
        <v/>
      </c>
      <c r="I12" s="26" t="str">
        <f ca="1">IF(PlayedPC!I12=0,"",WinPC!I12/PlayedPC!I12)</f>
        <v/>
      </c>
      <c r="J12" s="26" t="str">
        <f ca="1">IF(PlayedPC!J12=0,"",WinPC!J12/PlayedPC!J12)</f>
        <v/>
      </c>
      <c r="K12" s="26" t="str">
        <f ca="1">IF(PlayedPC!K12=0,"",WinPC!K12/PlayedPC!K12)</f>
        <v/>
      </c>
      <c r="L12" s="26" t="str">
        <f ca="1">IF(PlayedPC!L12=0,"",WinPC!L12/PlayedPC!L12)</f>
        <v/>
      </c>
      <c r="M12" s="26" t="str">
        <f ca="1">IF(PlayedPC!M12=0,"",WinPC!M12/PlayedPC!M12)</f>
        <v/>
      </c>
      <c r="N12" s="26" t="str">
        <f ca="1">IF(PlayedPC!N12=0,"",WinPC!N12/PlayedPC!N12)</f>
        <v/>
      </c>
      <c r="O12" s="26" t="str">
        <f ca="1">IF(PlayedPC!O12=0,"",WinPC!O12/PlayedPC!O12)</f>
        <v/>
      </c>
      <c r="P12" s="26" t="str">
        <f ca="1">IF(PlayedPC!P12=0,"",WinPC!P12/PlayedPC!P12)</f>
        <v/>
      </c>
      <c r="Q12" s="26" t="str">
        <f ca="1">IF(PlayedPC!Q12=0,"",WinPC!Q12/PlayedPC!Q12)</f>
        <v/>
      </c>
      <c r="R12" s="26" t="str">
        <f ca="1">IF(PlayedPC!R12=0,"",WinPC!R12/PlayedPC!R12)</f>
        <v/>
      </c>
      <c r="S12" s="26" t="str">
        <f ca="1">IF(PlayedPC!S12=0,"",WinPC!S12/PlayedPC!S12)</f>
        <v/>
      </c>
      <c r="T12" s="26" t="str">
        <f ca="1">IF(PlayedPC!T12=0,"",WinPC!T12/PlayedPC!T12)</f>
        <v/>
      </c>
      <c r="U12" s="26" t="str">
        <f ca="1">IF(PlayedPC!U12=0,"",WinPC!U12/PlayedPC!U12)</f>
        <v/>
      </c>
      <c r="V12" s="26" t="str">
        <f ca="1">IF(PlayedPC!V12=0,"",WinPC!V12/PlayedPC!V12)</f>
        <v/>
      </c>
      <c r="W12" s="26" t="str">
        <f ca="1">IF(PlayedPC!W12=0,"",WinPC!W12/PlayedPC!W12)</f>
        <v/>
      </c>
      <c r="X12" s="26" t="str">
        <f ca="1">IF(PlayedPC!X12=0,"",WinPC!X12/PlayedPC!X12)</f>
        <v/>
      </c>
      <c r="Y12" s="21"/>
    </row>
    <row r="13" spans="1:33" ht="20.100000000000001" customHeight="1" x14ac:dyDescent="0.25">
      <c r="A13" s="28" t="s">
        <v>187</v>
      </c>
      <c r="B13" s="26" t="str">
        <f ca="1">IF(PlayedPC!B13=0,"",WinPC!B13/PlayedPC!B13)</f>
        <v/>
      </c>
      <c r="C13" s="26" t="str">
        <f ca="1">IF(PlayedPC!C13=0,"",WinPC!C13/PlayedPC!C13)</f>
        <v/>
      </c>
      <c r="D13" s="26" t="str">
        <f ca="1">IF(PlayedPC!D13=0,"",WinPC!D13/PlayedPC!D13)</f>
        <v/>
      </c>
      <c r="E13" s="26" t="str">
        <f ca="1">IF(PlayedPC!E13=0,"",WinPC!E13/PlayedPC!E13)</f>
        <v/>
      </c>
      <c r="F13" s="26" t="str">
        <f ca="1">IF(PlayedPC!F13=0,"",WinPC!F13/PlayedPC!F13)</f>
        <v/>
      </c>
      <c r="G13" s="26" t="str">
        <f ca="1">IF(PlayedPC!G13=0,"",WinPC!G13/PlayedPC!G13)</f>
        <v/>
      </c>
      <c r="H13" s="26" t="str">
        <f ca="1">IF(PlayedPC!H13=0,"",WinPC!H13/PlayedPC!H13)</f>
        <v/>
      </c>
      <c r="I13" s="26" t="str">
        <f ca="1">IF(PlayedPC!I13=0,"",WinPC!I13/PlayedPC!I13)</f>
        <v/>
      </c>
      <c r="J13" s="26" t="str">
        <f ca="1">IF(PlayedPC!J13=0,"",WinPC!J13/PlayedPC!J13)</f>
        <v/>
      </c>
      <c r="K13" s="26" t="str">
        <f ca="1">IF(PlayedPC!K13=0,"",WinPC!K13/PlayedPC!K13)</f>
        <v/>
      </c>
      <c r="L13" s="26" t="str">
        <f ca="1">IF(PlayedPC!L13=0,"",WinPC!L13/PlayedPC!L13)</f>
        <v/>
      </c>
      <c r="M13" s="26" t="str">
        <f ca="1">IF(PlayedPC!M13=0,"",WinPC!M13/PlayedPC!M13)</f>
        <v/>
      </c>
      <c r="N13" s="26" t="str">
        <f ca="1">IF(PlayedPC!N13=0,"",WinPC!N13/PlayedPC!N13)</f>
        <v/>
      </c>
      <c r="O13" s="26" t="str">
        <f ca="1">IF(PlayedPC!O13=0,"",WinPC!O13/PlayedPC!O13)</f>
        <v/>
      </c>
      <c r="P13" s="26" t="str">
        <f ca="1">IF(PlayedPC!P13=0,"",WinPC!P13/PlayedPC!P13)</f>
        <v/>
      </c>
      <c r="Q13" s="26" t="str">
        <f ca="1">IF(PlayedPC!Q13=0,"",WinPC!Q13/PlayedPC!Q13)</f>
        <v/>
      </c>
      <c r="R13" s="26" t="str">
        <f ca="1">IF(PlayedPC!R13=0,"",WinPC!R13/PlayedPC!R13)</f>
        <v/>
      </c>
      <c r="S13" s="26" t="str">
        <f ca="1">IF(PlayedPC!S13=0,"",WinPC!S13/PlayedPC!S13)</f>
        <v/>
      </c>
      <c r="T13" s="26" t="str">
        <f ca="1">IF(PlayedPC!T13=0,"",WinPC!T13/PlayedPC!T13)</f>
        <v/>
      </c>
      <c r="U13" s="26" t="str">
        <f ca="1">IF(PlayedPC!U13=0,"",WinPC!U13/PlayedPC!U13)</f>
        <v/>
      </c>
      <c r="V13" s="26" t="str">
        <f ca="1">IF(PlayedPC!V13=0,"",WinPC!V13/PlayedPC!V13)</f>
        <v/>
      </c>
      <c r="W13" s="26" t="str">
        <f ca="1">IF(PlayedPC!W13=0,"",WinPC!W13/PlayedPC!W13)</f>
        <v/>
      </c>
      <c r="X13" s="26" t="str">
        <f ca="1">IF(PlayedPC!X13=0,"",WinPC!X13/PlayedPC!X13)</f>
        <v/>
      </c>
      <c r="Y13" s="21"/>
    </row>
    <row r="14" spans="1:33" ht="20.100000000000001" customHeight="1" x14ac:dyDescent="0.25">
      <c r="A14" s="34" t="s">
        <v>188</v>
      </c>
      <c r="B14" s="26" t="str">
        <f ca="1">IF(PlayedPC!B14=0,"",WinPC!B14/PlayedPC!B14)</f>
        <v/>
      </c>
      <c r="C14" s="26" t="str">
        <f ca="1">IF(PlayedPC!C14=0,"",WinPC!C14/PlayedPC!C14)</f>
        <v/>
      </c>
      <c r="D14" s="26" t="str">
        <f ca="1">IF(PlayedPC!D14=0,"",WinPC!D14/PlayedPC!D14)</f>
        <v/>
      </c>
      <c r="E14" s="26" t="str">
        <f ca="1">IF(PlayedPC!E14=0,"",WinPC!E14/PlayedPC!E14)</f>
        <v/>
      </c>
      <c r="F14" s="26" t="str">
        <f ca="1">IF(PlayedPC!F14=0,"",WinPC!F14/PlayedPC!F14)</f>
        <v/>
      </c>
      <c r="G14" s="26" t="str">
        <f ca="1">IF(PlayedPC!G14=0,"",WinPC!G14/PlayedPC!G14)</f>
        <v/>
      </c>
      <c r="H14" s="26" t="str">
        <f ca="1">IF(PlayedPC!H14=0,"",WinPC!H14/PlayedPC!H14)</f>
        <v/>
      </c>
      <c r="I14" s="26" t="str">
        <f ca="1">IF(PlayedPC!I14=0,"",WinPC!I14/PlayedPC!I14)</f>
        <v/>
      </c>
      <c r="J14" s="26" t="str">
        <f ca="1">IF(PlayedPC!J14=0,"",WinPC!J14/PlayedPC!J14)</f>
        <v/>
      </c>
      <c r="K14" s="26" t="str">
        <f ca="1">IF(PlayedPC!K14=0,"",WinPC!K14/PlayedPC!K14)</f>
        <v/>
      </c>
      <c r="L14" s="26" t="str">
        <f ca="1">IF(PlayedPC!L14=0,"",WinPC!L14/PlayedPC!L14)</f>
        <v/>
      </c>
      <c r="M14" s="26" t="str">
        <f ca="1">IF(PlayedPC!M14=0,"",WinPC!M14/PlayedPC!M14)</f>
        <v/>
      </c>
      <c r="N14" s="26" t="str">
        <f ca="1">IF(PlayedPC!N14=0,"",WinPC!N14/PlayedPC!N14)</f>
        <v/>
      </c>
      <c r="O14" s="26" t="str">
        <f ca="1">IF(PlayedPC!O14=0,"",WinPC!O14/PlayedPC!O14)</f>
        <v/>
      </c>
      <c r="P14" s="26" t="str">
        <f ca="1">IF(PlayedPC!P14=0,"",WinPC!P14/PlayedPC!P14)</f>
        <v/>
      </c>
      <c r="Q14" s="26" t="str">
        <f ca="1">IF(PlayedPC!Q14=0,"",WinPC!Q14/PlayedPC!Q14)</f>
        <v/>
      </c>
      <c r="R14" s="26" t="str">
        <f ca="1">IF(PlayedPC!R14=0,"",WinPC!R14/PlayedPC!R14)</f>
        <v/>
      </c>
      <c r="S14" s="26" t="str">
        <f ca="1">IF(PlayedPC!S14=0,"",WinPC!S14/PlayedPC!S14)</f>
        <v/>
      </c>
      <c r="T14" s="26" t="str">
        <f ca="1">IF(PlayedPC!T14=0,"",WinPC!T14/PlayedPC!T14)</f>
        <v/>
      </c>
      <c r="U14" s="26" t="str">
        <f ca="1">IF(PlayedPC!U14=0,"",WinPC!U14/PlayedPC!U14)</f>
        <v/>
      </c>
      <c r="V14" s="26" t="str">
        <f ca="1">IF(PlayedPC!V14=0,"",WinPC!V14/PlayedPC!V14)</f>
        <v/>
      </c>
      <c r="W14" s="26" t="str">
        <f ca="1">IF(PlayedPC!W14=0,"",WinPC!W14/PlayedPC!W14)</f>
        <v/>
      </c>
      <c r="X14" s="26" t="str">
        <f ca="1">IF(PlayedPC!X14=0,"",WinPC!X14/PlayedPC!X14)</f>
        <v/>
      </c>
      <c r="Y14" s="21"/>
    </row>
    <row r="15" spans="1:33" ht="20.100000000000001" customHeight="1" x14ac:dyDescent="0.25">
      <c r="A15" s="28" t="s">
        <v>189</v>
      </c>
      <c r="B15" s="26" t="str">
        <f ca="1">IF(PlayedPC!B15=0,"",WinPC!B15/PlayedPC!B15)</f>
        <v/>
      </c>
      <c r="C15" s="26" t="str">
        <f ca="1">IF(PlayedPC!C15=0,"",WinPC!C15/PlayedPC!C15)</f>
        <v/>
      </c>
      <c r="D15" s="26" t="str">
        <f ca="1">IF(PlayedPC!D15=0,"",WinPC!D15/PlayedPC!D15)</f>
        <v/>
      </c>
      <c r="E15" s="26" t="str">
        <f ca="1">IF(PlayedPC!E15=0,"",WinPC!E15/PlayedPC!E15)</f>
        <v/>
      </c>
      <c r="F15" s="26" t="str">
        <f ca="1">IF(PlayedPC!F15=0,"",WinPC!F15/PlayedPC!F15)</f>
        <v/>
      </c>
      <c r="G15" s="26" t="str">
        <f ca="1">IF(PlayedPC!G15=0,"",WinPC!G15/PlayedPC!G15)</f>
        <v/>
      </c>
      <c r="H15" s="26" t="str">
        <f ca="1">IF(PlayedPC!H15=0,"",WinPC!H15/PlayedPC!H15)</f>
        <v/>
      </c>
      <c r="I15" s="26" t="str">
        <f ca="1">IF(PlayedPC!I15=0,"",WinPC!I15/PlayedPC!I15)</f>
        <v/>
      </c>
      <c r="J15" s="26" t="str">
        <f ca="1">IF(PlayedPC!J15=0,"",WinPC!J15/PlayedPC!J15)</f>
        <v/>
      </c>
      <c r="K15" s="26" t="str">
        <f ca="1">IF(PlayedPC!K15=0,"",WinPC!K15/PlayedPC!K15)</f>
        <v/>
      </c>
      <c r="L15" s="26" t="str">
        <f ca="1">IF(PlayedPC!L15=0,"",WinPC!L15/PlayedPC!L15)</f>
        <v/>
      </c>
      <c r="M15" s="26" t="str">
        <f ca="1">IF(PlayedPC!M15=0,"",WinPC!M15/PlayedPC!M15)</f>
        <v/>
      </c>
      <c r="N15" s="26" t="str">
        <f ca="1">IF(PlayedPC!N15=0,"",WinPC!N15/PlayedPC!N15)</f>
        <v/>
      </c>
      <c r="O15" s="26" t="str">
        <f ca="1">IF(PlayedPC!O15=0,"",WinPC!O15/PlayedPC!O15)</f>
        <v/>
      </c>
      <c r="P15" s="26" t="str">
        <f ca="1">IF(PlayedPC!P15=0,"",WinPC!P15/PlayedPC!P15)</f>
        <v/>
      </c>
      <c r="Q15" s="26" t="str">
        <f ca="1">IF(PlayedPC!Q15=0,"",WinPC!Q15/PlayedPC!Q15)</f>
        <v/>
      </c>
      <c r="R15" s="26" t="str">
        <f ca="1">IF(PlayedPC!R15=0,"",WinPC!R15/PlayedPC!R15)</f>
        <v/>
      </c>
      <c r="S15" s="26" t="str">
        <f ca="1">IF(PlayedPC!S15=0,"",WinPC!S15/PlayedPC!S15)</f>
        <v/>
      </c>
      <c r="T15" s="26" t="str">
        <f ca="1">IF(PlayedPC!T15=0,"",WinPC!T15/PlayedPC!T15)</f>
        <v/>
      </c>
      <c r="U15" s="26" t="str">
        <f ca="1">IF(PlayedPC!U15=0,"",WinPC!U15/PlayedPC!U15)</f>
        <v/>
      </c>
      <c r="V15" s="26" t="str">
        <f ca="1">IF(PlayedPC!V15=0,"",WinPC!V15/PlayedPC!V15)</f>
        <v/>
      </c>
      <c r="W15" s="26" t="str">
        <f ca="1">IF(PlayedPC!W15=0,"",WinPC!W15/PlayedPC!W15)</f>
        <v/>
      </c>
      <c r="X15" s="26" t="str">
        <f ca="1">IF(PlayedPC!X15=0,"",WinPC!X15/PlayedPC!X15)</f>
        <v/>
      </c>
      <c r="Y15" s="21"/>
    </row>
    <row r="16" spans="1:33" ht="20.100000000000001" customHeight="1" x14ac:dyDescent="0.25">
      <c r="A16" s="34" t="s">
        <v>190</v>
      </c>
      <c r="B16" s="26" t="str">
        <f ca="1">IF(PlayedPC!B16=0,"",WinPC!B16/PlayedPC!B16)</f>
        <v/>
      </c>
      <c r="C16" s="26" t="str">
        <f ca="1">IF(PlayedPC!C16=0,"",WinPC!C16/PlayedPC!C16)</f>
        <v/>
      </c>
      <c r="D16" s="26" t="str">
        <f ca="1">IF(PlayedPC!D16=0,"",WinPC!D16/PlayedPC!D16)</f>
        <v/>
      </c>
      <c r="E16" s="26" t="str">
        <f ca="1">IF(PlayedPC!E16=0,"",WinPC!E16/PlayedPC!E16)</f>
        <v/>
      </c>
      <c r="F16" s="26" t="str">
        <f ca="1">IF(PlayedPC!F16=0,"",WinPC!F16/PlayedPC!F16)</f>
        <v/>
      </c>
      <c r="G16" s="26" t="str">
        <f ca="1">IF(PlayedPC!G16=0,"",WinPC!G16/PlayedPC!G16)</f>
        <v/>
      </c>
      <c r="H16" s="26" t="str">
        <f ca="1">IF(PlayedPC!H16=0,"",WinPC!H16/PlayedPC!H16)</f>
        <v/>
      </c>
      <c r="I16" s="26" t="str">
        <f ca="1">IF(PlayedPC!I16=0,"",WinPC!I16/PlayedPC!I16)</f>
        <v/>
      </c>
      <c r="J16" s="26" t="str">
        <f ca="1">IF(PlayedPC!J16=0,"",WinPC!J16/PlayedPC!J16)</f>
        <v/>
      </c>
      <c r="K16" s="26" t="str">
        <f ca="1">IF(PlayedPC!K16=0,"",WinPC!K16/PlayedPC!K16)</f>
        <v/>
      </c>
      <c r="L16" s="26" t="str">
        <f ca="1">IF(PlayedPC!L16=0,"",WinPC!L16/PlayedPC!L16)</f>
        <v/>
      </c>
      <c r="M16" s="26" t="str">
        <f ca="1">IF(PlayedPC!M16=0,"",WinPC!M16/PlayedPC!M16)</f>
        <v/>
      </c>
      <c r="N16" s="26" t="str">
        <f ca="1">IF(PlayedPC!N16=0,"",WinPC!N16/PlayedPC!N16)</f>
        <v/>
      </c>
      <c r="O16" s="26" t="str">
        <f ca="1">IF(PlayedPC!O16=0,"",WinPC!O16/PlayedPC!O16)</f>
        <v/>
      </c>
      <c r="P16" s="26" t="str">
        <f ca="1">IF(PlayedPC!P16=0,"",WinPC!P16/PlayedPC!P16)</f>
        <v/>
      </c>
      <c r="Q16" s="26" t="str">
        <f ca="1">IF(PlayedPC!Q16=0,"",WinPC!Q16/PlayedPC!Q16)</f>
        <v/>
      </c>
      <c r="R16" s="26" t="str">
        <f ca="1">IF(PlayedPC!R16=0,"",WinPC!R16/PlayedPC!R16)</f>
        <v/>
      </c>
      <c r="S16" s="26" t="str">
        <f ca="1">IF(PlayedPC!S16=0,"",WinPC!S16/PlayedPC!S16)</f>
        <v/>
      </c>
      <c r="T16" s="26" t="str">
        <f ca="1">IF(PlayedPC!T16=0,"",WinPC!T16/PlayedPC!T16)</f>
        <v/>
      </c>
      <c r="U16" s="26" t="str">
        <f ca="1">IF(PlayedPC!U16=0,"",WinPC!U16/PlayedPC!U16)</f>
        <v/>
      </c>
      <c r="V16" s="26" t="str">
        <f ca="1">IF(PlayedPC!V16=0,"",WinPC!V16/PlayedPC!V16)</f>
        <v/>
      </c>
      <c r="W16" s="26" t="str">
        <f ca="1">IF(PlayedPC!W16=0,"",WinPC!W16/PlayedPC!W16)</f>
        <v/>
      </c>
      <c r="X16" s="26" t="str">
        <f ca="1">IF(PlayedPC!X16=0,"",WinPC!X16/PlayedPC!X16)</f>
        <v/>
      </c>
      <c r="Y16" s="21"/>
    </row>
    <row r="17" spans="1:25" ht="20.100000000000001" customHeight="1" x14ac:dyDescent="0.25">
      <c r="A17" s="28" t="s">
        <v>191</v>
      </c>
      <c r="B17" s="26" t="str">
        <f ca="1">IF(PlayedPC!B17=0,"",WinPC!B17/PlayedPC!B17)</f>
        <v/>
      </c>
      <c r="C17" s="26" t="str">
        <f ca="1">IF(PlayedPC!C17=0,"",WinPC!C17/PlayedPC!C17)</f>
        <v/>
      </c>
      <c r="D17" s="26" t="str">
        <f ca="1">IF(PlayedPC!D17=0,"",WinPC!D17/PlayedPC!D17)</f>
        <v/>
      </c>
      <c r="E17" s="26" t="str">
        <f ca="1">IF(PlayedPC!E17=0,"",WinPC!E17/PlayedPC!E17)</f>
        <v/>
      </c>
      <c r="F17" s="26" t="str">
        <f ca="1">IF(PlayedPC!F17=0,"",WinPC!F17/PlayedPC!F17)</f>
        <v/>
      </c>
      <c r="G17" s="26" t="str">
        <f ca="1">IF(PlayedPC!G17=0,"",WinPC!G17/PlayedPC!G17)</f>
        <v/>
      </c>
      <c r="H17" s="26" t="str">
        <f ca="1">IF(PlayedPC!H17=0,"",WinPC!H17/PlayedPC!H17)</f>
        <v/>
      </c>
      <c r="I17" s="26" t="str">
        <f ca="1">IF(PlayedPC!I17=0,"",WinPC!I17/PlayedPC!I17)</f>
        <v/>
      </c>
      <c r="J17" s="26" t="str">
        <f ca="1">IF(PlayedPC!J17=0,"",WinPC!J17/PlayedPC!J17)</f>
        <v/>
      </c>
      <c r="K17" s="26" t="str">
        <f ca="1">IF(PlayedPC!K17=0,"",WinPC!K17/PlayedPC!K17)</f>
        <v/>
      </c>
      <c r="L17" s="26" t="str">
        <f ca="1">IF(PlayedPC!L17=0,"",WinPC!L17/PlayedPC!L17)</f>
        <v/>
      </c>
      <c r="M17" s="26" t="str">
        <f ca="1">IF(PlayedPC!M17=0,"",WinPC!M17/PlayedPC!M17)</f>
        <v/>
      </c>
      <c r="N17" s="26" t="str">
        <f ca="1">IF(PlayedPC!N17=0,"",WinPC!N17/PlayedPC!N17)</f>
        <v/>
      </c>
      <c r="O17" s="26" t="str">
        <f ca="1">IF(PlayedPC!O17=0,"",WinPC!O17/PlayedPC!O17)</f>
        <v/>
      </c>
      <c r="P17" s="26" t="str">
        <f ca="1">IF(PlayedPC!P17=0,"",WinPC!P17/PlayedPC!P17)</f>
        <v/>
      </c>
      <c r="Q17" s="26" t="str">
        <f ca="1">IF(PlayedPC!Q17=0,"",WinPC!Q17/PlayedPC!Q17)</f>
        <v/>
      </c>
      <c r="R17" s="26" t="str">
        <f ca="1">IF(PlayedPC!R17=0,"",WinPC!R17/PlayedPC!R17)</f>
        <v/>
      </c>
      <c r="S17" s="26" t="str">
        <f ca="1">IF(PlayedPC!S17=0,"",WinPC!S17/PlayedPC!S17)</f>
        <v/>
      </c>
      <c r="T17" s="26" t="str">
        <f ca="1">IF(PlayedPC!T17=0,"",WinPC!T17/PlayedPC!T17)</f>
        <v/>
      </c>
      <c r="U17" s="26" t="str">
        <f ca="1">IF(PlayedPC!U17=0,"",WinPC!U17/PlayedPC!U17)</f>
        <v/>
      </c>
      <c r="V17" s="26" t="str">
        <f ca="1">IF(PlayedPC!V17=0,"",WinPC!V17/PlayedPC!V17)</f>
        <v/>
      </c>
      <c r="W17" s="26" t="str">
        <f ca="1">IF(PlayedPC!W17=0,"",WinPC!W17/PlayedPC!W17)</f>
        <v/>
      </c>
      <c r="X17" s="26" t="str">
        <f ca="1">IF(PlayedPC!X17=0,"",WinPC!X17/PlayedPC!X17)</f>
        <v/>
      </c>
      <c r="Y17" s="21"/>
    </row>
    <row r="18" spans="1:25" ht="20.100000000000001" customHeight="1" x14ac:dyDescent="0.25">
      <c r="A18" s="49" t="s">
        <v>192</v>
      </c>
      <c r="B18" s="26" t="str">
        <f ca="1">IF(PlayedPC!B18=0,"",WinPC!B18/PlayedPC!B18)</f>
        <v/>
      </c>
      <c r="C18" s="26" t="str">
        <f ca="1">IF(PlayedPC!C18=0,"",WinPC!C18/PlayedPC!C18)</f>
        <v/>
      </c>
      <c r="D18" s="26" t="str">
        <f ca="1">IF(PlayedPC!D18=0,"",WinPC!D18/PlayedPC!D18)</f>
        <v/>
      </c>
      <c r="E18" s="26" t="str">
        <f ca="1">IF(PlayedPC!E18=0,"",WinPC!E18/PlayedPC!E18)</f>
        <v/>
      </c>
      <c r="F18" s="26" t="str">
        <f ca="1">IF(PlayedPC!F18=0,"",WinPC!F18/PlayedPC!F18)</f>
        <v/>
      </c>
      <c r="G18" s="26" t="str">
        <f ca="1">IF(PlayedPC!G18=0,"",WinPC!G18/PlayedPC!G18)</f>
        <v/>
      </c>
      <c r="H18" s="26" t="str">
        <f ca="1">IF(PlayedPC!H18=0,"",WinPC!H18/PlayedPC!H18)</f>
        <v/>
      </c>
      <c r="I18" s="26" t="str">
        <f ca="1">IF(PlayedPC!I18=0,"",WinPC!I18/PlayedPC!I18)</f>
        <v/>
      </c>
      <c r="J18" s="26" t="str">
        <f ca="1">IF(PlayedPC!J18=0,"",WinPC!J18/PlayedPC!J18)</f>
        <v/>
      </c>
      <c r="K18" s="26" t="str">
        <f ca="1">IF(PlayedPC!K18=0,"",WinPC!K18/PlayedPC!K18)</f>
        <v/>
      </c>
      <c r="L18" s="26" t="str">
        <f ca="1">IF(PlayedPC!L18=0,"",WinPC!L18/PlayedPC!L18)</f>
        <v/>
      </c>
      <c r="M18" s="26" t="str">
        <f ca="1">IF(PlayedPC!M18=0,"",WinPC!M18/PlayedPC!M18)</f>
        <v/>
      </c>
      <c r="N18" s="26" t="str">
        <f ca="1">IF(PlayedPC!N18=0,"",WinPC!N18/PlayedPC!N18)</f>
        <v/>
      </c>
      <c r="O18" s="26" t="str">
        <f ca="1">IF(PlayedPC!O18=0,"",WinPC!O18/PlayedPC!O18)</f>
        <v/>
      </c>
      <c r="P18" s="26" t="str">
        <f ca="1">IF(PlayedPC!P18=0,"",WinPC!P18/PlayedPC!P18)</f>
        <v/>
      </c>
      <c r="Q18" s="26" t="str">
        <f ca="1">IF(PlayedPC!Q18=0,"",WinPC!Q18/PlayedPC!Q18)</f>
        <v/>
      </c>
      <c r="R18" s="26" t="str">
        <f ca="1">IF(PlayedPC!R18=0,"",WinPC!R18/PlayedPC!R18)</f>
        <v/>
      </c>
      <c r="S18" s="26" t="str">
        <f ca="1">IF(PlayedPC!S18=0,"",WinPC!S18/PlayedPC!S18)</f>
        <v/>
      </c>
      <c r="T18" s="26" t="str">
        <f ca="1">IF(PlayedPC!T18=0,"",WinPC!T18/PlayedPC!T18)</f>
        <v/>
      </c>
      <c r="U18" s="26" t="str">
        <f ca="1">IF(PlayedPC!U18=0,"",WinPC!U18/PlayedPC!U18)</f>
        <v/>
      </c>
      <c r="V18" s="26" t="str">
        <f ca="1">IF(PlayedPC!V18=0,"",WinPC!V18/PlayedPC!V18)</f>
        <v/>
      </c>
      <c r="W18" s="26" t="str">
        <f ca="1">IF(PlayedPC!W18=0,"",WinPC!W18/PlayedPC!W18)</f>
        <v/>
      </c>
      <c r="X18" s="26" t="str">
        <f ca="1">IF(PlayedPC!X18=0,"",WinPC!X18/PlayedPC!X18)</f>
        <v/>
      </c>
      <c r="Y18" s="21"/>
    </row>
    <row r="19" spans="1:25" ht="20.100000000000001" customHeight="1" x14ac:dyDescent="0.25">
      <c r="A19" s="28" t="s">
        <v>193</v>
      </c>
      <c r="B19" s="26" t="str">
        <f ca="1">IF(PlayedPC!B19=0,"",WinPC!B19/PlayedPC!B19)</f>
        <v/>
      </c>
      <c r="C19" s="26" t="str">
        <f ca="1">IF(PlayedPC!C19=0,"",WinPC!C19/PlayedPC!C19)</f>
        <v/>
      </c>
      <c r="D19" s="26" t="str">
        <f ca="1">IF(PlayedPC!D19=0,"",WinPC!D19/PlayedPC!D19)</f>
        <v/>
      </c>
      <c r="E19" s="26" t="str">
        <f ca="1">IF(PlayedPC!E19=0,"",WinPC!E19/PlayedPC!E19)</f>
        <v/>
      </c>
      <c r="F19" s="26" t="str">
        <f ca="1">IF(PlayedPC!F19=0,"",WinPC!F19/PlayedPC!F19)</f>
        <v/>
      </c>
      <c r="G19" s="26" t="str">
        <f ca="1">IF(PlayedPC!G19=0,"",WinPC!G19/PlayedPC!G19)</f>
        <v/>
      </c>
      <c r="H19" s="26" t="str">
        <f ca="1">IF(PlayedPC!H19=0,"",WinPC!H19/PlayedPC!H19)</f>
        <v/>
      </c>
      <c r="I19" s="26" t="str">
        <f ca="1">IF(PlayedPC!I19=0,"",WinPC!I19/PlayedPC!I19)</f>
        <v/>
      </c>
      <c r="J19" s="26" t="str">
        <f ca="1">IF(PlayedPC!J19=0,"",WinPC!J19/PlayedPC!J19)</f>
        <v/>
      </c>
      <c r="K19" s="26" t="str">
        <f ca="1">IF(PlayedPC!K19=0,"",WinPC!K19/PlayedPC!K19)</f>
        <v/>
      </c>
      <c r="L19" s="26" t="str">
        <f ca="1">IF(PlayedPC!L19=0,"",WinPC!L19/PlayedPC!L19)</f>
        <v/>
      </c>
      <c r="M19" s="26" t="str">
        <f ca="1">IF(PlayedPC!M19=0,"",WinPC!M19/PlayedPC!M19)</f>
        <v/>
      </c>
      <c r="N19" s="26" t="str">
        <f ca="1">IF(PlayedPC!N19=0,"",WinPC!N19/PlayedPC!N19)</f>
        <v/>
      </c>
      <c r="O19" s="26" t="str">
        <f ca="1">IF(PlayedPC!O19=0,"",WinPC!O19/PlayedPC!O19)</f>
        <v/>
      </c>
      <c r="P19" s="26" t="str">
        <f ca="1">IF(PlayedPC!P19=0,"",WinPC!P19/PlayedPC!P19)</f>
        <v/>
      </c>
      <c r="Q19" s="26" t="str">
        <f ca="1">IF(PlayedPC!Q19=0,"",WinPC!Q19/PlayedPC!Q19)</f>
        <v/>
      </c>
      <c r="R19" s="26" t="str">
        <f ca="1">IF(PlayedPC!R19=0,"",WinPC!R19/PlayedPC!R19)</f>
        <v/>
      </c>
      <c r="S19" s="26" t="str">
        <f ca="1">IF(PlayedPC!S19=0,"",WinPC!S19/PlayedPC!S19)</f>
        <v/>
      </c>
      <c r="T19" s="26" t="str">
        <f ca="1">IF(PlayedPC!T19=0,"",WinPC!T19/PlayedPC!T19)</f>
        <v/>
      </c>
      <c r="U19" s="26" t="str">
        <f ca="1">IF(PlayedPC!U19=0,"",WinPC!U19/PlayedPC!U19)</f>
        <v/>
      </c>
      <c r="V19" s="26" t="str">
        <f ca="1">IF(PlayedPC!V19=0,"",WinPC!V19/PlayedPC!V19)</f>
        <v/>
      </c>
      <c r="W19" s="26" t="str">
        <f ca="1">IF(PlayedPC!W19=0,"",WinPC!W19/PlayedPC!W19)</f>
        <v/>
      </c>
      <c r="X19" s="26" t="str">
        <f ca="1">IF(PlayedPC!X19=0,"",WinPC!X19/PlayedPC!X19)</f>
        <v/>
      </c>
      <c r="Y19" s="21"/>
    </row>
    <row r="20" spans="1:25" ht="20.100000000000001" customHeight="1" x14ac:dyDescent="0.25">
      <c r="A20" s="34" t="s">
        <v>194</v>
      </c>
      <c r="B20" s="26" t="str">
        <f ca="1">IF(PlayedPC!B20=0,"",WinPC!B20/PlayedPC!B20)</f>
        <v/>
      </c>
      <c r="C20" s="26" t="str">
        <f ca="1">IF(PlayedPC!C20=0,"",WinPC!C20/PlayedPC!C20)</f>
        <v/>
      </c>
      <c r="D20" s="26" t="str">
        <f ca="1">IF(PlayedPC!D20=0,"",WinPC!D20/PlayedPC!D20)</f>
        <v/>
      </c>
      <c r="E20" s="26" t="str">
        <f ca="1">IF(PlayedPC!E20=0,"",WinPC!E20/PlayedPC!E20)</f>
        <v/>
      </c>
      <c r="F20" s="26" t="str">
        <f ca="1">IF(PlayedPC!F20=0,"",WinPC!F20/PlayedPC!F20)</f>
        <v/>
      </c>
      <c r="G20" s="26" t="str">
        <f ca="1">IF(PlayedPC!G20=0,"",WinPC!G20/PlayedPC!G20)</f>
        <v/>
      </c>
      <c r="H20" s="26" t="str">
        <f ca="1">IF(PlayedPC!H20=0,"",WinPC!H20/PlayedPC!H20)</f>
        <v/>
      </c>
      <c r="I20" s="26" t="str">
        <f ca="1">IF(PlayedPC!I20=0,"",WinPC!I20/PlayedPC!I20)</f>
        <v/>
      </c>
      <c r="J20" s="26" t="str">
        <f ca="1">IF(PlayedPC!J20=0,"",WinPC!J20/PlayedPC!J20)</f>
        <v/>
      </c>
      <c r="K20" s="26" t="str">
        <f ca="1">IF(PlayedPC!K20=0,"",WinPC!K20/PlayedPC!K20)</f>
        <v/>
      </c>
      <c r="L20" s="26" t="str">
        <f ca="1">IF(PlayedPC!L20=0,"",WinPC!L20/PlayedPC!L20)</f>
        <v/>
      </c>
      <c r="M20" s="26" t="str">
        <f ca="1">IF(PlayedPC!M20=0,"",WinPC!M20/PlayedPC!M20)</f>
        <v/>
      </c>
      <c r="N20" s="26" t="str">
        <f ca="1">IF(PlayedPC!N20=0,"",WinPC!N20/PlayedPC!N20)</f>
        <v/>
      </c>
      <c r="O20" s="26" t="str">
        <f ca="1">IF(PlayedPC!O20=0,"",WinPC!O20/PlayedPC!O20)</f>
        <v/>
      </c>
      <c r="P20" s="26" t="str">
        <f ca="1">IF(PlayedPC!P20=0,"",WinPC!P20/PlayedPC!P20)</f>
        <v/>
      </c>
      <c r="Q20" s="26" t="str">
        <f ca="1">IF(PlayedPC!Q20=0,"",WinPC!Q20/PlayedPC!Q20)</f>
        <v/>
      </c>
      <c r="R20" s="26" t="str">
        <f ca="1">IF(PlayedPC!R20=0,"",WinPC!R20/PlayedPC!R20)</f>
        <v/>
      </c>
      <c r="S20" s="26" t="str">
        <f ca="1">IF(PlayedPC!S20=0,"",WinPC!S20/PlayedPC!S20)</f>
        <v/>
      </c>
      <c r="T20" s="26" t="str">
        <f ca="1">IF(PlayedPC!T20=0,"",WinPC!T20/PlayedPC!T20)</f>
        <v/>
      </c>
      <c r="U20" s="26" t="str">
        <f ca="1">IF(PlayedPC!U20=0,"",WinPC!U20/PlayedPC!U20)</f>
        <v/>
      </c>
      <c r="V20" s="26" t="str">
        <f ca="1">IF(PlayedPC!V20=0,"",WinPC!V20/PlayedPC!V20)</f>
        <v/>
      </c>
      <c r="W20" s="26" t="str">
        <f ca="1">IF(PlayedPC!W20=0,"",WinPC!W20/PlayedPC!W20)</f>
        <v/>
      </c>
      <c r="X20" s="26" t="str">
        <f ca="1">IF(PlayedPC!X20=0,"",WinPC!X20/PlayedPC!X20)</f>
        <v/>
      </c>
      <c r="Y20" s="21"/>
    </row>
    <row r="21" spans="1:25" ht="20.100000000000001" customHeight="1" x14ac:dyDescent="0.25">
      <c r="A21" s="28" t="s">
        <v>195</v>
      </c>
      <c r="B21" s="26" t="str">
        <f ca="1">IF(PlayedPC!B21=0,"",WinPC!B21/PlayedPC!B21)</f>
        <v/>
      </c>
      <c r="C21" s="26" t="str">
        <f ca="1">IF(PlayedPC!C21=0,"",WinPC!C21/PlayedPC!C21)</f>
        <v/>
      </c>
      <c r="D21" s="26" t="str">
        <f ca="1">IF(PlayedPC!D21=0,"",WinPC!D21/PlayedPC!D21)</f>
        <v/>
      </c>
      <c r="E21" s="26" t="str">
        <f ca="1">IF(PlayedPC!E21=0,"",WinPC!E21/PlayedPC!E21)</f>
        <v/>
      </c>
      <c r="F21" s="26" t="str">
        <f ca="1">IF(PlayedPC!F21=0,"",WinPC!F21/PlayedPC!F21)</f>
        <v/>
      </c>
      <c r="G21" s="26" t="str">
        <f ca="1">IF(PlayedPC!G21=0,"",WinPC!G21/PlayedPC!G21)</f>
        <v/>
      </c>
      <c r="H21" s="26" t="str">
        <f ca="1">IF(PlayedPC!H21=0,"",WinPC!H21/PlayedPC!H21)</f>
        <v/>
      </c>
      <c r="I21" s="26" t="str">
        <f ca="1">IF(PlayedPC!I21=0,"",WinPC!I21/PlayedPC!I21)</f>
        <v/>
      </c>
      <c r="J21" s="26" t="str">
        <f ca="1">IF(PlayedPC!J21=0,"",WinPC!J21/PlayedPC!J21)</f>
        <v/>
      </c>
      <c r="K21" s="26" t="str">
        <f ca="1">IF(PlayedPC!K21=0,"",WinPC!K21/PlayedPC!K21)</f>
        <v/>
      </c>
      <c r="L21" s="26" t="str">
        <f ca="1">IF(PlayedPC!L21=0,"",WinPC!L21/PlayedPC!L21)</f>
        <v/>
      </c>
      <c r="M21" s="26" t="str">
        <f ca="1">IF(PlayedPC!M21=0,"",WinPC!M21/PlayedPC!M21)</f>
        <v/>
      </c>
      <c r="N21" s="26" t="str">
        <f ca="1">IF(PlayedPC!N21=0,"",WinPC!N21/PlayedPC!N21)</f>
        <v/>
      </c>
      <c r="O21" s="26" t="str">
        <f ca="1">IF(PlayedPC!O21=0,"",WinPC!O21/PlayedPC!O21)</f>
        <v/>
      </c>
      <c r="P21" s="26" t="str">
        <f ca="1">IF(PlayedPC!P21=0,"",WinPC!P21/PlayedPC!P21)</f>
        <v/>
      </c>
      <c r="Q21" s="26" t="str">
        <f ca="1">IF(PlayedPC!Q21=0,"",WinPC!Q21/PlayedPC!Q21)</f>
        <v/>
      </c>
      <c r="R21" s="26" t="str">
        <f ca="1">IF(PlayedPC!R21=0,"",WinPC!R21/PlayedPC!R21)</f>
        <v/>
      </c>
      <c r="S21" s="26" t="str">
        <f ca="1">IF(PlayedPC!S21=0,"",WinPC!S21/PlayedPC!S21)</f>
        <v/>
      </c>
      <c r="T21" s="26" t="str">
        <f ca="1">IF(PlayedPC!T21=0,"",WinPC!T21/PlayedPC!T21)</f>
        <v/>
      </c>
      <c r="U21" s="26" t="str">
        <f ca="1">IF(PlayedPC!U21=0,"",WinPC!U21/PlayedPC!U21)</f>
        <v/>
      </c>
      <c r="V21" s="26" t="str">
        <f ca="1">IF(PlayedPC!V21=0,"",WinPC!V21/PlayedPC!V21)</f>
        <v/>
      </c>
      <c r="W21" s="26" t="str">
        <f ca="1">IF(PlayedPC!W21=0,"",WinPC!W21/PlayedPC!W21)</f>
        <v/>
      </c>
      <c r="X21" s="26" t="str">
        <f ca="1">IF(PlayedPC!X21=0,"",WinPC!X21/PlayedPC!X21)</f>
        <v/>
      </c>
      <c r="Y21" s="21"/>
    </row>
    <row r="22" spans="1:25" ht="20.100000000000001" customHeight="1" x14ac:dyDescent="0.25">
      <c r="A22" s="34" t="s">
        <v>196</v>
      </c>
      <c r="B22" s="26" t="str">
        <f ca="1">IF(PlayedPC!B22=0,"",WinPC!B22/PlayedPC!B22)</f>
        <v/>
      </c>
      <c r="C22" s="26" t="str">
        <f ca="1">IF(PlayedPC!C22=0,"",WinPC!C22/PlayedPC!C22)</f>
        <v/>
      </c>
      <c r="D22" s="26" t="str">
        <f ca="1">IF(PlayedPC!D22=0,"",WinPC!D22/PlayedPC!D22)</f>
        <v/>
      </c>
      <c r="E22" s="26" t="str">
        <f ca="1">IF(PlayedPC!E22=0,"",WinPC!E22/PlayedPC!E22)</f>
        <v/>
      </c>
      <c r="F22" s="26" t="str">
        <f ca="1">IF(PlayedPC!F22=0,"",WinPC!F22/PlayedPC!F22)</f>
        <v/>
      </c>
      <c r="G22" s="26" t="str">
        <f ca="1">IF(PlayedPC!G22=0,"",WinPC!G22/PlayedPC!G22)</f>
        <v/>
      </c>
      <c r="H22" s="26" t="str">
        <f ca="1">IF(PlayedPC!H22=0,"",WinPC!H22/PlayedPC!H22)</f>
        <v/>
      </c>
      <c r="I22" s="26" t="str">
        <f ca="1">IF(PlayedPC!I22=0,"",WinPC!I22/PlayedPC!I22)</f>
        <v/>
      </c>
      <c r="J22" s="26" t="str">
        <f ca="1">IF(PlayedPC!J22=0,"",WinPC!J22/PlayedPC!J22)</f>
        <v/>
      </c>
      <c r="K22" s="26" t="str">
        <f ca="1">IF(PlayedPC!K22=0,"",WinPC!K22/PlayedPC!K22)</f>
        <v/>
      </c>
      <c r="L22" s="26" t="str">
        <f ca="1">IF(PlayedPC!L22=0,"",WinPC!L22/PlayedPC!L22)</f>
        <v/>
      </c>
      <c r="M22" s="26" t="str">
        <f ca="1">IF(PlayedPC!M22=0,"",WinPC!M22/PlayedPC!M22)</f>
        <v/>
      </c>
      <c r="N22" s="26" t="str">
        <f ca="1">IF(PlayedPC!N22=0,"",WinPC!N22/PlayedPC!N22)</f>
        <v/>
      </c>
      <c r="O22" s="26" t="str">
        <f ca="1">IF(PlayedPC!O22=0,"",WinPC!O22/PlayedPC!O22)</f>
        <v/>
      </c>
      <c r="P22" s="26" t="str">
        <f ca="1">IF(PlayedPC!P22=0,"",WinPC!P22/PlayedPC!P22)</f>
        <v/>
      </c>
      <c r="Q22" s="26" t="str">
        <f ca="1">IF(PlayedPC!Q22=0,"",WinPC!Q22/PlayedPC!Q22)</f>
        <v/>
      </c>
      <c r="R22" s="26" t="str">
        <f ca="1">IF(PlayedPC!R22=0,"",WinPC!R22/PlayedPC!R22)</f>
        <v/>
      </c>
      <c r="S22" s="26" t="str">
        <f ca="1">IF(PlayedPC!S22=0,"",WinPC!S22/PlayedPC!S22)</f>
        <v/>
      </c>
      <c r="T22" s="26" t="str">
        <f ca="1">IF(PlayedPC!T22=0,"",WinPC!T22/PlayedPC!T22)</f>
        <v/>
      </c>
      <c r="U22" s="26" t="str">
        <f ca="1">IF(PlayedPC!U22=0,"",WinPC!U22/PlayedPC!U22)</f>
        <v/>
      </c>
      <c r="V22" s="26" t="str">
        <f ca="1">IF(PlayedPC!V22=0,"",WinPC!V22/PlayedPC!V22)</f>
        <v/>
      </c>
      <c r="W22" s="26" t="str">
        <f ca="1">IF(PlayedPC!W22=0,"",WinPC!W22/PlayedPC!W22)</f>
        <v/>
      </c>
      <c r="X22" s="26" t="str">
        <f ca="1">IF(PlayedPC!X22=0,"",WinPC!X22/PlayedPC!X22)</f>
        <v/>
      </c>
      <c r="Y22" s="21"/>
    </row>
    <row r="23" spans="1:25" ht="20.100000000000001" customHeight="1" x14ac:dyDescent="0.25">
      <c r="A23" s="28"/>
      <c r="B23" s="26"/>
      <c r="C23" s="26"/>
      <c r="D23" s="26"/>
      <c r="E23" s="26"/>
      <c r="F23" s="26"/>
      <c r="G23" s="26"/>
      <c r="H23" s="26"/>
      <c r="I23" s="26"/>
      <c r="J23" s="26"/>
      <c r="K23" s="26"/>
      <c r="L23" s="26"/>
      <c r="M23" s="26"/>
      <c r="N23" s="26"/>
      <c r="O23" s="26"/>
      <c r="P23" s="26"/>
      <c r="Q23" s="26"/>
      <c r="R23" s="26"/>
      <c r="S23" s="26"/>
      <c r="Y23" s="21"/>
    </row>
    <row r="24" spans="1:25" ht="20.100000000000001" customHeight="1" x14ac:dyDescent="0.25">
      <c r="A24" s="34"/>
      <c r="B24" s="26"/>
      <c r="C24" s="26"/>
      <c r="D24" s="26"/>
      <c r="E24" s="26"/>
      <c r="F24" s="26"/>
      <c r="G24" s="26"/>
      <c r="H24" s="26"/>
      <c r="I24" s="26"/>
      <c r="J24" s="26"/>
      <c r="K24" s="26"/>
      <c r="L24" s="26"/>
      <c r="M24" s="26"/>
      <c r="N24" s="26"/>
      <c r="O24" s="26"/>
      <c r="P24" s="26"/>
      <c r="Q24" s="26"/>
      <c r="R24" s="26"/>
      <c r="S24" s="26"/>
      <c r="Y24" s="21"/>
    </row>
    <row r="25" spans="1:25" ht="20.100000000000001" customHeight="1" x14ac:dyDescent="0.25">
      <c r="A25" s="28"/>
      <c r="B25" s="26"/>
      <c r="C25" s="26"/>
      <c r="D25" s="26"/>
      <c r="E25" s="26"/>
      <c r="F25" s="26"/>
      <c r="G25" s="26"/>
      <c r="H25" s="26"/>
      <c r="I25" s="26"/>
      <c r="J25" s="26"/>
      <c r="K25" s="26"/>
      <c r="L25" s="26"/>
      <c r="M25" s="26"/>
      <c r="N25" s="26"/>
      <c r="O25" s="26"/>
      <c r="P25" s="26"/>
      <c r="Q25" s="26"/>
      <c r="R25" s="26"/>
      <c r="S25" s="26"/>
      <c r="Y25" s="21"/>
    </row>
    <row r="26" spans="1:25" ht="20.100000000000001" customHeight="1" x14ac:dyDescent="0.25">
      <c r="A26" s="34"/>
      <c r="B26" s="26"/>
      <c r="C26" s="26"/>
      <c r="D26" s="26"/>
      <c r="E26" s="26"/>
      <c r="F26" s="26"/>
      <c r="G26" s="26"/>
      <c r="H26" s="26"/>
      <c r="I26" s="26"/>
      <c r="J26" s="26"/>
      <c r="K26" s="26"/>
      <c r="L26" s="26"/>
      <c r="M26" s="26"/>
      <c r="N26" s="26"/>
      <c r="O26" s="26"/>
      <c r="P26" s="26"/>
      <c r="Q26" s="26"/>
      <c r="R26" s="26"/>
      <c r="S26" s="26"/>
      <c r="Y26" s="21"/>
    </row>
    <row r="27" spans="1:25" ht="20.100000000000001" customHeight="1" x14ac:dyDescent="0.25">
      <c r="A27" s="36"/>
      <c r="B27" s="37"/>
      <c r="C27" s="37"/>
      <c r="D27" s="37"/>
      <c r="E27" s="37"/>
      <c r="F27" s="37"/>
      <c r="G27" s="37"/>
      <c r="H27" s="37"/>
      <c r="I27" s="37"/>
      <c r="J27" s="37"/>
      <c r="K27" s="37"/>
      <c r="L27" s="37"/>
      <c r="M27" s="37"/>
      <c r="N27" s="37"/>
      <c r="O27" s="37"/>
      <c r="P27" s="37"/>
      <c r="Q27" s="37"/>
      <c r="R27" s="37"/>
      <c r="S27" s="37"/>
      <c r="T27" s="21"/>
      <c r="U27" s="21"/>
      <c r="V27" s="21"/>
      <c r="W27" s="21"/>
      <c r="X27" s="21"/>
      <c r="Y27" s="21"/>
    </row>
    <row r="28" spans="1:25" x14ac:dyDescent="0.25">
      <c r="A28" s="58"/>
    </row>
  </sheetData>
  <mergeCells count="1">
    <mergeCell ref="AB2:AG3"/>
  </mergeCells>
  <conditionalFormatting sqref="B2:X2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
        <x14:dataValidation type="list" allowBlank="1" showInputMessage="1" showErrorMessage="1" errorTitle="Krivi unos" error="Nova kompanija? Unesi u listu &quot;Corp&quot;_x000a_" xr:uid="{799F50ED-AD8F-4CD9-BB16-164359C406CE}">
          <x14:formula1>
            <xm:f>Corporations!$A$2:$A$51</xm:f>
          </x14:formula1>
          <xm:sqref>B1:S1</xm:sqref>
        </x14:dataValidation>
        <x14:dataValidation type="list" allowBlank="1" showInputMessage="1" showErrorMessage="1" errorTitle="Krivi unos" error="Unesi ime u listu &quot;Players&quot;" xr:uid="{A283DE63-7056-478E-A59E-1D7B14230EA1}">
          <x14:formula1>
            <xm:f>Players!$A$2:$A$304</xm:f>
          </x14:formula1>
          <xm:sqref>A2:A26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A4490-8625-48B2-A03E-0DCAF179F2DA}">
  <dimension ref="A1:L6"/>
  <sheetViews>
    <sheetView workbookViewId="0">
      <selection activeCell="G1" sqref="G1:L2"/>
    </sheetView>
  </sheetViews>
  <sheetFormatPr defaultRowHeight="15" x14ac:dyDescent="0.25"/>
  <cols>
    <col min="1" max="1" width="10.5703125" customWidth="1"/>
    <col min="2" max="2" width="10.140625" customWidth="1"/>
    <col min="3" max="3" width="11.42578125" customWidth="1"/>
    <col min="4" max="4" width="18.28515625" customWidth="1"/>
  </cols>
  <sheetData>
    <row r="1" spans="1:12" x14ac:dyDescent="0.25">
      <c r="A1" t="s">
        <v>21</v>
      </c>
      <c r="B1" t="s">
        <v>89</v>
      </c>
      <c r="C1" t="s">
        <v>122</v>
      </c>
      <c r="D1" t="s">
        <v>123</v>
      </c>
      <c r="G1" s="64" t="str">
        <f>HYPERLINK("[.\]TOC!A1","GO TO TOC")</f>
        <v>GO TO TOC</v>
      </c>
      <c r="H1" s="65" t="str">
        <f t="shared" ref="H1:L2" si="0">HYPERLINK("[.\]TOC!A1","BACK TO TOC")</f>
        <v>BACK TO TOC</v>
      </c>
      <c r="I1" s="65" t="str">
        <f t="shared" si="0"/>
        <v>BACK TO TOC</v>
      </c>
      <c r="J1" s="65" t="str">
        <f t="shared" si="0"/>
        <v>BACK TO TOC</v>
      </c>
      <c r="K1" s="65" t="str">
        <f t="shared" si="0"/>
        <v>BACK TO TOC</v>
      </c>
      <c r="L1" s="65" t="str">
        <f t="shared" si="0"/>
        <v>BACK TO TOC</v>
      </c>
    </row>
    <row r="2" spans="1:12" x14ac:dyDescent="0.25">
      <c r="A2">
        <v>1</v>
      </c>
      <c r="B2" cm="1">
        <f t="array" aca="1" ref="B2" ca="1">SUMPRODUCT(COUNTIF(INDIRECT("'"&amp;GAMES&amp;"'!B8"),A2))</f>
        <v>0</v>
      </c>
      <c r="C2" cm="1">
        <f t="array" aca="1" ref="C2" ca="1">SUMPRODUCT(SUMIF(INDIRECT("'"&amp;GAMES&amp;"'!$B$8"),$A2,INDIRECT("'"&amp;GAMES&amp;"'!$I$17")))</f>
        <v>0</v>
      </c>
      <c r="D2" t="e">
        <f ca="1">C2/B2/A2</f>
        <v>#DIV/0!</v>
      </c>
      <c r="G2" s="65" t="str">
        <f>HYPERLINK("[.\]TOC!A1","BACK TO TOC")</f>
        <v>BACK TO TOC</v>
      </c>
      <c r="H2" s="65" t="str">
        <f t="shared" si="0"/>
        <v>BACK TO TOC</v>
      </c>
      <c r="I2" s="65" t="str">
        <f t="shared" si="0"/>
        <v>BACK TO TOC</v>
      </c>
      <c r="J2" s="65" t="str">
        <f t="shared" si="0"/>
        <v>BACK TO TOC</v>
      </c>
      <c r="K2" s="65" t="str">
        <f t="shared" si="0"/>
        <v>BACK TO TOC</v>
      </c>
      <c r="L2" s="65" t="str">
        <f t="shared" si="0"/>
        <v>BACK TO TOC</v>
      </c>
    </row>
    <row r="3" spans="1:12" x14ac:dyDescent="0.25">
      <c r="A3">
        <v>2</v>
      </c>
      <c r="B3" cm="1">
        <f t="array" aca="1" ref="B3" ca="1">SUMPRODUCT(COUNTIF(INDIRECT("'"&amp;GAMES&amp;"'!B8"),A3))</f>
        <v>0</v>
      </c>
      <c r="C3" cm="1">
        <f t="array" aca="1" ref="C3" ca="1">SUMPRODUCT(SUMIF(INDIRECT("'"&amp;GAMES&amp;"'!$B$8"),$A3,INDIRECT("'"&amp;GAMES&amp;"'!$I$17")))</f>
        <v>0</v>
      </c>
      <c r="D3" t="e">
        <f ca="1">C3/B3/A3</f>
        <v>#DIV/0!</v>
      </c>
    </row>
    <row r="4" spans="1:12" x14ac:dyDescent="0.25">
      <c r="A4">
        <v>3</v>
      </c>
      <c r="B4" cm="1">
        <f t="array" aca="1" ref="B4" ca="1">SUMPRODUCT(COUNTIF(INDIRECT("'"&amp;GAMES&amp;"'!B8"),A4))</f>
        <v>0</v>
      </c>
      <c r="C4" cm="1">
        <f t="array" aca="1" ref="C4" ca="1">SUMPRODUCT(SUMIF(INDIRECT("'"&amp;GAMES&amp;"'!$B$8"),$A4,INDIRECT("'"&amp;GAMES&amp;"'!$I$17")))</f>
        <v>0</v>
      </c>
      <c r="D4" t="e">
        <f t="shared" ref="D4:D6" ca="1" si="1">C4/B4/A4</f>
        <v>#DIV/0!</v>
      </c>
      <c r="G4" s="48"/>
      <c r="H4" s="48"/>
      <c r="I4" s="48"/>
      <c r="J4" s="48"/>
      <c r="K4" s="48"/>
      <c r="L4" s="48"/>
    </row>
    <row r="5" spans="1:12" x14ac:dyDescent="0.25">
      <c r="A5">
        <v>4</v>
      </c>
      <c r="B5" cm="1">
        <f t="array" aca="1" ref="B5" ca="1">SUMPRODUCT(COUNTIF(INDIRECT("'"&amp;GAMES&amp;"'!B8"),A5))</f>
        <v>0</v>
      </c>
      <c r="C5" cm="1">
        <f t="array" aca="1" ref="C5" ca="1">SUMPRODUCT(SUMIF(INDIRECT("'"&amp;GAMES&amp;"'!$B$8"),$A5,INDIRECT("'"&amp;GAMES&amp;"'!$I$17")))</f>
        <v>0</v>
      </c>
      <c r="D5" t="e">
        <f t="shared" ca="1" si="1"/>
        <v>#DIV/0!</v>
      </c>
    </row>
    <row r="6" spans="1:12" x14ac:dyDescent="0.25">
      <c r="A6">
        <v>5</v>
      </c>
      <c r="B6" cm="1">
        <f t="array" aca="1" ref="B6" ca="1">SUMPRODUCT(COUNTIF(INDIRECT("'"&amp;GAMES&amp;"'!B8"),A6))</f>
        <v>0</v>
      </c>
      <c r="C6" cm="1">
        <f t="array" aca="1" ref="C6" ca="1">SUMPRODUCT(SUMIF(INDIRECT("'"&amp;GAMES&amp;"'!$B$8"),$A6,INDIRECT("'"&amp;GAMES&amp;"'!$I$17")))</f>
        <v>0</v>
      </c>
      <c r="D6" t="e">
        <f t="shared" ca="1" si="1"/>
        <v>#DIV/0!</v>
      </c>
    </row>
  </sheetData>
  <mergeCells count="1">
    <mergeCell ref="G1:L2"/>
  </mergeCells>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03711-3B18-47DB-B923-1D0211920BA2}">
  <sheetPr codeName="List4"/>
  <dimension ref="A1:S32"/>
  <sheetViews>
    <sheetView zoomScaleNormal="100" workbookViewId="0">
      <selection activeCell="N1" sqref="N1:S2"/>
    </sheetView>
  </sheetViews>
  <sheetFormatPr defaultRowHeight="15" x14ac:dyDescent="0.25"/>
  <cols>
    <col min="1" max="1" width="27.42578125" customWidth="1"/>
    <col min="3" max="3" width="20.42578125" customWidth="1"/>
    <col min="8" max="8" width="22.140625" customWidth="1"/>
    <col min="10" max="10" width="18.140625" customWidth="1"/>
  </cols>
  <sheetData>
    <row r="1" spans="1:19" ht="15" customHeight="1" x14ac:dyDescent="0.25">
      <c r="A1" s="8" t="s">
        <v>124</v>
      </c>
      <c r="B1" s="8" t="s">
        <v>125</v>
      </c>
      <c r="C1" s="8" t="s">
        <v>126</v>
      </c>
      <c r="E1" s="8" t="s">
        <v>17</v>
      </c>
      <c r="F1" s="8" t="s">
        <v>125</v>
      </c>
      <c r="H1" s="8" t="s">
        <v>127</v>
      </c>
      <c r="I1" s="8" t="s">
        <v>125</v>
      </c>
      <c r="J1" s="8" t="s">
        <v>128</v>
      </c>
      <c r="N1" s="64" t="str">
        <f>HYPERLINK("[.\]TOC!A1","GO TO TOC")</f>
        <v>GO TO TOC</v>
      </c>
      <c r="O1" s="65" t="str">
        <f t="shared" ref="O1:S2" si="0">HYPERLINK("[.\]TOC!A1","BACK TO TOC")</f>
        <v>BACK TO TOC</v>
      </c>
      <c r="P1" s="65" t="str">
        <f t="shared" si="0"/>
        <v>BACK TO TOC</v>
      </c>
      <c r="Q1" s="65" t="str">
        <f t="shared" si="0"/>
        <v>BACK TO TOC</v>
      </c>
      <c r="R1" s="65" t="str">
        <f t="shared" si="0"/>
        <v>BACK TO TOC</v>
      </c>
      <c r="S1" s="65" t="str">
        <f t="shared" si="0"/>
        <v>BACK TO TOC</v>
      </c>
    </row>
    <row r="2" spans="1:19" ht="15" customHeight="1" x14ac:dyDescent="0.25">
      <c r="A2" t="s">
        <v>91</v>
      </c>
      <c r="B2" cm="1">
        <f t="array" aca="1" ref="B2" ca="1">SUMPRODUCT(COUNTIF(INDIRECT("'"&amp;GAMES&amp;"'!B2"),$A2))</f>
        <v>0</v>
      </c>
      <c r="E2" t="s">
        <v>129</v>
      </c>
      <c r="F2" cm="1">
        <f t="array" aca="1" ref="F2" ca="1">SUMPRODUCT(COUNTIF(INDIRECT("'"&amp;GAMES&amp;"'!B3"),$E2))</f>
        <v>0</v>
      </c>
      <c r="H2" t="s">
        <v>130</v>
      </c>
      <c r="I2" cm="1">
        <f t="array" aca="1" ref="I2" ca="1">SUMPRODUCT(COUNTIF(INDIRECT("'"&amp;GAMES&amp;"'!A21:A28"),$H2))</f>
        <v>0</v>
      </c>
      <c r="N2" s="65" t="str">
        <f>HYPERLINK("[.\]TOC!A1","BACK TO TOC")</f>
        <v>BACK TO TOC</v>
      </c>
      <c r="O2" s="65" t="str">
        <f t="shared" si="0"/>
        <v>BACK TO TOC</v>
      </c>
      <c r="P2" s="65" t="str">
        <f t="shared" si="0"/>
        <v>BACK TO TOC</v>
      </c>
      <c r="Q2" s="65" t="str">
        <f t="shared" si="0"/>
        <v>BACK TO TOC</v>
      </c>
      <c r="R2" s="65" t="str">
        <f t="shared" si="0"/>
        <v>BACK TO TOC</v>
      </c>
      <c r="S2" s="65" t="str">
        <f t="shared" si="0"/>
        <v>BACK TO TOC</v>
      </c>
    </row>
    <row r="3" spans="1:19" x14ac:dyDescent="0.25">
      <c r="A3" t="s">
        <v>103</v>
      </c>
      <c r="B3" cm="1">
        <f t="array" aca="1" ref="B3" ca="1">SUMPRODUCT(COUNTIF(INDIRECT("'"&amp;GAMES&amp;"'!B2"),$A3))</f>
        <v>0</v>
      </c>
      <c r="C3" t="s">
        <v>226</v>
      </c>
      <c r="E3" t="s">
        <v>132</v>
      </c>
      <c r="F3" cm="1">
        <f t="array" aca="1" ref="F3" ca="1">SUMPRODUCT(COUNTIF(INDIRECT("'"&amp;GAMES&amp;"'!B3"),$E3))</f>
        <v>0</v>
      </c>
      <c r="H3" t="s">
        <v>133</v>
      </c>
      <c r="I3" cm="1">
        <f t="array" aca="1" ref="I3" ca="1">SUMPRODUCT(COUNTIF(INDIRECT("'"&amp;GAMES&amp;"'!A21:A28"),$H3))</f>
        <v>0</v>
      </c>
    </row>
    <row r="4" spans="1:19" x14ac:dyDescent="0.25">
      <c r="A4" t="s">
        <v>106</v>
      </c>
      <c r="B4" cm="1">
        <f t="array" aca="1" ref="B4" ca="1">SUMPRODUCT(COUNTIF(INDIRECT("'"&amp;GAMES&amp;"'!B2"),$A4))</f>
        <v>0</v>
      </c>
      <c r="C4" t="s">
        <v>225</v>
      </c>
      <c r="E4" t="s">
        <v>134</v>
      </c>
      <c r="F4" cm="1">
        <f t="array" aca="1" ref="F4" ca="1">SUMPRODUCT(COUNTIF(INDIRECT("'"&amp;GAMES&amp;"'!B3"),$E4))</f>
        <v>0</v>
      </c>
      <c r="H4" t="s">
        <v>135</v>
      </c>
      <c r="I4" cm="1">
        <f t="array" aca="1" ref="I4" ca="1">SUMPRODUCT(COUNTIF(INDIRECT("'"&amp;GAMES&amp;"'!A21:A28"),$H4))</f>
        <v>0</v>
      </c>
      <c r="N4" s="70" t="s">
        <v>209</v>
      </c>
      <c r="O4" s="70"/>
      <c r="P4" s="70"/>
      <c r="Q4" s="70"/>
      <c r="R4" s="70"/>
      <c r="S4" s="70"/>
    </row>
    <row r="5" spans="1:19" x14ac:dyDescent="0.25">
      <c r="A5" t="s">
        <v>136</v>
      </c>
      <c r="B5" cm="1">
        <f t="array" aca="1" ref="B5" ca="1">SUMPRODUCT(COUNTIF(INDIRECT("'"&amp;GAMES&amp;"'!B2"),$A5))</f>
        <v>0</v>
      </c>
      <c r="C5" t="s">
        <v>131</v>
      </c>
      <c r="H5" t="s">
        <v>137</v>
      </c>
      <c r="I5" cm="1">
        <f t="array" aca="1" ref="I5" ca="1">SUMPRODUCT(COUNTIF(INDIRECT("'"&amp;GAMES&amp;"'!A21:A28"),$H5))</f>
        <v>0</v>
      </c>
      <c r="N5" s="70"/>
      <c r="O5" s="70"/>
      <c r="P5" s="70"/>
      <c r="Q5" s="70"/>
      <c r="R5" s="70"/>
      <c r="S5" s="70"/>
    </row>
    <row r="6" spans="1:19" x14ac:dyDescent="0.25">
      <c r="A6" t="s">
        <v>138</v>
      </c>
      <c r="B6" cm="1">
        <f t="array" aca="1" ref="B6" ca="1">SUMPRODUCT(COUNTIF(INDIRECT("'"&amp;GAMES&amp;"'!B2"),$A6))</f>
        <v>0</v>
      </c>
      <c r="H6" t="s">
        <v>139</v>
      </c>
      <c r="I6" cm="1">
        <f t="array" aca="1" ref="I6" ca="1">SUMPRODUCT(COUNTIF(INDIRECT("'"&amp;GAMES&amp;"'!A21:A28"),$H6))</f>
        <v>0</v>
      </c>
      <c r="N6" s="70"/>
      <c r="O6" s="70"/>
      <c r="P6" s="70"/>
      <c r="Q6" s="70"/>
      <c r="R6" s="70"/>
      <c r="S6" s="70"/>
    </row>
    <row r="7" spans="1:19" x14ac:dyDescent="0.25">
      <c r="A7" t="s">
        <v>140</v>
      </c>
      <c r="B7" cm="1">
        <f t="array" aca="1" ref="B7" ca="1">SUMPRODUCT(COUNTIF(INDIRECT("'"&amp;GAMES&amp;"'!B2"),$A7))</f>
        <v>0</v>
      </c>
      <c r="H7" t="s">
        <v>141</v>
      </c>
      <c r="I7" cm="1">
        <f t="array" aca="1" ref="I7" ca="1">SUMPRODUCT(COUNTIF(INDIRECT("'"&amp;GAMES&amp;"'!A21:A28"),$H7))</f>
        <v>0</v>
      </c>
      <c r="N7" s="70"/>
      <c r="O7" s="70"/>
      <c r="P7" s="70"/>
      <c r="Q7" s="70"/>
      <c r="R7" s="70"/>
      <c r="S7" s="70"/>
    </row>
    <row r="8" spans="1:19" x14ac:dyDescent="0.25">
      <c r="A8" t="s">
        <v>142</v>
      </c>
      <c r="B8" cm="1">
        <f t="array" aca="1" ref="B8" ca="1">SUMPRODUCT(COUNTIF(INDIRECT("'"&amp;GAMES&amp;"'!B2"),$A8))</f>
        <v>0</v>
      </c>
      <c r="H8" t="s">
        <v>143</v>
      </c>
      <c r="I8" cm="1">
        <f t="array" aca="1" ref="I8" ca="1">SUMPRODUCT(COUNTIF(INDIRECT("'"&amp;GAMES&amp;"'!A21:A28"),$H8))</f>
        <v>0</v>
      </c>
      <c r="L8" t="s">
        <v>110</v>
      </c>
      <c r="N8" s="70"/>
      <c r="O8" s="70"/>
      <c r="P8" s="70"/>
      <c r="Q8" s="70"/>
      <c r="R8" s="70"/>
      <c r="S8" s="70"/>
    </row>
    <row r="9" spans="1:19" x14ac:dyDescent="0.25">
      <c r="A9" t="s">
        <v>144</v>
      </c>
      <c r="B9" cm="1">
        <f t="array" aca="1" ref="B9" ca="1">SUMPRODUCT(COUNTIF(INDIRECT("'"&amp;GAMES&amp;"'!B2"),$A9))</f>
        <v>0</v>
      </c>
      <c r="H9" t="s">
        <v>145</v>
      </c>
      <c r="I9" cm="1">
        <f t="array" aca="1" ref="I9" ca="1">SUMPRODUCT(COUNTIF(INDIRECT("'"&amp;GAMES&amp;"'!A21:A28"),$H9))</f>
        <v>0</v>
      </c>
      <c r="N9" s="70"/>
      <c r="O9" s="70"/>
      <c r="P9" s="70"/>
      <c r="Q9" s="70"/>
      <c r="R9" s="70"/>
      <c r="S9" s="70"/>
    </row>
    <row r="10" spans="1:19" x14ac:dyDescent="0.25">
      <c r="A10" t="s">
        <v>146</v>
      </c>
      <c r="B10" cm="1">
        <f t="array" aca="1" ref="B10" ca="1">SUMPRODUCT(COUNTIF(INDIRECT("'"&amp;GAMES&amp;"'!B2"),$A10))</f>
        <v>0</v>
      </c>
      <c r="H10" t="s">
        <v>147</v>
      </c>
      <c r="I10" cm="1">
        <f t="array" aca="1" ref="I10" ca="1">SUMPRODUCT(COUNTIF(INDIRECT("'"&amp;GAMES&amp;"'!A21:A28"),$H10))</f>
        <v>0</v>
      </c>
      <c r="N10" t="s">
        <v>197</v>
      </c>
    </row>
    <row r="11" spans="1:19" x14ac:dyDescent="0.25">
      <c r="A11" t="s">
        <v>148</v>
      </c>
      <c r="B11" cm="1">
        <f t="array" aca="1" ref="B11" ca="1">SUMPRODUCT(COUNTIF(INDIRECT("'"&amp;GAMES&amp;"'!B2"),$A11))</f>
        <v>0</v>
      </c>
      <c r="H11" t="s">
        <v>149</v>
      </c>
      <c r="I11" cm="1">
        <f t="array" aca="1" ref="I11" ca="1">SUMPRODUCT(COUNTIF(INDIRECT("'"&amp;GAMES&amp;"'!A21:A28"),$H11))</f>
        <v>0</v>
      </c>
      <c r="N11" s="70" t="s">
        <v>208</v>
      </c>
      <c r="O11" s="70"/>
      <c r="P11" s="70"/>
      <c r="Q11" s="70"/>
      <c r="R11" s="70"/>
      <c r="S11" s="70"/>
    </row>
    <row r="12" spans="1:19" x14ac:dyDescent="0.25">
      <c r="A12" t="s">
        <v>113</v>
      </c>
      <c r="B12" cm="1">
        <f t="array" aca="1" ref="B12" ca="1">SUMPRODUCT(COUNTIF(INDIRECT("'"&amp;GAMES&amp;"'!B2"),$A12))</f>
        <v>0</v>
      </c>
      <c r="C12" t="s">
        <v>199</v>
      </c>
      <c r="H12" t="s">
        <v>150</v>
      </c>
      <c r="I12" cm="1">
        <f t="array" aca="1" ref="I12" ca="1">SUMPRODUCT(COUNTIF(INDIRECT("'"&amp;GAMES&amp;"'!A21:A28"),$H12))</f>
        <v>0</v>
      </c>
      <c r="N12" s="70"/>
      <c r="O12" s="70"/>
      <c r="P12" s="70"/>
      <c r="Q12" s="70"/>
      <c r="R12" s="70"/>
      <c r="S12" s="70"/>
    </row>
    <row r="13" spans="1:19" x14ac:dyDescent="0.25">
      <c r="A13" t="s">
        <v>198</v>
      </c>
      <c r="B13" cm="1">
        <f t="array" aca="1" ref="B13" ca="1">SUMPRODUCT(COUNTIF(INDIRECT("'"&amp;GAMES&amp;"'!B2"),$A13))</f>
        <v>0</v>
      </c>
      <c r="C13" t="s">
        <v>204</v>
      </c>
      <c r="N13" s="70"/>
      <c r="O13" s="70"/>
      <c r="P13" s="70"/>
      <c r="Q13" s="70"/>
      <c r="R13" s="70"/>
      <c r="S13" s="70"/>
    </row>
    <row r="14" spans="1:19" x14ac:dyDescent="0.25">
      <c r="A14" t="s">
        <v>200</v>
      </c>
      <c r="B14" cm="1">
        <f t="array" aca="1" ref="B14" ca="1">SUMPRODUCT(COUNTIF(INDIRECT("'"&amp;GAMES&amp;"'!B2"),$A14))</f>
        <v>0</v>
      </c>
      <c r="N14" s="70"/>
      <c r="O14" s="70"/>
      <c r="P14" s="70"/>
      <c r="Q14" s="70"/>
      <c r="R14" s="70"/>
      <c r="S14" s="70"/>
    </row>
    <row r="15" spans="1:19" x14ac:dyDescent="0.25">
      <c r="A15" t="s">
        <v>201</v>
      </c>
      <c r="B15" cm="1">
        <f t="array" aca="1" ref="B15" ca="1">SUMPRODUCT(COUNTIF(INDIRECT("'"&amp;GAMES&amp;"'!B2"),$A15))</f>
        <v>0</v>
      </c>
      <c r="N15" s="70"/>
      <c r="O15" s="70"/>
      <c r="P15" s="70"/>
      <c r="Q15" s="70"/>
      <c r="R15" s="70"/>
      <c r="S15" s="70"/>
    </row>
    <row r="16" spans="1:19" x14ac:dyDescent="0.25">
      <c r="A16" t="s">
        <v>202</v>
      </c>
      <c r="B16" cm="1">
        <f t="array" aca="1" ref="B16" ca="1">SUMPRODUCT(COUNTIF(INDIRECT("'"&amp;GAMES&amp;"'!B2"),$A16))</f>
        <v>0</v>
      </c>
    </row>
    <row r="17" spans="1:3" x14ac:dyDescent="0.25">
      <c r="A17" t="s">
        <v>203</v>
      </c>
      <c r="B17" cm="1">
        <f t="array" aca="1" ref="B17" ca="1">SUMPRODUCT(COUNTIF(INDIRECT("'"&amp;GAMES&amp;"'!B2"),$A17))</f>
        <v>0</v>
      </c>
    </row>
    <row r="18" spans="1:3" x14ac:dyDescent="0.25">
      <c r="A18" t="s">
        <v>205</v>
      </c>
      <c r="B18" cm="1">
        <f t="array" aca="1" ref="B18" ca="1">SUMPRODUCT(COUNTIF(INDIRECT("'"&amp;GAMES&amp;"'!B2"),$A18))</f>
        <v>0</v>
      </c>
    </row>
    <row r="19" spans="1:3" x14ac:dyDescent="0.25">
      <c r="A19" t="s">
        <v>206</v>
      </c>
      <c r="B19" cm="1">
        <f t="array" aca="1" ref="B19" ca="1">SUMPRODUCT(COUNTIF(INDIRECT("'"&amp;GAMES&amp;"'!B2"),$A19))</f>
        <v>0</v>
      </c>
    </row>
    <row r="20" spans="1:3" x14ac:dyDescent="0.25">
      <c r="A20" t="s">
        <v>207</v>
      </c>
      <c r="B20" cm="1">
        <f t="array" aca="1" ref="B20" ca="1">SUMPRODUCT(COUNTIF(INDIRECT("'"&amp;GAMES&amp;"'!B2"),$A20))</f>
        <v>0</v>
      </c>
    </row>
    <row r="21" spans="1:3" x14ac:dyDescent="0.25">
      <c r="A21" t="s">
        <v>210</v>
      </c>
      <c r="B21" cm="1">
        <f t="array" aca="1" ref="B21" ca="1">SUMPRODUCT(COUNTIF(INDIRECT("'"&amp;GAMES&amp;"'!B2"),$A21))</f>
        <v>0</v>
      </c>
      <c r="C21" t="s">
        <v>211</v>
      </c>
    </row>
    <row r="22" spans="1:3" x14ac:dyDescent="0.25">
      <c r="A22" t="s">
        <v>212</v>
      </c>
      <c r="B22" cm="1">
        <f t="array" aca="1" ref="B22" ca="1">SUMPRODUCT(COUNTIF(INDIRECT("'"&amp;GAMES&amp;"'!B2"),$A22))</f>
        <v>0</v>
      </c>
    </row>
    <row r="23" spans="1:3" x14ac:dyDescent="0.25">
      <c r="A23" t="s">
        <v>213</v>
      </c>
      <c r="B23" cm="1">
        <f t="array" aca="1" ref="B23" ca="1">SUMPRODUCT(COUNTIF(INDIRECT("'"&amp;GAMES&amp;"'!B2"),$A23))</f>
        <v>0</v>
      </c>
    </row>
    <row r="24" spans="1:3" x14ac:dyDescent="0.25">
      <c r="A24" t="s">
        <v>214</v>
      </c>
      <c r="B24" cm="1">
        <f t="array" aca="1" ref="B24" ca="1">SUMPRODUCT(COUNTIF(INDIRECT("'"&amp;GAMES&amp;"'!B2"),$A24))</f>
        <v>0</v>
      </c>
    </row>
    <row r="25" spans="1:3" x14ac:dyDescent="0.25">
      <c r="A25" t="s">
        <v>215</v>
      </c>
      <c r="B25" cm="1">
        <f t="array" aca="1" ref="B25" ca="1">SUMPRODUCT(COUNTIF(INDIRECT("'"&amp;GAMES&amp;"'!B2"),$A25))</f>
        <v>0</v>
      </c>
    </row>
    <row r="26" spans="1:3" x14ac:dyDescent="0.25">
      <c r="A26" t="s">
        <v>216</v>
      </c>
      <c r="B26" cm="1">
        <f t="array" aca="1" ref="B26" ca="1">SUMPRODUCT(COUNTIF(INDIRECT("'"&amp;GAMES&amp;"'!B2"),$A26))</f>
        <v>0</v>
      </c>
    </row>
    <row r="27" spans="1:3" x14ac:dyDescent="0.25">
      <c r="A27" t="s">
        <v>217</v>
      </c>
      <c r="B27" cm="1">
        <f t="array" aca="1" ref="B27" ca="1">SUMPRODUCT(COUNTIF(INDIRECT("'"&amp;GAMES&amp;"'!B2"),$A27))</f>
        <v>0</v>
      </c>
    </row>
    <row r="28" spans="1:3" x14ac:dyDescent="0.25">
      <c r="A28" t="s">
        <v>218</v>
      </c>
      <c r="B28" cm="1">
        <f t="array" aca="1" ref="B28" ca="1">SUMPRODUCT(COUNTIF(INDIRECT("'"&amp;GAMES&amp;"'!B2"),$A28))</f>
        <v>0</v>
      </c>
    </row>
    <row r="29" spans="1:3" x14ac:dyDescent="0.25">
      <c r="A29" t="s">
        <v>219</v>
      </c>
      <c r="B29" cm="1">
        <f t="array" aca="1" ref="B29" ca="1">SUMPRODUCT(COUNTIF(INDIRECT("'"&amp;GAMES&amp;"'!B2"),$A29))</f>
        <v>0</v>
      </c>
    </row>
    <row r="30" spans="1:3" x14ac:dyDescent="0.25">
      <c r="A30" t="s">
        <v>220</v>
      </c>
      <c r="B30" cm="1">
        <f t="array" aca="1" ref="B30" ca="1">SUMPRODUCT(COUNTIF(INDIRECT("'"&amp;GAMES&amp;"'!B2"),$A30))</f>
        <v>0</v>
      </c>
    </row>
    <row r="31" spans="1:3" x14ac:dyDescent="0.25">
      <c r="A31" t="s">
        <v>221</v>
      </c>
      <c r="B31" cm="1">
        <f t="array" aca="1" ref="B31" ca="1">SUMPRODUCT(COUNTIF(INDIRECT("'"&amp;GAMES&amp;"'!B2"),$A31))</f>
        <v>0</v>
      </c>
    </row>
    <row r="32" spans="1:3" x14ac:dyDescent="0.25">
      <c r="A32" t="s">
        <v>222</v>
      </c>
      <c r="B32" cm="1">
        <f t="array" aca="1" ref="B32" ca="1">SUMPRODUCT(COUNTIF(INDIRECT("'"&amp;GAMES&amp;"'!B2"),$A32))</f>
        <v>0</v>
      </c>
    </row>
  </sheetData>
  <sortState xmlns:xlrd2="http://schemas.microsoft.com/office/spreadsheetml/2017/richdata2" ref="H2:H12">
    <sortCondition ref="H12"/>
  </sortState>
  <mergeCells count="3">
    <mergeCell ref="N1:S2"/>
    <mergeCell ref="N4:S9"/>
    <mergeCell ref="N11:S15"/>
  </mergeCell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3C2D-3452-4D7C-85C6-4E4F477BF4AA}">
  <dimension ref="A1:I20"/>
  <sheetViews>
    <sheetView workbookViewId="0">
      <selection activeCell="D1" sqref="D1:I2"/>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59" t="s">
        <v>4</v>
      </c>
      <c r="B10" s="59" t="s">
        <v>87</v>
      </c>
      <c r="C10" s="59" t="s">
        <v>151</v>
      </c>
      <c r="D10" s="59" t="s">
        <v>152</v>
      </c>
      <c r="E10" s="59" t="s">
        <v>153</v>
      </c>
      <c r="F10" s="59" t="s">
        <v>154</v>
      </c>
      <c r="G10" s="59" t="s">
        <v>155</v>
      </c>
      <c r="H10" s="59" t="s">
        <v>156</v>
      </c>
      <c r="I10" s="59"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8708D8F3-EB4F-414E-88ED-ED1992D33972}">
      <formula1>"0,1,2,3"</formula1>
    </dataValidation>
    <dataValidation type="whole" operator="greaterThan" allowBlank="1" showInputMessage="1" showErrorMessage="1" promptTitle="End generation" prompt="Enter integer &gt;1" sqref="B18" xr:uid="{AEF0C521-94A2-4A23-AF7B-D53097150BBB}">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4D784C8-4A16-4274-9443-E05979C60124}">
      <formula1>29221</formula1>
    </dataValidation>
  </dataValidations>
  <pageMargins left="0.7" right="0.7" top="0.75" bottom="0.75" header="0.3" footer="0.3"/>
  <pageSetup orientation="portrait" horizontalDpi="4294967293" verticalDpi="4294967293" r:id="rId1"/>
  <tableParts count="2">
    <tablePart r:id="rId2"/>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6776517B-98A7-495C-9698-FC035C91FAF7}">
          <x14:formula1>
            <xm:f>Variables!$H$2:$H$12</xm:f>
          </x14:formula1>
          <xm:sqref>A22:A28</xm:sqref>
        </x14:dataValidation>
        <x14:dataValidation type="list" allowBlank="1" showInputMessage="1" showErrorMessage="1" errorTitle="Krivi unos" error="Nepostojeća mapa" xr:uid="{332FAB0A-15FF-4D9A-AFCE-010F354C79A6}">
          <x14:formula1>
            <xm:f>Variables!$E$2:$E$4</xm:f>
          </x14:formula1>
          <xm:sqref>B3</xm:sqref>
        </x14:dataValidation>
        <x14:dataValidation type="list" allowBlank="1" showInputMessage="1" showErrorMessage="1" xr:uid="{6EA984EB-DDE6-4F89-B09A-940DB1E1E141}">
          <x14:formula1>
            <xm:f>Variables!$A$2:$A$32</xm:f>
          </x14:formula1>
          <xm:sqref>B2</xm:sqref>
        </x14:dataValidation>
        <x14:dataValidation type="list" allowBlank="1" showInputMessage="1" showErrorMessage="1" errorTitle="Player does not exist" error="Enter new player name in sheet &quot;Players&quot;" xr:uid="{BB8C1CA6-7179-4B28-ABE7-2617FAE0A375}">
          <x14:formula1>
            <xm:f>Players!$A$2:$A$304</xm:f>
          </x14:formula1>
          <xm:sqref>A11:A15</xm:sqref>
        </x14:dataValidation>
        <x14:dataValidation type="list" allowBlank="1" showInputMessage="1" showErrorMessage="1" errorTitle="Corporation does not exist" error="Enter new corporation name in sheet Corporations" xr:uid="{55C1A209-0092-456F-9E45-B13B12807713}">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4E1A6459-83B3-4EB8-B2BF-0E329A033A49}">
          <x14:formula1>
            <xm:f>Variables!$H$2:$H$12</xm:f>
          </x14:formula1>
          <xm:sqref>A21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64C2-35A9-4B79-B7C6-D690504A890A}">
  <sheetPr codeName="List5"/>
  <dimension ref="A1:F2"/>
  <sheetViews>
    <sheetView workbookViewId="0">
      <selection sqref="A1:F2"/>
    </sheetView>
  </sheetViews>
  <sheetFormatPr defaultRowHeight="15" x14ac:dyDescent="0.25"/>
  <sheetData>
    <row r="1" spans="1:6" x14ac:dyDescent="0.25">
      <c r="A1" s="64" t="str">
        <f>HYPERLINK("[.\]TOC!A1","GO TO TOC")</f>
        <v>GO TO TOC</v>
      </c>
      <c r="B1" s="65" t="str">
        <f t="shared" ref="B1:F2" si="0">HYPERLINK("[.\]TOC!A1","BACK TO TOC")</f>
        <v>BACK TO TOC</v>
      </c>
      <c r="C1" s="65" t="str">
        <f t="shared" si="0"/>
        <v>BACK TO TOC</v>
      </c>
      <c r="D1" s="65" t="str">
        <f t="shared" si="0"/>
        <v>BACK TO TOC</v>
      </c>
      <c r="E1" s="65" t="str">
        <f t="shared" si="0"/>
        <v>BACK TO TOC</v>
      </c>
      <c r="F1" s="65" t="str">
        <f t="shared" si="0"/>
        <v>BACK TO TOC</v>
      </c>
    </row>
    <row r="2" spans="1:6" x14ac:dyDescent="0.25">
      <c r="A2" s="65" t="str">
        <f>HYPERLINK("[.\]TOC!A1","BACK TO TOC")</f>
        <v>BACK TO TOC</v>
      </c>
      <c r="B2" s="65" t="str">
        <f t="shared" si="0"/>
        <v>BACK TO TOC</v>
      </c>
      <c r="C2" s="65" t="str">
        <f t="shared" si="0"/>
        <v>BACK TO TOC</v>
      </c>
      <c r="D2" s="65" t="str">
        <f t="shared" si="0"/>
        <v>BACK TO TOC</v>
      </c>
      <c r="E2" s="65" t="str">
        <f t="shared" si="0"/>
        <v>BACK TO TOC</v>
      </c>
      <c r="F2" s="65" t="str">
        <f t="shared" si="0"/>
        <v>BACK TO TOC</v>
      </c>
    </row>
  </sheetData>
  <mergeCells count="1">
    <mergeCell ref="A1:F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283D-7580-45AE-883E-5F0E55A6858E}">
  <sheetPr codeName="List6"/>
  <dimension ref="A1:I20"/>
  <sheetViews>
    <sheetView workbookViewId="0">
      <selection activeCell="D1" sqref="D1:I2"/>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4:I5"/>
    <mergeCell ref="D1:I2"/>
  </mergeCells>
  <dataValidations count="3">
    <dataValidation type="whole" operator="greaterThan" allowBlank="1" showInputMessage="1" showErrorMessage="1" promptTitle="End generation" prompt="Enter integer &gt;1" sqref="B18" xr:uid="{9EDFDCFF-C616-42FD-9F23-C6A9B00702EA}">
      <formula1>1</formula1>
    </dataValidation>
    <dataValidation type="list" allowBlank="1" showInputMessage="1" showErrorMessage="1" sqref="B21:B28" xr:uid="{ECEF7B86-0698-4E89-B781-D619E44F348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5C2FFD8C-A0B3-43EA-9D57-967E0871067A}">
      <formula1>29221</formula1>
    </dataValidation>
  </dataValidations>
  <pageMargins left="0.7" right="0.7" top="0.75" bottom="0.75" header="0.3" footer="0.3"/>
  <pageSetup orientation="portrait" horizontalDpi="4294967293" verticalDpi="4294967293" r:id="rId1"/>
  <tableParts count="2">
    <tablePart r:id="rId2"/>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F3F17F22-0E56-4E18-93E4-17533D59FC37}">
          <x14:formula1>
            <xm:f>Variables!$H$2:$H$12</xm:f>
          </x14:formula1>
          <xm:sqref>A22:A28</xm:sqref>
        </x14:dataValidation>
        <x14:dataValidation type="list" allowBlank="1" showInputMessage="1" showErrorMessage="1" errorTitle="Krivi unos" error="Nepostojeća mapa" xr:uid="{6E4A60F0-0CEC-4AE0-BFD7-183F925C67BD}">
          <x14:formula1>
            <xm:f>Variables!$E$2:$E$4</xm:f>
          </x14:formula1>
          <xm:sqref>B3</xm:sqref>
        </x14:dataValidation>
        <x14:dataValidation type="list" allowBlank="1" showInputMessage="1" showErrorMessage="1" xr:uid="{71CC5892-3651-4B75-A603-74DE25724A6B}">
          <x14:formula1>
            <xm:f>Variables!$A$2:$A$32</xm:f>
          </x14:formula1>
          <xm:sqref>B2</xm:sqref>
        </x14:dataValidation>
        <x14:dataValidation type="list" allowBlank="1" showInputMessage="1" showErrorMessage="1" errorTitle="Moon/Asteroid does not exist" error="Choose colony from drop down menu._x000a_Hotkey: ALT+&lt;down arrow&gt;_x000a_" xr:uid="{32604A5A-C736-4AAE-B871-A15589AD1830}">
          <x14:formula1>
            <xm:f>Variables!$H$2:$H$12</xm:f>
          </x14:formula1>
          <xm:sqref>A21</xm:sqref>
        </x14:dataValidation>
        <x14:dataValidation type="list" allowBlank="1" showInputMessage="1" showErrorMessage="1" errorTitle="Corporation does not exist" error="Enter new corporation name in sheet Corporations" xr:uid="{5FAF53A2-6E66-43BE-9008-1AAEFDDFAB09}">
          <x14:formula1>
            <xm:f>Corporations!$A$2:$A$51</xm:f>
          </x14:formula1>
          <xm:sqref>B11:B15</xm:sqref>
        </x14:dataValidation>
        <x14:dataValidation type="list" allowBlank="1" showInputMessage="1" showErrorMessage="1" errorTitle="Player does not exist" error="Enter new player name in sheet &quot;Players&quot;" xr:uid="{D72EFB4F-E075-4C0B-A535-EB8225386B97}">
          <x14:formula1>
            <xm:f>Players!$A$2:$A$304</xm:f>
          </x14:formula1>
          <xm:sqref>A11:A15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B8DA-EBE3-4D28-827F-DCEE06895E10}">
  <sheetPr codeName="List7"/>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832BD4EA-4F8A-494A-9D99-7C87BC492B38}">
      <formula1>1</formula1>
    </dataValidation>
    <dataValidation type="list" allowBlank="1" showInputMessage="1" showErrorMessage="1" sqref="B21:B28" xr:uid="{29D9C020-A775-4D54-97B1-3E021777236E}">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D0BE9058-FC0A-4500-A3AB-F68C241BF49C}">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B1B558B8-DF26-4E87-8BB5-0169C67D6C11}">
          <x14:formula1>
            <xm:f>Variables!$H$2:$H$12</xm:f>
          </x14:formula1>
          <xm:sqref>A22:A28</xm:sqref>
        </x14:dataValidation>
        <x14:dataValidation type="list" allowBlank="1" showInputMessage="1" showErrorMessage="1" errorTitle="Krivi unos" error="Nepostojeća mapa" xr:uid="{A62E7F50-2CD7-48CF-AF50-A8918B4BED4E}">
          <x14:formula1>
            <xm:f>Variables!$E$2:$E$4</xm:f>
          </x14:formula1>
          <xm:sqref>B3</xm:sqref>
        </x14:dataValidation>
        <x14:dataValidation type="list" allowBlank="1" showInputMessage="1" showErrorMessage="1" xr:uid="{0CB5B603-CAFD-4F04-A649-935F917135B5}">
          <x14:formula1>
            <xm:f>Variables!$A$2:$A$32</xm:f>
          </x14:formula1>
          <xm:sqref>B2</xm:sqref>
        </x14:dataValidation>
        <x14:dataValidation type="list" allowBlank="1" showInputMessage="1" showErrorMessage="1" errorTitle="Moon/Asteroid does not exist" error="Choose colony from drop down menu._x000a_Hotkey: ALT+&lt;down arrow&gt;_x000a_" xr:uid="{761B9CE6-39D7-4E31-8274-D3A0E661D6C3}">
          <x14:formula1>
            <xm:f>Variables!$H$2:$H$12</xm:f>
          </x14:formula1>
          <xm:sqref>A21</xm:sqref>
        </x14:dataValidation>
        <x14:dataValidation type="list" allowBlank="1" showInputMessage="1" showErrorMessage="1" errorTitle="Corporation does not exist" error="Enter new corporation name in sheet Corporations" xr:uid="{A00B5703-3B74-4D86-A932-C26CFC726CC0}">
          <x14:formula1>
            <xm:f>Corporations!$A$2:$A$51</xm:f>
          </x14:formula1>
          <xm:sqref>B11:B15</xm:sqref>
        </x14:dataValidation>
        <x14:dataValidation type="list" allowBlank="1" showInputMessage="1" showErrorMessage="1" errorTitle="Player does not exist" error="Enter new player name in sheet &quot;Players&quot;" xr:uid="{6BF0C444-C23E-4A38-A810-2CCBD836A63A}">
          <x14:formula1>
            <xm:f>Players!$A$2:$A$304</xm:f>
          </x14:formula1>
          <xm:sqref>A11:A15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45D97-FD50-4150-8BE0-8CF8130DF35D}">
  <sheetPr codeName="List8"/>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E4CCC854-4E5C-46A2-9CCD-E8F6674848BB}">
      <formula1>1</formula1>
    </dataValidation>
    <dataValidation type="list" allowBlank="1" showInputMessage="1" showErrorMessage="1" sqref="B21:B28" xr:uid="{7646E80D-51F5-40E4-B578-7296BE46BC42}">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F6115591-686B-44D7-BE79-998F32468BDC}">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60F7F5CE-BF0D-40D0-8439-6B91142B9BC5}">
          <x14:formula1>
            <xm:f>Variables!$H$2:$H$12</xm:f>
          </x14:formula1>
          <xm:sqref>A22:A28</xm:sqref>
        </x14:dataValidation>
        <x14:dataValidation type="list" allowBlank="1" showInputMessage="1" showErrorMessage="1" errorTitle="Krivi unos" error="Nepostojeća mapa" xr:uid="{50B4B732-5610-4B4E-A697-4603206085D2}">
          <x14:formula1>
            <xm:f>Variables!$E$2:$E$4</xm:f>
          </x14:formula1>
          <xm:sqref>B3</xm:sqref>
        </x14:dataValidation>
        <x14:dataValidation type="list" allowBlank="1" showInputMessage="1" showErrorMessage="1" xr:uid="{5E1EF47B-AA97-48B4-8846-DCBF97728B5F}">
          <x14:formula1>
            <xm:f>Variables!$A$2:$A$32</xm:f>
          </x14:formula1>
          <xm:sqref>B2</xm:sqref>
        </x14:dataValidation>
        <x14:dataValidation type="list" allowBlank="1" showInputMessage="1" showErrorMessage="1" errorTitle="Moon/Asteroid does not exist" error="Choose colony from drop down menu._x000a_Hotkey: ALT+&lt;down arrow&gt;_x000a_" xr:uid="{DC0F9F37-7561-4901-ACE1-C420313AD866}">
          <x14:formula1>
            <xm:f>Variables!$H$2:$H$12</xm:f>
          </x14:formula1>
          <xm:sqref>A21</xm:sqref>
        </x14:dataValidation>
        <x14:dataValidation type="list" allowBlank="1" showInputMessage="1" showErrorMessage="1" errorTitle="Corporation does not exist" error="Enter new corporation name in sheet Corporations" xr:uid="{963F2D9F-E62E-4316-AF02-C3FB78647EF7}">
          <x14:formula1>
            <xm:f>Corporations!$A$2:$A$51</xm:f>
          </x14:formula1>
          <xm:sqref>B11:B15</xm:sqref>
        </x14:dataValidation>
        <x14:dataValidation type="list" allowBlank="1" showInputMessage="1" showErrorMessage="1" errorTitle="Player does not exist" error="Enter new player name in sheet &quot;Players&quot;" xr:uid="{C6BBE5A9-3C58-4CA3-8C53-5C6F43522005}">
          <x14:formula1>
            <xm:f>Players!$A$2:$A$304</xm:f>
          </x14:formula1>
          <xm:sqref>A11:A15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35034-D35B-4B0E-9662-79AB81FAD16E}">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F2737F19-16AF-4BE6-B4E1-363F6C1BB53B}">
      <formula1>1</formula1>
    </dataValidation>
    <dataValidation type="list" allowBlank="1" showInputMessage="1" showErrorMessage="1" sqref="B21:B28" xr:uid="{89479FA0-9302-4688-970F-06F8CF42160A}">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7C55EE5E-384A-4849-B33F-2BD768BC5212}">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D133EFC2-C5FF-4091-9F56-7FE2989B45E8}">
          <x14:formula1>
            <xm:f>Variables!$H$2:$H$12</xm:f>
          </x14:formula1>
          <xm:sqref>A22:A28</xm:sqref>
        </x14:dataValidation>
        <x14:dataValidation type="list" allowBlank="1" showInputMessage="1" showErrorMessage="1" errorTitle="Krivi unos" error="Nepostojeća mapa" xr:uid="{7568904C-CD34-4146-A278-31E507F39E01}">
          <x14:formula1>
            <xm:f>Variables!$E$2:$E$4</xm:f>
          </x14:formula1>
          <xm:sqref>B3</xm:sqref>
        </x14:dataValidation>
        <x14:dataValidation type="list" allowBlank="1" showInputMessage="1" showErrorMessage="1" xr:uid="{F692307D-92F9-4195-BC88-B58779904244}">
          <x14:formula1>
            <xm:f>Variables!$A$2:$A$32</xm:f>
          </x14:formula1>
          <xm:sqref>B2</xm:sqref>
        </x14:dataValidation>
        <x14:dataValidation type="list" allowBlank="1" showInputMessage="1" showErrorMessage="1" errorTitle="Moon/Asteroid does not exist" error="Choose colony from drop down menu._x000a_Hotkey: ALT+&lt;down arrow&gt;_x000a_" xr:uid="{3F98F70B-445D-495E-BD1D-050F3FDD6028}">
          <x14:formula1>
            <xm:f>Variables!$H$2:$H$12</xm:f>
          </x14:formula1>
          <xm:sqref>A21</xm:sqref>
        </x14:dataValidation>
        <x14:dataValidation type="list" allowBlank="1" showInputMessage="1" showErrorMessage="1" errorTitle="Corporation does not exist" error="Enter new corporation name in sheet Corporations" xr:uid="{9C697A69-C725-4E68-A067-68467A066184}">
          <x14:formula1>
            <xm:f>Corporations!$A$2:$A$51</xm:f>
          </x14:formula1>
          <xm:sqref>B11:B15</xm:sqref>
        </x14:dataValidation>
        <x14:dataValidation type="list" allowBlank="1" showInputMessage="1" showErrorMessage="1" errorTitle="Player does not exist" error="Enter new player name in sheet &quot;Players&quot;" xr:uid="{144CE5BB-D564-4A0F-A819-8ADE97316CCF}">
          <x14:formula1>
            <xm:f>Players!$A$2:$A$304</xm:f>
          </x14:formula1>
          <xm:sqref>A11:A15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DA967-F317-491C-BBB5-13295AB20464}">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6DAF9F46-D600-4F5F-B175-8CC58BBC54AC}">
      <formula1>1</formula1>
    </dataValidation>
    <dataValidation type="list" allowBlank="1" showInputMessage="1" showErrorMessage="1" sqref="B21:B28" xr:uid="{D665644E-099F-45C2-84ED-60679D1493F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99378765-C7E3-4D66-AB3D-D98937A04506}">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84AF99FE-81B9-4062-B32A-70E21AA5CB14}">
          <x14:formula1>
            <xm:f>Variables!$H$2:$H$12</xm:f>
          </x14:formula1>
          <xm:sqref>A22:A28</xm:sqref>
        </x14:dataValidation>
        <x14:dataValidation type="list" allowBlank="1" showInputMessage="1" showErrorMessage="1" errorTitle="Krivi unos" error="Nepostojeća mapa" xr:uid="{812A6C24-A330-46D9-8C0F-627C46539CD7}">
          <x14:formula1>
            <xm:f>Variables!$E$2:$E$4</xm:f>
          </x14:formula1>
          <xm:sqref>B3</xm:sqref>
        </x14:dataValidation>
        <x14:dataValidation type="list" allowBlank="1" showInputMessage="1" showErrorMessage="1" xr:uid="{94CCF37A-F1BC-4AEE-95DF-9110846F57C0}">
          <x14:formula1>
            <xm:f>Variables!$A$2:$A$32</xm:f>
          </x14:formula1>
          <xm:sqref>B2</xm:sqref>
        </x14:dataValidation>
        <x14:dataValidation type="list" allowBlank="1" showInputMessage="1" showErrorMessage="1" errorTitle="Moon/Asteroid does not exist" error="Choose colony from drop down menu._x000a_Hotkey: ALT+&lt;down arrow&gt;_x000a_" xr:uid="{CDE511CE-8B7A-49F9-B03D-BA7EB37D886A}">
          <x14:formula1>
            <xm:f>Variables!$H$2:$H$12</xm:f>
          </x14:formula1>
          <xm:sqref>A21</xm:sqref>
        </x14:dataValidation>
        <x14:dataValidation type="list" allowBlank="1" showInputMessage="1" showErrorMessage="1" errorTitle="Corporation does not exist" error="Enter new corporation name in sheet Corporations" xr:uid="{57313125-907D-46A1-9866-6605F4041025}">
          <x14:formula1>
            <xm:f>Corporations!$A$2:$A$51</xm:f>
          </x14:formula1>
          <xm:sqref>B11:B15</xm:sqref>
        </x14:dataValidation>
        <x14:dataValidation type="list" allowBlank="1" showInputMessage="1" showErrorMessage="1" errorTitle="Player does not exist" error="Enter new player name in sheet &quot;Players&quot;" xr:uid="{96CA8747-594C-4FF5-8CD2-F0D98B1B45E5}">
          <x14:formula1>
            <xm:f>Players!$A$2:$A$304</xm:f>
          </x14:formula1>
          <xm:sqref>A11:A15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1C012-534A-4F40-9CDC-764E5C7D40DD}">
  <dimension ref="A1:I20"/>
  <sheetViews>
    <sheetView workbookViewId="0">
      <selection activeCell="D1" sqref="D1:I2"/>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6245F0F1-B82F-41BC-92C5-6A2AAA350018}">
      <formula1>1</formula1>
    </dataValidation>
    <dataValidation type="list" allowBlank="1" showInputMessage="1" showErrorMessage="1" sqref="B21:B28" xr:uid="{8F95E394-ACC6-427E-A15C-5E3B4D5B442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250F9A0-4EC0-421B-B469-CDF9EFDAE737}">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04B783DD-2423-4846-A452-31A2AAD73EDB}">
          <x14:formula1>
            <xm:f>Variables!$H$2:$H$12</xm:f>
          </x14:formula1>
          <xm:sqref>A22:A28</xm:sqref>
        </x14:dataValidation>
        <x14:dataValidation type="list" allowBlank="1" showInputMessage="1" showErrorMessage="1" errorTitle="Krivi unos" error="Nepostojeća mapa" xr:uid="{CA34E991-9F64-4002-B3D6-C622545888F8}">
          <x14:formula1>
            <xm:f>Variables!$E$2:$E$4</xm:f>
          </x14:formula1>
          <xm:sqref>B3</xm:sqref>
        </x14:dataValidation>
        <x14:dataValidation type="list" allowBlank="1" showInputMessage="1" showErrorMessage="1" xr:uid="{A02931EF-63D4-4747-B5C7-FB02E26EEAC0}">
          <x14:formula1>
            <xm:f>Variables!$A$2:$A$32</xm:f>
          </x14:formula1>
          <xm:sqref>B2</xm:sqref>
        </x14:dataValidation>
        <x14:dataValidation type="list" allowBlank="1" showInputMessage="1" showErrorMessage="1" errorTitle="Moon/Asteroid does not exist" error="Choose colony from drop down menu._x000a_Hotkey: ALT+&lt;down arrow&gt;_x000a_" xr:uid="{AEC3D18C-EBAD-46E3-B2C5-33CAAC8D8C4A}">
          <x14:formula1>
            <xm:f>Variables!$H$2:$H$12</xm:f>
          </x14:formula1>
          <xm:sqref>A21</xm:sqref>
        </x14:dataValidation>
        <x14:dataValidation type="list" allowBlank="1" showInputMessage="1" showErrorMessage="1" errorTitle="Corporation does not exist" error="Enter new corporation name in sheet Corporations" xr:uid="{908039EC-6998-418D-98BA-D3471767689F}">
          <x14:formula1>
            <xm:f>Corporations!$A$2:$A$51</xm:f>
          </x14:formula1>
          <xm:sqref>B11:B15</xm:sqref>
        </x14:dataValidation>
        <x14:dataValidation type="list" allowBlank="1" showInputMessage="1" showErrorMessage="1" errorTitle="Player does not exist" error="Enter new player name in sheet &quot;Players&quot;" xr:uid="{C45D3AB8-7D04-458B-B033-A47B05953F56}">
          <x14:formula1>
            <xm:f>Players!$A$2:$A$304</xm:f>
          </x14:formula1>
          <xm:sqref>A11:A15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D8B75-114D-4D2E-B1BE-E48C68CDC36D}">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D6889CE7-E184-461D-B3F2-5C2196257311}">
      <formula1>1</formula1>
    </dataValidation>
    <dataValidation type="list" allowBlank="1" showInputMessage="1" showErrorMessage="1" sqref="B21:B28" xr:uid="{367B3FB1-B9D2-418F-9983-782B4F97AC5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54B6AFAF-5CC2-4DED-97CE-7360EC163EB0}">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12026F6E-AB36-4F16-86C2-F33619DE8DF6}">
          <x14:formula1>
            <xm:f>Variables!$H$2:$H$12</xm:f>
          </x14:formula1>
          <xm:sqref>A22:A28</xm:sqref>
        </x14:dataValidation>
        <x14:dataValidation type="list" allowBlank="1" showInputMessage="1" showErrorMessage="1" errorTitle="Krivi unos" error="Nepostojeća mapa" xr:uid="{86143E82-EDE0-4C4D-87E1-1D1894E07DF7}">
          <x14:formula1>
            <xm:f>Variables!$E$2:$E$4</xm:f>
          </x14:formula1>
          <xm:sqref>B3</xm:sqref>
        </x14:dataValidation>
        <x14:dataValidation type="list" allowBlank="1" showInputMessage="1" showErrorMessage="1" xr:uid="{F728AD72-7928-41BB-B8B3-8B4C5C509823}">
          <x14:formula1>
            <xm:f>Variables!$A$2:$A$32</xm:f>
          </x14:formula1>
          <xm:sqref>B2</xm:sqref>
        </x14:dataValidation>
        <x14:dataValidation type="list" allowBlank="1" showInputMessage="1" showErrorMessage="1" errorTitle="Moon/Asteroid does not exist" error="Choose colony from drop down menu._x000a_Hotkey: ALT+&lt;down arrow&gt;_x000a_" xr:uid="{DA6628C4-FB37-434C-B143-F5D1BFFD5743}">
          <x14:formula1>
            <xm:f>Variables!$H$2:$H$12</xm:f>
          </x14:formula1>
          <xm:sqref>A21</xm:sqref>
        </x14:dataValidation>
        <x14:dataValidation type="list" allowBlank="1" showInputMessage="1" showErrorMessage="1" errorTitle="Corporation does not exist" error="Enter new corporation name in sheet Corporations" xr:uid="{E9D59C02-578A-42AB-9DCC-671E916DE592}">
          <x14:formula1>
            <xm:f>Corporations!$A$2:$A$51</xm:f>
          </x14:formula1>
          <xm:sqref>B11:B15</xm:sqref>
        </x14:dataValidation>
        <x14:dataValidation type="list" allowBlank="1" showInputMessage="1" showErrorMessage="1" errorTitle="Player does not exist" error="Enter new player name in sheet &quot;Players&quot;" xr:uid="{47C684D7-8B67-4D92-8CB0-2F37106FF760}">
          <x14:formula1>
            <xm:f>Players!$A$2:$A$304</xm:f>
          </x14:formula1>
          <xm:sqref>A11:A15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EA22-BBEF-401E-94E8-81527F9B72FC}">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B9C3519E-2F93-41FD-9E72-40690980418B}">
      <formula1>1</formula1>
    </dataValidation>
    <dataValidation type="list" allowBlank="1" showInputMessage="1" showErrorMessage="1" sqref="B21:B28" xr:uid="{70A48DF3-F12C-4049-AC90-72C45D978B9A}">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0BFA8BEE-390E-4620-9365-9D7D2C855286}">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28E5FD52-1091-43FE-B6E6-A0AD2330AC12}">
          <x14:formula1>
            <xm:f>Variables!$H$2:$H$12</xm:f>
          </x14:formula1>
          <xm:sqref>A22:A28</xm:sqref>
        </x14:dataValidation>
        <x14:dataValidation type="list" allowBlank="1" showInputMessage="1" showErrorMessage="1" errorTitle="Krivi unos" error="Nepostojeća mapa" xr:uid="{3486AC81-2A6F-4FC8-BD8C-32CFCDE0FCF3}">
          <x14:formula1>
            <xm:f>Variables!$E$2:$E$4</xm:f>
          </x14:formula1>
          <xm:sqref>B3</xm:sqref>
        </x14:dataValidation>
        <x14:dataValidation type="list" allowBlank="1" showInputMessage="1" showErrorMessage="1" xr:uid="{12DB3BE2-FDC3-48BF-8226-FE3EDBFAA56F}">
          <x14:formula1>
            <xm:f>Variables!$A$2:$A$32</xm:f>
          </x14:formula1>
          <xm:sqref>B2</xm:sqref>
        </x14:dataValidation>
        <x14:dataValidation type="list" allowBlank="1" showInputMessage="1" showErrorMessage="1" errorTitle="Moon/Asteroid does not exist" error="Choose colony from drop down menu._x000a_Hotkey: ALT+&lt;down arrow&gt;_x000a_" xr:uid="{547D0034-33D0-43CF-9A31-B0E80F5D8D05}">
          <x14:formula1>
            <xm:f>Variables!$H$2:$H$12</xm:f>
          </x14:formula1>
          <xm:sqref>A21</xm:sqref>
        </x14:dataValidation>
        <x14:dataValidation type="list" allowBlank="1" showInputMessage="1" showErrorMessage="1" errorTitle="Corporation does not exist" error="Enter new corporation name in sheet Corporations" xr:uid="{60761166-2769-471E-9B92-E3DAFF1845F7}">
          <x14:formula1>
            <xm:f>Corporations!$A$2:$A$51</xm:f>
          </x14:formula1>
          <xm:sqref>B11:B15</xm:sqref>
        </x14:dataValidation>
        <x14:dataValidation type="list" allowBlank="1" showInputMessage="1" showErrorMessage="1" errorTitle="Player does not exist" error="Enter new player name in sheet &quot;Players&quot;" xr:uid="{DC7D1E36-297C-41A3-9A6E-E27DD726F922}">
          <x14:formula1>
            <xm:f>Players!$A$2:$A$304</xm:f>
          </x14:formula1>
          <xm:sqref>A11:A15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203A-14D3-4B63-9017-CE8C449E3457}">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FE8F233B-713D-481C-B921-C2F0E9B98681}">
      <formula1>1</formula1>
    </dataValidation>
    <dataValidation type="list" allowBlank="1" showInputMessage="1" showErrorMessage="1" sqref="B21:B28" xr:uid="{D7E2F368-F17F-4568-9DCF-D8189CEE5481}">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F53C8DA9-41BF-4316-ABF2-CE7A13F51882}">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D6CFED95-8104-4F30-9F49-0837608308C9}">
          <x14:formula1>
            <xm:f>Variables!$H$2:$H$12</xm:f>
          </x14:formula1>
          <xm:sqref>A22:A28</xm:sqref>
        </x14:dataValidation>
        <x14:dataValidation type="list" allowBlank="1" showInputMessage="1" showErrorMessage="1" errorTitle="Krivi unos" error="Nepostojeća mapa" xr:uid="{63ECDEA7-2112-4A56-B99F-341751FEE9A5}">
          <x14:formula1>
            <xm:f>Variables!$E$2:$E$4</xm:f>
          </x14:formula1>
          <xm:sqref>B3</xm:sqref>
        </x14:dataValidation>
        <x14:dataValidation type="list" allowBlank="1" showInputMessage="1" showErrorMessage="1" xr:uid="{2B30DF12-CE4A-4589-97C4-5478ADCA886A}">
          <x14:formula1>
            <xm:f>Variables!$A$2:$A$32</xm:f>
          </x14:formula1>
          <xm:sqref>B2</xm:sqref>
        </x14:dataValidation>
        <x14:dataValidation type="list" allowBlank="1" showInputMessage="1" showErrorMessage="1" errorTitle="Moon/Asteroid does not exist" error="Choose colony from drop down menu._x000a_Hotkey: ALT+&lt;down arrow&gt;_x000a_" xr:uid="{9B674571-D1C5-4541-99E6-E2E5FFB9BF66}">
          <x14:formula1>
            <xm:f>Variables!$H$2:$H$12</xm:f>
          </x14:formula1>
          <xm:sqref>A21</xm:sqref>
        </x14:dataValidation>
        <x14:dataValidation type="list" allowBlank="1" showInputMessage="1" showErrorMessage="1" errorTitle="Corporation does not exist" error="Enter new corporation name in sheet Corporations" xr:uid="{7E89F7CE-37F4-4110-823F-0D4B4EFBD52C}">
          <x14:formula1>
            <xm:f>Corporations!$A$2:$A$51</xm:f>
          </x14:formula1>
          <xm:sqref>B11:B15</xm:sqref>
        </x14:dataValidation>
        <x14:dataValidation type="list" allowBlank="1" showInputMessage="1" showErrorMessage="1" errorTitle="Player does not exist" error="Enter new player name in sheet &quot;Players&quot;" xr:uid="{2B6A5AEB-C85C-48B7-8C26-1F77BE27235F}">
          <x14:formula1>
            <xm:f>Players!$A$2:$A$304</xm:f>
          </x14:formula1>
          <xm:sqref>A11:A15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BDB0-73CE-426D-99BC-DE47586FBD1C}">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686CACF4-9D7F-4F0D-BC12-89A9BF2618D7}">
      <formula1>1</formula1>
    </dataValidation>
    <dataValidation type="list" allowBlank="1" showInputMessage="1" showErrorMessage="1" sqref="B21:B28" xr:uid="{4F8BA323-4604-41D2-8211-00AA2013F9F7}">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A0F6E15-CC98-4FA5-8D66-B408E6F41EB8}">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013FE2FA-2263-4C66-9C22-F746D592F411}">
          <x14:formula1>
            <xm:f>Variables!$H$2:$H$12</xm:f>
          </x14:formula1>
          <xm:sqref>A22:A28</xm:sqref>
        </x14:dataValidation>
        <x14:dataValidation type="list" allowBlank="1" showInputMessage="1" showErrorMessage="1" errorTitle="Krivi unos" error="Nepostojeća mapa" xr:uid="{BB0BEC4B-C2B4-4213-B80C-AE956C12F218}">
          <x14:formula1>
            <xm:f>Variables!$E$2:$E$4</xm:f>
          </x14:formula1>
          <xm:sqref>B3</xm:sqref>
        </x14:dataValidation>
        <x14:dataValidation type="list" allowBlank="1" showInputMessage="1" showErrorMessage="1" xr:uid="{C7F7C713-320C-43B2-9E1B-6330BE9422AA}">
          <x14:formula1>
            <xm:f>Variables!$A$2:$A$32</xm:f>
          </x14:formula1>
          <xm:sqref>B2</xm:sqref>
        </x14:dataValidation>
        <x14:dataValidation type="list" allowBlank="1" showInputMessage="1" showErrorMessage="1" errorTitle="Moon/Asteroid does not exist" error="Choose colony from drop down menu._x000a_Hotkey: ALT+&lt;down arrow&gt;_x000a_" xr:uid="{60535676-4D01-4AB8-BAEC-649E3928FA99}">
          <x14:formula1>
            <xm:f>Variables!$H$2:$H$12</xm:f>
          </x14:formula1>
          <xm:sqref>A21</xm:sqref>
        </x14:dataValidation>
        <x14:dataValidation type="list" allowBlank="1" showInputMessage="1" showErrorMessage="1" errorTitle="Corporation does not exist" error="Enter new corporation name in sheet Corporations" xr:uid="{D32F06F2-2C90-4CDD-87C9-273B32DD3E7B}">
          <x14:formula1>
            <xm:f>Corporations!$A$2:$A$51</xm:f>
          </x14:formula1>
          <xm:sqref>B11:B15</xm:sqref>
        </x14:dataValidation>
        <x14:dataValidation type="list" allowBlank="1" showInputMessage="1" showErrorMessage="1" errorTitle="Player does not exist" error="Enter new player name in sheet &quot;Players&quot;" xr:uid="{A5C4B2B7-ED51-4E2F-AA5C-E9898A891718}">
          <x14:formula1>
            <xm:f>Players!$A$2:$A$304</xm:f>
          </x14:formula1>
          <xm:sqref>A11:A15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25942-129B-4A29-B707-08222CDA568F}">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9781E332-F513-4219-9FCB-67F89C702CCF}">
      <formula1>1</formula1>
    </dataValidation>
    <dataValidation type="list" allowBlank="1" showInputMessage="1" showErrorMessage="1" sqref="B21:B28" xr:uid="{D1283803-6553-4796-99EE-915171F7A5E5}">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8F0BCD7B-E686-42D5-9619-6B34ECADA217}">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18901274-E001-4143-B0E2-EF150B61AD5B}">
          <x14:formula1>
            <xm:f>Variables!$H$2:$H$12</xm:f>
          </x14:formula1>
          <xm:sqref>A22:A28</xm:sqref>
        </x14:dataValidation>
        <x14:dataValidation type="list" allowBlank="1" showInputMessage="1" showErrorMessage="1" errorTitle="Krivi unos" error="Nepostojeća mapa" xr:uid="{793D2EA3-8997-4F02-ADEC-30084007B745}">
          <x14:formula1>
            <xm:f>Variables!$E$2:$E$4</xm:f>
          </x14:formula1>
          <xm:sqref>B3</xm:sqref>
        </x14:dataValidation>
        <x14:dataValidation type="list" allowBlank="1" showInputMessage="1" showErrorMessage="1" xr:uid="{8BC981D0-55FB-49C2-B828-2FAD061EBE49}">
          <x14:formula1>
            <xm:f>Variables!$A$2:$A$32</xm:f>
          </x14:formula1>
          <xm:sqref>B2</xm:sqref>
        </x14:dataValidation>
        <x14:dataValidation type="list" allowBlank="1" showInputMessage="1" showErrorMessage="1" errorTitle="Moon/Asteroid does not exist" error="Choose colony from drop down menu._x000a_Hotkey: ALT+&lt;down arrow&gt;_x000a_" xr:uid="{9C1D2AD0-4187-47EB-B36C-76B141BA8A64}">
          <x14:formula1>
            <xm:f>Variables!$H$2:$H$12</xm:f>
          </x14:formula1>
          <xm:sqref>A21</xm:sqref>
        </x14:dataValidation>
        <x14:dataValidation type="list" allowBlank="1" showInputMessage="1" showErrorMessage="1" errorTitle="Corporation does not exist" error="Enter new corporation name in sheet Corporations" xr:uid="{A15B2FC8-4B4B-499C-898F-9B2A8D9DF924}">
          <x14:formula1>
            <xm:f>Corporations!$A$2:$A$51</xm:f>
          </x14:formula1>
          <xm:sqref>B11:B15</xm:sqref>
        </x14:dataValidation>
        <x14:dataValidation type="list" allowBlank="1" showInputMessage="1" showErrorMessage="1" errorTitle="Player does not exist" error="Enter new player name in sheet &quot;Players&quot;" xr:uid="{5A19C89D-0636-4ED6-8DFC-054C20AA980F}">
          <x14:formula1>
            <xm:f>Players!$A$2:$A$304</xm:f>
          </x14:formula1>
          <xm:sqref>A11:A15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47B3-F8CE-4B67-B57E-1199F9530E5B}">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77329FDC-F443-4217-901D-36CDD7ABD731}">
      <formula1>1</formula1>
    </dataValidation>
    <dataValidation type="list" allowBlank="1" showInputMessage="1" showErrorMessage="1" sqref="B21:B28" xr:uid="{AB7AD458-97DB-4CEA-9B89-A103FDE42966}">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47DC7515-227B-4FD7-993E-DA7E02CC323D}">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5FA11F78-218D-42AA-8905-18E5148DAA72}">
          <x14:formula1>
            <xm:f>Variables!$H$2:$H$12</xm:f>
          </x14:formula1>
          <xm:sqref>A22:A28</xm:sqref>
        </x14:dataValidation>
        <x14:dataValidation type="list" allowBlank="1" showInputMessage="1" showErrorMessage="1" errorTitle="Krivi unos" error="Nepostojeća mapa" xr:uid="{69ED4E11-857A-4C37-A5B0-D768171F2483}">
          <x14:formula1>
            <xm:f>Variables!$E$2:$E$4</xm:f>
          </x14:formula1>
          <xm:sqref>B3</xm:sqref>
        </x14:dataValidation>
        <x14:dataValidation type="list" allowBlank="1" showInputMessage="1" showErrorMessage="1" xr:uid="{45CF2FA0-BAFF-4575-B3B4-D1D3A52406B2}">
          <x14:formula1>
            <xm:f>Variables!$A$2:$A$32</xm:f>
          </x14:formula1>
          <xm:sqref>B2</xm:sqref>
        </x14:dataValidation>
        <x14:dataValidation type="list" allowBlank="1" showInputMessage="1" showErrorMessage="1" errorTitle="Moon/Asteroid does not exist" error="Choose colony from drop down menu._x000a_Hotkey: ALT+&lt;down arrow&gt;_x000a_" xr:uid="{0F24EB8E-2A47-42D4-BC33-530283576D7F}">
          <x14:formula1>
            <xm:f>Variables!$H$2:$H$12</xm:f>
          </x14:formula1>
          <xm:sqref>A21</xm:sqref>
        </x14:dataValidation>
        <x14:dataValidation type="list" allowBlank="1" showInputMessage="1" showErrorMessage="1" errorTitle="Corporation does not exist" error="Enter new corporation name in sheet Corporations" xr:uid="{A17B55CA-E94D-4DB0-879C-AAF410E66042}">
          <x14:formula1>
            <xm:f>Corporations!$A$2:$A$51</xm:f>
          </x14:formula1>
          <xm:sqref>B11:B15</xm:sqref>
        </x14:dataValidation>
        <x14:dataValidation type="list" allowBlank="1" showInputMessage="1" showErrorMessage="1" errorTitle="Player does not exist" error="Enter new player name in sheet &quot;Players&quot;" xr:uid="{5074CC9A-7288-4BBC-90FC-0428D4A45B76}">
          <x14:formula1>
            <xm:f>Players!$A$2:$A$304</xm:f>
          </x14:formula1>
          <xm:sqref>A11:A15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C7EAC-01DC-422C-A78C-D36FD8C4B271}">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E0773EA3-2224-4EA5-8440-68A9C237DADB}">
      <formula1>1</formula1>
    </dataValidation>
    <dataValidation type="list" allowBlank="1" showInputMessage="1" showErrorMessage="1" sqref="B21:B28" xr:uid="{EEE34BF0-6E13-4C43-AC0F-DB03464EEB68}">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D26AA31B-BC63-4ADF-A352-61D0AFC599EA}">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534B0BB1-CB0D-4C00-8C3E-94653065A50B}">
          <x14:formula1>
            <xm:f>Variables!$H$2:$H$12</xm:f>
          </x14:formula1>
          <xm:sqref>A22:A28</xm:sqref>
        </x14:dataValidation>
        <x14:dataValidation type="list" allowBlank="1" showInputMessage="1" showErrorMessage="1" errorTitle="Krivi unos" error="Nepostojeća mapa" xr:uid="{31C113CA-D969-48E3-A21C-DC9E6C87673B}">
          <x14:formula1>
            <xm:f>Variables!$E$2:$E$4</xm:f>
          </x14:formula1>
          <xm:sqref>B3</xm:sqref>
        </x14:dataValidation>
        <x14:dataValidation type="list" allowBlank="1" showInputMessage="1" showErrorMessage="1" xr:uid="{5B4AAB4B-E3A2-499D-84B9-DADCA3E87FCF}">
          <x14:formula1>
            <xm:f>Variables!$A$2:$A$32</xm:f>
          </x14:formula1>
          <xm:sqref>B2</xm:sqref>
        </x14:dataValidation>
        <x14:dataValidation type="list" allowBlank="1" showInputMessage="1" showErrorMessage="1" errorTitle="Moon/Asteroid does not exist" error="Choose colony from drop down menu._x000a_Hotkey: ALT+&lt;down arrow&gt;_x000a_" xr:uid="{D815FDEF-1DD4-4382-AEF6-F55099B3B4F1}">
          <x14:formula1>
            <xm:f>Variables!$H$2:$H$12</xm:f>
          </x14:formula1>
          <xm:sqref>A21</xm:sqref>
        </x14:dataValidation>
        <x14:dataValidation type="list" allowBlank="1" showInputMessage="1" showErrorMessage="1" errorTitle="Corporation does not exist" error="Enter new corporation name in sheet Corporations" xr:uid="{AE05373C-64D5-44D3-851B-39BB57315BDE}">
          <x14:formula1>
            <xm:f>Corporations!$A$2:$A$51</xm:f>
          </x14:formula1>
          <xm:sqref>B11:B15</xm:sqref>
        </x14:dataValidation>
        <x14:dataValidation type="list" allowBlank="1" showInputMessage="1" showErrorMessage="1" errorTitle="Player does not exist" error="Enter new player name in sheet &quot;Players&quot;" xr:uid="{05D7BDD3-F3C5-4681-B133-4A74921DA7A6}">
          <x14:formula1>
            <xm:f>Players!$A$2:$A$304</xm:f>
          </x14:formula1>
          <xm:sqref>A11:A15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5C78E-A539-4CC2-867E-594A2EBF06D5}">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1AA9A8BB-E725-4529-AC4C-669CE992A73E}">
      <formula1>1</formula1>
    </dataValidation>
    <dataValidation type="list" allowBlank="1" showInputMessage="1" showErrorMessage="1" sqref="B21:B28" xr:uid="{D2C7F17C-809F-44AB-A7AF-F77B359115C9}">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0611FE04-030E-4CF2-B9F6-EF2C3AA43F81}">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E8BC9D52-9A96-4A8D-9C1F-9E165B4B8B8B}">
          <x14:formula1>
            <xm:f>Variables!$H$2:$H$12</xm:f>
          </x14:formula1>
          <xm:sqref>A22:A28</xm:sqref>
        </x14:dataValidation>
        <x14:dataValidation type="list" allowBlank="1" showInputMessage="1" showErrorMessage="1" errorTitle="Krivi unos" error="Nepostojeća mapa" xr:uid="{06D2A189-8C8B-4119-BBE6-E502C485B476}">
          <x14:formula1>
            <xm:f>Variables!$E$2:$E$4</xm:f>
          </x14:formula1>
          <xm:sqref>B3</xm:sqref>
        </x14:dataValidation>
        <x14:dataValidation type="list" allowBlank="1" showInputMessage="1" showErrorMessage="1" xr:uid="{A4C9121E-1A01-41AC-8F94-94D8E8BFA1CC}">
          <x14:formula1>
            <xm:f>Variables!$A$2:$A$32</xm:f>
          </x14:formula1>
          <xm:sqref>B2</xm:sqref>
        </x14:dataValidation>
        <x14:dataValidation type="list" allowBlank="1" showInputMessage="1" showErrorMessage="1" errorTitle="Moon/Asteroid does not exist" error="Choose colony from drop down menu._x000a_Hotkey: ALT+&lt;down arrow&gt;_x000a_" xr:uid="{6B0A76E7-F8CE-4A6D-BAB1-A7E17F281DD3}">
          <x14:formula1>
            <xm:f>Variables!$H$2:$H$12</xm:f>
          </x14:formula1>
          <xm:sqref>A21</xm:sqref>
        </x14:dataValidation>
        <x14:dataValidation type="list" allowBlank="1" showInputMessage="1" showErrorMessage="1" errorTitle="Corporation does not exist" error="Enter new corporation name in sheet Corporations" xr:uid="{E7D2B948-80E4-422B-92DC-6AAFA2FB509A}">
          <x14:formula1>
            <xm:f>Corporations!$A$2:$A$51</xm:f>
          </x14:formula1>
          <xm:sqref>B11:B15</xm:sqref>
        </x14:dataValidation>
        <x14:dataValidation type="list" allowBlank="1" showInputMessage="1" showErrorMessage="1" errorTitle="Player does not exist" error="Enter new player name in sheet &quot;Players&quot;" xr:uid="{FB2267AF-EB76-4A99-B400-052A3347C0CB}">
          <x14:formula1>
            <xm:f>Players!$A$2:$A$304</xm:f>
          </x14:formula1>
          <xm:sqref>A11:A15</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DE9ED-0788-46D9-B9A4-C0907315E117}">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5A762A1B-7486-46C0-AE0C-F4B0B4717709}">
      <formula1>1</formula1>
    </dataValidation>
    <dataValidation type="list" allowBlank="1" showInputMessage="1" showErrorMessage="1" sqref="B21:B28" xr:uid="{19A2F425-FB69-46DC-9C4D-6C2A0A39DAB9}">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C1AEB0AC-5E12-41C4-A388-09A6718D539E}">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B9ADDC50-8086-417C-AD5F-4440F88C4972}">
          <x14:formula1>
            <xm:f>Variables!$H$2:$H$12</xm:f>
          </x14:formula1>
          <xm:sqref>A22:A28</xm:sqref>
        </x14:dataValidation>
        <x14:dataValidation type="list" allowBlank="1" showInputMessage="1" showErrorMessage="1" errorTitle="Krivi unos" error="Nepostojeća mapa" xr:uid="{0AB2BD68-7BBE-472C-9B1A-C5D90F6754F3}">
          <x14:formula1>
            <xm:f>Variables!$E$2:$E$4</xm:f>
          </x14:formula1>
          <xm:sqref>B3</xm:sqref>
        </x14:dataValidation>
        <x14:dataValidation type="list" allowBlank="1" showInputMessage="1" showErrorMessage="1" xr:uid="{458BF53F-4CD2-4FCC-B19E-44830B961F7F}">
          <x14:formula1>
            <xm:f>Variables!$A$2:$A$32</xm:f>
          </x14:formula1>
          <xm:sqref>B2</xm:sqref>
        </x14:dataValidation>
        <x14:dataValidation type="list" allowBlank="1" showInputMessage="1" showErrorMessage="1" errorTitle="Moon/Asteroid does not exist" error="Choose colony from drop down menu._x000a_Hotkey: ALT+&lt;down arrow&gt;_x000a_" xr:uid="{2DA0E50E-407A-4EF2-A784-BB9E633CB0FA}">
          <x14:formula1>
            <xm:f>Variables!$H$2:$H$12</xm:f>
          </x14:formula1>
          <xm:sqref>A21</xm:sqref>
        </x14:dataValidation>
        <x14:dataValidation type="list" allowBlank="1" showInputMessage="1" showErrorMessage="1" errorTitle="Corporation does not exist" error="Enter new corporation name in sheet Corporations" xr:uid="{48CC90F2-E8EA-49A7-A798-459AE50D8A0E}">
          <x14:formula1>
            <xm:f>Corporations!$A$2:$A$51</xm:f>
          </x14:formula1>
          <xm:sqref>B11:B15</xm:sqref>
        </x14:dataValidation>
        <x14:dataValidation type="list" allowBlank="1" showInputMessage="1" showErrorMessage="1" errorTitle="Player does not exist" error="Enter new player name in sheet &quot;Players&quot;" xr:uid="{4846A6C4-14A0-4B62-AB3D-E3F25B4B4677}">
          <x14:formula1>
            <xm:f>Players!$A$2:$A$304</xm:f>
          </x14:formula1>
          <xm:sqref>A11:A15</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8F7A-4248-4F92-BA0E-230E1613CC0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F55C30AE-507C-4A96-A806-807408EA1539}">
      <formula1>1</formula1>
    </dataValidation>
    <dataValidation type="list" allowBlank="1" showInputMessage="1" showErrorMessage="1" sqref="B21:B28" xr:uid="{A18CA050-9FD1-48D8-9007-6385A5167A1B}">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7C623B36-6597-4AB1-B6A5-5947105B51D1}">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89290ADF-7535-448F-BC3E-4BCF4FEDAA99}">
          <x14:formula1>
            <xm:f>Variables!$H$2:$H$12</xm:f>
          </x14:formula1>
          <xm:sqref>A22:A28</xm:sqref>
        </x14:dataValidation>
        <x14:dataValidation type="list" allowBlank="1" showInputMessage="1" showErrorMessage="1" errorTitle="Krivi unos" error="Nepostojeća mapa" xr:uid="{CE9AF5F0-A780-4E21-9796-265B453D68E9}">
          <x14:formula1>
            <xm:f>Variables!$E$2:$E$4</xm:f>
          </x14:formula1>
          <xm:sqref>B3</xm:sqref>
        </x14:dataValidation>
        <x14:dataValidation type="list" allowBlank="1" showInputMessage="1" showErrorMessage="1" xr:uid="{8883446B-E293-490A-A10E-B36617B820B5}">
          <x14:formula1>
            <xm:f>Variables!$A$2:$A$32</xm:f>
          </x14:formula1>
          <xm:sqref>B2</xm:sqref>
        </x14:dataValidation>
        <x14:dataValidation type="list" allowBlank="1" showInputMessage="1" showErrorMessage="1" errorTitle="Moon/Asteroid does not exist" error="Choose colony from drop down menu._x000a_Hotkey: ALT+&lt;down arrow&gt;_x000a_" xr:uid="{56FF8D34-E6A8-4B77-92BE-3D10ABEEFCD7}">
          <x14:formula1>
            <xm:f>Variables!$H$2:$H$12</xm:f>
          </x14:formula1>
          <xm:sqref>A21</xm:sqref>
        </x14:dataValidation>
        <x14:dataValidation type="list" allowBlank="1" showInputMessage="1" showErrorMessage="1" errorTitle="Corporation does not exist" error="Enter new corporation name in sheet Corporations" xr:uid="{3CF359BF-40D3-4B46-8701-30A4303EB697}">
          <x14:formula1>
            <xm:f>Corporations!$A$2:$A$51</xm:f>
          </x14:formula1>
          <xm:sqref>B11:B15</xm:sqref>
        </x14:dataValidation>
        <x14:dataValidation type="list" allowBlank="1" showInputMessage="1" showErrorMessage="1" errorTitle="Player does not exist" error="Enter new player name in sheet &quot;Players&quot;" xr:uid="{AE1A4CAA-A0B0-493E-A7E0-8DA74F354AC1}">
          <x14:formula1>
            <xm:f>Players!$A$2:$A$304</xm:f>
          </x14:formula1>
          <xm:sqref>A11:A15</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2C2A4-115F-4D56-8CF0-A4AFC6575F10}">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F926B982-E658-418C-973A-0D8426C3CE6B}">
      <formula1>1</formula1>
    </dataValidation>
    <dataValidation type="list" allowBlank="1" showInputMessage="1" showErrorMessage="1" sqref="B21:B28" xr:uid="{B2911D85-5EE7-4C29-9C18-C5EB27E30DA5}">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5DCEBA3E-6715-48B6-89DC-222D6405CD8F}">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052BDA9B-1F5A-47F3-AACE-A18A97D3E2B7}">
          <x14:formula1>
            <xm:f>Variables!$E$2:$E$4</xm:f>
          </x14:formula1>
          <xm:sqref>B3</xm:sqref>
        </x14:dataValidation>
        <x14:dataValidation type="list" allowBlank="1" showInputMessage="1" showErrorMessage="1" errorTitle="Krivi unos" error="Nepostojeća kolonija!" xr:uid="{2E909C5E-3A4A-4199-BBCC-AE20F57CED14}">
          <x14:formula1>
            <xm:f>Variables!$H$2:$H$12</xm:f>
          </x14:formula1>
          <xm:sqref>A22:A28</xm:sqref>
        </x14:dataValidation>
        <x14:dataValidation type="list" allowBlank="1" showInputMessage="1" showErrorMessage="1" xr:uid="{81431583-3359-4636-9414-D8A6A87EB898}">
          <x14:formula1>
            <xm:f>Variables!$A$2:$A$32</xm:f>
          </x14:formula1>
          <xm:sqref>B2</xm:sqref>
        </x14:dataValidation>
        <x14:dataValidation type="list" allowBlank="1" showInputMessage="1" showErrorMessage="1" errorTitle="Moon/Asteroid does not exist" error="Choose colony from drop down menu._x000a_Hotkey: ALT+&lt;down arrow&gt;_x000a_" xr:uid="{A0D97C76-B5B5-41C6-8B31-DA307F1A5892}">
          <x14:formula1>
            <xm:f>Variables!$H$2:$H$12</xm:f>
          </x14:formula1>
          <xm:sqref>A21</xm:sqref>
        </x14:dataValidation>
        <x14:dataValidation type="list" allowBlank="1" showInputMessage="1" showErrorMessage="1" errorTitle="Corporation does not exist" error="Enter new corporation name in sheet Corporations" xr:uid="{F1B77449-C61E-4CD7-A588-CEEF821ACDCA}">
          <x14:formula1>
            <xm:f>Corporations!$A$2:$A$51</xm:f>
          </x14:formula1>
          <xm:sqref>B11:B15</xm:sqref>
        </x14:dataValidation>
        <x14:dataValidation type="list" allowBlank="1" showInputMessage="1" showErrorMessage="1" errorTitle="Player does not exist" error="Enter new player name in sheet &quot;Players&quot;" xr:uid="{D815FE5C-29BD-4893-8FBA-9EE0E65D0F60}">
          <x14:formula1>
            <xm:f>Players!$A$2:$A$304</xm:f>
          </x14:formula1>
          <xm:sqref>A11:A15</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0B21-F870-4C9B-B91B-6FC44416CDE2}">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5E856A6E-8C94-4DB9-9782-9A310A3925C2}">
      <formula1>1</formula1>
    </dataValidation>
    <dataValidation type="list" allowBlank="1" showInputMessage="1" showErrorMessage="1" sqref="B21:B28" xr:uid="{DB6DBEE5-2F86-4F1B-A0F7-DB1E16306E28}">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96D5F33-266A-4975-8B9E-5185A5485CFF}">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D020661C-6300-4A93-815C-E9170CD66C37}">
          <x14:formula1>
            <xm:f>Variables!$H$2:$H$12</xm:f>
          </x14:formula1>
          <xm:sqref>A22:A28</xm:sqref>
        </x14:dataValidation>
        <x14:dataValidation type="list" allowBlank="1" showInputMessage="1" showErrorMessage="1" errorTitle="Krivi unos" error="Nepostojeća mapa" xr:uid="{9AF4A4CB-07C6-4F4E-8F6D-76EB8C5A6BD6}">
          <x14:formula1>
            <xm:f>Variables!$E$2:$E$4</xm:f>
          </x14:formula1>
          <xm:sqref>B3</xm:sqref>
        </x14:dataValidation>
        <x14:dataValidation type="list" allowBlank="1" showInputMessage="1" showErrorMessage="1" xr:uid="{E5C6ECDA-C678-4072-94A0-77721872835A}">
          <x14:formula1>
            <xm:f>Variables!$A$2:$A$32</xm:f>
          </x14:formula1>
          <xm:sqref>B2</xm:sqref>
        </x14:dataValidation>
        <x14:dataValidation type="list" allowBlank="1" showInputMessage="1" showErrorMessage="1" errorTitle="Moon/Asteroid does not exist" error="Choose colony from drop down menu._x000a_Hotkey: ALT+&lt;down arrow&gt;_x000a_" xr:uid="{64702FD4-FB90-4EC5-8497-CC815DB354AF}">
          <x14:formula1>
            <xm:f>Variables!$H$2:$H$12</xm:f>
          </x14:formula1>
          <xm:sqref>A21</xm:sqref>
        </x14:dataValidation>
        <x14:dataValidation type="list" allowBlank="1" showInputMessage="1" showErrorMessage="1" errorTitle="Corporation does not exist" error="Enter new corporation name in sheet Corporations" xr:uid="{D9E7E58E-CFAA-43C0-B38A-C6BD9A893620}">
          <x14:formula1>
            <xm:f>Corporations!$A$2:$A$51</xm:f>
          </x14:formula1>
          <xm:sqref>B11:B15</xm:sqref>
        </x14:dataValidation>
        <x14:dataValidation type="list" allowBlank="1" showInputMessage="1" showErrorMessage="1" errorTitle="Player does not exist" error="Enter new player name in sheet &quot;Players&quot;" xr:uid="{F59044F0-2024-4DCB-866D-4DF615C73396}">
          <x14:formula1>
            <xm:f>Players!$A$2:$A$304</xm:f>
          </x14:formula1>
          <xm:sqref>A11:A15</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08FA-48E4-4A67-8AD4-21CA6389227A}">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EEB163E5-02C1-448E-894A-525A0FBFD6CF}">
      <formula1>1</formula1>
    </dataValidation>
    <dataValidation type="list" allowBlank="1" showInputMessage="1" showErrorMessage="1" sqref="B21:B28" xr:uid="{38BFF68F-4884-44B9-AA53-14147FBD3E40}">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6A69D8C7-5575-4FE6-9B09-F27486FE1C1E}">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DD772C2D-9944-4018-AE56-3D43FAACA854}">
          <x14:formula1>
            <xm:f>Variables!$H$2:$H$12</xm:f>
          </x14:formula1>
          <xm:sqref>A22:A28</xm:sqref>
        </x14:dataValidation>
        <x14:dataValidation type="list" allowBlank="1" showInputMessage="1" showErrorMessage="1" errorTitle="Krivi unos" error="Nepostojeća mapa" xr:uid="{BEEF8BE4-4AFE-492B-9FB3-BC7AFA4BDDC8}">
          <x14:formula1>
            <xm:f>Variables!$E$2:$E$4</xm:f>
          </x14:formula1>
          <xm:sqref>B3</xm:sqref>
        </x14:dataValidation>
        <x14:dataValidation type="list" allowBlank="1" showInputMessage="1" showErrorMessage="1" xr:uid="{8970B4D7-6992-4FFA-ABA8-1610B456B3B8}">
          <x14:formula1>
            <xm:f>Variables!$A$2:$A$32</xm:f>
          </x14:formula1>
          <xm:sqref>B2</xm:sqref>
        </x14:dataValidation>
        <x14:dataValidation type="list" allowBlank="1" showInputMessage="1" showErrorMessage="1" errorTitle="Moon/Asteroid does not exist" error="Choose colony from drop down menu._x000a_Hotkey: ALT+&lt;down arrow&gt;_x000a_" xr:uid="{5EAF7B27-007F-46D9-A6D7-C9DE6C14DBDF}">
          <x14:formula1>
            <xm:f>Variables!$H$2:$H$12</xm:f>
          </x14:formula1>
          <xm:sqref>A21</xm:sqref>
        </x14:dataValidation>
        <x14:dataValidation type="list" allowBlank="1" showInputMessage="1" showErrorMessage="1" errorTitle="Corporation does not exist" error="Enter new corporation name in sheet Corporations" xr:uid="{D7366ABA-32A2-4A8C-B546-DA35F801249F}">
          <x14:formula1>
            <xm:f>Corporations!$A$2:$A$51</xm:f>
          </x14:formula1>
          <xm:sqref>B11:B15</xm:sqref>
        </x14:dataValidation>
        <x14:dataValidation type="list" allowBlank="1" showInputMessage="1" showErrorMessage="1" errorTitle="Player does not exist" error="Enter new player name in sheet &quot;Players&quot;" xr:uid="{4C15ABE4-201A-4B08-B102-A4A88B5A3097}">
          <x14:formula1>
            <xm:f>Players!$A$2:$A$304</xm:f>
          </x14:formula1>
          <xm:sqref>A11:A15</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709C0-2BAD-42DF-834E-A5CBF406CE25}">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A001F170-C683-432D-92C4-DA5B1BBAE951}">
      <formula1>1</formula1>
    </dataValidation>
    <dataValidation type="list" allowBlank="1" showInputMessage="1" showErrorMessage="1" sqref="B21:B28" xr:uid="{EFD77F37-080F-4D65-8DC0-377DF306AC3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C6A3EA98-DC96-4DE7-AECB-B1CEED658047}">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36A37545-2293-4256-B492-CD2BF4A8C801}">
          <x14:formula1>
            <xm:f>Variables!$H$2:$H$12</xm:f>
          </x14:formula1>
          <xm:sqref>A22:A28</xm:sqref>
        </x14:dataValidation>
        <x14:dataValidation type="list" allowBlank="1" showInputMessage="1" showErrorMessage="1" errorTitle="Krivi unos" error="Nepostojeća mapa" xr:uid="{3DADB92E-48AC-4453-8B16-BBA1CFF0820C}">
          <x14:formula1>
            <xm:f>Variables!$E$2:$E$4</xm:f>
          </x14:formula1>
          <xm:sqref>B3</xm:sqref>
        </x14:dataValidation>
        <x14:dataValidation type="list" allowBlank="1" showInputMessage="1" showErrorMessage="1" xr:uid="{5A67C42B-B76C-49D7-A6ED-B365AAF1D8E4}">
          <x14:formula1>
            <xm:f>Variables!$A$2:$A$32</xm:f>
          </x14:formula1>
          <xm:sqref>B2</xm:sqref>
        </x14:dataValidation>
        <x14:dataValidation type="list" allowBlank="1" showInputMessage="1" showErrorMessage="1" errorTitle="Moon/Asteroid does not exist" error="Choose colony from drop down menu._x000a_Hotkey: ALT+&lt;down arrow&gt;_x000a_" xr:uid="{DAB2B2DE-B1C8-4285-B49E-54B369160BBC}">
          <x14:formula1>
            <xm:f>Variables!$H$2:$H$12</xm:f>
          </x14:formula1>
          <xm:sqref>A21</xm:sqref>
        </x14:dataValidation>
        <x14:dataValidation type="list" allowBlank="1" showInputMessage="1" showErrorMessage="1" errorTitle="Corporation does not exist" error="Enter new corporation name in sheet Corporations" xr:uid="{CC9FE931-57FF-471E-8F6D-C92EF1E28682}">
          <x14:formula1>
            <xm:f>Corporations!$A$2:$A$51</xm:f>
          </x14:formula1>
          <xm:sqref>B11:B15</xm:sqref>
        </x14:dataValidation>
        <x14:dataValidation type="list" allowBlank="1" showInputMessage="1" showErrorMessage="1" errorTitle="Player does not exist" error="Enter new player name in sheet &quot;Players&quot;" xr:uid="{E9D06ECB-61C0-4FAD-B541-E3ACBAD3C4C6}">
          <x14:formula1>
            <xm:f>Players!$A$2:$A$304</xm:f>
          </x14:formula1>
          <xm:sqref>A11:A15</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E6AE-CDCD-4F98-A41F-841DFCF6534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A7EAE4A5-E6C0-40CC-B34B-136ACDF9C508}">
      <formula1>"0,1,2,3"</formula1>
    </dataValidation>
    <dataValidation type="whole" operator="greaterThan" allowBlank="1" showInputMessage="1" showErrorMessage="1" promptTitle="End generation" prompt="Enter integer &gt;1" sqref="B18" xr:uid="{2547BA13-C84A-4568-B72A-375C38EC1FEA}">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6EEEE9AD-FE91-40CB-9CA1-B764C78B38FF}">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CB70DE15-1C52-43DC-B6C6-59B97970282D}">
          <x14:formula1>
            <xm:f>Variables!$H$2:$H$12</xm:f>
          </x14:formula1>
          <xm:sqref>A22:A28</xm:sqref>
        </x14:dataValidation>
        <x14:dataValidation type="list" allowBlank="1" showInputMessage="1" showErrorMessage="1" errorTitle="Krivi unos" error="Nepostojeća mapa" xr:uid="{8C660807-9143-4F71-8CAD-FF484413E2FF}">
          <x14:formula1>
            <xm:f>Variables!$E$2:$E$4</xm:f>
          </x14:formula1>
          <xm:sqref>B3</xm:sqref>
        </x14:dataValidation>
        <x14:dataValidation type="list" allowBlank="1" showInputMessage="1" showErrorMessage="1" errorTitle="Player does not exist" error="Enter new player name in sheet &quot;Players&quot;" xr:uid="{3EE4B9CB-3931-499D-BD0A-1A3A9B6C7C00}">
          <x14:formula1>
            <xm:f>Players!$A$2:$A$304</xm:f>
          </x14:formula1>
          <xm:sqref>A11:A15</xm:sqref>
        </x14:dataValidation>
        <x14:dataValidation type="list" allowBlank="1" showInputMessage="1" showErrorMessage="1" errorTitle="Corporation does not exist" error="Enter new corporation name in sheet Corporations" xr:uid="{DCB94CC5-08CA-4C60-9494-40EEF1CD9B9D}">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F733C3C2-1A54-46EB-9661-109FDFFA887D}">
          <x14:formula1>
            <xm:f>Variables!$H$2:$H$12</xm:f>
          </x14:formula1>
          <xm:sqref>A21</xm:sqref>
        </x14:dataValidation>
        <x14:dataValidation type="list" allowBlank="1" showInputMessage="1" showErrorMessage="1" xr:uid="{0CE9B765-F102-4488-B40D-C09FCD73402D}">
          <x14:formula1>
            <xm:f>Variables!$A$2:$A$32</xm:f>
          </x14:formula1>
          <xm:sqref>B2</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4E9DE-CB08-44CE-8792-50E6815D580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3576392E-043A-4A93-8ACB-29625E66352C}">
      <formula1>"0,1,2,3"</formula1>
    </dataValidation>
    <dataValidation type="whole" operator="greaterThan" allowBlank="1" showInputMessage="1" showErrorMessage="1" promptTitle="End generation" prompt="Enter integer &gt;1" sqref="B18" xr:uid="{30B44487-DE8C-4BA4-9AE2-41F7E2D47DE7}">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A630668E-B441-4BE9-B3DB-34BD4A6A0904}">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98BF8AAE-732E-4D5D-BF40-1A43308A88CC}">
          <x14:formula1>
            <xm:f>Variables!$H$2:$H$12</xm:f>
          </x14:formula1>
          <xm:sqref>A22:A28</xm:sqref>
        </x14:dataValidation>
        <x14:dataValidation type="list" allowBlank="1" showInputMessage="1" showErrorMessage="1" errorTitle="Krivi unos" error="Nepostojeća mapa" xr:uid="{D1A9F8D2-556B-4A8E-B043-15012B16769D}">
          <x14:formula1>
            <xm:f>Variables!$E$2:$E$4</xm:f>
          </x14:formula1>
          <xm:sqref>B3</xm:sqref>
        </x14:dataValidation>
        <x14:dataValidation type="list" allowBlank="1" showInputMessage="1" showErrorMessage="1" errorTitle="Player does not exist" error="Enter new player name in sheet &quot;Players&quot;" xr:uid="{A3814137-5922-4EB2-B313-8EE5DE84C4C2}">
          <x14:formula1>
            <xm:f>Players!$A$2:$A$304</xm:f>
          </x14:formula1>
          <xm:sqref>A11:A15</xm:sqref>
        </x14:dataValidation>
        <x14:dataValidation type="list" allowBlank="1" showInputMessage="1" showErrorMessage="1" errorTitle="Corporation does not exist" error="Enter new corporation name in sheet Corporations" xr:uid="{12040BB0-DA7E-4257-B910-F38F27ADB2AE}">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AD4BF4F8-6AC7-4B69-BADC-E294949CD2A9}">
          <x14:formula1>
            <xm:f>Variables!$H$2:$H$12</xm:f>
          </x14:formula1>
          <xm:sqref>A21</xm:sqref>
        </x14:dataValidation>
        <x14:dataValidation type="list" allowBlank="1" showInputMessage="1" showErrorMessage="1" xr:uid="{65854133-DDE3-4E41-8A48-19811EC4EDC3}">
          <x14:formula1>
            <xm:f>Variables!$A$2:$A$32</xm:f>
          </x14:formula1>
          <xm:sqref>B2</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7FCC3-F7BF-4E20-B430-5A8239D61D17}">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D2F45FDF-B768-4F84-82C6-8EFBC7318494}">
      <formula1>"0,1,2,3"</formula1>
    </dataValidation>
    <dataValidation type="whole" operator="greaterThan" allowBlank="1" showInputMessage="1" showErrorMessage="1" promptTitle="End generation" prompt="Enter integer &gt;1" sqref="B18" xr:uid="{9E29C8D4-E981-4E4B-9F24-53DE09794E75}">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6FAA1A60-8637-40B6-9240-B829ABB507D6}">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5D034EC4-9EBB-4930-A977-EC8DDAEA37AF}">
          <x14:formula1>
            <xm:f>Variables!$E$2:$E$4</xm:f>
          </x14:formula1>
          <xm:sqref>B3</xm:sqref>
        </x14:dataValidation>
        <x14:dataValidation type="list" allowBlank="1" showInputMessage="1" showErrorMessage="1" errorTitle="Krivi unos" error="Nepostojeća kolonija!" xr:uid="{4CC6308C-B15B-42DD-9815-30306A494D7E}">
          <x14:formula1>
            <xm:f>Variables!$H$2:$H$12</xm:f>
          </x14:formula1>
          <xm:sqref>A22:A28</xm:sqref>
        </x14:dataValidation>
        <x14:dataValidation type="list" allowBlank="1" showInputMessage="1" showErrorMessage="1" errorTitle="Player does not exist" error="Enter new player name in sheet &quot;Players&quot;" xr:uid="{F53F80F4-A52B-44ED-9154-3A336454CC98}">
          <x14:formula1>
            <xm:f>Players!$A$2:$A$304</xm:f>
          </x14:formula1>
          <xm:sqref>A11:A15</xm:sqref>
        </x14:dataValidation>
        <x14:dataValidation type="list" allowBlank="1" showInputMessage="1" showErrorMessage="1" errorTitle="Corporation does not exist" error="Enter new corporation name in sheet Corporations" xr:uid="{CDAF9B3A-D2A6-4D9E-9DF4-ED66A2570F04}">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EBC30E6E-BF80-43B0-B40C-39F8C6783A4B}">
          <x14:formula1>
            <xm:f>Variables!$H$2:$H$12</xm:f>
          </x14:formula1>
          <xm:sqref>A21</xm:sqref>
        </x14:dataValidation>
        <x14:dataValidation type="list" allowBlank="1" showInputMessage="1" showErrorMessage="1" xr:uid="{96661BBB-2476-461E-9008-7D3F56A71B30}">
          <x14:formula1>
            <xm:f>Variables!$A$2:$A$32</xm:f>
          </x14:formula1>
          <xm:sqref>B2</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4CC5F-CDB9-4FB8-80D4-90FB4A97E60A}">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19FA81FF-8650-4DD0-86BA-94A1ACB47078}">
      <formula1>"0,1,2,3"</formula1>
    </dataValidation>
    <dataValidation type="whole" operator="greaterThan" allowBlank="1" showInputMessage="1" showErrorMessage="1" promptTitle="End generation" prompt="Enter integer &gt;1" sqref="B18" xr:uid="{F4C3417F-A279-46F4-B73A-7F067A53CE26}">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CDC5BBC2-9245-462D-B81B-801C9B2F122A}">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019AE8C5-10D1-4728-9F64-8160EBDE93B7}">
          <x14:formula1>
            <xm:f>Variables!$E$2:$E$4</xm:f>
          </x14:formula1>
          <xm:sqref>B3</xm:sqref>
        </x14:dataValidation>
        <x14:dataValidation type="list" allowBlank="1" showInputMessage="1" showErrorMessage="1" errorTitle="Krivi unos" error="Nepostojeća kolonija!" xr:uid="{30FD2BAD-B00A-48B0-B682-19FDC46B6317}">
          <x14:formula1>
            <xm:f>Variables!$H$2:$H$12</xm:f>
          </x14:formula1>
          <xm:sqref>A22:A28</xm:sqref>
        </x14:dataValidation>
        <x14:dataValidation type="list" allowBlank="1" showInputMessage="1" showErrorMessage="1" errorTitle="Player does not exist" error="Enter new player name in sheet &quot;Players&quot;" xr:uid="{B8374F2F-803A-4E87-95DA-E554C068E0C5}">
          <x14:formula1>
            <xm:f>Players!$A$2:$A$304</xm:f>
          </x14:formula1>
          <xm:sqref>A11:A15</xm:sqref>
        </x14:dataValidation>
        <x14:dataValidation type="list" allowBlank="1" showInputMessage="1" showErrorMessage="1" errorTitle="Corporation does not exist" error="Enter new corporation name in sheet Corporations" xr:uid="{AACABBBC-83B5-4853-BBCF-451087AFD974}">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DDFFDD52-DB6C-4632-8B64-C77B4098F3E9}">
          <x14:formula1>
            <xm:f>Variables!$H$2:$H$12</xm:f>
          </x14:formula1>
          <xm:sqref>A21</xm:sqref>
        </x14:dataValidation>
        <x14:dataValidation type="list" allowBlank="1" showInputMessage="1" showErrorMessage="1" xr:uid="{ED89980D-D796-46C0-8AFE-7054685E0FA5}">
          <x14:formula1>
            <xm:f>Variables!$A$2:$A$32</xm:f>
          </x14:formula1>
          <xm:sqref>B2</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F2335-3168-481F-B989-5D39C94CDE01}">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F3B105D8-5590-4DDB-BB44-9299CD025DFC}">
      <formula1>"0,1,2,3"</formula1>
    </dataValidation>
    <dataValidation type="whole" operator="greaterThan" allowBlank="1" showInputMessage="1" showErrorMessage="1" promptTitle="End generation" prompt="Enter integer &gt;1" sqref="B18" xr:uid="{7BA3209D-75C2-4596-82F5-36F966A0ED5C}">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4875F37B-59F4-4DDC-AFD5-090B0815FE07}">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557A6241-AD61-464F-A7F2-A5FEEB0F2BE5}">
          <x14:formula1>
            <xm:f>Variables!$E$2:$E$4</xm:f>
          </x14:formula1>
          <xm:sqref>B3</xm:sqref>
        </x14:dataValidation>
        <x14:dataValidation type="list" allowBlank="1" showInputMessage="1" showErrorMessage="1" errorTitle="Krivi unos" error="Nepostojeća kolonija!" xr:uid="{BEB16032-2794-4D60-8AEA-FC5BA3B09037}">
          <x14:formula1>
            <xm:f>Variables!$H$2:$H$12</xm:f>
          </x14:formula1>
          <xm:sqref>A22:A28</xm:sqref>
        </x14:dataValidation>
        <x14:dataValidation type="list" allowBlank="1" showInputMessage="1" showErrorMessage="1" errorTitle="Player does not exist" error="Enter new player name in sheet &quot;Players&quot;" xr:uid="{324690CB-9A56-4682-A451-22E8C2F81622}">
          <x14:formula1>
            <xm:f>Players!$A$2:$A$304</xm:f>
          </x14:formula1>
          <xm:sqref>A11:A15</xm:sqref>
        </x14:dataValidation>
        <x14:dataValidation type="list" allowBlank="1" showInputMessage="1" showErrorMessage="1" errorTitle="Corporation does not exist" error="Enter new corporation name in sheet Corporations" xr:uid="{FE1DF1B0-3F87-4831-A5A7-A0A65E2C7962}">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C422C951-E081-424F-81E7-9C799CFA2AF2}">
          <x14:formula1>
            <xm:f>Variables!$H$2:$H$12</xm:f>
          </x14:formula1>
          <xm:sqref>A21</xm:sqref>
        </x14:dataValidation>
        <x14:dataValidation type="list" allowBlank="1" showInputMessage="1" showErrorMessage="1" xr:uid="{9D63EF2C-3712-4F3B-920C-D60AA129E68C}">
          <x14:formula1>
            <xm:f>Variables!$A$2:$A$32</xm:f>
          </x14:formula1>
          <xm:sqref>B2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FD49-529D-4443-891A-E0FA0791952E}">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7C2FB6A4-BD1C-4BCE-A96E-F2A5243FF8F1}">
      <formula1>"0,1,2,3"</formula1>
    </dataValidation>
    <dataValidation type="whole" operator="greaterThan" allowBlank="1" showInputMessage="1" showErrorMessage="1" promptTitle="End generation" prompt="Enter integer &gt;1" sqref="B18" xr:uid="{C04089B0-DB44-4D41-9A1E-B6957AB8B644}">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37D75A80-1A1C-4D0A-8D5D-C10C59733013}">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9701EB48-7530-49F2-93D6-070F622B13C7}">
          <x14:formula1>
            <xm:f>Variables!$E$2:$E$4</xm:f>
          </x14:formula1>
          <xm:sqref>B3</xm:sqref>
        </x14:dataValidation>
        <x14:dataValidation type="list" allowBlank="1" showInputMessage="1" showErrorMessage="1" errorTitle="Krivi unos" error="Nepostojeća kolonija!" xr:uid="{3F3F88F4-2B8E-4754-AD15-5BF840665929}">
          <x14:formula1>
            <xm:f>Variables!$H$2:$H$12</xm:f>
          </x14:formula1>
          <xm:sqref>A22:A28</xm:sqref>
        </x14:dataValidation>
        <x14:dataValidation type="list" allowBlank="1" showInputMessage="1" showErrorMessage="1" errorTitle="Player does not exist" error="Enter new player name in sheet &quot;Players&quot;" xr:uid="{D4FD6BEB-3B91-431A-A9C2-F27F3C8A281F}">
          <x14:formula1>
            <xm:f>Players!$A$2:$A$304</xm:f>
          </x14:formula1>
          <xm:sqref>A11:A15</xm:sqref>
        </x14:dataValidation>
        <x14:dataValidation type="list" allowBlank="1" showInputMessage="1" showErrorMessage="1" errorTitle="Corporation does not exist" error="Enter new corporation name in sheet Corporations" xr:uid="{E1687465-8141-42CE-B398-F9B12A9E271A}">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77C77E5E-9987-46BD-8768-3CDB40C85523}">
          <x14:formula1>
            <xm:f>Variables!$H$2:$H$12</xm:f>
          </x14:formula1>
          <xm:sqref>A21</xm:sqref>
        </x14:dataValidation>
        <x14:dataValidation type="list" allowBlank="1" showInputMessage="1" showErrorMessage="1" xr:uid="{A516365E-B9B8-4F45-BD4B-F9FEDF04A920}">
          <x14:formula1>
            <xm:f>Variables!$A$2:$A$32</xm:f>
          </x14:formula1>
          <xm:sqref>B2</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459E-E049-4BD2-93A6-502C5D36A628}">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E196EC5E-8B7B-40C5-B6D7-7AE4DE70516C}">
      <formula1>"0,1,2,3"</formula1>
    </dataValidation>
    <dataValidation type="whole" operator="greaterThan" allowBlank="1" showInputMessage="1" showErrorMessage="1" promptTitle="End generation" prompt="Enter integer &gt;1" sqref="B18" xr:uid="{380D5E95-B9D1-424F-9A54-81AB7D341BE6}">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A71F6FBC-E317-49E9-BE38-059598B0CF7D}">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853AD37E-7859-413D-BF0B-E0B347E4C9FF}">
          <x14:formula1>
            <xm:f>Variables!$E$2:$E$4</xm:f>
          </x14:formula1>
          <xm:sqref>B3</xm:sqref>
        </x14:dataValidation>
        <x14:dataValidation type="list" allowBlank="1" showInputMessage="1" showErrorMessage="1" errorTitle="Krivi unos" error="Nepostojeća kolonija!" xr:uid="{D7789D2E-85FE-4B1B-8AA6-C937449AC979}">
          <x14:formula1>
            <xm:f>Variables!$H$2:$H$12</xm:f>
          </x14:formula1>
          <xm:sqref>A22:A28</xm:sqref>
        </x14:dataValidation>
        <x14:dataValidation type="list" allowBlank="1" showInputMessage="1" showErrorMessage="1" errorTitle="Player does not exist" error="Enter new player name in sheet &quot;Players&quot;" xr:uid="{940E4451-16B6-4417-9B9E-2F994EC9384D}">
          <x14:formula1>
            <xm:f>Players!$A$2:$A$304</xm:f>
          </x14:formula1>
          <xm:sqref>A11:A15</xm:sqref>
        </x14:dataValidation>
        <x14:dataValidation type="list" allowBlank="1" showInputMessage="1" showErrorMessage="1" errorTitle="Corporation does not exist" error="Enter new corporation name in sheet Corporations" xr:uid="{41C0CC4C-E3D8-4F91-98ED-D7C67DE8668C}">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ADDE8938-81C7-4BC6-9131-1CA5B5D59BFF}">
          <x14:formula1>
            <xm:f>Variables!$H$2:$H$12</xm:f>
          </x14:formula1>
          <xm:sqref>A21</xm:sqref>
        </x14:dataValidation>
        <x14:dataValidation type="list" allowBlank="1" showInputMessage="1" showErrorMessage="1" xr:uid="{EFCAE59D-6F85-496A-B055-CAA99926786F}">
          <x14:formula1>
            <xm:f>Variables!$A$2:$A$32</xm:f>
          </x14:formula1>
          <xm:sqref>B2</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A8A63-EBE3-4AFA-810F-A9213912CA2C}">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313C8ECD-3902-414E-B16A-C6B19AE164CC}">
      <formula1>"0,1,2,3"</formula1>
    </dataValidation>
    <dataValidation type="whole" operator="greaterThan" allowBlank="1" showInputMessage="1" showErrorMessage="1" promptTitle="End generation" prompt="Enter integer &gt;1" sqref="B18" xr:uid="{87FA44D3-50C9-4434-8A04-DEA2C1D6CA53}">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CE780872-91FC-4A06-A1E0-6379BC24A39E}">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7BA3EF46-2B62-4358-A0C0-65A70E1244CF}">
          <x14:formula1>
            <xm:f>Variables!$E$2:$E$4</xm:f>
          </x14:formula1>
          <xm:sqref>B3</xm:sqref>
        </x14:dataValidation>
        <x14:dataValidation type="list" allowBlank="1" showInputMessage="1" showErrorMessage="1" errorTitle="Krivi unos" error="Nepostojeća kolonija!" xr:uid="{CD285921-3A32-43AE-A778-8735350FE00D}">
          <x14:formula1>
            <xm:f>Variables!$H$2:$H$12</xm:f>
          </x14:formula1>
          <xm:sqref>A22:A28</xm:sqref>
        </x14:dataValidation>
        <x14:dataValidation type="list" allowBlank="1" showInputMessage="1" showErrorMessage="1" errorTitle="Player does not exist" error="Enter new player name in sheet &quot;Players&quot;" xr:uid="{CF88AD9C-CB23-4FB4-A1D8-7DA468379426}">
          <x14:formula1>
            <xm:f>Players!$A$2:$A$304</xm:f>
          </x14:formula1>
          <xm:sqref>A11:A15</xm:sqref>
        </x14:dataValidation>
        <x14:dataValidation type="list" allowBlank="1" showInputMessage="1" showErrorMessage="1" errorTitle="Corporation does not exist" error="Enter new corporation name in sheet Corporations" xr:uid="{719ECCA4-F431-4587-BC19-98CCD764CDF2}">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DEB6914E-CCC7-4089-B670-5802C10AE06E}">
          <x14:formula1>
            <xm:f>Variables!$H$2:$H$12</xm:f>
          </x14:formula1>
          <xm:sqref>A21</xm:sqref>
        </x14:dataValidation>
        <x14:dataValidation type="list" allowBlank="1" showInputMessage="1" showErrorMessage="1" xr:uid="{26211FCB-5077-4202-A610-2807E013DAAB}">
          <x14:formula1>
            <xm:f>Variables!$A$2:$A$32</xm:f>
          </x14:formula1>
          <xm:sqref>B2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6E250-083E-414F-AF6F-1FB011BDEE71}">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A21294D1-AAFD-45F2-A5BB-00353FED31EF}">
      <formula1>"0,1,2,3"</formula1>
    </dataValidation>
    <dataValidation type="whole" operator="greaterThan" allowBlank="1" showInputMessage="1" showErrorMessage="1" promptTitle="End generation" prompt="Enter integer &gt;1" sqref="B18" xr:uid="{992CB54B-FE4F-46D2-88A6-3BC58697F931}">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0B725751-45ED-464B-BF14-1CB19157BED7}">
      <formula1>29221</formula1>
    </dataValidation>
  </dataValidations>
  <pageMargins left="0.7" right="0.7" top="0.75" bottom="0.75" header="0.3" footer="0.3"/>
  <pageSetup orientation="portrait" horizontalDpi="4294967293" verticalDpi="4294967293" r:id="rId1"/>
  <tableParts count="2">
    <tablePart r:id="rId2"/>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95DA74A7-5632-437F-A201-0AE9254189FA}">
          <x14:formula1>
            <xm:f>Variables!$E$2:$E$4</xm:f>
          </x14:formula1>
          <xm:sqref>B3</xm:sqref>
        </x14:dataValidation>
        <x14:dataValidation type="list" allowBlank="1" showInputMessage="1" showErrorMessage="1" errorTitle="Krivi unos" error="Nepostojeća kolonija!" xr:uid="{BE06B17B-59AE-488A-917E-0EC023F5E41A}">
          <x14:formula1>
            <xm:f>Variables!$H$2:$H$12</xm:f>
          </x14:formula1>
          <xm:sqref>A22:A28</xm:sqref>
        </x14:dataValidation>
        <x14:dataValidation type="list" allowBlank="1" showInputMessage="1" showErrorMessage="1" errorTitle="Player does not exist" error="Enter new player name in sheet &quot;Players&quot;" xr:uid="{B98C6CEC-B338-46ED-B716-680CB7791B1B}">
          <x14:formula1>
            <xm:f>Players!$A$2:$A$304</xm:f>
          </x14:formula1>
          <xm:sqref>A11:A15</xm:sqref>
        </x14:dataValidation>
        <x14:dataValidation type="list" allowBlank="1" showInputMessage="1" showErrorMessage="1" errorTitle="Corporation does not exist" error="Enter new corporation name in sheet Corporations" xr:uid="{D0FD8611-8D6A-482F-AAC9-121C84BAB61E}">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254C7CF3-565A-4F1B-9013-E67B733AA82F}">
          <x14:formula1>
            <xm:f>Variables!$H$2:$H$12</xm:f>
          </x14:formula1>
          <xm:sqref>A21</xm:sqref>
        </x14:dataValidation>
        <x14:dataValidation type="list" allowBlank="1" showInputMessage="1" showErrorMessage="1" xr:uid="{044B419E-2D46-4ACB-A6F5-ED933BE33616}">
          <x14:formula1>
            <xm:f>Variables!$A$2:$A$32</xm:f>
          </x14:formula1>
          <xm:sqref>B2</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B726C-DE80-4130-8255-DB86626F920E}">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F7D49F7C-A329-4EAB-BDA4-0CABAEB9900C}">
      <formula1>"0,1,2,3"</formula1>
    </dataValidation>
    <dataValidation type="whole" operator="greaterThan" allowBlank="1" showInputMessage="1" showErrorMessage="1" promptTitle="End generation" prompt="Enter integer &gt;1" sqref="B18" xr:uid="{BABAE4EB-4766-49CC-85EB-44EA705B6E85}">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36BF46AF-FC79-43B1-B371-1EDACAD96EC8}">
      <formula1>29221</formula1>
    </dataValidation>
  </dataValidations>
  <pageMargins left="0.7" right="0.7" top="0.75" bottom="0.75" header="0.3" footer="0.3"/>
  <pageSetup orientation="portrait" horizontalDpi="4294967293" verticalDpi="4294967293" r:id="rId1"/>
  <tableParts count="2">
    <tablePart r:id="rId2"/>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17282E09-C3E5-4542-86BE-2E32993B41B0}">
          <x14:formula1>
            <xm:f>Variables!$E$2:$E$4</xm:f>
          </x14:formula1>
          <xm:sqref>B3</xm:sqref>
        </x14:dataValidation>
        <x14:dataValidation type="list" allowBlank="1" showInputMessage="1" showErrorMessage="1" errorTitle="Krivi unos" error="Nepostojeća kolonija!" xr:uid="{D432DEAB-38E7-4163-9143-8D1A0A7AE1D7}">
          <x14:formula1>
            <xm:f>Variables!$H$2:$H$12</xm:f>
          </x14:formula1>
          <xm:sqref>A22:A28</xm:sqref>
        </x14:dataValidation>
        <x14:dataValidation type="list" allowBlank="1" showInputMessage="1" showErrorMessage="1" errorTitle="Player does not exist" error="Enter new player name in sheet &quot;Players&quot;" xr:uid="{B53403FD-AC2B-452A-8F82-82FC9ADB4B0D}">
          <x14:formula1>
            <xm:f>Players!$A$2:$A$304</xm:f>
          </x14:formula1>
          <xm:sqref>A11:A15</xm:sqref>
        </x14:dataValidation>
        <x14:dataValidation type="list" allowBlank="1" showInputMessage="1" showErrorMessage="1" errorTitle="Corporation does not exist" error="Enter new corporation name in sheet Corporations" xr:uid="{41BAA8F0-57DE-4451-966F-4CDF6CA985A1}">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87C0D9C3-85A7-4A68-B6C1-4AF627701A92}">
          <x14:formula1>
            <xm:f>Variables!$H$2:$H$12</xm:f>
          </x14:formula1>
          <xm:sqref>A21</xm:sqref>
        </x14:dataValidation>
        <x14:dataValidation type="list" allowBlank="1" showInputMessage="1" showErrorMessage="1" xr:uid="{FE8E2125-59EB-4D64-9033-370E2FC409F7}">
          <x14:formula1>
            <xm:f>Variables!$A$2:$A$32</xm:f>
          </x14:formula1>
          <xm:sqref>B2</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9457B-1B89-4059-8DE5-CBC54473F9F5}">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F38D9A26-3840-43F2-9071-8019A02722BB}">
      <formula1>"0,1,2,3"</formula1>
    </dataValidation>
    <dataValidation type="whole" operator="greaterThan" allowBlank="1" showInputMessage="1" showErrorMessage="1" promptTitle="End generation" prompt="Enter integer &gt;1" sqref="B18" xr:uid="{BD34FC77-FF93-45A3-9D77-C2626DC37563}">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FF2AAC83-3B25-4DA0-87CE-686C4D872F68}">
      <formula1>29221</formula1>
    </dataValidation>
  </dataValidations>
  <pageMargins left="0.7" right="0.7" top="0.75" bottom="0.75" header="0.3" footer="0.3"/>
  <pageSetup orientation="portrait" horizontalDpi="4294967293" verticalDpi="4294967293" r:id="rId1"/>
  <tableParts count="2">
    <tablePart r:id="rId2"/>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41DAB307-47C6-444D-8458-1C57597C42D6}">
          <x14:formula1>
            <xm:f>Variables!$E$2:$E$4</xm:f>
          </x14:formula1>
          <xm:sqref>B3</xm:sqref>
        </x14:dataValidation>
        <x14:dataValidation type="list" allowBlank="1" showInputMessage="1" showErrorMessage="1" errorTitle="Krivi unos" error="Nepostojeća kolonija!" xr:uid="{20D2356C-28C5-46C8-92B2-47A35D741F17}">
          <x14:formula1>
            <xm:f>Variables!$H$2:$H$12</xm:f>
          </x14:formula1>
          <xm:sqref>A22:A28</xm:sqref>
        </x14:dataValidation>
        <x14:dataValidation type="list" allowBlank="1" showInputMessage="1" showErrorMessage="1" errorTitle="Player does not exist" error="Enter new player name in sheet &quot;Players&quot;" xr:uid="{AC0C5AC3-E0A4-4EE4-A8EF-7D57542A9203}">
          <x14:formula1>
            <xm:f>Players!$A$2:$A$304</xm:f>
          </x14:formula1>
          <xm:sqref>A11:A15</xm:sqref>
        </x14:dataValidation>
        <x14:dataValidation type="list" allowBlank="1" showInputMessage="1" showErrorMessage="1" errorTitle="Corporation does not exist" error="Enter new corporation name in sheet Corporations" xr:uid="{23965355-C82C-4478-B899-B5D0D991AC4C}">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A2FA51B7-4C1E-4DB1-BA6A-4AB81F1BECDA}">
          <x14:formula1>
            <xm:f>Variables!$H$2:$H$12</xm:f>
          </x14:formula1>
          <xm:sqref>A21</xm:sqref>
        </x14:dataValidation>
        <x14:dataValidation type="list" allowBlank="1" showInputMessage="1" showErrorMessage="1" xr:uid="{D477832B-A016-4991-9F4E-C4091661720A}">
          <x14:formula1>
            <xm:f>Variables!$A$2:$A$32</xm:f>
          </x14:formula1>
          <xm:sqref>B2</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70BD4-9B4B-4490-B9E1-9FB1951D00AC}">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04E91D4F-5B2A-476E-9582-A87611F8B9C0}">
      <formula1>"0,1,2,3"</formula1>
    </dataValidation>
    <dataValidation type="whole" operator="greaterThan" allowBlank="1" showInputMessage="1" showErrorMessage="1" promptTitle="End generation" prompt="Enter integer &gt;1" sqref="B18" xr:uid="{11D9FDBB-7328-4C4F-9EC6-4A4B40599B49}">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F0934434-130B-4A72-91CB-8B63E212A092}">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690C0714-4C78-4FC2-AECE-25E186A5B4E3}">
          <x14:formula1>
            <xm:f>Variables!$H$2:$H$12</xm:f>
          </x14:formula1>
          <xm:sqref>A22:A28</xm:sqref>
        </x14:dataValidation>
        <x14:dataValidation type="list" allowBlank="1" showInputMessage="1" showErrorMessage="1" errorTitle="Krivi unos" error="Nepostojeća mapa" xr:uid="{C36DC7FF-001B-4584-B5E7-4A313F13B970}">
          <x14:formula1>
            <xm:f>Variables!$E$2:$E$4</xm:f>
          </x14:formula1>
          <xm:sqref>B3</xm:sqref>
        </x14:dataValidation>
        <x14:dataValidation type="list" allowBlank="1" showInputMessage="1" showErrorMessage="1" errorTitle="Player does not exist" error="Enter new player name in sheet &quot;Players&quot;" xr:uid="{F923A81D-3689-4847-86AD-1A552C39DF40}">
          <x14:formula1>
            <xm:f>Players!$A$2:$A$304</xm:f>
          </x14:formula1>
          <xm:sqref>A11:A15</xm:sqref>
        </x14:dataValidation>
        <x14:dataValidation type="list" allowBlank="1" showInputMessage="1" showErrorMessage="1" errorTitle="Corporation does not exist" error="Enter new corporation name in sheet Corporations" xr:uid="{AA9E990F-4EB5-4311-A803-3529653C09FB}">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DE82120B-F75D-4439-B7C2-F9D668D62CDE}">
          <x14:formula1>
            <xm:f>Variables!$H$2:$H$12</xm:f>
          </x14:formula1>
          <xm:sqref>A21</xm:sqref>
        </x14:dataValidation>
        <x14:dataValidation type="list" allowBlank="1" showInputMessage="1" showErrorMessage="1" xr:uid="{E94BA98C-F9D2-4FE7-8808-9A389524E484}">
          <x14:formula1>
            <xm:f>Variables!$A$2:$A$32</xm:f>
          </x14:formula1>
          <xm:sqref>B2</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281D-327A-41F2-9B01-80A017B165BD}">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ED8260AB-4BB6-4760-8F62-A20BD190EF40}">
      <formula1>"0,1,2,3"</formula1>
    </dataValidation>
    <dataValidation type="whole" operator="greaterThan" allowBlank="1" showInputMessage="1" showErrorMessage="1" promptTitle="End generation" prompt="Enter integer &gt;1" sqref="B18" xr:uid="{EF6E5030-1559-44DD-99C8-367F2C4B22E0}">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D6FED21A-C6F3-430C-86ED-BE9D7A88023C}">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BF17E8F7-8064-490E-9A93-1591AC53E16D}">
          <x14:formula1>
            <xm:f>Variables!$H$2:$H$12</xm:f>
          </x14:formula1>
          <xm:sqref>A22:A28</xm:sqref>
        </x14:dataValidation>
        <x14:dataValidation type="list" allowBlank="1" showInputMessage="1" showErrorMessage="1" errorTitle="Krivi unos" error="Nepostojeća mapa" xr:uid="{CBD267F0-B365-43C0-AD34-6F710F12D5C1}">
          <x14:formula1>
            <xm:f>Variables!$E$2:$E$4</xm:f>
          </x14:formula1>
          <xm:sqref>B3</xm:sqref>
        </x14:dataValidation>
        <x14:dataValidation type="list" allowBlank="1" showInputMessage="1" showErrorMessage="1" errorTitle="Player does not exist" error="Enter new player name in sheet &quot;Players&quot;" xr:uid="{A197F2CA-2B61-4509-A01B-3D60695D77AB}">
          <x14:formula1>
            <xm:f>Players!$A$2:$A$304</xm:f>
          </x14:formula1>
          <xm:sqref>A11:A15</xm:sqref>
        </x14:dataValidation>
        <x14:dataValidation type="list" allowBlank="1" showInputMessage="1" showErrorMessage="1" errorTitle="Corporation does not exist" error="Enter new corporation name in sheet Corporations" xr:uid="{CA57CBEF-81AE-4630-821B-E855A806411E}">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662289B7-E273-48F6-9852-5FB9CAEE4D21}">
          <x14:formula1>
            <xm:f>Variables!$H$2:$H$12</xm:f>
          </x14:formula1>
          <xm:sqref>A21</xm:sqref>
        </x14:dataValidation>
        <x14:dataValidation type="list" allowBlank="1" showInputMessage="1" showErrorMessage="1" xr:uid="{1B5B36E3-FA6E-41CF-91DB-736663020447}">
          <x14:formula1>
            <xm:f>Variables!$A$2:$A$32</xm:f>
          </x14:formula1>
          <xm:sqref>B2</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70C3-E909-49F8-B298-66D5801D772D}">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35158514-2120-489B-97CD-8C23B883C99A}">
      <formula1>"0,1,2,3"</formula1>
    </dataValidation>
    <dataValidation type="whole" operator="greaterThan" allowBlank="1" showInputMessage="1" showErrorMessage="1" promptTitle="End generation" prompt="Enter integer &gt;1" sqref="B18" xr:uid="{AE454AFC-2EB7-4694-8E84-2778C67AF7FD}">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518A500-5CAC-45CE-90E8-CBDC5EC85F46}">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DEDDA231-99AF-49DB-B67F-6FB7579D67E7}">
          <x14:formula1>
            <xm:f>Variables!$H$2:$H$12</xm:f>
          </x14:formula1>
          <xm:sqref>A22:A28</xm:sqref>
        </x14:dataValidation>
        <x14:dataValidation type="list" allowBlank="1" showInputMessage="1" showErrorMessage="1" errorTitle="Krivi unos" error="Nepostojeća mapa" xr:uid="{5903E545-1EE7-4DC0-8185-A7A0311C7876}">
          <x14:formula1>
            <xm:f>Variables!$E$2:$E$4</xm:f>
          </x14:formula1>
          <xm:sqref>B3</xm:sqref>
        </x14:dataValidation>
        <x14:dataValidation type="list" allowBlank="1" showInputMessage="1" showErrorMessage="1" errorTitle="Player does not exist" error="Enter new player name in sheet &quot;Players&quot;" xr:uid="{E3B73CC1-6FEF-493C-B2F1-307AC4B56EA1}">
          <x14:formula1>
            <xm:f>Players!$A$2:$A$304</xm:f>
          </x14:formula1>
          <xm:sqref>A11:A15</xm:sqref>
        </x14:dataValidation>
        <x14:dataValidation type="list" allowBlank="1" showInputMessage="1" showErrorMessage="1" errorTitle="Corporation does not exist" error="Enter new corporation name in sheet Corporations" xr:uid="{D9ADCE7D-743E-4338-A5E5-3B6786553101}">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0BB54F17-CEC4-4493-8959-D24B367AB658}">
          <x14:formula1>
            <xm:f>Variables!$H$2:$H$12</xm:f>
          </x14:formula1>
          <xm:sqref>A21</xm:sqref>
        </x14:dataValidation>
        <x14:dataValidation type="list" allowBlank="1" showInputMessage="1" showErrorMessage="1" xr:uid="{15563050-39EB-431A-9C44-9BF0D24CD7C9}">
          <x14:formula1>
            <xm:f>Variables!$A$2:$A$32</xm:f>
          </x14:formula1>
          <xm:sqref>B2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56DDD-5D08-448F-B3D0-7161FFF69126}">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867BB02B-2931-40EB-937D-665D8CE833E8}">
      <formula1>"0,1,2,3"</formula1>
    </dataValidation>
    <dataValidation type="whole" operator="greaterThan" allowBlank="1" showInputMessage="1" showErrorMessage="1" promptTitle="End generation" prompt="Enter integer &gt;1" sqref="B18" xr:uid="{438DDE40-6F8C-4B4B-A8D5-BEA76BEE952D}">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5750EF1A-243C-47B0-919E-AAD3B448DE92}">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A589CC52-56BA-4E08-8CCF-906322164F27}">
          <x14:formula1>
            <xm:f>Variables!$H$2:$H$12</xm:f>
          </x14:formula1>
          <xm:sqref>A22:A28</xm:sqref>
        </x14:dataValidation>
        <x14:dataValidation type="list" allowBlank="1" showInputMessage="1" showErrorMessage="1" errorTitle="Krivi unos" error="Nepostojeća mapa" xr:uid="{C2BE0F41-5EC7-4475-8C71-E404C759DC3B}">
          <x14:formula1>
            <xm:f>Variables!$E$2:$E$4</xm:f>
          </x14:formula1>
          <xm:sqref>B3</xm:sqref>
        </x14:dataValidation>
        <x14:dataValidation type="list" allowBlank="1" showInputMessage="1" showErrorMessage="1" errorTitle="Player does not exist" error="Enter new player name in sheet &quot;Players&quot;" xr:uid="{26C5B512-BC9E-479F-AD62-BBD3F0BC552A}">
          <x14:formula1>
            <xm:f>Players!$A$2:$A$304</xm:f>
          </x14:formula1>
          <xm:sqref>A11:A15</xm:sqref>
        </x14:dataValidation>
        <x14:dataValidation type="list" allowBlank="1" showInputMessage="1" showErrorMessage="1" errorTitle="Corporation does not exist" error="Enter new corporation name in sheet Corporations" xr:uid="{8FA73F29-12F9-488A-B6D8-6E219EB99439}">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87ACB46F-DC20-446B-9785-A1D21DC129C6}">
          <x14:formula1>
            <xm:f>Variables!$H$2:$H$12</xm:f>
          </x14:formula1>
          <xm:sqref>A21</xm:sqref>
        </x14:dataValidation>
        <x14:dataValidation type="list" allowBlank="1" showInputMessage="1" showErrorMessage="1" xr:uid="{698FE513-94C5-4EB4-B5C4-D47B1C4C7079}">
          <x14:formula1>
            <xm:f>Variables!$A$2:$A$32</xm:f>
          </x14:formula1>
          <xm:sqref>B2</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4316D-6AA7-4737-AA67-A605B27811A1}">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9D3C4A74-2B7F-4228-AF40-B74D62CFFE08}">
      <formula1>"0,1,2,3"</formula1>
    </dataValidation>
    <dataValidation type="whole" operator="greaterThan" allowBlank="1" showInputMessage="1" showErrorMessage="1" promptTitle="End generation" prompt="Enter integer &gt;1" sqref="B18" xr:uid="{7B257878-E4D7-44E4-AB8E-21D10B198EA3}">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28BF27F-59CC-4614-A9EA-CE577A3BEC43}">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46692EAA-0508-47EC-875C-914793C509DF}">
          <x14:formula1>
            <xm:f>Variables!$H$2:$H$12</xm:f>
          </x14:formula1>
          <xm:sqref>A22:A28</xm:sqref>
        </x14:dataValidation>
        <x14:dataValidation type="list" allowBlank="1" showInputMessage="1" showErrorMessage="1" errorTitle="Krivi unos" error="Nepostojeća mapa" xr:uid="{82D4043A-BF80-4480-B174-22D9CCD12827}">
          <x14:formula1>
            <xm:f>Variables!$E$2:$E$4</xm:f>
          </x14:formula1>
          <xm:sqref>B3</xm:sqref>
        </x14:dataValidation>
        <x14:dataValidation type="list" allowBlank="1" showInputMessage="1" showErrorMessage="1" errorTitle="Player does not exist" error="Enter new player name in sheet &quot;Players&quot;" xr:uid="{D0D6F55C-6FC7-46C5-9932-425BE2C1B369}">
          <x14:formula1>
            <xm:f>Players!$A$2:$A$304</xm:f>
          </x14:formula1>
          <xm:sqref>A11:A15</xm:sqref>
        </x14:dataValidation>
        <x14:dataValidation type="list" allowBlank="1" showInputMessage="1" showErrorMessage="1" errorTitle="Corporation does not exist" error="Enter new corporation name in sheet Corporations" xr:uid="{D9D8E0D2-6901-46A9-B4B2-662C38CEFC39}">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A19D554B-D83A-4D0B-BA3D-E88346607AFA}">
          <x14:formula1>
            <xm:f>Variables!$H$2:$H$12</xm:f>
          </x14:formula1>
          <xm:sqref>A21</xm:sqref>
        </x14:dataValidation>
        <x14:dataValidation type="list" allowBlank="1" showInputMessage="1" showErrorMessage="1" xr:uid="{6E9769DC-25FB-4824-B5EF-CD420F1C2A40}">
          <x14:formula1>
            <xm:f>Variables!$A$2:$A$32</xm:f>
          </x14:formula1>
          <xm:sqref>B2</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CF2B-84AB-497B-9F9E-590FFA491AC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47EE3345-4264-4030-80B2-33F114A6D6E3}">
      <formula1>"0,1,2,3"</formula1>
    </dataValidation>
    <dataValidation type="whole" operator="greaterThan" allowBlank="1" showInputMessage="1" showErrorMessage="1" promptTitle="End generation" prompt="Enter integer &gt;1" sqref="B18" xr:uid="{5A2F0364-8EF7-43C2-B299-E1E02C6F200F}">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416C0845-6A3D-4268-8DC2-D031A15EC988}">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92D545CC-72B0-405D-BDC7-06A800CCC3E5}">
          <x14:formula1>
            <xm:f>Variables!$H$2:$H$12</xm:f>
          </x14:formula1>
          <xm:sqref>A22:A28</xm:sqref>
        </x14:dataValidation>
        <x14:dataValidation type="list" allowBlank="1" showInputMessage="1" showErrorMessage="1" errorTitle="Krivi unos" error="Nepostojeća mapa" xr:uid="{EFE4696C-59B4-40B1-94FD-53FC8E7165C4}">
          <x14:formula1>
            <xm:f>Variables!$E$2:$E$4</xm:f>
          </x14:formula1>
          <xm:sqref>B3</xm:sqref>
        </x14:dataValidation>
        <x14:dataValidation type="list" allowBlank="1" showInputMessage="1" showErrorMessage="1" errorTitle="Player does not exist" error="Enter new player name in sheet &quot;Players&quot;" xr:uid="{8496A8DD-F830-4978-A3A7-FFDB838460D9}">
          <x14:formula1>
            <xm:f>Players!$A$2:$A$304</xm:f>
          </x14:formula1>
          <xm:sqref>A11:A15</xm:sqref>
        </x14:dataValidation>
        <x14:dataValidation type="list" allowBlank="1" showInputMessage="1" showErrorMessage="1" errorTitle="Corporation does not exist" error="Enter new corporation name in sheet Corporations" xr:uid="{306D4971-D9B4-4CB9-A790-76CC5289E943}">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7823D5E0-5DFB-461B-9F0C-AD0CA3F071B0}">
          <x14:formula1>
            <xm:f>Variables!$H$2:$H$12</xm:f>
          </x14:formula1>
          <xm:sqref>A21</xm:sqref>
        </x14:dataValidation>
        <x14:dataValidation type="list" allowBlank="1" showInputMessage="1" showErrorMessage="1" xr:uid="{2F6AC41C-AA31-4AC0-B9F4-EF038E662D43}">
          <x14:formula1>
            <xm:f>Variables!$A$2:$A$32</xm:f>
          </x14:formula1>
          <xm:sqref>B2</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E6C2A-CED3-46BB-AAF6-BDCDE96F157F}">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3FB2D49E-B3D1-4C86-A27B-E0E612C09666}">
      <formula1>"0,1,2,3"</formula1>
    </dataValidation>
    <dataValidation type="whole" operator="greaterThan" allowBlank="1" showInputMessage="1" showErrorMessage="1" promptTitle="End generation" prompt="Enter integer &gt;1" sqref="B18" xr:uid="{F18A5B46-D814-4B0B-B5FF-0353B5DFB0D2}">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73B29EE9-7600-4EC6-BE8A-28E7B134CB5C}">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2DCFBADE-5689-4A25-A87D-7F7A501A9129}">
          <x14:formula1>
            <xm:f>Variables!$H$2:$H$12</xm:f>
          </x14:formula1>
          <xm:sqref>A22:A28</xm:sqref>
        </x14:dataValidation>
        <x14:dataValidation type="list" allowBlank="1" showInputMessage="1" showErrorMessage="1" errorTitle="Krivi unos" error="Nepostojeća mapa" xr:uid="{53DC5DE3-3480-40AE-8267-15284218625F}">
          <x14:formula1>
            <xm:f>Variables!$E$2:$E$4</xm:f>
          </x14:formula1>
          <xm:sqref>B3</xm:sqref>
        </x14:dataValidation>
        <x14:dataValidation type="list" allowBlank="1" showInputMessage="1" showErrorMessage="1" errorTitle="Player does not exist" error="Enter new player name in sheet &quot;Players&quot;" xr:uid="{B72D2630-D52D-4E79-AAF3-B1BEA61DF1F3}">
          <x14:formula1>
            <xm:f>Players!$A$2:$A$304</xm:f>
          </x14:formula1>
          <xm:sqref>A11:A15</xm:sqref>
        </x14:dataValidation>
        <x14:dataValidation type="list" allowBlank="1" showInputMessage="1" showErrorMessage="1" errorTitle="Corporation does not exist" error="Enter new corporation name in sheet Corporations" xr:uid="{78753A77-B831-42FA-8FE7-1126052E100F}">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2401D6C7-4228-4052-AEE8-F0757BF23E98}">
          <x14:formula1>
            <xm:f>Variables!$H$2:$H$12</xm:f>
          </x14:formula1>
          <xm:sqref>A21</xm:sqref>
        </x14:dataValidation>
        <x14:dataValidation type="list" allowBlank="1" showInputMessage="1" showErrorMessage="1" xr:uid="{4E96E095-20F7-4CC0-9F17-96BFF57601EC}">
          <x14:formula1>
            <xm:f>Variables!$A$2:$A$32</xm:f>
          </x14:formula1>
          <xm:sqref>B2</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B707-AC1F-49F1-A058-6467DBBB628C}">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D338CE47-97EC-44F0-9E11-807E95A16E4C}">
      <formula1>"0,1,2,3"</formula1>
    </dataValidation>
    <dataValidation type="whole" operator="greaterThan" allowBlank="1" showInputMessage="1" showErrorMessage="1" promptTitle="End generation" prompt="Enter integer &gt;1" sqref="B18" xr:uid="{A604AD8B-7A05-4280-A238-D51B6B8C8F82}">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36BC0142-BB26-42A5-A0EF-866FD4CD8160}">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A8021238-8FC3-4CCF-B08E-E262D1361DE4}">
          <x14:formula1>
            <xm:f>Variables!$H$2:$H$12</xm:f>
          </x14:formula1>
          <xm:sqref>A22:A28</xm:sqref>
        </x14:dataValidation>
        <x14:dataValidation type="list" allowBlank="1" showInputMessage="1" showErrorMessage="1" errorTitle="Krivi unos" error="Nepostojeća mapa" xr:uid="{C06212E7-5104-43C2-ACF1-34EDEDBAC033}">
          <x14:formula1>
            <xm:f>Variables!$E$2:$E$4</xm:f>
          </x14:formula1>
          <xm:sqref>B3</xm:sqref>
        </x14:dataValidation>
        <x14:dataValidation type="list" allowBlank="1" showInputMessage="1" showErrorMessage="1" errorTitle="Player does not exist" error="Enter new player name in sheet &quot;Players&quot;" xr:uid="{6B355674-8A8C-4D4D-8B94-F264BBF27C68}">
          <x14:formula1>
            <xm:f>Players!$A$2:$A$304</xm:f>
          </x14:formula1>
          <xm:sqref>A11:A15</xm:sqref>
        </x14:dataValidation>
        <x14:dataValidation type="list" allowBlank="1" showInputMessage="1" showErrorMessage="1" errorTitle="Corporation does not exist" error="Enter new corporation name in sheet Corporations" xr:uid="{7F32723A-63E0-439D-990A-432797D983C3}">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D1E48A22-3A80-490B-98E8-E7A9DB7C9EFB}">
          <x14:formula1>
            <xm:f>Variables!$H$2:$H$12</xm:f>
          </x14:formula1>
          <xm:sqref>A21</xm:sqref>
        </x14:dataValidation>
        <x14:dataValidation type="list" allowBlank="1" showInputMessage="1" showErrorMessage="1" xr:uid="{ABEADC79-E520-47B1-8982-D3CCD7069A6B}">
          <x14:formula1>
            <xm:f>Variables!$A$2:$A$32</xm:f>
          </x14:formula1>
          <xm:sqref>B2</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C814-BDC0-48AF-8BC0-3B86243657B2}">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list" allowBlank="1" showInputMessage="1" showErrorMessage="1" sqref="B21:B28" xr:uid="{8C002F63-964F-47C8-B295-5B1821153572}">
      <formula1>"0,1,2,3"</formula1>
    </dataValidation>
    <dataValidation type="whole" operator="greaterThan" allowBlank="1" showInputMessage="1" showErrorMessage="1" promptTitle="End generation" prompt="Enter integer &gt;1" sqref="B18" xr:uid="{CE14DC82-E1F4-4CCA-9A65-23BA7D85CE67}">
      <formula1>1</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5E5C1C78-78EE-400E-88DA-6DE3FCEC12BA}">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kolonija!" xr:uid="{BBB82F71-3980-4748-BEDE-6E33E71445F9}">
          <x14:formula1>
            <xm:f>Variables!$H$2:$H$12</xm:f>
          </x14:formula1>
          <xm:sqref>A22:A28</xm:sqref>
        </x14:dataValidation>
        <x14:dataValidation type="list" allowBlank="1" showInputMessage="1" showErrorMessage="1" errorTitle="Krivi unos" error="Nepostojeća mapa" xr:uid="{C5B00009-F0E8-41E2-A798-D4B3417CE460}">
          <x14:formula1>
            <xm:f>Variables!$E$2:$E$4</xm:f>
          </x14:formula1>
          <xm:sqref>B3</xm:sqref>
        </x14:dataValidation>
        <x14:dataValidation type="list" allowBlank="1" showInputMessage="1" showErrorMessage="1" errorTitle="Player does not exist" error="Enter new player name in sheet &quot;Players&quot;" xr:uid="{02A01875-3844-4E5E-8455-44EC7A24C9BD}">
          <x14:formula1>
            <xm:f>Players!$A$2:$A$304</xm:f>
          </x14:formula1>
          <xm:sqref>A11:A15</xm:sqref>
        </x14:dataValidation>
        <x14:dataValidation type="list" allowBlank="1" showInputMessage="1" showErrorMessage="1" errorTitle="Corporation does not exist" error="Enter new corporation name in sheet Corporations" xr:uid="{85356FA4-025E-411E-8BF4-120F360BB3FD}">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46908B75-B735-4612-AFA0-6472A30F91C9}">
          <x14:formula1>
            <xm:f>Variables!$H$2:$H$12</xm:f>
          </x14:formula1>
          <xm:sqref>A21</xm:sqref>
        </x14:dataValidation>
        <x14:dataValidation type="list" allowBlank="1" showInputMessage="1" showErrorMessage="1" xr:uid="{F0C677CF-806D-4FE7-85F4-205E0498B04B}">
          <x14:formula1>
            <xm:f>Variables!$A$2:$A$32</xm:f>
          </x14:formula1>
          <xm:sqref>B2</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519C8-3228-4120-9F8C-0026E91D348C}">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E2E1CDEE-1434-47FC-8359-DCCBA285FD07}">
      <formula1>1</formula1>
    </dataValidation>
    <dataValidation type="list" allowBlank="1" showInputMessage="1" showErrorMessage="1" sqref="B21:B28" xr:uid="{0E527CC4-AFDE-41AF-B3B8-D41BBF236FC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6CAD3AEF-CFEC-4830-B355-21E0CA114A2F}">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BBD015E6-1711-4BE0-920B-D89FF388464F}">
          <x14:formula1>
            <xm:f>Variables!$E$2:$E$4</xm:f>
          </x14:formula1>
          <xm:sqref>B3</xm:sqref>
        </x14:dataValidation>
        <x14:dataValidation type="list" allowBlank="1" showInputMessage="1" showErrorMessage="1" errorTitle="Krivi unos" error="Nepostojeća kolonija!" xr:uid="{1A4F29C6-A648-465B-883B-F25A19120705}">
          <x14:formula1>
            <xm:f>Variables!$H$2:$H$12</xm:f>
          </x14:formula1>
          <xm:sqref>A22:A28</xm:sqref>
        </x14:dataValidation>
        <x14:dataValidation type="list" allowBlank="1" showInputMessage="1" showErrorMessage="1" errorTitle="Player does not exist" error="Enter new player name in sheet &quot;Players&quot;" xr:uid="{0FB8CBA7-56C0-4164-BD62-90EE28A297AD}">
          <x14:formula1>
            <xm:f>Players!$A$2:$A$304</xm:f>
          </x14:formula1>
          <xm:sqref>A11:A15</xm:sqref>
        </x14:dataValidation>
        <x14:dataValidation type="list" allowBlank="1" showInputMessage="1" showErrorMessage="1" errorTitle="Corporation does not exist" error="Enter new corporation name in sheet Corporations" xr:uid="{7568C62A-069F-4851-A332-9F25E7C80C02}">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C5B4247B-E863-4B1D-A09B-BC7DDE56897C}">
          <x14:formula1>
            <xm:f>Variables!$H$2:$H$12</xm:f>
          </x14:formula1>
          <xm:sqref>A21</xm:sqref>
        </x14:dataValidation>
        <x14:dataValidation type="list" allowBlank="1" showInputMessage="1" showErrorMessage="1" xr:uid="{4F702AE1-D550-4DBF-8599-8DD9ED984E24}">
          <x14:formula1>
            <xm:f>Variables!$A$2:$A$32</xm:f>
          </x14:formula1>
          <xm:sqref>B2</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FDB0-9368-4586-BEC0-9B5FFF35965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ACF2567D-B005-46BA-80C0-6ACE0B7EB72B}">
      <formula1>1</formula1>
    </dataValidation>
    <dataValidation type="list" allowBlank="1" showInputMessage="1" showErrorMessage="1" sqref="B21:B28" xr:uid="{B5B51795-5DCC-481C-8A0B-19C51B93A6FC}">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AA4B6BD7-46AC-44E4-9ABB-964348625CE7}">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18AFFF90-67B7-4AB9-BD7C-008704D22C83}">
          <x14:formula1>
            <xm:f>Variables!$E$2:$E$4</xm:f>
          </x14:formula1>
          <xm:sqref>B3</xm:sqref>
        </x14:dataValidation>
        <x14:dataValidation type="list" allowBlank="1" showInputMessage="1" showErrorMessage="1" errorTitle="Krivi unos" error="Nepostojeća kolonija!" xr:uid="{19941313-DA98-4D34-B3E3-54ACAD5598D0}">
          <x14:formula1>
            <xm:f>Variables!$H$2:$H$12</xm:f>
          </x14:formula1>
          <xm:sqref>A22:A28</xm:sqref>
        </x14:dataValidation>
        <x14:dataValidation type="list" allowBlank="1" showInputMessage="1" showErrorMessage="1" errorTitle="Player does not exist" error="Enter new player name in sheet &quot;Players&quot;" xr:uid="{1F477440-6E21-4697-9E7E-1A0FE6998C12}">
          <x14:formula1>
            <xm:f>Players!$A$2:$A$304</xm:f>
          </x14:formula1>
          <xm:sqref>A11:A15</xm:sqref>
        </x14:dataValidation>
        <x14:dataValidation type="list" allowBlank="1" showInputMessage="1" showErrorMessage="1" errorTitle="Corporation does not exist" error="Enter new corporation name in sheet Corporations" xr:uid="{BF6B3C1F-35EA-4AF0-8D8D-84B1A980406C}">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C77B66E7-1C03-4CD4-9F83-FDCAA787C10A}">
          <x14:formula1>
            <xm:f>Variables!$H$2:$H$12</xm:f>
          </x14:formula1>
          <xm:sqref>A21</xm:sqref>
        </x14:dataValidation>
        <x14:dataValidation type="list" allowBlank="1" showInputMessage="1" showErrorMessage="1" xr:uid="{5D224685-5B2B-403A-B03F-4A2F21005C29}">
          <x14:formula1>
            <xm:f>Variables!$A$2:$A$32</xm:f>
          </x14:formula1>
          <xm:sqref>B2</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889C-774F-4D24-A70A-1BBB9AD28E1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6DF84349-D028-4B12-B0F2-9A2DD767145D}">
      <formula1>1</formula1>
    </dataValidation>
    <dataValidation type="list" allowBlank="1" showInputMessage="1" showErrorMessage="1" sqref="B21:B28" xr:uid="{B43D8CA4-6E5C-4417-A104-34BD86A2BC32}">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8CA3D1A0-9460-42C7-87F0-A17FFBEF8686}">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AF889B62-4BDA-4224-B40E-DB1D7C18C767}">
          <x14:formula1>
            <xm:f>Variables!$E$2:$E$4</xm:f>
          </x14:formula1>
          <xm:sqref>B3</xm:sqref>
        </x14:dataValidation>
        <x14:dataValidation type="list" allowBlank="1" showInputMessage="1" showErrorMessage="1" errorTitle="Krivi unos" error="Nepostojeća kolonija!" xr:uid="{E2018F9E-84BD-46EF-AFE5-E75FABFB048E}">
          <x14:formula1>
            <xm:f>Variables!$H$2:$H$12</xm:f>
          </x14:formula1>
          <xm:sqref>A22:A28</xm:sqref>
        </x14:dataValidation>
        <x14:dataValidation type="list" allowBlank="1" showInputMessage="1" showErrorMessage="1" errorTitle="Player does not exist" error="Enter new player name in sheet &quot;Players&quot;" xr:uid="{B3C96290-F49C-4951-93CA-8D4F017D0399}">
          <x14:formula1>
            <xm:f>Players!$A$2:$A$304</xm:f>
          </x14:formula1>
          <xm:sqref>A11:A15</xm:sqref>
        </x14:dataValidation>
        <x14:dataValidation type="list" allowBlank="1" showInputMessage="1" showErrorMessage="1" errorTitle="Corporation does not exist" error="Enter new corporation name in sheet Corporations" xr:uid="{E51C1F1A-8A58-4ACF-BA56-89B622D371D4}">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D5C208B3-EA4F-4B9F-931E-32B078FB0ECA}">
          <x14:formula1>
            <xm:f>Variables!$H$2:$H$12</xm:f>
          </x14:formula1>
          <xm:sqref>A21</xm:sqref>
        </x14:dataValidation>
        <x14:dataValidation type="list" allowBlank="1" showInputMessage="1" showErrorMessage="1" xr:uid="{D3C09936-DBA2-49CE-A678-0C0B7DF4103E}">
          <x14:formula1>
            <xm:f>Variables!$A$2:$A$32</xm:f>
          </x14:formula1>
          <xm:sqref>B2</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67CF-1228-484A-AA75-A36E8FC4826E}">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B7F04E3A-0210-4EAF-A0C6-15E99C17FF1E}">
      <formula1>1</formula1>
    </dataValidation>
    <dataValidation type="list" allowBlank="1" showInputMessage="1" showErrorMessage="1" sqref="B21:B28" xr:uid="{2BF6C6B5-AFA5-4A00-B634-EB0B2FEDC3F0}">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2788577A-A332-4C5A-A367-E9E1B1CFD34E}">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8EC5EF2D-3DC9-4D2E-B1F3-87ACCCDD7E16}">
          <x14:formula1>
            <xm:f>Variables!$E$2:$E$4</xm:f>
          </x14:formula1>
          <xm:sqref>B3</xm:sqref>
        </x14:dataValidation>
        <x14:dataValidation type="list" allowBlank="1" showInputMessage="1" showErrorMessage="1" errorTitle="Krivi unos" error="Nepostojeća kolonija!" xr:uid="{8ED940F0-5E9C-4446-A9B4-4C013FF72C26}">
          <x14:formula1>
            <xm:f>Variables!$H$2:$H$12</xm:f>
          </x14:formula1>
          <xm:sqref>A22:A28</xm:sqref>
        </x14:dataValidation>
        <x14:dataValidation type="list" allowBlank="1" showInputMessage="1" showErrorMessage="1" errorTitle="Player does not exist" error="Enter new player name in sheet &quot;Players&quot;" xr:uid="{BD4C9DA7-5EBA-472E-AB64-430C1A0D86CA}">
          <x14:formula1>
            <xm:f>Players!$A$2:$A$304</xm:f>
          </x14:formula1>
          <xm:sqref>A11:A15</xm:sqref>
        </x14:dataValidation>
        <x14:dataValidation type="list" allowBlank="1" showInputMessage="1" showErrorMessage="1" errorTitle="Corporation does not exist" error="Enter new corporation name in sheet Corporations" xr:uid="{3EB14882-36AF-416B-ACF8-81FB1A4DCF4A}">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3F6D5EF5-9519-4C9B-B1FE-1BEEA5C39AE9}">
          <x14:formula1>
            <xm:f>Variables!$H$2:$H$12</xm:f>
          </x14:formula1>
          <xm:sqref>A21</xm:sqref>
        </x14:dataValidation>
        <x14:dataValidation type="list" allowBlank="1" showInputMessage="1" showErrorMessage="1" xr:uid="{04ECAA88-0E9F-4B6A-82A7-A02F8CE8D9B8}">
          <x14:formula1>
            <xm:f>Variables!$A$2:$A$32</xm:f>
          </x14:formula1>
          <xm:sqref>B2</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BE838-1312-42F4-A8D4-B0902DFCBD12}">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BBE4B7FF-E68A-46FD-BA92-D7BD754277E8}">
      <formula1>1</formula1>
    </dataValidation>
    <dataValidation type="list" allowBlank="1" showInputMessage="1" showErrorMessage="1" sqref="B21:B28" xr:uid="{8B62F71E-4879-4141-A03E-954D68B8C943}">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FE9D1441-A420-4830-9B61-D4FE209AD0CD}">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1BDF4FF7-7408-49AE-AC68-1BEDBBB3B4A1}">
          <x14:formula1>
            <xm:f>Variables!$E$2:$E$4</xm:f>
          </x14:formula1>
          <xm:sqref>B3</xm:sqref>
        </x14:dataValidation>
        <x14:dataValidation type="list" allowBlank="1" showInputMessage="1" showErrorMessage="1" errorTitle="Krivi unos" error="Nepostojeća kolonija!" xr:uid="{FC3803EE-EBE0-4122-8EA8-D9281D5C8625}">
          <x14:formula1>
            <xm:f>Variables!$H$2:$H$12</xm:f>
          </x14:formula1>
          <xm:sqref>A22:A28</xm:sqref>
        </x14:dataValidation>
        <x14:dataValidation type="list" allowBlank="1" showInputMessage="1" showErrorMessage="1" errorTitle="Player does not exist" error="Enter new player name in sheet &quot;Players&quot;" xr:uid="{CCC1F79A-2BAB-4621-A97B-D009DC085DFD}">
          <x14:formula1>
            <xm:f>Players!$A$2:$A$304</xm:f>
          </x14:formula1>
          <xm:sqref>A11:A15</xm:sqref>
        </x14:dataValidation>
        <x14:dataValidation type="list" allowBlank="1" showInputMessage="1" showErrorMessage="1" errorTitle="Corporation does not exist" error="Enter new corporation name in sheet Corporations" xr:uid="{B8E51A7D-0F81-4C97-843B-515A452384C3}">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7B7528F5-68ED-4972-9068-74C8BC45C9AD}">
          <x14:formula1>
            <xm:f>Variables!$H$2:$H$12</xm:f>
          </x14:formula1>
          <xm:sqref>A21</xm:sqref>
        </x14:dataValidation>
        <x14:dataValidation type="list" allowBlank="1" showInputMessage="1" showErrorMessage="1" xr:uid="{CD7F7543-BDC9-4907-97ED-8E25BDCD857E}">
          <x14:formula1>
            <xm:f>Variables!$A$2:$A$32</xm:f>
          </x14:formula1>
          <xm:sqref>B2</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C6E64-FAC6-4895-9AAC-7C1D9B4BE789}">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62E251AF-AC84-4CE0-B731-2E43E6739961}">
      <formula1>1</formula1>
    </dataValidation>
    <dataValidation type="list" allowBlank="1" showInputMessage="1" showErrorMessage="1" sqref="B21:B28" xr:uid="{1303A166-E87B-4B74-BF99-5710CDA76C97}">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B02CAF95-BAC8-4272-BDAA-6A3D32AF4443}">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A7032D2C-3660-49EF-AB9B-D0281D0637CF}">
          <x14:formula1>
            <xm:f>Variables!$E$2:$E$4</xm:f>
          </x14:formula1>
          <xm:sqref>B3</xm:sqref>
        </x14:dataValidation>
        <x14:dataValidation type="list" allowBlank="1" showInputMessage="1" showErrorMessage="1" errorTitle="Krivi unos" error="Nepostojeća kolonija!" xr:uid="{1909D4A7-E12A-40B2-8C06-BC0BC4478996}">
          <x14:formula1>
            <xm:f>Variables!$H$2:$H$12</xm:f>
          </x14:formula1>
          <xm:sqref>A22:A28</xm:sqref>
        </x14:dataValidation>
        <x14:dataValidation type="list" allowBlank="1" showInputMessage="1" showErrorMessage="1" errorTitle="Player does not exist" error="Enter new player name in sheet &quot;Players&quot;" xr:uid="{8D765AFD-2059-4728-9256-BD7BD6011036}">
          <x14:formula1>
            <xm:f>Players!$A$2:$A$304</xm:f>
          </x14:formula1>
          <xm:sqref>A11:A15</xm:sqref>
        </x14:dataValidation>
        <x14:dataValidation type="list" allowBlank="1" showInputMessage="1" showErrorMessage="1" errorTitle="Corporation does not exist" error="Enter new corporation name in sheet Corporations" xr:uid="{8D2066D8-61F4-4393-9625-A3C740300857}">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3137D262-3BDA-4174-A577-3B70BAD58793}">
          <x14:formula1>
            <xm:f>Variables!$H$2:$H$12</xm:f>
          </x14:formula1>
          <xm:sqref>A21</xm:sqref>
        </x14:dataValidation>
        <x14:dataValidation type="list" allowBlank="1" showInputMessage="1" showErrorMessage="1" xr:uid="{A8E2463D-3715-4873-81DD-5CF72A1BB134}">
          <x14:formula1>
            <xm:f>Variables!$A$2:$A$32</xm:f>
          </x14:formula1>
          <xm:sqref>B2</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7799-F5A9-4A11-A519-C86F8204CACA}">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49C325D3-170E-415D-BA10-20BB6C36A925}">
      <formula1>1</formula1>
    </dataValidation>
    <dataValidation type="list" allowBlank="1" showInputMessage="1" showErrorMessage="1" sqref="B21:B28" xr:uid="{3C8052F4-9B93-4937-8DC2-2F97F9130EEA}">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C00F8864-C4D4-46CA-9C4C-549348C4C1DC}">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C767F324-8085-4A74-A04B-89BDA239F02B}">
          <x14:formula1>
            <xm:f>Variables!$E$2:$E$4</xm:f>
          </x14:formula1>
          <xm:sqref>B3</xm:sqref>
        </x14:dataValidation>
        <x14:dataValidation type="list" allowBlank="1" showInputMessage="1" showErrorMessage="1" errorTitle="Krivi unos" error="Nepostojeća kolonija!" xr:uid="{5254ECB3-62DF-404A-B1EE-34876B988A50}">
          <x14:formula1>
            <xm:f>Variables!$H$2:$H$12</xm:f>
          </x14:formula1>
          <xm:sqref>A22:A28</xm:sqref>
        </x14:dataValidation>
        <x14:dataValidation type="list" allowBlank="1" showInputMessage="1" showErrorMessage="1" errorTitle="Player does not exist" error="Enter new player name in sheet &quot;Players&quot;" xr:uid="{C183174F-CA41-4097-9868-E557FA5A33A9}">
          <x14:formula1>
            <xm:f>Players!$A$2:$A$304</xm:f>
          </x14:formula1>
          <xm:sqref>A11:A15</xm:sqref>
        </x14:dataValidation>
        <x14:dataValidation type="list" allowBlank="1" showInputMessage="1" showErrorMessage="1" errorTitle="Corporation does not exist" error="Enter new corporation name in sheet Corporations" xr:uid="{D1396EE0-556E-45D2-ABDF-52570D3293FA}">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230C98F5-D5FB-4ED1-BE0C-55BCAC9A213C}">
          <x14:formula1>
            <xm:f>Variables!$H$2:$H$12</xm:f>
          </x14:formula1>
          <xm:sqref>A21</xm:sqref>
        </x14:dataValidation>
        <x14:dataValidation type="list" allowBlank="1" showInputMessage="1" showErrorMessage="1" xr:uid="{B9658791-0F0E-478D-AF3A-504730818310}">
          <x14:formula1>
            <xm:f>Variables!$A$2:$A$32</xm:f>
          </x14:formula1>
          <xm:sqref>B2</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8208-F898-46E6-B1DE-1639B969D662}">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ED45F76C-CCD8-42A9-9E4D-105F4CD05A4F}">
      <formula1>1</formula1>
    </dataValidation>
    <dataValidation type="list" allowBlank="1" showInputMessage="1" showErrorMessage="1" sqref="B21:B28" xr:uid="{F3EE6ABE-8CBD-47B7-AF6A-32067EA1F792}">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1AB66083-4175-414B-82EE-341A41A97C1D}">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132A9BEF-4A91-40DC-A5F5-BB1E0BA5F182}">
          <x14:formula1>
            <xm:f>Variables!$E$2:$E$4</xm:f>
          </x14:formula1>
          <xm:sqref>B3</xm:sqref>
        </x14:dataValidation>
        <x14:dataValidation type="list" allowBlank="1" showInputMessage="1" showErrorMessage="1" errorTitle="Krivi unos" error="Nepostojeća kolonija!" xr:uid="{62A8221E-5DA2-4851-A7F4-4C79B90F1D18}">
          <x14:formula1>
            <xm:f>Variables!$H$2:$H$12</xm:f>
          </x14:formula1>
          <xm:sqref>A22:A28</xm:sqref>
        </x14:dataValidation>
        <x14:dataValidation type="list" allowBlank="1" showInputMessage="1" showErrorMessage="1" errorTitle="Player does not exist" error="Enter new player name in sheet &quot;Players&quot;" xr:uid="{599ABBFB-C496-4E12-8816-B5AFA53B346E}">
          <x14:formula1>
            <xm:f>Players!$A$2:$A$304</xm:f>
          </x14:formula1>
          <xm:sqref>A11:A15</xm:sqref>
        </x14:dataValidation>
        <x14:dataValidation type="list" allowBlank="1" showInputMessage="1" showErrorMessage="1" errorTitle="Corporation does not exist" error="Enter new corporation name in sheet Corporations" xr:uid="{C1D005D7-8CE9-407A-91EE-4C4B1DC4DB11}">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563D38F8-EB0A-41AF-A201-B9A66D33D32C}">
          <x14:formula1>
            <xm:f>Variables!$H$2:$H$12</xm:f>
          </x14:formula1>
          <xm:sqref>A21</xm:sqref>
        </x14:dataValidation>
        <x14:dataValidation type="list" allowBlank="1" showInputMessage="1" showErrorMessage="1" xr:uid="{C69E70E3-E80F-4BF3-AF93-3BA5CC06BBCE}">
          <x14:formula1>
            <xm:f>Variables!$A$2:$A$32</xm:f>
          </x14:formula1>
          <xm:sqref>B2</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C3FD0-6C8E-4984-B1B1-D57227F5E11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B47C5665-6509-41B1-A405-7BAC3856C61C}">
      <formula1>1</formula1>
    </dataValidation>
    <dataValidation type="list" allowBlank="1" showInputMessage="1" showErrorMessage="1" sqref="B21:B28" xr:uid="{B8573E56-FE18-4AD5-85BE-0D40FE48BDDE}">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7E97648D-79F1-4222-B5C6-8267B7F4F2DE}">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1862625B-0EA8-4899-833E-F25238301B03}">
          <x14:formula1>
            <xm:f>Variables!$E$2:$E$4</xm:f>
          </x14:formula1>
          <xm:sqref>B3</xm:sqref>
        </x14:dataValidation>
        <x14:dataValidation type="list" allowBlank="1" showInputMessage="1" showErrorMessage="1" errorTitle="Krivi unos" error="Nepostojeća kolonija!" xr:uid="{3368C68E-7F2B-42DF-BCB0-25947B470868}">
          <x14:formula1>
            <xm:f>Variables!$H$2:$H$12</xm:f>
          </x14:formula1>
          <xm:sqref>A22:A28</xm:sqref>
        </x14:dataValidation>
        <x14:dataValidation type="list" allowBlank="1" showInputMessage="1" showErrorMessage="1" errorTitle="Player does not exist" error="Enter new player name in sheet &quot;Players&quot;" xr:uid="{13B3400D-3F5E-4824-8E37-6C357D954C9E}">
          <x14:formula1>
            <xm:f>Players!$A$2:$A$304</xm:f>
          </x14:formula1>
          <xm:sqref>A11:A15</xm:sqref>
        </x14:dataValidation>
        <x14:dataValidation type="list" allowBlank="1" showInputMessage="1" showErrorMessage="1" errorTitle="Corporation does not exist" error="Enter new corporation name in sheet Corporations" xr:uid="{1875CA6E-803C-4415-AC87-5EB037EE2B89}">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A1BAD93E-621F-4A05-B6AB-6450FCD2FBA0}">
          <x14:formula1>
            <xm:f>Variables!$H$2:$H$12</xm:f>
          </x14:formula1>
          <xm:sqref>A21</xm:sqref>
        </x14:dataValidation>
        <x14:dataValidation type="list" allowBlank="1" showInputMessage="1" showErrorMessage="1" xr:uid="{3E2E8911-74D1-4E96-AC37-956A5252288A}">
          <x14:formula1>
            <xm:f>Variables!$A$2:$A$32</xm:f>
          </x14:formula1>
          <xm:sqref>B2</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687-2D86-4EF1-A4E5-8D225BC509F2}">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806696B3-69BC-4900-9506-2852D10CF8BB}">
      <formula1>1</formula1>
    </dataValidation>
    <dataValidation type="list" allowBlank="1" showInputMessage="1" showErrorMessage="1" sqref="B21:B28" xr:uid="{98DB8715-FE1F-47A7-BF86-99F7A65D00B7}">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293A2083-F9E0-462E-8012-07042F641C30}">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41150547-F65B-4673-A069-2596F29B089F}">
          <x14:formula1>
            <xm:f>Variables!$E$2:$E$4</xm:f>
          </x14:formula1>
          <xm:sqref>B3</xm:sqref>
        </x14:dataValidation>
        <x14:dataValidation type="list" allowBlank="1" showInputMessage="1" showErrorMessage="1" errorTitle="Krivi unos" error="Nepostojeća kolonija!" xr:uid="{672C4E43-DC60-41BA-B689-427E1A0B8334}">
          <x14:formula1>
            <xm:f>Variables!$H$2:$H$12</xm:f>
          </x14:formula1>
          <xm:sqref>A22:A28</xm:sqref>
        </x14:dataValidation>
        <x14:dataValidation type="list" allowBlank="1" showInputMessage="1" showErrorMessage="1" errorTitle="Player does not exist" error="Enter new player name in sheet &quot;Players&quot;" xr:uid="{B2DEB12F-D15A-4E23-9FB2-E91E75E843EE}">
          <x14:formula1>
            <xm:f>Players!$A$2:$A$304</xm:f>
          </x14:formula1>
          <xm:sqref>A11:A15</xm:sqref>
        </x14:dataValidation>
        <x14:dataValidation type="list" allowBlank="1" showInputMessage="1" showErrorMessage="1" errorTitle="Corporation does not exist" error="Enter new corporation name in sheet Corporations" xr:uid="{72B646A5-2158-4583-8A37-90078B577E1A}">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9533A6C5-F112-4677-9924-9A1072FEDD16}">
          <x14:formula1>
            <xm:f>Variables!$H$2:$H$12</xm:f>
          </x14:formula1>
          <xm:sqref>A21</xm:sqref>
        </x14:dataValidation>
        <x14:dataValidation type="list" allowBlank="1" showInputMessage="1" showErrorMessage="1" xr:uid="{8A70797A-1C1B-4DFD-A964-B2BBF840A8C5}">
          <x14:formula1>
            <xm:f>Variables!$A$2:$A$32</xm:f>
          </x14:formula1>
          <xm:sqref>B2</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E1E57-A55D-493B-873D-9446387BA83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0C9316C5-6F76-4AE3-9713-9F3D884C1598}">
      <formula1>1</formula1>
    </dataValidation>
    <dataValidation type="list" allowBlank="1" showInputMessage="1" showErrorMessage="1" sqref="B21:B28" xr:uid="{E1E686F8-840E-4ED8-8723-15619DE3453A}">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6158B6DE-192F-462C-8847-CDA6BE3348ED}">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ABEED00E-2C00-4518-9F5B-7E8C589F7EB3}">
          <x14:formula1>
            <xm:f>Variables!$E$2:$E$4</xm:f>
          </x14:formula1>
          <xm:sqref>B3</xm:sqref>
        </x14:dataValidation>
        <x14:dataValidation type="list" allowBlank="1" showInputMessage="1" showErrorMessage="1" errorTitle="Krivi unos" error="Nepostojeća kolonija!" xr:uid="{FAA5B73E-0D73-4059-AB7F-D40BAC3016C9}">
          <x14:formula1>
            <xm:f>Variables!$H$2:$H$12</xm:f>
          </x14:formula1>
          <xm:sqref>A22:A28</xm:sqref>
        </x14:dataValidation>
        <x14:dataValidation type="list" allowBlank="1" showInputMessage="1" showErrorMessage="1" errorTitle="Player does not exist" error="Enter new player name in sheet &quot;Players&quot;" xr:uid="{E865482F-20F2-4697-8430-C532043ACE6C}">
          <x14:formula1>
            <xm:f>Players!$A$2:$A$304</xm:f>
          </x14:formula1>
          <xm:sqref>A11:A15</xm:sqref>
        </x14:dataValidation>
        <x14:dataValidation type="list" allowBlank="1" showInputMessage="1" showErrorMessage="1" errorTitle="Corporation does not exist" error="Enter new corporation name in sheet Corporations" xr:uid="{87F3ECAF-06E7-4C46-9669-86AF50D11B62}">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18DB2ACF-ED75-41ED-9EBB-5CF74723CBE3}">
          <x14:formula1>
            <xm:f>Variables!$H$2:$H$12</xm:f>
          </x14:formula1>
          <xm:sqref>A21</xm:sqref>
        </x14:dataValidation>
        <x14:dataValidation type="list" allowBlank="1" showInputMessage="1" showErrorMessage="1" xr:uid="{F2CD504C-4307-41CE-B48E-FDEF2A579690}">
          <x14:formula1>
            <xm:f>Variables!$A$2:$A$32</xm:f>
          </x14:formula1>
          <xm:sqref>B2</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B39A-9131-45BA-9968-2DBA5A282CE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17C4694B-7492-48C5-9C46-141B0B7F6448}">
      <formula1>1</formula1>
    </dataValidation>
    <dataValidation type="list" allowBlank="1" showInputMessage="1" showErrorMessage="1" sqref="B21:B28" xr:uid="{DEAC782E-7F41-4278-9ADF-051E2243D170}">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423071C6-DDBD-4461-86C6-A508BAA51A8B}">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01E77CC3-3B45-4458-BADC-069EE2892A9D}">
          <x14:formula1>
            <xm:f>Variables!$E$2:$E$4</xm:f>
          </x14:formula1>
          <xm:sqref>B3</xm:sqref>
        </x14:dataValidation>
        <x14:dataValidation type="list" allowBlank="1" showInputMessage="1" showErrorMessage="1" errorTitle="Krivi unos" error="Nepostojeća kolonija!" xr:uid="{ACCB91E6-8BB2-42EA-9EFA-434DD513AE1D}">
          <x14:formula1>
            <xm:f>Variables!$H$2:$H$12</xm:f>
          </x14:formula1>
          <xm:sqref>A22:A28</xm:sqref>
        </x14:dataValidation>
        <x14:dataValidation type="list" allowBlank="1" showInputMessage="1" showErrorMessage="1" errorTitle="Player does not exist" error="Enter new player name in sheet &quot;Players&quot;" xr:uid="{6E728420-0265-4EED-AA1D-9FA70CA8ABED}">
          <x14:formula1>
            <xm:f>Players!$A$2:$A$304</xm:f>
          </x14:formula1>
          <xm:sqref>A11:A15</xm:sqref>
        </x14:dataValidation>
        <x14:dataValidation type="list" allowBlank="1" showInputMessage="1" showErrorMessage="1" errorTitle="Corporation does not exist" error="Enter new corporation name in sheet Corporations" xr:uid="{8EF154BC-9B29-4493-8F5A-FB7FC4C6CD76}">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2951000D-3B2B-48F4-AD41-06CE6B0D067C}">
          <x14:formula1>
            <xm:f>Variables!$H$2:$H$12</xm:f>
          </x14:formula1>
          <xm:sqref>A21</xm:sqref>
        </x14:dataValidation>
        <x14:dataValidation type="list" allowBlank="1" showInputMessage="1" showErrorMessage="1" xr:uid="{62B56447-24AF-4903-A0B7-944FA1ED97CB}">
          <x14:formula1>
            <xm:f>Variables!$A$2:$A$32</xm:f>
          </x14:formula1>
          <xm:sqref>B2</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FA5EE-E04F-4B74-8EA9-0EED4DBB781D}">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B0A0B258-17E1-4B2E-B880-17BD6F2327B7}">
      <formula1>1</formula1>
    </dataValidation>
    <dataValidation type="list" allowBlank="1" showInputMessage="1" showErrorMessage="1" sqref="B21:B28" xr:uid="{2A6CC638-21FA-49E7-AA0F-5830FEEF5C79}">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9CC8051B-5719-494D-A364-93FFBC766273}">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C7DF1C33-03C6-42FB-BF3D-32B39BA4D601}">
          <x14:formula1>
            <xm:f>Variables!$E$2:$E$4</xm:f>
          </x14:formula1>
          <xm:sqref>B3</xm:sqref>
        </x14:dataValidation>
        <x14:dataValidation type="list" allowBlank="1" showInputMessage="1" showErrorMessage="1" errorTitle="Krivi unos" error="Nepostojeća kolonija!" xr:uid="{0E9615AF-65B7-4268-B0C7-D90F9EA05729}">
          <x14:formula1>
            <xm:f>Variables!$H$2:$H$12</xm:f>
          </x14:formula1>
          <xm:sqref>A22:A28</xm:sqref>
        </x14:dataValidation>
        <x14:dataValidation type="list" allowBlank="1" showInputMessage="1" showErrorMessage="1" errorTitle="Player does not exist" error="Enter new player name in sheet &quot;Players&quot;" xr:uid="{9C534314-BE95-471A-8D84-3A715F94E921}">
          <x14:formula1>
            <xm:f>Players!$A$2:$A$304</xm:f>
          </x14:formula1>
          <xm:sqref>A11:A15</xm:sqref>
        </x14:dataValidation>
        <x14:dataValidation type="list" allowBlank="1" showInputMessage="1" showErrorMessage="1" errorTitle="Corporation does not exist" error="Enter new corporation name in sheet Corporations" xr:uid="{2928B0D6-8C41-4F9D-85B2-24B797ABD505}">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B6D40CAB-AFD2-4536-80D9-F0D47914E5A7}">
          <x14:formula1>
            <xm:f>Variables!$H$2:$H$12</xm:f>
          </x14:formula1>
          <xm:sqref>A21</xm:sqref>
        </x14:dataValidation>
        <x14:dataValidation type="list" allowBlank="1" showInputMessage="1" showErrorMessage="1" xr:uid="{95942255-96BC-47ED-8CD9-8439CECB5879}">
          <x14:formula1>
            <xm:f>Variables!$A$2:$A$32</xm:f>
          </x14:formula1>
          <xm:sqref>B2</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20745-064F-4AAC-9A2E-DD9E7029BF76}">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FA09B6B2-941E-41D5-A6BC-8360668B23EA}">
      <formula1>1</formula1>
    </dataValidation>
    <dataValidation type="list" allowBlank="1" showInputMessage="1" showErrorMessage="1" sqref="B21:B28" xr:uid="{67F981DC-41C4-4A59-8758-809A18F8B539}">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D1406D46-100B-4DE2-A586-D5AE04D48D59}">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FE31A197-60BC-4F70-AE0F-E5B1E2BFE9D3}">
          <x14:formula1>
            <xm:f>Variables!$E$2:$E$4</xm:f>
          </x14:formula1>
          <xm:sqref>B3</xm:sqref>
        </x14:dataValidation>
        <x14:dataValidation type="list" allowBlank="1" showInputMessage="1" showErrorMessage="1" errorTitle="Krivi unos" error="Nepostojeća kolonija!" xr:uid="{6F4FAB65-B793-4D9B-927F-C332A6B46889}">
          <x14:formula1>
            <xm:f>Variables!$H$2:$H$12</xm:f>
          </x14:formula1>
          <xm:sqref>A22:A28</xm:sqref>
        </x14:dataValidation>
        <x14:dataValidation type="list" allowBlank="1" showInputMessage="1" showErrorMessage="1" errorTitle="Player does not exist" error="Enter new player name in sheet &quot;Players&quot;" xr:uid="{C9A1DEED-4551-46BB-95ED-4BAD3191F89F}">
          <x14:formula1>
            <xm:f>Players!$A$2:$A$304</xm:f>
          </x14:formula1>
          <xm:sqref>A11:A15</xm:sqref>
        </x14:dataValidation>
        <x14:dataValidation type="list" allowBlank="1" showInputMessage="1" showErrorMessage="1" errorTitle="Corporation does not exist" error="Enter new corporation name in sheet Corporations" xr:uid="{4B3493A4-EC10-41FF-91F9-984708F6B98A}">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3AC2EE80-D2A4-4FAB-A9B7-74F27D929AC4}">
          <x14:formula1>
            <xm:f>Variables!$H$2:$H$12</xm:f>
          </x14:formula1>
          <xm:sqref>A21</xm:sqref>
        </x14:dataValidation>
        <x14:dataValidation type="list" allowBlank="1" showInputMessage="1" showErrorMessage="1" xr:uid="{7E8BF502-533C-4DA2-B2BE-6AB08A72D02D}">
          <x14:formula1>
            <xm:f>Variables!$A$2:$A$32</xm:f>
          </x14:formula1>
          <xm:sqref>B2</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1B2D-D892-4180-A5D7-761594188FB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2F174BE4-2DA3-4567-8154-E5EA328FA061}">
      <formula1>1</formula1>
    </dataValidation>
    <dataValidation type="list" allowBlank="1" showInputMessage="1" showErrorMessage="1" sqref="B21:B28" xr:uid="{D73A634E-30C3-4E56-8D83-BC0215AA9C2B}">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AA89E52E-993A-4B0E-981C-37C9A48B4EDF}">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D5577626-F0BC-4FAC-8798-73A4052D656F}">
          <x14:formula1>
            <xm:f>Variables!$E$2:$E$4</xm:f>
          </x14:formula1>
          <xm:sqref>B3</xm:sqref>
        </x14:dataValidation>
        <x14:dataValidation type="list" allowBlank="1" showInputMessage="1" showErrorMessage="1" errorTitle="Krivi unos" error="Nepostojeća kolonija!" xr:uid="{AC4DF40D-E0DC-4A7E-BBF3-45A56570B540}">
          <x14:formula1>
            <xm:f>Variables!$H$2:$H$12</xm:f>
          </x14:formula1>
          <xm:sqref>A22:A28</xm:sqref>
        </x14:dataValidation>
        <x14:dataValidation type="list" allowBlank="1" showInputMessage="1" showErrorMessage="1" errorTitle="Player does not exist" error="Enter new player name in sheet &quot;Players&quot;" xr:uid="{47EB8D42-F8DB-465E-AA91-C7B95A028981}">
          <x14:formula1>
            <xm:f>Players!$A$2:$A$304</xm:f>
          </x14:formula1>
          <xm:sqref>A11:A15</xm:sqref>
        </x14:dataValidation>
        <x14:dataValidation type="list" allowBlank="1" showInputMessage="1" showErrorMessage="1" errorTitle="Corporation does not exist" error="Enter new corporation name in sheet Corporations" xr:uid="{90F6D6DB-E80A-4931-A236-027837F571CF}">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3F250ED6-7B01-4364-9AF1-7C65933518B5}">
          <x14:formula1>
            <xm:f>Variables!$H$2:$H$12</xm:f>
          </x14:formula1>
          <xm:sqref>A21</xm:sqref>
        </x14:dataValidation>
        <x14:dataValidation type="list" allowBlank="1" showInputMessage="1" showErrorMessage="1" xr:uid="{44FB12DA-EB78-4537-B081-6D9B4AC04D9E}">
          <x14:formula1>
            <xm:f>Variables!$A$2:$A$32</xm:f>
          </x14:formula1>
          <xm:sqref>B2</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157B-C616-49BF-A72A-94C06E42EF30}">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CA7F3170-5963-4CA4-B50B-386288377FA1}">
      <formula1>1</formula1>
    </dataValidation>
    <dataValidation type="list" allowBlank="1" showInputMessage="1" showErrorMessage="1" sqref="B21:B28" xr:uid="{BE873B24-1226-4DDD-AD69-57925F1C5E0F}">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72933A1B-2760-4984-A809-B7AE86788E0F}">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521309B1-01B3-4389-BA6F-063F0F3233EF}">
          <x14:formula1>
            <xm:f>Variables!$E$2:$E$4</xm:f>
          </x14:formula1>
          <xm:sqref>B3</xm:sqref>
        </x14:dataValidation>
        <x14:dataValidation type="list" allowBlank="1" showInputMessage="1" showErrorMessage="1" errorTitle="Krivi unos" error="Nepostojeća kolonija!" xr:uid="{D7314086-3988-4C27-A9A4-6BFACB32BB71}">
          <x14:formula1>
            <xm:f>Variables!$H$2:$H$12</xm:f>
          </x14:formula1>
          <xm:sqref>A22:A28</xm:sqref>
        </x14:dataValidation>
        <x14:dataValidation type="list" allowBlank="1" showInputMessage="1" showErrorMessage="1" errorTitle="Player does not exist" error="Enter new player name in sheet &quot;Players&quot;" xr:uid="{EB9802CF-3EC5-4A7C-A874-3A77951E9965}">
          <x14:formula1>
            <xm:f>Players!$A$2:$A$304</xm:f>
          </x14:formula1>
          <xm:sqref>A11:A15</xm:sqref>
        </x14:dataValidation>
        <x14:dataValidation type="list" allowBlank="1" showInputMessage="1" showErrorMessage="1" errorTitle="Corporation does not exist" error="Enter new corporation name in sheet Corporations" xr:uid="{BA88FE57-E88F-4AE4-BFD6-A3FE0825E643}">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B735AF14-5305-46E6-B972-B299061B8F91}">
          <x14:formula1>
            <xm:f>Variables!$H$2:$H$12</xm:f>
          </x14:formula1>
          <xm:sqref>A21</xm:sqref>
        </x14:dataValidation>
        <x14:dataValidation type="list" allowBlank="1" showInputMessage="1" showErrorMessage="1" xr:uid="{AB2BC9C4-4863-42BA-85BD-4D3F6E3742D7}">
          <x14:formula1>
            <xm:f>Variables!$A$2:$A$32</xm:f>
          </x14:formula1>
          <xm:sqref>B2</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119B3-BE34-4E56-88B0-943C3AE11545}">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245B1597-86FC-44AE-93B0-C26ADDAA92C4}">
      <formula1>1</formula1>
    </dataValidation>
    <dataValidation type="list" allowBlank="1" showInputMessage="1" showErrorMessage="1" sqref="B21:B28" xr:uid="{4948BF0C-221B-4BA8-88A7-BD392CAC4FF0}">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637E20B5-56D3-4B3D-89BA-E1C920D41E0D}">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5D89FE14-2F63-4873-9CBC-A7E1B353F7C3}">
          <x14:formula1>
            <xm:f>Variables!$E$2:$E$4</xm:f>
          </x14:formula1>
          <xm:sqref>B3</xm:sqref>
        </x14:dataValidation>
        <x14:dataValidation type="list" allowBlank="1" showInputMessage="1" showErrorMessage="1" errorTitle="Krivi unos" error="Nepostojeća kolonija!" xr:uid="{3F998674-6D2F-4056-9F65-CF66B94B8E4A}">
          <x14:formula1>
            <xm:f>Variables!$H$2:$H$12</xm:f>
          </x14:formula1>
          <xm:sqref>A22:A28</xm:sqref>
        </x14:dataValidation>
        <x14:dataValidation type="list" allowBlank="1" showInputMessage="1" showErrorMessage="1" errorTitle="Player does not exist" error="Enter new player name in sheet &quot;Players&quot;" xr:uid="{96167B72-EBA6-42EA-98A1-A58A9F285B19}">
          <x14:formula1>
            <xm:f>Players!$A$2:$A$304</xm:f>
          </x14:formula1>
          <xm:sqref>A11:A15</xm:sqref>
        </x14:dataValidation>
        <x14:dataValidation type="list" allowBlank="1" showInputMessage="1" showErrorMessage="1" errorTitle="Corporation does not exist" error="Enter new corporation name in sheet Corporations" xr:uid="{EEC4D6FD-5F87-44D6-B9C2-BD4301902F57}">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54B3A577-752B-4AD5-B93B-2CDA3A79C9FC}">
          <x14:formula1>
            <xm:f>Variables!$H$2:$H$12</xm:f>
          </x14:formula1>
          <xm:sqref>A21</xm:sqref>
        </x14:dataValidation>
        <x14:dataValidation type="list" allowBlank="1" showInputMessage="1" showErrorMessage="1" xr:uid="{0668D304-3A35-4C1C-8783-01A520A90B69}">
          <x14:formula1>
            <xm:f>Variables!$A$2:$A$32</xm:f>
          </x14:formula1>
          <xm:sqref>B2</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6FF1D-2D26-481E-B148-4C37B53D3903}">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61BAAA0A-C3B9-457F-A4C4-69CB057A6DBE}">
      <formula1>1</formula1>
    </dataValidation>
    <dataValidation type="list" allowBlank="1" showInputMessage="1" showErrorMessage="1" sqref="B21:B28" xr:uid="{90300773-3E7F-4628-9911-4455079A755C}">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3F79114F-FEAA-4EA3-852C-87FB468CBF98}">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664AF459-C2DD-47FE-A452-273133CDC241}">
          <x14:formula1>
            <xm:f>Variables!$E$2:$E$4</xm:f>
          </x14:formula1>
          <xm:sqref>B3</xm:sqref>
        </x14:dataValidation>
        <x14:dataValidation type="list" allowBlank="1" showInputMessage="1" showErrorMessage="1" errorTitle="Krivi unos" error="Nepostojeća kolonija!" xr:uid="{5319130D-2272-4262-97EE-15C5EB9804BC}">
          <x14:formula1>
            <xm:f>Variables!$H$2:$H$12</xm:f>
          </x14:formula1>
          <xm:sqref>A22:A28</xm:sqref>
        </x14:dataValidation>
        <x14:dataValidation type="list" allowBlank="1" showInputMessage="1" showErrorMessage="1" errorTitle="Player does not exist" error="Enter new player name in sheet &quot;Players&quot;" xr:uid="{B345CF54-5286-47D5-AA4D-8D1B3EA6AE20}">
          <x14:formula1>
            <xm:f>Players!$A$2:$A$304</xm:f>
          </x14:formula1>
          <xm:sqref>A11:A15</xm:sqref>
        </x14:dataValidation>
        <x14:dataValidation type="list" allowBlank="1" showInputMessage="1" showErrorMessage="1" errorTitle="Corporation does not exist" error="Enter new corporation name in sheet Corporations" xr:uid="{68CE6754-386B-45B1-98F3-29A568665EBF}">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E7F89C7B-ADAC-4010-8D45-610DD31BCCD8}">
          <x14:formula1>
            <xm:f>Variables!$H$2:$H$12</xm:f>
          </x14:formula1>
          <xm:sqref>A21</xm:sqref>
        </x14:dataValidation>
        <x14:dataValidation type="list" allowBlank="1" showInputMessage="1" showErrorMessage="1" xr:uid="{81E0CAFE-0A49-45EF-9BBD-D5E191D116EC}">
          <x14:formula1>
            <xm:f>Variables!$A$2:$A$32</xm:f>
          </x14:formula1>
          <xm:sqref>B2</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FCE1-D5A7-44E7-A7BD-A1D70022C019}">
  <dimension ref="A1:I20"/>
  <sheetViews>
    <sheetView workbookViewId="0">
      <selection activeCell="B1" sqref="B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8BC6BB67-168D-430F-8826-692728E8E3D5}">
      <formula1>1</formula1>
    </dataValidation>
    <dataValidation type="list" allowBlank="1" showInputMessage="1" showErrorMessage="1" sqref="B21:B28" xr:uid="{361BC2A3-8B31-42B0-B326-B3867BE4CA01}">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2CB46BC9-433E-4F91-AE4F-5EFC4AEF093B}">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EB0658DC-06B4-4425-9515-196C5EC789D3}">
          <x14:formula1>
            <xm:f>Variables!$E$2:$E$4</xm:f>
          </x14:formula1>
          <xm:sqref>B3</xm:sqref>
        </x14:dataValidation>
        <x14:dataValidation type="list" allowBlank="1" showInputMessage="1" showErrorMessage="1" errorTitle="Krivi unos" error="Nepostojeća kolonija!" xr:uid="{5ECD5C37-8BEB-49AC-BE7A-236D93CACFE7}">
          <x14:formula1>
            <xm:f>Variables!$H$2:$H$12</xm:f>
          </x14:formula1>
          <xm:sqref>A22:A28</xm:sqref>
        </x14:dataValidation>
        <x14:dataValidation type="list" allowBlank="1" showInputMessage="1" showErrorMessage="1" errorTitle="Player does not exist" error="Enter new player name in sheet &quot;Players&quot;" xr:uid="{F5038109-D138-463E-83AB-2EEF9788F33D}">
          <x14:formula1>
            <xm:f>Players!$A$2:$A$304</xm:f>
          </x14:formula1>
          <xm:sqref>A11:A15</xm:sqref>
        </x14:dataValidation>
        <x14:dataValidation type="list" allowBlank="1" showInputMessage="1" showErrorMessage="1" errorTitle="Corporation does not exist" error="Enter new corporation name in sheet Corporations" xr:uid="{2D93714B-96BE-49B3-8651-D146265A2FD8}">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F65D267C-A591-4855-9C87-ECA7BC6E1CF1}">
          <x14:formula1>
            <xm:f>Variables!$H$2:$H$12</xm:f>
          </x14:formula1>
          <xm:sqref>A21</xm:sqref>
        </x14:dataValidation>
        <x14:dataValidation type="list" allowBlank="1" showInputMessage="1" showErrorMessage="1" xr:uid="{FE292F0D-96FD-4411-9667-778E1A97AA5B}">
          <x14:formula1>
            <xm:f>Variables!$A$2:$A$32</xm:f>
          </x14:formula1>
          <xm:sqref>B2</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834A-757B-48A5-8644-AA88A8424ACE}">
  <dimension ref="A1:I20"/>
  <sheetViews>
    <sheetView workbookViewId="0">
      <selection activeCell="B11" sqref="B11"/>
    </sheetView>
  </sheetViews>
  <sheetFormatPr defaultRowHeight="15" x14ac:dyDescent="0.25"/>
  <cols>
    <col min="1" max="1" width="19.7109375" customWidth="1"/>
    <col min="2" max="2" width="21" customWidth="1"/>
    <col min="3" max="4" width="10.28515625" customWidth="1"/>
    <col min="5" max="5" width="12.140625" customWidth="1"/>
    <col min="6" max="6" width="11.42578125" customWidth="1"/>
    <col min="7" max="8" width="10.28515625" customWidth="1"/>
  </cols>
  <sheetData>
    <row r="1" spans="1:9" ht="15" customHeight="1" x14ac:dyDescent="0.25">
      <c r="A1" s="10" t="s">
        <v>15</v>
      </c>
      <c r="B1" s="11"/>
      <c r="C1" s="3"/>
      <c r="D1" s="71" t="str">
        <f>HYPERLINK("[.\]TOC!A1","GO TO TOC")</f>
        <v>GO TO TOC</v>
      </c>
      <c r="E1" s="71" t="str">
        <f t="shared" ref="E1:I2" si="0">HYPERLINK("[.\]TOC!A1","BACK TO TOC")</f>
        <v>BACK TO TOC</v>
      </c>
      <c r="F1" s="71" t="str">
        <f t="shared" si="0"/>
        <v>BACK TO TOC</v>
      </c>
      <c r="G1" s="71" t="str">
        <f t="shared" si="0"/>
        <v>BACK TO TOC</v>
      </c>
      <c r="H1" s="71" t="str">
        <f t="shared" si="0"/>
        <v>BACK TO TOC</v>
      </c>
      <c r="I1" s="71" t="str">
        <f t="shared" si="0"/>
        <v>BACK TO TOC</v>
      </c>
    </row>
    <row r="2" spans="1:9" ht="15" customHeight="1" x14ac:dyDescent="0.25">
      <c r="A2" s="10" t="s">
        <v>16</v>
      </c>
      <c r="B2" s="12"/>
      <c r="C2" s="3"/>
      <c r="D2" s="71" t="str">
        <f>HYPERLINK("[.\]TOC!A1","BACK TO TOC")</f>
        <v>BACK TO TOC</v>
      </c>
      <c r="E2" s="71" t="str">
        <f t="shared" si="0"/>
        <v>BACK TO TOC</v>
      </c>
      <c r="F2" s="71" t="str">
        <f t="shared" si="0"/>
        <v>BACK TO TOC</v>
      </c>
      <c r="G2" s="71" t="str">
        <f t="shared" si="0"/>
        <v>BACK TO TOC</v>
      </c>
      <c r="H2" s="71" t="str">
        <f t="shared" si="0"/>
        <v>BACK TO TOC</v>
      </c>
      <c r="I2" s="71" t="str">
        <f t="shared" si="0"/>
        <v>BACK TO TOC</v>
      </c>
    </row>
    <row r="3" spans="1:9" x14ac:dyDescent="0.25">
      <c r="A3" s="15" t="s">
        <v>17</v>
      </c>
      <c r="B3" s="13"/>
      <c r="C3" s="3"/>
    </row>
    <row r="4" spans="1:9" x14ac:dyDescent="0.25">
      <c r="C4" s="3"/>
      <c r="D4" s="72" t="s">
        <v>223</v>
      </c>
      <c r="E4" s="72"/>
      <c r="F4" s="72"/>
      <c r="G4" s="72"/>
      <c r="H4" s="72"/>
      <c r="I4" s="72"/>
    </row>
    <row r="5" spans="1:9" x14ac:dyDescent="0.25">
      <c r="A5" s="10" t="s">
        <v>18</v>
      </c>
      <c r="B5" s="12">
        <f>INDEX(A11:A15, MATCH(MAX(I11:I15),I11:I15,0))</f>
        <v>0</v>
      </c>
      <c r="D5" s="72"/>
      <c r="E5" s="72"/>
      <c r="F5" s="72"/>
      <c r="G5" s="72"/>
      <c r="H5" s="72"/>
      <c r="I5" s="72"/>
    </row>
    <row r="6" spans="1:9" x14ac:dyDescent="0.25">
      <c r="A6" s="10" t="s">
        <v>19</v>
      </c>
      <c r="B6" s="12">
        <f>INDEX(B11:B15, MATCH(MAX(I11:I15),I11:I15,0))</f>
        <v>0</v>
      </c>
    </row>
    <row r="7" spans="1:9" x14ac:dyDescent="0.25">
      <c r="A7" s="10" t="s">
        <v>20</v>
      </c>
      <c r="B7" s="13">
        <f>MAX(I11:I15)</f>
        <v>0</v>
      </c>
    </row>
    <row r="8" spans="1:9" x14ac:dyDescent="0.25">
      <c r="A8" s="19" t="s">
        <v>21</v>
      </c>
      <c r="B8" s="13">
        <f>COUNTA(A11:A15)</f>
        <v>0</v>
      </c>
    </row>
    <row r="10" spans="1:9" x14ac:dyDescent="0.25">
      <c r="A10" s="60" t="s">
        <v>4</v>
      </c>
      <c r="B10" s="60" t="s">
        <v>87</v>
      </c>
      <c r="C10" s="60" t="s">
        <v>151</v>
      </c>
      <c r="D10" s="60" t="s">
        <v>152</v>
      </c>
      <c r="E10" s="60" t="s">
        <v>153</v>
      </c>
      <c r="F10" s="60" t="s">
        <v>154</v>
      </c>
      <c r="G10" s="60" t="s">
        <v>155</v>
      </c>
      <c r="H10" s="60" t="s">
        <v>156</v>
      </c>
      <c r="I10" s="60" t="s">
        <v>119</v>
      </c>
    </row>
    <row r="11" spans="1:9" x14ac:dyDescent="0.25">
      <c r="I11">
        <f>SUM(C11:H11)</f>
        <v>0</v>
      </c>
    </row>
    <row r="12" spans="1:9" x14ac:dyDescent="0.25">
      <c r="I12">
        <f t="shared" ref="I12:I15" si="1">SUM(C12:H12)</f>
        <v>0</v>
      </c>
    </row>
    <row r="13" spans="1:9" x14ac:dyDescent="0.25">
      <c r="I13">
        <f t="shared" si="1"/>
        <v>0</v>
      </c>
    </row>
    <row r="14" spans="1:9" x14ac:dyDescent="0.25">
      <c r="I14">
        <f t="shared" si="1"/>
        <v>0</v>
      </c>
    </row>
    <row r="15" spans="1:9" x14ac:dyDescent="0.25">
      <c r="I15">
        <f t="shared" si="1"/>
        <v>0</v>
      </c>
    </row>
    <row r="17" spans="1:9" x14ac:dyDescent="0.25">
      <c r="H17" s="39" t="s">
        <v>157</v>
      </c>
      <c r="I17" s="39" t="e">
        <f ca="1">SUM(OFFSET(I$11,0,0,B$8,1))</f>
        <v>#REF!</v>
      </c>
    </row>
    <row r="18" spans="1:9" x14ac:dyDescent="0.25">
      <c r="A18" s="10" t="s">
        <v>22</v>
      </c>
      <c r="B18" s="12"/>
      <c r="H18" s="39" t="s">
        <v>158</v>
      </c>
      <c r="I18" s="39" t="e">
        <f ca="1">AVERAGE(OFFSET(I$11,0,0,B$8,1))</f>
        <v>#REF!</v>
      </c>
    </row>
    <row r="20" spans="1:9" x14ac:dyDescent="0.25">
      <c r="A20" t="s">
        <v>159</v>
      </c>
      <c r="B20" t="s">
        <v>160</v>
      </c>
    </row>
  </sheetData>
  <mergeCells count="2">
    <mergeCell ref="D1:I2"/>
    <mergeCell ref="D4:I5"/>
  </mergeCells>
  <dataValidations count="3">
    <dataValidation type="whole" operator="greaterThan" allowBlank="1" showInputMessage="1" showErrorMessage="1" promptTitle="End generation" prompt="Enter integer &gt;1" sqref="B18" xr:uid="{09C50CA7-1096-4472-BC68-565C40338C0B}">
      <formula1>1</formula1>
    </dataValidation>
    <dataValidation type="list" allowBlank="1" showInputMessage="1" showErrorMessage="1" sqref="B21:B28" xr:uid="{2BB944B0-25E3-4469-A77F-39A233A5FDF2}">
      <formula1>"0,1,2,3"</formula1>
    </dataValidation>
    <dataValidation type="date" errorStyle="information" operator="greaterThanOrEqual" allowBlank="1" showInputMessage="1" showErrorMessage="1" errorTitle="Error" error="Wrong format, use hotkey_x000a_" promptTitle="Enter date" prompt="Format: Local_x000a_Hotkey: CTRL+SHIFT+,_x000a__x000a_" sqref="B1" xr:uid="{AA37DF60-8FE5-4FF7-A1A3-08F65B6DCB3B}">
      <formula1>29221</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errorTitle="Krivi unos" error="Nepostojeća mapa" xr:uid="{6D19BADF-278B-47AC-BDEB-191351A41339}">
          <x14:formula1>
            <xm:f>Variables!$E$2:$E$4</xm:f>
          </x14:formula1>
          <xm:sqref>B3</xm:sqref>
        </x14:dataValidation>
        <x14:dataValidation type="list" allowBlank="1" showInputMessage="1" showErrorMessage="1" errorTitle="Krivi unos" error="Nepostojeća kolonija!" xr:uid="{EDA95F1E-B671-4CCA-9B65-027A0CACCC7A}">
          <x14:formula1>
            <xm:f>Variables!$H$2:$H$12</xm:f>
          </x14:formula1>
          <xm:sqref>A22:A28</xm:sqref>
        </x14:dataValidation>
        <x14:dataValidation type="list" allowBlank="1" showInputMessage="1" showErrorMessage="1" errorTitle="Player does not exist" error="Enter new player name in sheet &quot;Players&quot;" xr:uid="{760E0BB9-01E1-41D3-82C0-1AB389988C02}">
          <x14:formula1>
            <xm:f>Players!$A$2:$A$304</xm:f>
          </x14:formula1>
          <xm:sqref>A11:A15</xm:sqref>
        </x14:dataValidation>
        <x14:dataValidation type="list" allowBlank="1" showInputMessage="1" showErrorMessage="1" errorTitle="Corporation does not exist" error="Enter new corporation name in sheet Corporations" xr:uid="{B672D59A-C3C5-447C-92B9-85BABF2529C2}">
          <x14:formula1>
            <xm:f>Corporations!$A$2:$A$51</xm:f>
          </x14:formula1>
          <xm:sqref>B11:B15</xm:sqref>
        </x14:dataValidation>
        <x14:dataValidation type="list" allowBlank="1" showInputMessage="1" showErrorMessage="1" errorTitle="Moon/Asteroid does not exist" error="Choose colony from drop down menu._x000a_Hotkey: ALT+&lt;down arrow&gt;_x000a_" xr:uid="{4AF245AB-9BDE-445A-8CB6-E16FD7FC01FE}">
          <x14:formula1>
            <xm:f>Variables!$H$2:$H$12</xm:f>
          </x14:formula1>
          <xm:sqref>A21</xm:sqref>
        </x14:dataValidation>
        <x14:dataValidation type="list" allowBlank="1" showInputMessage="1" showErrorMessage="1" xr:uid="{625D54C9-641F-4757-A84F-FAD5C34EFB0A}">
          <x14:formula1>
            <xm:f>Variables!$A$2:$A$32</xm:f>
          </x14:formula1>
          <xm:sqref>B2</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EEA8A-1754-4F6F-A53A-949E05D3EF12}">
  <sheetPr codeName="List9"/>
  <dimension ref="A1:F1000"/>
  <sheetViews>
    <sheetView workbookViewId="0">
      <selection activeCell="G7" sqref="G7"/>
    </sheetView>
  </sheetViews>
  <sheetFormatPr defaultRowHeight="15" x14ac:dyDescent="0.25"/>
  <sheetData>
    <row r="1" spans="1:6" x14ac:dyDescent="0.25">
      <c r="A1" s="64" t="str">
        <f>HYPERLINK("[.\]TOC!A1","GO TO TOC")</f>
        <v>GO TO TOC</v>
      </c>
      <c r="B1" s="65" t="str">
        <f t="shared" ref="B1:F2" si="0">HYPERLINK("[.\]TOC!A1","BACK TO TOC")</f>
        <v>BACK TO TOC</v>
      </c>
      <c r="C1" s="65" t="str">
        <f t="shared" si="0"/>
        <v>BACK TO TOC</v>
      </c>
      <c r="D1" s="65" t="str">
        <f t="shared" si="0"/>
        <v>BACK TO TOC</v>
      </c>
      <c r="E1" s="65" t="str">
        <f t="shared" si="0"/>
        <v>BACK TO TOC</v>
      </c>
      <c r="F1" s="65" t="str">
        <f t="shared" si="0"/>
        <v>BACK TO TOC</v>
      </c>
    </row>
    <row r="2" spans="1:6" x14ac:dyDescent="0.25">
      <c r="A2" s="65" t="str">
        <f>HYPERLINK("[.\]TOC!A1","BACK TO TOC")</f>
        <v>BACK TO TOC</v>
      </c>
      <c r="B2" s="65" t="str">
        <f t="shared" si="0"/>
        <v>BACK TO TOC</v>
      </c>
      <c r="C2" s="65" t="str">
        <f t="shared" si="0"/>
        <v>BACK TO TOC</v>
      </c>
      <c r="D2" s="65" t="str">
        <f t="shared" si="0"/>
        <v>BACK TO TOC</v>
      </c>
      <c r="E2" s="65" t="str">
        <f t="shared" si="0"/>
        <v>BACK TO TOC</v>
      </c>
      <c r="F2" s="65" t="str">
        <f t="shared" si="0"/>
        <v>BACK TO TOC</v>
      </c>
    </row>
    <row r="1000" spans="1:1" x14ac:dyDescent="0.25">
      <c r="A1000" t="s">
        <v>258</v>
      </c>
    </row>
  </sheetData>
  <mergeCells count="1">
    <mergeCell ref="A1:F2"/>
  </mergeCells>
  <pageMargins left="0.7" right="0.7" top="0.75" bottom="0.75" header="0.3" footer="0.3"/>
  <pageSetup paperSize="9" orientation="portrait" horizontalDpi="4294967293" verticalDpi="4294967293"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B5631-373B-480B-97CD-155C080E9DD7}">
  <dimension ref="A1:I1000"/>
  <sheetViews>
    <sheetView workbookViewId="0">
      <selection activeCell="G13" sqref="G13"/>
    </sheetView>
  </sheetViews>
  <sheetFormatPr defaultRowHeight="15" x14ac:dyDescent="0.25"/>
  <cols>
    <col min="1" max="1" width="15.28515625" customWidth="1"/>
    <col min="2" max="2" width="53.42578125" customWidth="1"/>
    <col min="3" max="3" width="18.42578125" customWidth="1"/>
    <col min="8" max="8" width="12.5703125" customWidth="1"/>
    <col min="9" max="9" width="39.28515625" customWidth="1"/>
  </cols>
  <sheetData>
    <row r="1" spans="1:9" ht="15" customHeight="1" x14ac:dyDescent="0.25">
      <c r="A1" s="64" t="str">
        <f>HYPERLINK("[.\]TOC!A1","GO TO TOC")</f>
        <v>GO TO TOC</v>
      </c>
      <c r="B1" s="64"/>
      <c r="C1" s="64"/>
      <c r="D1" s="55"/>
      <c r="E1" s="55"/>
      <c r="F1" s="55"/>
      <c r="H1" s="73" t="s">
        <v>161</v>
      </c>
      <c r="I1" s="73"/>
    </row>
    <row r="2" spans="1:9" ht="15" customHeight="1" x14ac:dyDescent="0.25">
      <c r="A2" s="64"/>
      <c r="B2" s="64"/>
      <c r="C2" s="64"/>
      <c r="D2" s="55"/>
      <c r="E2" s="55"/>
      <c r="F2" s="55"/>
      <c r="H2" s="73"/>
      <c r="I2" s="73"/>
    </row>
    <row r="3" spans="1:9" x14ac:dyDescent="0.25">
      <c r="H3" t="s">
        <v>231</v>
      </c>
    </row>
    <row r="4" spans="1:9" ht="15" customHeight="1" x14ac:dyDescent="0.25">
      <c r="A4" s="74" t="s">
        <v>14</v>
      </c>
      <c r="B4" s="74"/>
      <c r="C4" s="74"/>
      <c r="D4" s="3"/>
      <c r="E4" s="3"/>
      <c r="F4" s="3"/>
    </row>
    <row r="5" spans="1:9" ht="15" customHeight="1" x14ac:dyDescent="0.25">
      <c r="A5" s="74"/>
      <c r="B5" s="74"/>
      <c r="C5" s="74"/>
      <c r="D5" s="3"/>
      <c r="E5" s="3"/>
      <c r="F5" s="3"/>
    </row>
    <row r="7" spans="1:9" ht="20.25" thickBot="1" x14ac:dyDescent="0.35">
      <c r="A7" s="56" t="s">
        <v>228</v>
      </c>
      <c r="B7" s="56"/>
      <c r="C7" s="57">
        <v>43944</v>
      </c>
    </row>
    <row r="8" spans="1:9" ht="15.75" thickTop="1" x14ac:dyDescent="0.25">
      <c r="A8" t="s">
        <v>163</v>
      </c>
    </row>
    <row r="9" spans="1:9" x14ac:dyDescent="0.25">
      <c r="B9" t="s">
        <v>232</v>
      </c>
    </row>
    <row r="10" spans="1:9" x14ac:dyDescent="0.25">
      <c r="B10" t="s">
        <v>233</v>
      </c>
    </row>
    <row r="12" spans="1:9" x14ac:dyDescent="0.25">
      <c r="A12" t="s">
        <v>229</v>
      </c>
    </row>
    <row r="13" spans="1:9" x14ac:dyDescent="0.25">
      <c r="B13" t="s">
        <v>230</v>
      </c>
    </row>
    <row r="16" spans="1:9" ht="20.25" thickBot="1" x14ac:dyDescent="0.35">
      <c r="A16" s="56" t="s">
        <v>162</v>
      </c>
      <c r="B16" s="56"/>
      <c r="C16" s="57">
        <v>43944</v>
      </c>
    </row>
    <row r="17" spans="1:3" ht="15.75" thickTop="1" x14ac:dyDescent="0.25">
      <c r="A17" t="s">
        <v>163</v>
      </c>
    </row>
    <row r="18" spans="1:3" x14ac:dyDescent="0.25">
      <c r="B18" t="s">
        <v>164</v>
      </c>
    </row>
    <row r="19" spans="1:3" x14ac:dyDescent="0.25">
      <c r="B19" t="s">
        <v>165</v>
      </c>
    </row>
    <row r="20" spans="1:3" x14ac:dyDescent="0.25">
      <c r="B20" t="s">
        <v>166</v>
      </c>
    </row>
    <row r="21" spans="1:3" x14ac:dyDescent="0.25">
      <c r="B21" t="s">
        <v>167</v>
      </c>
    </row>
    <row r="23" spans="1:3" x14ac:dyDescent="0.25">
      <c r="A23" t="s">
        <v>168</v>
      </c>
    </row>
    <row r="24" spans="1:3" x14ac:dyDescent="0.25">
      <c r="B24" t="s">
        <v>169</v>
      </c>
    </row>
    <row r="27" spans="1:3" ht="20.25" thickBot="1" x14ac:dyDescent="0.35">
      <c r="A27" s="56" t="s">
        <v>170</v>
      </c>
      <c r="B27" s="56"/>
      <c r="C27" s="57">
        <v>43822</v>
      </c>
    </row>
    <row r="28" spans="1:3" ht="15.75" thickTop="1" x14ac:dyDescent="0.25">
      <c r="A28" t="s">
        <v>163</v>
      </c>
    </row>
    <row r="29" spans="1:3" x14ac:dyDescent="0.25">
      <c r="B29" t="s">
        <v>171</v>
      </c>
    </row>
    <row r="30" spans="1:3" x14ac:dyDescent="0.25">
      <c r="B30" t="s">
        <v>172</v>
      </c>
    </row>
    <row r="31" spans="1:3" x14ac:dyDescent="0.25">
      <c r="B31" t="s">
        <v>0</v>
      </c>
    </row>
    <row r="33" spans="1:3" ht="20.25" thickBot="1" x14ac:dyDescent="0.35">
      <c r="A33" s="56" t="s">
        <v>173</v>
      </c>
      <c r="B33" s="56" t="s">
        <v>174</v>
      </c>
      <c r="C33" s="57">
        <v>43747</v>
      </c>
    </row>
    <row r="34" spans="1:3" ht="15.75" thickTop="1" x14ac:dyDescent="0.25">
      <c r="A34" t="s">
        <v>163</v>
      </c>
    </row>
    <row r="35" spans="1:3" x14ac:dyDescent="0.25">
      <c r="B35" t="s">
        <v>175</v>
      </c>
    </row>
    <row r="1000" spans="1:1" x14ac:dyDescent="0.25">
      <c r="A1000" t="s">
        <v>258</v>
      </c>
    </row>
  </sheetData>
  <mergeCells count="3">
    <mergeCell ref="H1:I2"/>
    <mergeCell ref="A4:C5"/>
    <mergeCell ref="A1:C2"/>
  </mergeCells>
  <pageMargins left="0.7" right="0.7" top="0.75" bottom="0.75" header="0.3" footer="0.3"/>
  <pageSetup paperSize="9" orientation="portrait" horizontalDpi="4294967293" vertic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19B-7672-4D03-846A-07DE9F810130}">
  <dimension ref="A1:X1000"/>
  <sheetViews>
    <sheetView tabSelected="1" workbookViewId="0">
      <selection activeCell="O7" sqref="O7"/>
    </sheetView>
  </sheetViews>
  <sheetFormatPr defaultRowHeight="15" x14ac:dyDescent="0.25"/>
  <cols>
    <col min="3" max="3" width="17.85546875" customWidth="1"/>
    <col min="4" max="4" width="20.28515625" style="60" customWidth="1"/>
    <col min="5" max="5" width="12.42578125" style="3" customWidth="1"/>
  </cols>
  <sheetData>
    <row r="1" spans="1:24" ht="15" customHeight="1" x14ac:dyDescent="0.25">
      <c r="A1" s="98" t="s">
        <v>235</v>
      </c>
      <c r="B1" s="99"/>
      <c r="C1" s="99"/>
      <c r="D1" s="99"/>
      <c r="E1" s="99"/>
      <c r="F1" s="99"/>
      <c r="G1" s="99"/>
      <c r="H1" s="99"/>
      <c r="I1" s="99"/>
      <c r="J1" s="100"/>
      <c r="K1" s="106"/>
      <c r="L1" s="110" t="str">
        <f>HYPERLINK("[.\]TOC!A1","GO TO TOC")</f>
        <v>GO TO TOC</v>
      </c>
      <c r="M1" s="111" t="str">
        <f t="shared" ref="M1:Q2" si="0">HYPERLINK("[.\]TOC!A1","BACK TO TOC")</f>
        <v>BACK TO TOC</v>
      </c>
      <c r="N1" s="111" t="str">
        <f t="shared" si="0"/>
        <v>BACK TO TOC</v>
      </c>
      <c r="O1" s="111" t="str">
        <f t="shared" si="0"/>
        <v>BACK TO TOC</v>
      </c>
      <c r="P1" s="111" t="str">
        <f t="shared" si="0"/>
        <v>BACK TO TOC</v>
      </c>
      <c r="Q1" s="112" t="str">
        <f t="shared" si="0"/>
        <v>BACK TO TOC</v>
      </c>
      <c r="R1" s="108" t="s">
        <v>243</v>
      </c>
      <c r="S1" s="78" t="s">
        <v>242</v>
      </c>
      <c r="T1" s="78"/>
      <c r="U1" s="78"/>
      <c r="V1" s="78"/>
      <c r="W1" s="78"/>
      <c r="X1" s="78"/>
    </row>
    <row r="2" spans="1:24" ht="15" customHeight="1" thickBot="1" x14ac:dyDescent="0.3">
      <c r="A2" s="101"/>
      <c r="B2" s="77"/>
      <c r="C2" s="77"/>
      <c r="D2" s="77"/>
      <c r="E2" s="77"/>
      <c r="F2" s="77"/>
      <c r="G2" s="77"/>
      <c r="H2" s="77"/>
      <c r="I2" s="77"/>
      <c r="J2" s="102"/>
      <c r="K2" s="107"/>
      <c r="L2" s="113" t="str">
        <f>HYPERLINK("[.\]TOC!A1","BACK TO TOC")</f>
        <v>BACK TO TOC</v>
      </c>
      <c r="M2" s="114" t="str">
        <f t="shared" si="0"/>
        <v>BACK TO TOC</v>
      </c>
      <c r="N2" s="114" t="str">
        <f t="shared" si="0"/>
        <v>BACK TO TOC</v>
      </c>
      <c r="O2" s="114" t="str">
        <f t="shared" si="0"/>
        <v>BACK TO TOC</v>
      </c>
      <c r="P2" s="114" t="str">
        <f t="shared" si="0"/>
        <v>BACK TO TOC</v>
      </c>
      <c r="Q2" s="115" t="str">
        <f t="shared" si="0"/>
        <v>BACK TO TOC</v>
      </c>
      <c r="R2" s="109"/>
      <c r="S2" s="91"/>
      <c r="T2" s="91"/>
      <c r="U2" s="91"/>
      <c r="V2" s="91"/>
      <c r="W2" s="91"/>
      <c r="X2" s="91"/>
    </row>
    <row r="3" spans="1:24" x14ac:dyDescent="0.25">
      <c r="A3" s="101"/>
      <c r="B3" s="77"/>
      <c r="C3" s="77"/>
      <c r="D3" s="77"/>
      <c r="E3" s="77"/>
      <c r="F3" s="77"/>
      <c r="G3" s="77"/>
      <c r="H3" s="77"/>
      <c r="I3" s="77"/>
      <c r="J3" s="102"/>
      <c r="K3" s="14"/>
      <c r="L3" s="14"/>
      <c r="M3" s="14"/>
      <c r="N3" s="14"/>
      <c r="O3" s="14"/>
      <c r="P3" s="14"/>
      <c r="Q3" s="14"/>
      <c r="R3" s="14"/>
      <c r="S3" s="14"/>
      <c r="T3" s="14"/>
      <c r="U3" s="14"/>
      <c r="V3" s="14"/>
      <c r="W3" s="14"/>
      <c r="X3" s="14"/>
    </row>
    <row r="4" spans="1:24" ht="15.75" thickBot="1" x14ac:dyDescent="0.3">
      <c r="A4" s="103"/>
      <c r="B4" s="104"/>
      <c r="C4" s="104"/>
      <c r="D4" s="104"/>
      <c r="E4" s="104"/>
      <c r="F4" s="104"/>
      <c r="G4" s="104"/>
      <c r="H4" s="104"/>
      <c r="I4" s="104"/>
      <c r="J4" s="105"/>
      <c r="K4" s="14"/>
      <c r="L4" s="92" t="s">
        <v>237</v>
      </c>
      <c r="M4" s="92"/>
      <c r="N4" s="92"/>
      <c r="O4" s="92"/>
      <c r="P4" s="92"/>
      <c r="Q4" s="92"/>
      <c r="R4" s="14"/>
      <c r="S4" s="14"/>
      <c r="T4" s="14"/>
      <c r="U4" s="14"/>
      <c r="V4" s="14"/>
      <c r="W4" s="14"/>
      <c r="X4" s="14"/>
    </row>
    <row r="5" spans="1:24" s="76" customFormat="1" ht="57.75" customHeight="1" x14ac:dyDescent="0.25">
      <c r="A5" s="95" t="s">
        <v>236</v>
      </c>
      <c r="B5" s="95"/>
      <c r="C5" s="95"/>
      <c r="D5" s="96" t="str">
        <f>HYPERLINK("[.\]Players!A2","Players sheet")</f>
        <v>Players sheet</v>
      </c>
      <c r="E5" s="96"/>
      <c r="F5" s="97"/>
      <c r="G5" s="93"/>
      <c r="H5" s="93"/>
      <c r="I5" s="93"/>
      <c r="J5" s="93"/>
      <c r="K5" s="93"/>
      <c r="L5" s="92"/>
      <c r="M5" s="92"/>
      <c r="N5" s="92"/>
      <c r="O5" s="92"/>
      <c r="P5" s="92"/>
      <c r="Q5" s="92"/>
      <c r="R5" s="93"/>
      <c r="S5" s="94" t="s">
        <v>251</v>
      </c>
      <c r="T5" s="94"/>
      <c r="U5" s="94"/>
      <c r="V5" s="94"/>
      <c r="W5" s="94"/>
      <c r="X5" s="94"/>
    </row>
    <row r="6" spans="1:24" ht="58.5" customHeight="1" x14ac:dyDescent="0.25">
      <c r="A6" s="81" t="s">
        <v>253</v>
      </c>
      <c r="B6" s="81"/>
      <c r="C6" s="81"/>
      <c r="D6" s="82" t="str">
        <f>HYPERLINK("[.\]Game1!A1","Game1 sheet")</f>
        <v>Game1 sheet</v>
      </c>
      <c r="E6" s="82"/>
      <c r="F6" s="90"/>
      <c r="G6" s="14"/>
      <c r="H6" s="14"/>
      <c r="I6" s="14"/>
      <c r="J6" s="14"/>
      <c r="K6" s="14"/>
      <c r="L6" s="92"/>
      <c r="M6" s="92"/>
      <c r="N6" s="92"/>
      <c r="O6" s="92"/>
      <c r="P6" s="92"/>
      <c r="Q6" s="92"/>
      <c r="R6" s="14"/>
      <c r="S6" s="14"/>
      <c r="T6" s="14"/>
      <c r="U6" s="14"/>
      <c r="V6" s="14"/>
      <c r="W6" s="14"/>
      <c r="X6" s="14"/>
    </row>
    <row r="7" spans="1:24" s="76" customFormat="1" ht="87.75" customHeight="1" x14ac:dyDescent="0.25">
      <c r="A7" s="79" t="s">
        <v>238</v>
      </c>
      <c r="B7" s="79"/>
      <c r="C7" s="79"/>
      <c r="D7" s="83" t="s">
        <v>239</v>
      </c>
      <c r="E7" s="83"/>
      <c r="F7" s="89"/>
      <c r="G7" s="93"/>
      <c r="H7" s="93"/>
      <c r="I7" s="93"/>
      <c r="J7" s="93"/>
      <c r="K7" s="93"/>
      <c r="L7" s="93"/>
      <c r="M7" s="93"/>
      <c r="N7" s="93"/>
      <c r="O7" s="93"/>
      <c r="P7" s="93"/>
      <c r="Q7" s="93"/>
      <c r="R7" s="93"/>
      <c r="S7" s="93"/>
      <c r="T7" s="93"/>
      <c r="U7" s="93"/>
      <c r="V7" s="93"/>
      <c r="W7" s="93"/>
      <c r="X7" s="93"/>
    </row>
    <row r="8" spans="1:24" ht="115.5" customHeight="1" x14ac:dyDescent="0.25">
      <c r="A8" s="81" t="s">
        <v>241</v>
      </c>
      <c r="B8" s="81"/>
      <c r="C8" s="81"/>
      <c r="D8" s="84" t="s">
        <v>240</v>
      </c>
      <c r="E8" s="84"/>
      <c r="F8" s="75" t="str">
        <f>HYPERLINK("[.\]Variables!A1","List of possible modes")</f>
        <v>List of possible modes</v>
      </c>
      <c r="G8" s="75"/>
      <c r="H8" s="75"/>
    </row>
    <row r="9" spans="1:24" s="76" customFormat="1" ht="57.75" customHeight="1" x14ac:dyDescent="0.25">
      <c r="A9" s="85" t="s">
        <v>244</v>
      </c>
      <c r="B9" s="85"/>
      <c r="C9" s="85"/>
      <c r="D9" s="86" t="s">
        <v>240</v>
      </c>
      <c r="E9" s="86"/>
    </row>
    <row r="10" spans="1:24" ht="60" customHeight="1" x14ac:dyDescent="0.25">
      <c r="A10" s="81" t="s">
        <v>246</v>
      </c>
      <c r="B10" s="81"/>
      <c r="C10" s="81"/>
      <c r="D10" s="87"/>
      <c r="E10" s="87"/>
    </row>
    <row r="11" spans="1:24" s="76" customFormat="1" ht="129.75" customHeight="1" x14ac:dyDescent="0.25">
      <c r="A11" s="85" t="s">
        <v>245</v>
      </c>
      <c r="B11" s="85"/>
      <c r="C11" s="85"/>
      <c r="D11" s="86" t="s">
        <v>240</v>
      </c>
      <c r="E11" s="86"/>
    </row>
    <row r="12" spans="1:24" ht="60.75" customHeight="1" x14ac:dyDescent="0.25">
      <c r="A12" s="81" t="s">
        <v>247</v>
      </c>
      <c r="B12" s="81"/>
      <c r="C12" s="81"/>
      <c r="D12" s="84" t="s">
        <v>240</v>
      </c>
      <c r="E12" s="84"/>
    </row>
    <row r="13" spans="1:24" s="76" customFormat="1" ht="112.5" customHeight="1" x14ac:dyDescent="0.25">
      <c r="A13" s="85" t="s">
        <v>248</v>
      </c>
      <c r="B13" s="85"/>
      <c r="C13" s="85"/>
      <c r="D13" s="83"/>
      <c r="E13" s="83"/>
    </row>
    <row r="14" spans="1:24" ht="77.25" customHeight="1" x14ac:dyDescent="0.25">
      <c r="A14" s="81" t="s">
        <v>249</v>
      </c>
      <c r="B14" s="81"/>
      <c r="C14" s="81"/>
      <c r="D14" s="87"/>
      <c r="E14" s="87"/>
    </row>
    <row r="15" spans="1:24" s="76" customFormat="1" ht="101.25" customHeight="1" x14ac:dyDescent="0.25">
      <c r="A15" s="85" t="s">
        <v>250</v>
      </c>
      <c r="B15" s="85"/>
      <c r="C15" s="85"/>
      <c r="D15" s="80" t="str">
        <f>HYPERLINK("[.\]TOC!A1","GO TO TOC")</f>
        <v>GO TO TOC</v>
      </c>
      <c r="E15" s="80"/>
    </row>
    <row r="16" spans="1:24" ht="79.5" customHeight="1" x14ac:dyDescent="0.25">
      <c r="A16" s="88" t="s">
        <v>254</v>
      </c>
      <c r="B16" s="88"/>
      <c r="C16" s="88"/>
      <c r="D16" s="82" t="str">
        <f>HYPERLINK("[.\]Players!A2","Players sheet")</f>
        <v>Players sheet</v>
      </c>
      <c r="E16" s="82"/>
    </row>
    <row r="17" spans="1:5" s="76" customFormat="1" ht="81.75" customHeight="1" x14ac:dyDescent="0.25">
      <c r="A17" s="85" t="s">
        <v>252</v>
      </c>
      <c r="B17" s="85"/>
      <c r="C17" s="85"/>
      <c r="D17" s="80" t="str">
        <f>HYPERLINK("[.\]Corporations!A2","Corporations sheet")</f>
        <v>Corporations sheet</v>
      </c>
      <c r="E17" s="80"/>
    </row>
    <row r="18" spans="1:5" ht="176.25" customHeight="1" x14ac:dyDescent="0.25">
      <c r="A18" s="88" t="s">
        <v>255</v>
      </c>
      <c r="B18" s="88"/>
      <c r="C18" s="88"/>
      <c r="D18" s="82" t="str">
        <f>HYPERLINK("[.\]PlayedPC!A2","PlayedPC sheet")</f>
        <v>PlayedPC sheet</v>
      </c>
      <c r="E18" s="82"/>
    </row>
    <row r="19" spans="1:5" s="76" customFormat="1" ht="199.5" customHeight="1" x14ac:dyDescent="0.25">
      <c r="A19" s="85" t="s">
        <v>259</v>
      </c>
      <c r="B19" s="85"/>
      <c r="C19" s="85"/>
      <c r="D19" s="80" t="str">
        <f>HYPERLINK("[.\]WinPC!A2","WinPC sheet")</f>
        <v>WinPC sheet</v>
      </c>
      <c r="E19" s="80"/>
    </row>
    <row r="20" spans="1:5" ht="194.25" customHeight="1" x14ac:dyDescent="0.25">
      <c r="A20" s="88" t="s">
        <v>256</v>
      </c>
      <c r="B20" s="88"/>
      <c r="C20" s="88"/>
      <c r="D20" s="82" t="str">
        <f>HYPERLINK("[.\]WinRate!A2","WinRate sheet")</f>
        <v>WinRate sheet</v>
      </c>
      <c r="E20" s="82"/>
    </row>
    <row r="21" spans="1:5" s="76" customFormat="1" ht="104.25" customHeight="1" x14ac:dyDescent="0.25">
      <c r="A21" s="85" t="s">
        <v>257</v>
      </c>
      <c r="B21" s="85"/>
      <c r="C21" s="85"/>
      <c r="D21" s="80" t="str">
        <f>HYPERLINK("[.\]FunFacts!A2","FunFacts sheet")</f>
        <v>FunFacts sheet</v>
      </c>
      <c r="E21" s="80"/>
    </row>
    <row r="1000" spans="1:1" x14ac:dyDescent="0.25">
      <c r="A1000" t="s">
        <v>258</v>
      </c>
    </row>
  </sheetData>
  <mergeCells count="41">
    <mergeCell ref="D16:E16"/>
    <mergeCell ref="D17:E17"/>
    <mergeCell ref="D18:E18"/>
    <mergeCell ref="D19:E19"/>
    <mergeCell ref="D20:E20"/>
    <mergeCell ref="D21:E21"/>
    <mergeCell ref="A17:C17"/>
    <mergeCell ref="A18:C18"/>
    <mergeCell ref="A19:C19"/>
    <mergeCell ref="A20:C20"/>
    <mergeCell ref="A21:C21"/>
    <mergeCell ref="F8:H8"/>
    <mergeCell ref="S1:X2"/>
    <mergeCell ref="R1:R2"/>
    <mergeCell ref="A16:C16"/>
    <mergeCell ref="D14:E14"/>
    <mergeCell ref="S5:X5"/>
    <mergeCell ref="A15:C15"/>
    <mergeCell ref="A13:C13"/>
    <mergeCell ref="A14:C14"/>
    <mergeCell ref="D6:E6"/>
    <mergeCell ref="D7:E7"/>
    <mergeCell ref="D9:E9"/>
    <mergeCell ref="D10:E10"/>
    <mergeCell ref="D11:E11"/>
    <mergeCell ref="D12:E12"/>
    <mergeCell ref="D15:E15"/>
    <mergeCell ref="D13:E13"/>
    <mergeCell ref="A7:C7"/>
    <mergeCell ref="A9:C9"/>
    <mergeCell ref="A10:C10"/>
    <mergeCell ref="A11:C11"/>
    <mergeCell ref="A12:C12"/>
    <mergeCell ref="A8:C8"/>
    <mergeCell ref="D8:E8"/>
    <mergeCell ref="A1:J4"/>
    <mergeCell ref="A5:C5"/>
    <mergeCell ref="D5:E5"/>
    <mergeCell ref="A6:C6"/>
    <mergeCell ref="L1:Q2"/>
    <mergeCell ref="L4:Q6"/>
  </mergeCells>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73</vt:i4>
      </vt:variant>
      <vt:variant>
        <vt:lpstr>Imenovani rasponi</vt:lpstr>
      </vt:variant>
      <vt:variant>
        <vt:i4>1</vt:i4>
      </vt:variant>
    </vt:vector>
  </HeadingPairs>
  <TitlesOfParts>
    <vt:vector size="74" baseType="lpstr">
      <vt:lpstr>TOC</vt:lpstr>
      <vt:lpstr>Players</vt:lpstr>
      <vt:lpstr>Corporations</vt:lpstr>
      <vt:lpstr>PlayedPC</vt:lpstr>
      <vt:lpstr>WinPC</vt:lpstr>
      <vt:lpstr>WinRate</vt:lpstr>
      <vt:lpstr>FunFacts</vt:lpstr>
      <vt:lpstr>Variables</vt:lpstr>
      <vt:lpstr>GameTemplate</vt:lpstr>
      <vt:lpstr>START</vt:lpstr>
      <vt:lpstr>Game1</vt:lpstr>
      <vt:lpstr>Game2</vt:lpstr>
      <vt:lpstr>Game3</vt:lpstr>
      <vt:lpstr>Game4</vt:lpstr>
      <vt:lpstr>Game5</vt:lpstr>
      <vt:lpstr>Game6</vt:lpstr>
      <vt:lpstr>Game7</vt:lpstr>
      <vt:lpstr>Game8</vt:lpstr>
      <vt:lpstr>Game9</vt:lpstr>
      <vt:lpstr>Game10</vt:lpstr>
      <vt:lpstr>Game11</vt:lpstr>
      <vt:lpstr>Game12</vt:lpstr>
      <vt:lpstr>Game13</vt:lpstr>
      <vt:lpstr>Game14</vt:lpstr>
      <vt:lpstr>Game15</vt:lpstr>
      <vt:lpstr>Game16</vt:lpstr>
      <vt:lpstr>Game17</vt:lpstr>
      <vt:lpstr>Game18</vt:lpstr>
      <vt:lpstr>Game19</vt:lpstr>
      <vt:lpstr>Game20</vt:lpstr>
      <vt:lpstr>Game21</vt:lpstr>
      <vt:lpstr>Game22</vt:lpstr>
      <vt:lpstr>Game23</vt:lpstr>
      <vt:lpstr>Game24</vt:lpstr>
      <vt:lpstr>Game25</vt:lpstr>
      <vt:lpstr>Game26</vt:lpstr>
      <vt:lpstr>Game27</vt:lpstr>
      <vt:lpstr>Game28</vt:lpstr>
      <vt:lpstr>Game29</vt:lpstr>
      <vt:lpstr>Game30</vt:lpstr>
      <vt:lpstr>Game31</vt:lpstr>
      <vt:lpstr>Game32</vt:lpstr>
      <vt:lpstr>Game33</vt:lpstr>
      <vt:lpstr>Game34</vt:lpstr>
      <vt:lpstr>Game35</vt:lpstr>
      <vt:lpstr>Game36</vt:lpstr>
      <vt:lpstr>Game37</vt:lpstr>
      <vt:lpstr>Game38</vt:lpstr>
      <vt:lpstr>Game39</vt:lpstr>
      <vt:lpstr>Game40</vt:lpstr>
      <vt:lpstr>Game41</vt:lpstr>
      <vt:lpstr>Game42</vt:lpstr>
      <vt:lpstr>Game43</vt:lpstr>
      <vt:lpstr>Game44</vt:lpstr>
      <vt:lpstr>Game45</vt:lpstr>
      <vt:lpstr>Game46</vt:lpstr>
      <vt:lpstr>Game47</vt:lpstr>
      <vt:lpstr>Game48</vt:lpstr>
      <vt:lpstr>Game49</vt:lpstr>
      <vt:lpstr>Game50</vt:lpstr>
      <vt:lpstr>Game51</vt:lpstr>
      <vt:lpstr>Game52</vt:lpstr>
      <vt:lpstr>Game53</vt:lpstr>
      <vt:lpstr>Game54</vt:lpstr>
      <vt:lpstr>Game55</vt:lpstr>
      <vt:lpstr>Game56</vt:lpstr>
      <vt:lpstr>Game57</vt:lpstr>
      <vt:lpstr>Game58</vt:lpstr>
      <vt:lpstr>Game59</vt:lpstr>
      <vt:lpstr>Game60</vt:lpstr>
      <vt:lpstr>END</vt:lpstr>
      <vt:lpstr>CHANGELOG</vt:lpstr>
      <vt:lpstr>HowToUse</vt:lpstr>
      <vt:lpstr>GAMES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dc:creator>
  <cp:keywords/>
  <dc:description/>
  <cp:lastModifiedBy>Matteo</cp:lastModifiedBy>
  <cp:revision/>
  <dcterms:created xsi:type="dcterms:W3CDTF">2020-01-02T15:26:45Z</dcterms:created>
  <dcterms:modified xsi:type="dcterms:W3CDTF">2020-05-09T19:37:22Z</dcterms:modified>
  <cp:category/>
  <cp:contentStatus/>
</cp:coreProperties>
</file>